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116" i="371" l="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N20" i="431"/>
  <c r="O9" i="431"/>
  <c r="O13" i="431"/>
  <c r="O17" i="431"/>
  <c r="O21" i="431"/>
  <c r="P10" i="431"/>
  <c r="P14" i="431"/>
  <c r="P22" i="431"/>
  <c r="Q11" i="431"/>
  <c r="Q23" i="431"/>
  <c r="L19" i="431"/>
  <c r="M20" i="431"/>
  <c r="N21" i="431"/>
  <c r="O22" i="431"/>
  <c r="Q12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L15" i="431"/>
  <c r="L23" i="431"/>
  <c r="M12" i="431"/>
  <c r="N9" i="431"/>
  <c r="O14" i="431"/>
  <c r="P15" i="431"/>
  <c r="Q20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9" i="431"/>
  <c r="Q13" i="431"/>
  <c r="Q17" i="431"/>
  <c r="Q21" i="431"/>
  <c r="Q19" i="431"/>
  <c r="K22" i="431"/>
  <c r="M16" i="431"/>
  <c r="N17" i="431"/>
  <c r="O18" i="431"/>
  <c r="P19" i="431"/>
  <c r="Q16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P18" i="431"/>
  <c r="Q15" i="431"/>
  <c r="L11" i="431"/>
  <c r="N13" i="431"/>
  <c r="O10" i="431"/>
  <c r="P11" i="431"/>
  <c r="P23" i="431"/>
  <c r="O8" i="431"/>
  <c r="I8" i="431"/>
  <c r="M8" i="431"/>
  <c r="Q8" i="431"/>
  <c r="H8" i="431"/>
  <c r="C8" i="431"/>
  <c r="J8" i="431"/>
  <c r="E8" i="431"/>
  <c r="K8" i="431"/>
  <c r="L8" i="431"/>
  <c r="G8" i="431"/>
  <c r="D8" i="431"/>
  <c r="N8" i="431"/>
  <c r="P8" i="431"/>
  <c r="F8" i="431"/>
  <c r="S15" i="431" l="1"/>
  <c r="R15" i="431"/>
  <c r="R22" i="431"/>
  <c r="S22" i="431"/>
  <c r="S18" i="431"/>
  <c r="R18" i="431"/>
  <c r="R14" i="431"/>
  <c r="S14" i="431"/>
  <c r="R10" i="431"/>
  <c r="S10" i="431"/>
  <c r="R16" i="431"/>
  <c r="S16" i="431"/>
  <c r="S19" i="431"/>
  <c r="R19" i="431"/>
  <c r="R21" i="431"/>
  <c r="S21" i="431"/>
  <c r="S17" i="431"/>
  <c r="R17" i="431"/>
  <c r="R13" i="431"/>
  <c r="S13" i="431"/>
  <c r="S9" i="431"/>
  <c r="R9" i="431"/>
  <c r="S20" i="431"/>
  <c r="R20" i="431"/>
  <c r="S12" i="431"/>
  <c r="R12" i="431"/>
  <c r="S23" i="431"/>
  <c r="R23" i="431"/>
  <c r="S11" i="431"/>
  <c r="R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3" i="372" l="1"/>
  <c r="J12" i="339"/>
  <c r="Q3" i="345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<sst xmlns="http://schemas.openxmlformats.org/spreadsheetml/2006/main" count="67891" uniqueCount="7228">
  <si>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</si>
  <si>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</si>
  <si>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</si>
  <si>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</si>
  <si>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</si>
  <si>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</si>
  <si>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</si>
  <si>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</si>
  <si>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</si>
  <si>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</si>
  <si>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</si>
  <si>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</si>
  <si>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</si>
  <si>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</si>
  <si>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</si>
  <si>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</si>
  <si>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</si>
  <si>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</si>
  <si>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</si>
  <si>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</si>
  <si>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</si>
  <si>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</si>
  <si>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</si>
  <si>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</si>
  <si>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</si>
  <si>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</si>
  <si>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</si>
  <si>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</si>
  <si>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</si>
  <si>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</si>
  <si>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</si>
  <si>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</si>
  <si>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</si>
  <si>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</si>
  <si>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</si>
  <si>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</si>
  <si>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</si>
  <si>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</si>
  <si>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</si>
  <si>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</si>
  <si>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</si>
  <si>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</si>
  <si>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</si>
  <si>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</si>
  <si>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</si>
  <si>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</si>
  <si>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</si>
  <si>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</si>
  <si>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</si>
  <si>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</si>
  <si>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</si>
  <si>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</si>
  <si>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</si>
  <si>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</si>
  <si>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</si>
  <si>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</si>
  <si>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</si>
  <si>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</si>
  <si>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</si>
  <si>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</si>
  <si>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</si>
  <si>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</si>
  <si>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</si>
  <si>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</si>
  <si>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</si>
  <si>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</si>
  <si>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</si>
  <si>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</si>
  <si>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</si>
  <si>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</si>
  <si>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</si>
  <si>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</si>
  <si>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</si>
  <si>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</si>
  <si>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</si>
  <si>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</si>
  <si>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</si>
  <si>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</si>
  <si>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</si>
  <si>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</si>
  <si>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</si>
  <si>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</si>
  <si>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</si>
  <si>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</si>
  <si>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</si>
  <si>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</si>
  <si>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</si>
  <si>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</si>
  <si>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</si>
  <si>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</si>
  <si>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</si>
  <si>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</si>
  <si>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</si>
  <si>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</si>
  <si>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</si>
  <si>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</si>
  <si>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</si>
  <si>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</si>
  <si>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</si>
  <si>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</si>
  <si>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</si>
  <si>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</si>
  <si>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</si>
  <si>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</si>
  <si>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</si>
  <si>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</si>
  <si>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</si>
  <si>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</si>
  <si>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</si>
  <si>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</si>
  <si>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</si>
  <si>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</si>
  <si>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</si>
  <si>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</si>
  <si>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</si>
  <si>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</si>
  <si>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</si>
  <si>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</si>
  <si>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</si>
  <si>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</si>
  <si>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</si>
  <si>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</si>
  <si>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</si>
  <si>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</si>
  <si>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</si>
  <si>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</si>
  <si>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</si>
  <si>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</si>
  <si>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</si>
  <si>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</si>
  <si>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</si>
  <si>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</si>
  <si>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</si>
  <si>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</si>
  <si>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</si>
  <si>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</si>
  <si>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</si>
  <si>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</si>
  <si>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</si>
  <si>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</si>
  <si>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</si>
  <si>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</si>
  <si>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</si>
  <si>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</si>
  <si>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</si>
  <si>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</si>
  <si>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</si>
  <si>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</si>
  <si>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</si>
  <si>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</si>
  <si>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</si>
  <si>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</si>
  <si>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</si>
  <si>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</si>
  <si>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</si>
  <si>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</si>
  <si>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</si>
  <si>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</si>
  <si>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</si>
  <si>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</si>
  <si>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</si>
  <si>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</si>
  <si>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</si>
  <si>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</si>
  <si>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</si>
  <si>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</si>
  <si>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</si>
  <si>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</si>
  <si>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</si>
  <si>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</si>
  <si>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</si>
  <si>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</si>
  <si>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</si>
  <si>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</si>
  <si>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</si>
  <si>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</si>
  <si>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</si>
  <si>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</si>
  <si>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</si>
  <si>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</si>
  <si>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</si>
  <si>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</si>
  <si>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</si>
  <si>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</si>
  <si>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</si>
  <si>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</si>
  <si>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</si>
  <si>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</si>
  <si>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</si>
  <si>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</si>
  <si>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</si>
  <si>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</si>
  <si>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</si>
  <si>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</si>
  <si>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</si>
  <si>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</si>
  <si>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</si>
  <si>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</si>
  <si>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</si>
  <si>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</si>
  <si>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</si>
  <si>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</si>
  <si>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</si>
  <si>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</si>
  <si>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</si>
  <si>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</si>
  <si>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</si>
  <si>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</si>
  <si>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</si>
  <si>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</si>
  <si>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</si>
  <si>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</si>
  <si>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</si>
  <si>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</si>
  <si>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</si>
  <si>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</si>
  <si>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</si>
  <si>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</si>
  <si>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</si>
  <si>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</si>
  <si>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</si>
  <si>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</si>
  <si>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</si>
  <si>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</si>
  <si>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</si>
  <si>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</si>
  <si>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</si>
  <si>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</si>
  <si>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</si>
  <si>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</si>
  <si>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</si>
  <si>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</si>
  <si>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</si>
  <si>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</si>
  <si>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</si>
  <si>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</si>
  <si>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</si>
  <si>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</si>
  <si>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</si>
  <si>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</si>
  <si>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</si>
  <si>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</si>
  <si>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</si>
  <si>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</si>
  <si>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</si>
  <si>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</si>
  <si>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</si>
  <si>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</si>
  <si>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</si>
  <si>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</si>
  <si>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</si>
  <si>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</si>
  <si>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</si>
  <si>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</si>
  <si>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</si>
  <si>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</si>
  <si>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</si>
  <si>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</si>
  <si>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</si>
  <si>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</si>
  <si>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</si>
  <si>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</si>
  <si>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</si>
  <si>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</si>
  <si>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</si>
  <si>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</si>
  <si>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</si>
  <si>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</si>
  <si>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</si>
  <si>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</si>
  <si>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</si>
  <si>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</si>
  <si>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</si>
  <si>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</si>
  <si>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</si>
  <si>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</si>
  <si>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</si>
  <si>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</si>
  <si>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</si>
  <si>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</si>
  <si>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</si>
  <si>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</si>
  <si>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</si>
  <si>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</si>
  <si>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</si>
  <si>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</si>
  <si>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</si>
  <si>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</si>
  <si>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</si>
  <si>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</si>
  <si>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</si>
  <si>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</si>
  <si>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</si>
  <si>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</si>
  <si>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</si>
  <si>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</si>
  <si>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</si>
  <si>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</si>
  <si>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</si>
  <si>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</si>
  <si>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</si>
  <si>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</si>
  <si>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</si>
  <si>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</si>
  <si>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</si>
  <si>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</si>
  <si>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</si>
  <si>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</si>
  <si>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</si>
  <si>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</si>
  <si>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</si>
  <si>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</si>
  <si>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</si>
  <si>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</si>
  <si>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</si>
  <si>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</si>
  <si>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</si>
  <si>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</si>
  <si>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</si>
  <si>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</si>
  <si>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</si>
  <si>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</si>
  <si>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</si>
  <si>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</si>
  <si>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</si>
  <si>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</si>
  <si>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</si>
  <si>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</si>
  <si>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</si>
  <si>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</si>
  <si>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</si>
  <si>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</si>
  <si>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</si>
  <si>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</si>
  <si>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</si>
  <si>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</si>
  <si>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</si>
  <si>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</si>
  <si>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</si>
  <si>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</si>
  <si>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</si>
  <si>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</si>
  <si>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</si>
  <si>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</si>
  <si>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</si>
  <si>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</si>
  <si>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</si>
  <si>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</si>
  <si>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</si>
  <si>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</si>
  <si>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</si>
  <si>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</si>
  <si>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</si>
  <si>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</si>
  <si>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</si>
  <si>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</si>
  <si>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</si>
  <si>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</si>
  <si>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</si>
  <si>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</si>
  <si>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</si>
  <si>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</si>
  <si>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</si>
  <si>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</si>
  <si>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</si>
  <si>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</si>
  <si>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</si>
  <si>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</si>
  <si>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</si>
  <si>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</si>
  <si>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</si>
  <si>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</si>
  <si>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</si>
  <si>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</si>
  <si>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</si>
  <si>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</si>
  <si>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</si>
  <si>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</si>
  <si>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</si>
  <si>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</si>
  <si>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</si>
  <si>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</si>
  <si>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</si>
  <si>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</si>
  <si>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</si>
  <si>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</si>
  <si>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</si>
  <si>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</si>
  <si>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</si>
  <si>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</si>
  <si>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</si>
  <si>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</si>
  <si>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</si>
  <si>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</si>
  <si>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</si>
  <si>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</si>
  <si>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</si>
  <si>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</si>
  <si>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</si>
  <si>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</si>
  <si>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</si>
  <si>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</si>
  <si>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</si>
  <si>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</si>
  <si>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</si>
  <si>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</si>
  <si>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</si>
  <si>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</si>
  <si>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</si>
  <si>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</si>
  <si>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</si>
  <si>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</si>
  <si>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</si>
  <si>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</si>
  <si>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</si>
  <si>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</si>
  <si>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</si>
  <si>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</si>
  <si>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</si>
  <si>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</si>
  <si>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</si>
  <si>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</si>
  <si>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</si>
  <si>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</si>
  <si>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</si>
  <si>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</si>
  <si>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</si>
  <si>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</si>
  <si>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</si>
  <si>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</si>
  <si>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</si>
  <si>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</si>
  <si>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</si>
  <si>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</si>
  <si>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</si>
  <si>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</si>
  <si>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</si>
  <si>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</si>
  <si>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</si>
  <si>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</si>
  <si>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</si>
  <si>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</si>
  <si>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</si>
  <si>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</si>
  <si>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</si>
  <si>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</si>
  <si>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</si>
  <si>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</si>
  <si>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</si>
  <si>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</si>
  <si>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</si>
  <si>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</si>
  <si>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</si>
  <si>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</si>
  <si>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</si>
  <si>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</si>
  <si>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</si>
  <si>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</si>
  <si>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</si>
  <si>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</si>
  <si>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</si>
  <si>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</si>
  <si>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</si>
  <si>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</si>
  <si>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</si>
  <si>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</si>
  <si>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</si>
  <si>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</si>
  <si>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</si>
  <si>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</si>
  <si>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</si>
  <si>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</si>
  <si>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</si>
  <si>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</si>
  <si>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</si>
  <si>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</si>
  <si>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</si>
  <si>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</si>
  <si>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</si>
  <si>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</si>
  <si>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</si>
  <si>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</si>
  <si>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</si>
  <si>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</si>
  <si>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</si>
  <si>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</si>
  <si>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</si>
  <si>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</si>
  <si>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</si>
  <si>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</si>
  <si>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</si>
  <si>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</si>
  <si>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</si>
  <si>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</si>
  <si>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</si>
  <si>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</si>
  <si>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</si>
  <si>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</si>
  <si>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</si>
  <si>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</si>
  <si>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</si>
  <si>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</si>
  <si>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</si>
  <si>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</si>
  <si>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</si>
  <si>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</si>
  <si>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</si>
  <si>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</si>
  <si>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</si>
  <si>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</si>
  <si>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</si>
  <si>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</si>
  <si>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</si>
  <si>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</si>
  <si>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</si>
  <si>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</si>
  <si>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</si>
  <si>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</si>
  <si>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</si>
  <si>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</si>
  <si>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</si>
  <si>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</si>
  <si>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</si>
  <si>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</si>
  <si>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</si>
  <si>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</si>
  <si>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</si>
  <si>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</si>
  <si>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</si>
  <si>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</si>
  <si>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</si>
  <si>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</si>
  <si>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</si>
  <si>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</si>
  <si>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</si>
  <si>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</si>
  <si>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</si>
  <si>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</si>
  <si>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</si>
  <si>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</si>
  <si>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</si>
  <si>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</si>
  <si>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</si>
  <si>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</si>
  <si>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</si>
  <si>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</si>
  <si>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</si>
  <si>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</si>
  <si>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</si>
  <si>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</si>
  <si>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</si>
  <si>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</si>
  <si>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</si>
  <si>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</si>
  <si>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</si>
  <si>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</si>
  <si>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</si>
  <si>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</si>
  <si>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</si>
  <si>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</si>
  <si>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</si>
  <si>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</si>
  <si>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</si>
  <si>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</si>
  <si>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</si>
  <si>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</si>
  <si>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</si>
  <si>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</si>
  <si>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</si>
  <si>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</si>
  <si>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</si>
  <si>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</si>
  <si>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</si>
  <si>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</si>
  <si>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</si>
  <si>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</si>
  <si>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</si>
  <si>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</si>
  <si>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</si>
  <si>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</si>
  <si>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</si>
  <si>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</si>
  <si>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</si>
  <si>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</si>
  <si>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</si>
  <si>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</si>
  <si>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</si>
  <si>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</si>
  <si>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</si>
  <si>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</si>
  <si>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</si>
  <si>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</si>
  <si>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</si>
  <si>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</si>
  <si>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</si>
  <si>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</si>
  <si>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</si>
  <si>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</si>
  <si>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</si>
  <si>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</si>
  <si>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</si>
  <si>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</si>
  <si>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</si>
  <si>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</si>
  <si>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</si>
  <si>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</si>
  <si>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</si>
  <si>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</si>
  <si>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</si>
  <si>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</si>
  <si>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</si>
  <si>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</si>
  <si>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</si>
  <si>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</si>
  <si>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</si>
  <si>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</si>
  <si>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</si>
  <si>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</si>
  <si>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</si>
  <si>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</si>
  <si>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</si>
  <si>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</si>
  <si>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</si>
  <si>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</si>
  <si>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</si>
  <si>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</si>
  <si>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</si>
  <si>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</si>
  <si>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</si>
  <si>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</si>
  <si>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</si>
  <si>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</si>
  <si>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</si>
  <si>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</si>
  <si>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</si>
  <si>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</si>
  <si>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</si>
  <si>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</si>
  <si>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</si>
  <si>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ACIDUM ASCORBICUM</t>
  </si>
  <si>
    <t>INJ 5X5ML</t>
  </si>
  <si>
    <t>INJ 50X5ML</t>
  </si>
  <si>
    <t>ACIDUM FOLICUM LECIVA</t>
  </si>
  <si>
    <t>DRG 30X10MG</t>
  </si>
  <si>
    <t>ADRENALIN LECIVA</t>
  </si>
  <si>
    <t>INJ 5X1ML/1MG</t>
  </si>
  <si>
    <t>AESCIN-TEVA</t>
  </si>
  <si>
    <t>POR TBL ENT 90X20MG</t>
  </si>
  <si>
    <t>POR TBL FLM 30X20MG</t>
  </si>
  <si>
    <t>P</t>
  </si>
  <si>
    <t>AGEN 10</t>
  </si>
  <si>
    <t>POR TBL NOB 30X10MG</t>
  </si>
  <si>
    <t>AGEN 5</t>
  </si>
  <si>
    <t>POR TBL NOB 30X5MG</t>
  </si>
  <si>
    <t>ALMIRAL</t>
  </si>
  <si>
    <t>INJ 10X3ML/75MG</t>
  </si>
  <si>
    <t>AMARYL 2 MG</t>
  </si>
  <si>
    <t>POR TBL NOB 30X2MG</t>
  </si>
  <si>
    <t>AMARYL 3 MG</t>
  </si>
  <si>
    <t>POR TBL NOB 30X3MG</t>
  </si>
  <si>
    <t>ANOPYRIN</t>
  </si>
  <si>
    <t>100MG TBL NOB 60(6X10)</t>
  </si>
  <si>
    <t>ANOPYRIN 100MG</t>
  </si>
  <si>
    <t>TBL 20X100MG</t>
  </si>
  <si>
    <t>APAURIN</t>
  </si>
  <si>
    <t>INJ 10X2ML/10MG</t>
  </si>
  <si>
    <t>ASCORUTIN (BLISTR)</t>
  </si>
  <si>
    <t>TBL OBD 50</t>
  </si>
  <si>
    <t>ASPIRIN PROTECT</t>
  </si>
  <si>
    <t>100MG TBL ENT 50</t>
  </si>
  <si>
    <t>AULIN</t>
  </si>
  <si>
    <t>POR TBL NOB 30X100MG</t>
  </si>
  <si>
    <t>AZARGA 10 MG/ML + 5 MG/ML</t>
  </si>
  <si>
    <t>OPH GTT SUS 1X5ML</t>
  </si>
  <si>
    <t>BECLOMET NASAL AQUA 100MCG</t>
  </si>
  <si>
    <t>SPR NAS 23ML/200DAV</t>
  </si>
  <si>
    <t>BETADINE</t>
  </si>
  <si>
    <t>UNG 1X20GM</t>
  </si>
  <si>
    <t>BETADINE (CHIRURG.) - hnědá</t>
  </si>
  <si>
    <t>LIQ 1X120ML</t>
  </si>
  <si>
    <t>BETASERC 24</t>
  </si>
  <si>
    <t>24MG TBL NOB 50</t>
  </si>
  <si>
    <t>Biopron9 tob.60+20</t>
  </si>
  <si>
    <t>BISEPTOL 480</t>
  </si>
  <si>
    <t>POR TBL NOB 28X480MG</t>
  </si>
  <si>
    <t>BISOPROLOL MYLAN 5 MG</t>
  </si>
  <si>
    <t>POR TBL FLM 30X5MG</t>
  </si>
  <si>
    <t>BURONIL 25 MG</t>
  </si>
  <si>
    <t>POR TBL OBD 50X25MG</t>
  </si>
  <si>
    <t>CALTRATE 600 MG/400 IU D3 POTAHOVANÁ TABLETA</t>
  </si>
  <si>
    <t>POR TBL FLM 90</t>
  </si>
  <si>
    <t>CALTRATE PLUS</t>
  </si>
  <si>
    <t>POR TBL FLM 30</t>
  </si>
  <si>
    <t>CARZAP 8 MG</t>
  </si>
  <si>
    <t>POR TBL NOB 28X8MG</t>
  </si>
  <si>
    <t>CEZERA 5 MG</t>
  </si>
  <si>
    <t>CITALEC 10 ZENTIVA</t>
  </si>
  <si>
    <t>10MG TBL FLM 30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</si>
  <si>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</si>
  <si>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</si>
  <si>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</si>
  <si>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</si>
  <si>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</si>
  <si>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</si>
  <si>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POR TBL ENT 28X20MG I</t>
  </si>
  <si>
    <t>CONTROLOC 40 MG</t>
  </si>
  <si>
    <t>POR TBL ENT 100X40MG I</t>
  </si>
  <si>
    <t>CORDARONE</t>
  </si>
  <si>
    <t>POR TBL NOB60X200MG</t>
  </si>
  <si>
    <t xml:space="preserve">COSYREL 5MG/10MG </t>
  </si>
  <si>
    <t>TBL FLM 30</t>
  </si>
  <si>
    <t>COSYREL 5MG/5MG</t>
  </si>
  <si>
    <t xml:space="preserve">TBL FLM 30 </t>
  </si>
  <si>
    <t>CYMBALTA 60 MG</t>
  </si>
  <si>
    <t>POR CPS ETD 28X60MG</t>
  </si>
  <si>
    <t>DEGAN</t>
  </si>
  <si>
    <t>TBL 40X10MG</t>
  </si>
  <si>
    <t>INJ 50X2ML/10MG</t>
  </si>
  <si>
    <t>DEPAKINE CHRONO 500MG(PULENE)</t>
  </si>
  <si>
    <t>TBL RET 30X500MG</t>
  </si>
  <si>
    <t>DETRALEX</t>
  </si>
  <si>
    <t>TBL OBD 30</t>
  </si>
  <si>
    <t>POR TBL FLM 60</t>
  </si>
  <si>
    <t>DEXAMED</t>
  </si>
  <si>
    <t>INJ 10X2ML/8MG</t>
  </si>
  <si>
    <t>DEXA-RATIOPHARM inj. - MIMOŘÁDNÝ DOVOZ!!</t>
  </si>
  <si>
    <t>10x2ml/8mg</t>
  </si>
  <si>
    <t>DIAZEPAM SLOVAKOFARMA</t>
  </si>
  <si>
    <t>TBL 20X10MG</t>
  </si>
  <si>
    <t>5MG TBL NOB 20(2X10)</t>
  </si>
  <si>
    <t>DIMEXOL</t>
  </si>
  <si>
    <t>TBL 30X200MG</t>
  </si>
  <si>
    <t>DOLGIT</t>
  </si>
  <si>
    <t>CRM 1X50GM/2.5GM</t>
  </si>
  <si>
    <t>DOLMINA 100 SR</t>
  </si>
  <si>
    <t>POR TBL PRO 20X100MG</t>
  </si>
  <si>
    <t>DOLMINA INJ.</t>
  </si>
  <si>
    <t>INJ 5X3ML/75MG</t>
  </si>
  <si>
    <t>DORSIFLEX</t>
  </si>
  <si>
    <t>DRETACEN 250 MG</t>
  </si>
  <si>
    <t>POR TBL FLM 50X250MG</t>
  </si>
  <si>
    <t>DZ OCTENISEPT drm. sol. 250 ml</t>
  </si>
  <si>
    <t>DRM SOL 1X250ML</t>
  </si>
  <si>
    <t>EBRANTIL 30 RETARD</t>
  </si>
  <si>
    <t>POR CPS PRO 50X30MG</t>
  </si>
  <si>
    <t>EBRANTIL I.V.50</t>
  </si>
  <si>
    <t>INJ SOL 5X10ML/50MG</t>
  </si>
  <si>
    <t>ELIQUIS 2,5 MG</t>
  </si>
  <si>
    <t>POR TBL FLM 20X2.5MG</t>
  </si>
  <si>
    <t>ENDIARON</t>
  </si>
  <si>
    <t>250MG TBL FLM 20</t>
  </si>
  <si>
    <t>ENDOXAN 1 G</t>
  </si>
  <si>
    <t>INJ PLV SOL 1X1GM</t>
  </si>
  <si>
    <t>ERDOMED</t>
  </si>
  <si>
    <t>POR CPS DUR 60X300MG</t>
  </si>
  <si>
    <t>ERDOMED 300MG</t>
  </si>
  <si>
    <t>CPS 20X300MG</t>
  </si>
  <si>
    <t>ESPUMISAN</t>
  </si>
  <si>
    <t>PORCPSMOL50X40MG-BL</t>
  </si>
  <si>
    <t>ESSENTIALE FORTE N</t>
  </si>
  <si>
    <t>POR CPS DUR 50</t>
  </si>
  <si>
    <t>EUPHYLLIN CR N 100</t>
  </si>
  <si>
    <t>100MG CPS PRO 50</t>
  </si>
  <si>
    <t>EUTHYROX 150</t>
  </si>
  <si>
    <t>TBL 100X150RG</t>
  </si>
  <si>
    <t>EUTHYROX 50</t>
  </si>
  <si>
    <t>TBL 100X50RG</t>
  </si>
  <si>
    <t>FAMOSAN 20MG</t>
  </si>
  <si>
    <t>TBL OBD 50X20MG</t>
  </si>
  <si>
    <t>FENTALIS 25 MCG/H TRANSDERMÁLNÍ NÁPLAST</t>
  </si>
  <si>
    <t>DRM EMP TDR 5X5.78MG</t>
  </si>
  <si>
    <t>FLAVOBION</t>
  </si>
  <si>
    <t>70MG TBL FLM 50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</si>
  <si>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</si>
  <si>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</si>
  <si>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</si>
  <si>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</si>
  <si>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</si>
  <si>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</si>
  <si>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FURORESE 40</t>
  </si>
  <si>
    <t>TBL 50X40MG</t>
  </si>
  <si>
    <t>TBL 100X40MG</t>
  </si>
  <si>
    <t>FUROSEMID ACCORD</t>
  </si>
  <si>
    <t>10MG/ML INJ/INF SOL 10X2ML</t>
  </si>
  <si>
    <t>GLUKÓZA 40 BRAUN</t>
  </si>
  <si>
    <t>INF 20X10ML-PLA.AMP</t>
  </si>
  <si>
    <t>GUTRON 2.5MG</t>
  </si>
  <si>
    <t>TBL 50X2.5MG</t>
  </si>
  <si>
    <t>GUTTALAX</t>
  </si>
  <si>
    <t>POR GTT SOL 1X30ML</t>
  </si>
  <si>
    <t>HELICID 20 ZENTIVA</t>
  </si>
  <si>
    <t>POR CPS ETD 90X20MG</t>
  </si>
  <si>
    <t>HEMINEVRIN 192 MG</t>
  </si>
  <si>
    <t>POR CPS MOL 100X192MG (dříve název 300mg!)</t>
  </si>
  <si>
    <t>HEPARIN LECIVA</t>
  </si>
  <si>
    <t>INJ 1X10ML/50KU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</si>
  <si>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</si>
  <si>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</si>
  <si>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</si>
  <si>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</si>
  <si>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</si>
  <si>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</si>
  <si>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CHLORID SODNÝ 0,9% BRAUN</t>
  </si>
  <si>
    <t>INF SOL 10X500MLPELAH</t>
  </si>
  <si>
    <t>INF SOL 10X250MLPELAH</t>
  </si>
  <si>
    <t>INF SOL 20X100MLPELAH</t>
  </si>
  <si>
    <t>CHLORID SODNY 0.9% BRAUN, REF.3500381</t>
  </si>
  <si>
    <t>INFSOL1X250ML-PELAH</t>
  </si>
  <si>
    <t>IBALGIN 400</t>
  </si>
  <si>
    <t>400MG TBL FLM 48</t>
  </si>
  <si>
    <t>IBUPROFEN B. BRAUN 400MG</t>
  </si>
  <si>
    <t xml:space="preserve"> INF SOL 10X100ML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</si>
  <si>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</si>
  <si>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</si>
  <si>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</si>
  <si>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</si>
  <si>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</si>
  <si>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</si>
  <si>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</si>
  <si>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</si>
  <si>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</si>
  <si>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</si>
  <si>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IR Lemtrada 12mg ve 100 ml NaCl 0,9%</t>
  </si>
  <si>
    <t>100ml</t>
  </si>
  <si>
    <t>JANUMET 50 MG/1000 MG</t>
  </si>
  <si>
    <t>POR TBL FLM 56X50MG/1000MG</t>
  </si>
  <si>
    <t>KALIUM CHLORATUM BIOMEDICA</t>
  </si>
  <si>
    <t>POR TBLFLM100X500MG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</si>
  <si>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</si>
  <si>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</si>
  <si>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</si>
  <si>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</si>
  <si>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</si>
  <si>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</si>
  <si>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 50 MG, POTAHOVANÉ TABLETY</t>
  </si>
  <si>
    <t>POR TBL FLM 40X50MG</t>
  </si>
  <si>
    <t>KL CPS NATR.CHLOR. 0,5g</t>
  </si>
  <si>
    <t>100cps</t>
  </si>
  <si>
    <t>KL CPS NATR.CHLOR. 1,0g</t>
  </si>
  <si>
    <t>KL GLUCOSUM SOL.75/250  250 ml</t>
  </si>
  <si>
    <t>KL UNG.AC.SALIC. 2G,UNG.LENIENS AD 100G</t>
  </si>
  <si>
    <t>KL UNG.LENIENS, 100G</t>
  </si>
  <si>
    <t>LAMICTAL 50 MG</t>
  </si>
  <si>
    <t>POR TBL NOB 42X50MG</t>
  </si>
  <si>
    <t>LANZUL</t>
  </si>
  <si>
    <t>CPS 28X30MG</t>
  </si>
  <si>
    <t>LETROX 100</t>
  </si>
  <si>
    <t>POR TBL NOB 100X100RG II</t>
  </si>
  <si>
    <t>LETROX 125</t>
  </si>
  <si>
    <t>POR TBL NOB 100X125MCG</t>
  </si>
  <si>
    <t>LEXAURIN 1,5</t>
  </si>
  <si>
    <t>POR TBL NOB 30X1.5MG</t>
  </si>
  <si>
    <t>LEXAURIN 3</t>
  </si>
  <si>
    <t>3MG TBL NOB 30</t>
  </si>
  <si>
    <t>LIPANTHYL S 215MG</t>
  </si>
  <si>
    <t>LOCOID 0,1%</t>
  </si>
  <si>
    <t>CRM 1X30GM 0.1%</t>
  </si>
  <si>
    <t>LOKREN 20 MG</t>
  </si>
  <si>
    <t>POR TBL FLM 28X20MG</t>
  </si>
  <si>
    <t>LOPERON CPS</t>
  </si>
  <si>
    <t>POR CPS DUR 20X2MG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</si>
  <si>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</si>
  <si>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</si>
  <si>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</si>
  <si>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</si>
  <si>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</si>
  <si>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</si>
  <si>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MAGNESII LACTICI 0,5 TBL. MEDICAMENTA</t>
  </si>
  <si>
    <t>TBL NOB 100X0,5GM</t>
  </si>
  <si>
    <t>MAGNESIUM SULFURICUM BIOTIKA</t>
  </si>
  <si>
    <t>INJ 5X10ML 20%</t>
  </si>
  <si>
    <t>MAGNOSOLV</t>
  </si>
  <si>
    <t>365MG POR GRA SOL SCC 30</t>
  </si>
  <si>
    <t>MESOCAIN</t>
  </si>
  <si>
    <t>GEL 1X20GM</t>
  </si>
  <si>
    <t>INJ 10X10ML 1%</t>
  </si>
  <si>
    <t>MESTINON</t>
  </si>
  <si>
    <t>POR TBL OBD 150X60MG</t>
  </si>
  <si>
    <t>METAMIZOL STADA</t>
  </si>
  <si>
    <t>500MG TBL NOB 20</t>
  </si>
  <si>
    <t>MIDAZOLAM ACCORD 5 MG/ML</t>
  </si>
  <si>
    <t>INJ+INF SOL 10X10ML</t>
  </si>
  <si>
    <t>MIDAZOLAM B. BRAUN 1 MG/ML</t>
  </si>
  <si>
    <t>INJ+RCT SOL 10X50ML</t>
  </si>
  <si>
    <t>MILGAMMA N</t>
  </si>
  <si>
    <t>INJ 5X2ML</t>
  </si>
  <si>
    <t>MIRTAZAPIN MYLAN 30 MG</t>
  </si>
  <si>
    <t>POR TBL DIS 30X30MG</t>
  </si>
  <si>
    <t>MOTILIUM</t>
  </si>
  <si>
    <t>TBL OBD 30X10MG</t>
  </si>
  <si>
    <t>MOXOSTAD 0.3 MG</t>
  </si>
  <si>
    <t>POR TBL FLM30X0.3MG</t>
  </si>
  <si>
    <t>MOXOSTAD 0.4 MG</t>
  </si>
  <si>
    <t>POR TBL FLM30X0.4MG</t>
  </si>
  <si>
    <t>MYTELASE</t>
  </si>
  <si>
    <t>POR TBL NOB 50X10MG</t>
  </si>
  <si>
    <t>NEBIVOLOL SANDOZ 5 MG</t>
  </si>
  <si>
    <t>POR TBL NOB 28X5MG</t>
  </si>
  <si>
    <t>NEODOLPASSE</t>
  </si>
  <si>
    <t>0,3MG/ML+0,12MG/ML INF SOL 10X250ML</t>
  </si>
  <si>
    <t>INF 10X250ML</t>
  </si>
  <si>
    <t>NEUPRO 2 MG/24 H</t>
  </si>
  <si>
    <t>DRM EMP TDR 7X4.5MG</t>
  </si>
  <si>
    <t>NEUROL 0.25</t>
  </si>
  <si>
    <t>TBL 30X0.25MG</t>
  </si>
  <si>
    <t>NEUROL 0.5</t>
  </si>
  <si>
    <t>POR TBL NOB30X0.5MG</t>
  </si>
  <si>
    <t>NEURONTIN 300MG</t>
  </si>
  <si>
    <t>CPS 50X300MG</t>
  </si>
  <si>
    <t>NITRO POHL</t>
  </si>
  <si>
    <t>INF SOL 1X50ML/50MG</t>
  </si>
  <si>
    <t>NOVALGIN</t>
  </si>
  <si>
    <t>500MG TBL FLM 20</t>
  </si>
  <si>
    <t>INJ 10X2ML/1000MG</t>
  </si>
  <si>
    <t>INJ 5X5ML/2500MG</t>
  </si>
  <si>
    <t>NUTRYELT</t>
  </si>
  <si>
    <t>INF CNC SOL 10X10ML</t>
  </si>
  <si>
    <t>ONDANSETRON B. BRAUN 2 MG/ML</t>
  </si>
  <si>
    <t>INJ SOL 20X4ML/8MG LDPE</t>
  </si>
  <si>
    <t>ONDANSETRON SANDOZ 8 MG POT TBL</t>
  </si>
  <si>
    <t>POR TBL FLM 10X8MG</t>
  </si>
  <si>
    <t>OPHTHALMO-SEPTONEX</t>
  </si>
  <si>
    <t>OPH GTT SOL 1X10ML PLAST</t>
  </si>
  <si>
    <t>OXANTIL</t>
  </si>
  <si>
    <t>OXAZEPAM TBL.20X10MG</t>
  </si>
  <si>
    <t>TBL 20X10MG(BLISTR)</t>
  </si>
  <si>
    <t>OXYCONTIN 10 MG</t>
  </si>
  <si>
    <t>POR TBL PRO 60X10MG</t>
  </si>
  <si>
    <t>PARACETAMOL KABI 10MG/ML</t>
  </si>
  <si>
    <t>INF SOL 10X100ML/1000MG</t>
  </si>
  <si>
    <t>PARALEN 500</t>
  </si>
  <si>
    <t>POR TBL NOB 24X500MG</t>
  </si>
  <si>
    <t>PENTOMER RETARD 400MG</t>
  </si>
  <si>
    <t>TBL OBD 100X400MG</t>
  </si>
  <si>
    <t>PENTOMER RETARD 600MG</t>
  </si>
  <si>
    <t>TBL OBD 20X600MG</t>
  </si>
  <si>
    <t>PERINDOPRIL PMCS</t>
  </si>
  <si>
    <t>4MG TBL NOB 30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</si>
  <si>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</si>
  <si>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</si>
  <si>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</si>
  <si>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</si>
  <si>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</si>
  <si>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</si>
  <si>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PRESID 10 MG</t>
  </si>
  <si>
    <t>TBL RET 30X10MG</t>
  </si>
  <si>
    <t>PRESID 2,5 MG</t>
  </si>
  <si>
    <t>2,5MG TBL PRO 30</t>
  </si>
  <si>
    <t>PRESTANCE 5 MG/10 MG</t>
  </si>
  <si>
    <t>POR TBL NOB 30</t>
  </si>
  <si>
    <t>PRESTARIUM NEO</t>
  </si>
  <si>
    <t>POR TBL FLM 90X5MG</t>
  </si>
  <si>
    <t>PRESTARIUM NEO COMBI 10 MG/2,5 MG</t>
  </si>
  <si>
    <t>PROCTO-GLYVENOL</t>
  </si>
  <si>
    <t>RCT SUP 10</t>
  </si>
  <si>
    <t>PROPOFOL 1% MCT/LCT FRESENIUS</t>
  </si>
  <si>
    <t>INJ EML 10X100ML</t>
  </si>
  <si>
    <t>PROTEVASC 35 MG TABLETY S PRODLOUŽENÝM UVOLŇOVÁNÍM</t>
  </si>
  <si>
    <t>POR TBL PRO 60X35MG</t>
  </si>
  <si>
    <t>PROTHAZIN</t>
  </si>
  <si>
    <t>25MG TBL FLM 20</t>
  </si>
  <si>
    <t>PURINOL 100 MG</t>
  </si>
  <si>
    <t>POR TBL NOB 50X100MG</t>
  </si>
  <si>
    <t>QUAMATEL</t>
  </si>
  <si>
    <t>INJ SIC 5X20MG+SOLV</t>
  </si>
  <si>
    <t>REQUIP MODUTAB</t>
  </si>
  <si>
    <t>8MG TBL PRO 28 II</t>
  </si>
  <si>
    <t>RISPERIDON FARMAX 1MG</t>
  </si>
  <si>
    <t>TBL FLM 60</t>
  </si>
  <si>
    <t>RIVOTRIL 0.5 MG</t>
  </si>
  <si>
    <t>TBL 50X0.5MG</t>
  </si>
  <si>
    <t>ROSUMOP 10 MG</t>
  </si>
  <si>
    <t>ROSUMOP 20 MG</t>
  </si>
  <si>
    <t>SEPTONEX</t>
  </si>
  <si>
    <t>SPR 1X45ML</t>
  </si>
  <si>
    <t>SILYMARIN AL 50</t>
  </si>
  <si>
    <t>DRG 100X50MG</t>
  </si>
  <si>
    <t>SINUPRET</t>
  </si>
  <si>
    <t>SIOFOR 1000</t>
  </si>
  <si>
    <t>POR TBL FLM 60X1000MG</t>
  </si>
  <si>
    <t>SIOFOR 500</t>
  </si>
  <si>
    <t>TBL OBD 60X500MG</t>
  </si>
  <si>
    <t>SMECTA</t>
  </si>
  <si>
    <t>PLV POR 1X10SACKU</t>
  </si>
  <si>
    <t>PLV POR 1X30SACKU</t>
  </si>
  <si>
    <t>SOLU-MEDROL</t>
  </si>
  <si>
    <t>INJ SIC 1X1GM+16ML</t>
  </si>
  <si>
    <t>INJ SIC 1X500MG+8ML</t>
  </si>
  <si>
    <t>STACYL 100 MG ENTEROSOLVENTNÍ TABLETY</t>
  </si>
  <si>
    <t>POR TBL ENT 60X100MG I</t>
  </si>
  <si>
    <t>STOPTUSSIN</t>
  </si>
  <si>
    <t>POR GTT SOL 1X25ML</t>
  </si>
  <si>
    <t>SUFENTANIL TORREX 5 MCG/ML</t>
  </si>
  <si>
    <t>INJ SOL 5X10ML/50RG</t>
  </si>
  <si>
    <t>SUXAMETHONIUM CHLORID VUAB 100MG</t>
  </si>
  <si>
    <t>INJ/INF PLV SOL 1x100MG</t>
  </si>
  <si>
    <t>TENAXUM</t>
  </si>
  <si>
    <t>TBL 30X1MG</t>
  </si>
  <si>
    <t>THIAMIN LECIVA</t>
  </si>
  <si>
    <t>INJ 10X2ML/100MG</t>
  </si>
  <si>
    <t>THIOGAMMA TURBO SET 600 MG</t>
  </si>
  <si>
    <t>INJ SOL 10X50ML</t>
  </si>
  <si>
    <t>TIAPRIDAL</t>
  </si>
  <si>
    <t>INJ SOL 12X2ML/100MG</t>
  </si>
  <si>
    <t>POR TBLNOB 50X100MG</t>
  </si>
  <si>
    <t>TIMONIL RETARD</t>
  </si>
  <si>
    <t>TBL 50X300MG</t>
  </si>
  <si>
    <t>TORECAN</t>
  </si>
  <si>
    <t>DRG 50X6.5MG</t>
  </si>
  <si>
    <t>INJ 5X1ML/6.5MG</t>
  </si>
  <si>
    <t>SUP 6X6.5MG</t>
  </si>
  <si>
    <t>TOVIAZ 4 MG</t>
  </si>
  <si>
    <t>POR TBL PRO 28X4MG</t>
  </si>
  <si>
    <t>TRAJENTA 5 MG</t>
  </si>
  <si>
    <t>TRALGIT 50 INJ</t>
  </si>
  <si>
    <t>INJ SOL 5X1ML/50MG</t>
  </si>
  <si>
    <t>TRAMAL RETARD TABLETY 150 MG</t>
  </si>
  <si>
    <t>150MG TBL PRO 30 III</t>
  </si>
  <si>
    <t>TRIAMCINOLON LECIVA</t>
  </si>
  <si>
    <t>CRM 1X10GM 0.1%</t>
  </si>
  <si>
    <t>UNG 1X10GM 0.1%</t>
  </si>
  <si>
    <t>TRIASYN 2.5/2.5 MG</t>
  </si>
  <si>
    <t>POR TBL RET 30</t>
  </si>
  <si>
    <t>TRIASYN 5/5 MG</t>
  </si>
  <si>
    <t>TRITACE 5 MG</t>
  </si>
  <si>
    <t>POR TBL NOB 100X5MG</t>
  </si>
  <si>
    <t>TRUND 1000 MG POTAHOVANÉ TABLETY</t>
  </si>
  <si>
    <t>POR TBL FLM 100X1000MG</t>
  </si>
  <si>
    <t>TRUND 500 MG POTAHOVANÉ TABLETY</t>
  </si>
  <si>
    <t>POR TBL FLM 100X500MG</t>
  </si>
  <si>
    <t>TULIP 10 MG POTAHOVANÉ TABLETY</t>
  </si>
  <si>
    <t>TULIP 20 MG POTAHOVANÉ TABLETY</t>
  </si>
  <si>
    <t>TULIP 40 MG</t>
  </si>
  <si>
    <t>ULTRACOD</t>
  </si>
  <si>
    <t>URIZIA 6 MG/0,4 MG TABLETY S ŘÍZENÝM UVOLŇOVÁNÍM</t>
  </si>
  <si>
    <t>POR TBL FRT 30X6MG/0.4MG</t>
  </si>
  <si>
    <t>VALSACOMBI 320 MG/12,5 MG</t>
  </si>
  <si>
    <t>POR TBL FLM 28</t>
  </si>
  <si>
    <t>VIGANTOL</t>
  </si>
  <si>
    <t>POR GTT SOL 1x10ML</t>
  </si>
  <si>
    <t>WARFARIN PMCS 5 MG</t>
  </si>
  <si>
    <t>XALATAN</t>
  </si>
  <si>
    <t>OPH GTT SOL 1X2.5ML II</t>
  </si>
  <si>
    <t>XYZAL</t>
  </si>
  <si>
    <t>POR TBL FLM 28X5MG</t>
  </si>
  <si>
    <t>ZALDIAR</t>
  </si>
  <si>
    <t>POR TBL FLM 20</t>
  </si>
  <si>
    <t>37,5MG/325MG TBL FLM 30X1</t>
  </si>
  <si>
    <t>ZODAC</t>
  </si>
  <si>
    <t>ZOLOFT 50MG</t>
  </si>
  <si>
    <t>TBL OBD 28X50MG</t>
  </si>
  <si>
    <t>ZOLPIDEM MYLAN</t>
  </si>
  <si>
    <t>POR TBL FLM 50X10MG</t>
  </si>
  <si>
    <t>ZYLLT 75 MG</t>
  </si>
  <si>
    <t>POR TBL FLM 56X75MG</t>
  </si>
  <si>
    <t>léky - krev.deriváty ZUL (TO)</t>
  </si>
  <si>
    <t>FLEBOGAMMA DIF</t>
  </si>
  <si>
    <t>50MG/ML INF SOL 1X100ML</t>
  </si>
  <si>
    <t>50MG/ML INF SOL 1X200ML</t>
  </si>
  <si>
    <t>GAMMAGARD S/D</t>
  </si>
  <si>
    <t>50MG/ML INF PSO LQF 1+1X192ML</t>
  </si>
  <si>
    <t>50MG/ML INF PSO LQF 1+1X96ML</t>
  </si>
  <si>
    <t>KIOVIG</t>
  </si>
  <si>
    <t>100MG/ML INF SOL 1X25ML</t>
  </si>
  <si>
    <t>100MG/ML INF SOL 1X10ML</t>
  </si>
  <si>
    <t>100MG/ML INF SOL 1X50ML</t>
  </si>
  <si>
    <t>OCTAGAM</t>
  </si>
  <si>
    <t>100MG/ML INF SOL 1X200ML</t>
  </si>
  <si>
    <t>PRIVIGEN</t>
  </si>
  <si>
    <t>100MG/ML INF SOL 1X100ML</t>
  </si>
  <si>
    <t>léky - hemofilici ZUL (TO)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</si>
  <si>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</si>
  <si>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</si>
  <si>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</si>
  <si>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</si>
  <si>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</si>
  <si>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</si>
  <si>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</si>
  <si>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</si>
  <si>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</si>
  <si>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</si>
  <si>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</si>
  <si>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</si>
  <si>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</si>
  <si>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AZITROMYCIN SANDOZ 500 MG</t>
  </si>
  <si>
    <t>POR TBL FLM 3X500MG</t>
  </si>
  <si>
    <t>CEFTRIAXON KABI 2 G</t>
  </si>
  <si>
    <t>INF PLV SOL 10X2GM</t>
  </si>
  <si>
    <t>CIFLOXINAL</t>
  </si>
  <si>
    <t>500MG TBL FLM 10</t>
  </si>
  <si>
    <t>POR TBL FLM 10X250MG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</si>
  <si>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</si>
  <si>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</si>
  <si>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</si>
  <si>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</si>
  <si>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</si>
  <si>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</si>
  <si>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</si>
  <si>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FRAMYKOIN</t>
  </si>
  <si>
    <t>UNG 1X10GM</t>
  </si>
  <si>
    <t>FUROLIN TABLETY</t>
  </si>
  <si>
    <t>KLACID 500</t>
  </si>
  <si>
    <t>POR TBL FLM 14X500MG</t>
  </si>
  <si>
    <t>MEROPENEM KABI 1 G</t>
  </si>
  <si>
    <t>INJ+INF PLV SOL 10X1000MG</t>
  </si>
  <si>
    <t>NORMIX</t>
  </si>
  <si>
    <t>POR TBL FLM 28X200MG</t>
  </si>
  <si>
    <t>TOBREX</t>
  </si>
  <si>
    <t>GTT OPH 5ML 3MG/1ML</t>
  </si>
  <si>
    <t>UNASYN</t>
  </si>
  <si>
    <t>INJ PLV SOL 1X1.5GM</t>
  </si>
  <si>
    <t>VANCOMYCIN MYLAN 1000 MG</t>
  </si>
  <si>
    <t>INF PLV SOL 1X1GM</t>
  </si>
  <si>
    <t>XORIMAX 500 MG POTAH.TABLETY</t>
  </si>
  <si>
    <t>PORTBLFLM10X500MG</t>
  </si>
  <si>
    <t>léky - antimykotika (LEK)</t>
  </si>
  <si>
    <t>DIFLUCAN 100 MG</t>
  </si>
  <si>
    <t>POR CPS DUR 28X100MG</t>
  </si>
  <si>
    <t>ACECOR 400MG</t>
  </si>
  <si>
    <t>TBL OBD 30X400MG</t>
  </si>
  <si>
    <t>ALOPURINOL SANDOZ</t>
  </si>
  <si>
    <t>100MG TBL NOB 100</t>
  </si>
  <si>
    <t>AMITRIPTYLIN-SLOVAKOFARMA</t>
  </si>
  <si>
    <t>25MG TBL FLM 50</t>
  </si>
  <si>
    <t>ANALGIN</t>
  </si>
  <si>
    <t>INJ SOL 5X5ML</t>
  </si>
  <si>
    <t>APO-IBUPROFEN 400 MG</t>
  </si>
  <si>
    <t>POR TBL FLM 100X400MG</t>
  </si>
  <si>
    <t>BACLOFEN</t>
  </si>
  <si>
    <t>TBL 50X10MG</t>
  </si>
  <si>
    <t>BETAHISTIN-RATIOPHARM 16 MG</t>
  </si>
  <si>
    <t>POR TBL NOB 60X16MG</t>
  </si>
  <si>
    <t>BETALOC ZOK</t>
  </si>
  <si>
    <t>100MG TBL PRO 100</t>
  </si>
  <si>
    <t>50MG TBL PRO 100</t>
  </si>
  <si>
    <t>25MG TBL PRO 100</t>
  </si>
  <si>
    <t>BETOPTIC</t>
  </si>
  <si>
    <t>GTT OPH 1X5ML</t>
  </si>
  <si>
    <t>BISACODYL</t>
  </si>
  <si>
    <t>DRG 105X5MG</t>
  </si>
  <si>
    <t>BISOPROLOL MYLAN 2,5 MG</t>
  </si>
  <si>
    <t>POR TBL FLM 30X2.5MG</t>
  </si>
  <si>
    <t>POR TBL FLM 100X5MG</t>
  </si>
  <si>
    <t>B-komplex Zentiva 30drg</t>
  </si>
  <si>
    <t>CALCICHEW D3</t>
  </si>
  <si>
    <t>CTB 20</t>
  </si>
  <si>
    <t>CARVESAN 25</t>
  </si>
  <si>
    <t>POR TBL NOB 30X25MG</t>
  </si>
  <si>
    <t>CARVESAN 6,25</t>
  </si>
  <si>
    <t>POR TBL NOB 30X6,25MG</t>
  </si>
  <si>
    <t>CEFTRIAXON MEDOPHARM 1 G</t>
  </si>
  <si>
    <t>CONTROLOC I.V.</t>
  </si>
  <si>
    <t>INJ PLV SOL 1X40MG</t>
  </si>
  <si>
    <t>POR TBL NOB30X200MG</t>
  </si>
  <si>
    <t>CYTEAL</t>
  </si>
  <si>
    <t>LIQ 1X250ML</t>
  </si>
  <si>
    <t>DEPAKINE</t>
  </si>
  <si>
    <t>INJ PSO LQF 4X4ML/400MG</t>
  </si>
  <si>
    <t>POR TBL FLM 120X500MG</t>
  </si>
  <si>
    <t>DEXDOR</t>
  </si>
  <si>
    <t>INF CNC SOL 25X2ML</t>
  </si>
  <si>
    <t>DICLOFENAC DUO PHARMASWISS 75 MG</t>
  </si>
  <si>
    <t>POR CPS RDR 30X75MG</t>
  </si>
  <si>
    <t>DIPIDOLOR</t>
  </si>
  <si>
    <t>INJ 5X2ML 7.5MG/ML</t>
  </si>
  <si>
    <t>DORETA 75 MG/650 MG</t>
  </si>
  <si>
    <t>DUPHASTON</t>
  </si>
  <si>
    <t>POR TBL FLM 20X10MG</t>
  </si>
  <si>
    <t>DUROGESIC 25MCG/H</t>
  </si>
  <si>
    <t>EMP 5X2.5MG(10CM2)</t>
  </si>
  <si>
    <t>ELICEA 10 MG</t>
  </si>
  <si>
    <t>POR TBL FLM 28X10MG</t>
  </si>
  <si>
    <t>ENAP 5MG</t>
  </si>
  <si>
    <t>TBL 100X5MG</t>
  </si>
  <si>
    <t>ENELBIN 100 RETARD</t>
  </si>
  <si>
    <t>TBL RET 100X100MG</t>
  </si>
  <si>
    <t>Espumisan cps.100x40mg-blistr</t>
  </si>
  <si>
    <t>0057585</t>
  </si>
  <si>
    <t>GLYCLADA 30 MG TABLETY S ŘÍZENÝM UVOLŇOVÁNÍM</t>
  </si>
  <si>
    <t>POR TBL RET 60X30MG</t>
  </si>
  <si>
    <t>GODASAL 100</t>
  </si>
  <si>
    <t>POR TBL NOB 100</t>
  </si>
  <si>
    <t>POR TBL NOB 50</t>
  </si>
  <si>
    <t>GUAJACURAN « 5 % INJ</t>
  </si>
  <si>
    <t>TBL 20X2.5MG</t>
  </si>
  <si>
    <t>HERPESIN 200</t>
  </si>
  <si>
    <t>POR TBL NOB 25X200MG</t>
  </si>
  <si>
    <t>HYLAK FORTE</t>
  </si>
  <si>
    <t>POR SOL 100ML</t>
  </si>
  <si>
    <t>400MG TBL FLM 24</t>
  </si>
  <si>
    <t>INHIBACE 5 MG</t>
  </si>
  <si>
    <t>ISOLYTE  FFX - VAK</t>
  </si>
  <si>
    <t>INF SOL 10X1000ML Freeflex</t>
  </si>
  <si>
    <t>KEPPRA 100 MG/ML</t>
  </si>
  <si>
    <t>INF CNC SOL 10X5ML II</t>
  </si>
  <si>
    <t>KL ALUMIN.ACETOTAR.CREMOR 100g</t>
  </si>
  <si>
    <t>50cps</t>
  </si>
  <si>
    <t>KL ETHANOLUM BENZ.DENAT. 900 ml / 720g/</t>
  </si>
  <si>
    <t>KL KAPSLE</t>
  </si>
  <si>
    <t>KL SOL.HYPERMANGAN 4%</t>
  </si>
  <si>
    <t>KL UNG.ELOCOM 15G,LENIENS AD 100G</t>
  </si>
  <si>
    <t>LAMICTAL 100 MG</t>
  </si>
  <si>
    <t>POR TBL NOB 98X100MG</t>
  </si>
  <si>
    <t>LEVETIRACETAM ACTAVIS 250MG</t>
  </si>
  <si>
    <t>TBL FLM 50x250mg</t>
  </si>
  <si>
    <t>POR CPS DUR 10X2MG</t>
  </si>
  <si>
    <t>MAGNESIUM 250 MG PHARMAVIT</t>
  </si>
  <si>
    <t>POR TBL EFF 20</t>
  </si>
  <si>
    <t>MAXITROL</t>
  </si>
  <si>
    <t>MEDRACET 37,5 MG/325 MG</t>
  </si>
  <si>
    <t>MERTENIL</t>
  </si>
  <si>
    <t>15MG TBL FLM 30</t>
  </si>
  <si>
    <t>MILGAMMA</t>
  </si>
  <si>
    <t>POR TBL OBD 50</t>
  </si>
  <si>
    <t>MINIRIN MELT 60 MCG</t>
  </si>
  <si>
    <t>POR LYO 30X60RG</t>
  </si>
  <si>
    <t>MIRZATEN ORO TAB 45 MG</t>
  </si>
  <si>
    <t>POR TBL DIS 30X45MG</t>
  </si>
  <si>
    <t>MORPHIN BIOTIKA 1%</t>
  </si>
  <si>
    <t>INJ 10X1ML/10MG</t>
  </si>
  <si>
    <t>MOXOSTAD 0,2 MG</t>
  </si>
  <si>
    <t>POR TBL FLM 30X0.2MG</t>
  </si>
  <si>
    <t>NAKOM MITE</t>
  </si>
  <si>
    <t>TBL 100X125MG</t>
  </si>
  <si>
    <t>NEURONTIN 100MG</t>
  </si>
  <si>
    <t>CPS 100X100MG</t>
  </si>
  <si>
    <t>NEURONTIN 300 MG</t>
  </si>
  <si>
    <t>POR CPS DUR 100X300MG</t>
  </si>
  <si>
    <t>NITROMINT 2.6MG</t>
  </si>
  <si>
    <t>TBL RET 60X2.6MG</t>
  </si>
  <si>
    <t>OPRYMEA 0,7 MG</t>
  </si>
  <si>
    <t>POR TBL NOB 30X0.7MG</t>
  </si>
  <si>
    <t>PANGROL 20000</t>
  </si>
  <si>
    <t>POR TBL ENT 50 II</t>
  </si>
  <si>
    <t>PLAQUENIL</t>
  </si>
  <si>
    <t>TBL OBD 60X200MG</t>
  </si>
  <si>
    <t>PRADAXA 110 MG</t>
  </si>
  <si>
    <t>POR CPS DUR 60X1X110MG</t>
  </si>
  <si>
    <t>PREGABALIN SANDOZ</t>
  </si>
  <si>
    <t>75MG CPS DUR 84</t>
  </si>
  <si>
    <t>PREGABALIN STADA 75 MG TVRDÉ TOBOLKY</t>
  </si>
  <si>
    <t>POR CPS DUR 56X75MG</t>
  </si>
  <si>
    <t>PRENEWEL 4 MG/1,25 MG</t>
  </si>
  <si>
    <t>PRESTANCE 10 MG/10 MG</t>
  </si>
  <si>
    <t>POR TBL NOB 90</t>
  </si>
  <si>
    <t>PRESTARIUM NEO COMBI 5mg/1,25mg</t>
  </si>
  <si>
    <t>PYRIDOXIN LÉČIVA TBL</t>
  </si>
  <si>
    <t xml:space="preserve">POR TBL NOB 20X20MG </t>
  </si>
  <si>
    <t>QUETIAPINE POLPHARMA 25 MG POTAHOVANÉ TABLETY</t>
  </si>
  <si>
    <t>POR TBL FLM 30X25MG</t>
  </si>
  <si>
    <t>RANITAL</t>
  </si>
  <si>
    <t>TBL 30X150MG</t>
  </si>
  <si>
    <t>RECOXA 15</t>
  </si>
  <si>
    <t>POR TBL NOB 30X15MG</t>
  </si>
  <si>
    <t>POR TBL FLM 100X10MG</t>
  </si>
  <si>
    <t>Sada pro léčbu Parkinsonovy choroby</t>
  </si>
  <si>
    <t>SIRDALUD 2 MG</t>
  </si>
  <si>
    <t>SORBIFER DURULES</t>
  </si>
  <si>
    <t>POR TBL FLM 100X100MG</t>
  </si>
  <si>
    <t>POR TBL ENT 100X100MG I</t>
  </si>
  <si>
    <t>SYNTOPHYLLIN</t>
  </si>
  <si>
    <t>INJ 5X10ML/240MG</t>
  </si>
  <si>
    <t>SYNTOSTIGMIN</t>
  </si>
  <si>
    <t>INJ 10X1ML/0.5MG</t>
  </si>
  <si>
    <t>TACHYBEN I.V. 50 MG INJEKČNÍ ROZTOK</t>
  </si>
  <si>
    <t>TARKA 240/4 MG TBL.</t>
  </si>
  <si>
    <t>240MG/4MG TBL RET 28</t>
  </si>
  <si>
    <t>TEGRETOL CR 400</t>
  </si>
  <si>
    <t>TBL RET 30X400MG</t>
  </si>
  <si>
    <t>TELMISARTAN SANDOZ 80 MG</t>
  </si>
  <si>
    <t>POR TBL NOB 30X80MG</t>
  </si>
  <si>
    <t>POR TBL NOB 90X1MG</t>
  </si>
  <si>
    <t>TBL 100X300MG</t>
  </si>
  <si>
    <t>TONARSSA 4 MG/10 MG</t>
  </si>
  <si>
    <t>TRANSTEC 35 MCG/H</t>
  </si>
  <si>
    <t>DRM EMP TDR 5X20MG</t>
  </si>
  <si>
    <t>TRIPLIXAM 5 MG/1,25 MG/10 MG</t>
  </si>
  <si>
    <t>TRIPLIXAM 5 MG/1,25 MG/5 MG</t>
  </si>
  <si>
    <t>TRITACE 5</t>
  </si>
  <si>
    <t>TBL 30X5MG</t>
  </si>
  <si>
    <t>TRITTICO AC 150</t>
  </si>
  <si>
    <t>TBL RET 60X150MG</t>
  </si>
  <si>
    <t>TRITTICO PROLONG 300 MG TABLETY S PRODLOUŽENÝM UVO</t>
  </si>
  <si>
    <t>POR TBL PRO 30X300MG</t>
  </si>
  <si>
    <t>POR TBL FLM 90X20MG</t>
  </si>
  <si>
    <t>VALSACOR 320 MG</t>
  </si>
  <si>
    <t>POR TBL FLM 28X320MG</t>
  </si>
  <si>
    <t>VEROSPIRON</t>
  </si>
  <si>
    <t>TBL 100X25MG</t>
  </si>
  <si>
    <t>VIDISIC</t>
  </si>
  <si>
    <t>GEL OPH 1X10GM</t>
  </si>
  <si>
    <t>VITAMIN B12 LECIVA 1000RG</t>
  </si>
  <si>
    <t>INJ 5X1ML/1000RG</t>
  </si>
  <si>
    <t>VITAMIN B12 LECIVA 300RG</t>
  </si>
  <si>
    <t>INJ 5X1ML/300RG</t>
  </si>
  <si>
    <t>POR TBL FLM 7X5MG</t>
  </si>
  <si>
    <t>POR TBL FLM 90X10MG</t>
  </si>
  <si>
    <t>ZOVIRAX 400 MG</t>
  </si>
  <si>
    <t>POR TBL NOB70X400MG</t>
  </si>
  <si>
    <t>ZULBEX 20 MG</t>
  </si>
  <si>
    <t>POR TBL ENT 28X20MG</t>
  </si>
  <si>
    <t>50MG/ML INF SOL 1X50ML</t>
  </si>
  <si>
    <t>CEFTAZIDIM KABI 2 GM</t>
  </si>
  <si>
    <t>INJ+INF PLV SOL 10X2GM</t>
  </si>
  <si>
    <t>GENTAMICIN LEK 80 MG/2 ML</t>
  </si>
  <si>
    <t>INJ SOL 10X2ML/80MG</t>
  </si>
  <si>
    <t xml:space="preserve">LINEZOLID SANDOZ 600 MG </t>
  </si>
  <si>
    <t>POR TBL FLM 10X600MG</t>
  </si>
  <si>
    <t>PIPERACILLIN/TAZOBACTAM KABI 4 G/0,5 G</t>
  </si>
  <si>
    <t>INF PLV SOL 10X4.5GM</t>
  </si>
  <si>
    <t>ZYVOXID</t>
  </si>
  <si>
    <t>INF SOL 10X300ML</t>
  </si>
  <si>
    <t>BATRAFEN</t>
  </si>
  <si>
    <t>CRM 1X20GM</t>
  </si>
  <si>
    <t>BATRAFEN ROZTOK</t>
  </si>
  <si>
    <t>10MG/ML DRM SOL 20ML</t>
  </si>
  <si>
    <t>MYCAMINE 100 MG</t>
  </si>
  <si>
    <t>INF PLV SOL 1X100MG</t>
  </si>
  <si>
    <t>ALGIFEN NEO</t>
  </si>
  <si>
    <t>POR GTT SOL 1X50ML</t>
  </si>
  <si>
    <t>BETALOC</t>
  </si>
  <si>
    <t>1MG/ML INJ SOL 5X5ML</t>
  </si>
  <si>
    <t>BETALOC SR</t>
  </si>
  <si>
    <t>200MG TBL PRO 100</t>
  </si>
  <si>
    <t>50MG TBL PRO 30</t>
  </si>
  <si>
    <t>Biopron FORTE tob.60</t>
  </si>
  <si>
    <t>CADUET 10MG/10MG</t>
  </si>
  <si>
    <t>CEREBROLYSIN</t>
  </si>
  <si>
    <t>INJ SOL 5X10ML</t>
  </si>
  <si>
    <t>CERNEVIT</t>
  </si>
  <si>
    <t>INJ PLV SOL10X750MG</t>
  </si>
  <si>
    <t>CITALEC 20 ZENTIVA</t>
  </si>
  <si>
    <t>20MG TBL FLM 30</t>
  </si>
  <si>
    <t>CORBILTA 50 MG/12,5 MG/200 MG</t>
  </si>
  <si>
    <t>DIGOXIN 0.250 LECIVA</t>
  </si>
  <si>
    <t>DUPHALAC</t>
  </si>
  <si>
    <t>667MG/ML POR SOL 1X500ML IV</t>
  </si>
  <si>
    <t>EMSELEX 7,5 MG</t>
  </si>
  <si>
    <t>TBL PRO 28X7,5MG II</t>
  </si>
  <si>
    <t>ENTEROL</t>
  </si>
  <si>
    <t>POR CPS DUR 50X250MG</t>
  </si>
  <si>
    <t>EPANUTIN PARENTERAL</t>
  </si>
  <si>
    <t>INJ SOL 5X5ML/250MG</t>
  </si>
  <si>
    <t>CPS 10X300MG</t>
  </si>
  <si>
    <t>ESSENTIALE FORTE</t>
  </si>
  <si>
    <t>600MG CPS DUR 30</t>
  </si>
  <si>
    <t>EXELON 1,5 MG</t>
  </si>
  <si>
    <t>POR CPS DUR 56X1.5MG</t>
  </si>
  <si>
    <t>GALVUS 50 MG</t>
  </si>
  <si>
    <t>POR TBL NOB 56X50MG</t>
  </si>
  <si>
    <t>GLUKÓZA 5 BRAUN</t>
  </si>
  <si>
    <t>INF SOL 10X1000ML-PE</t>
  </si>
  <si>
    <t>INF SOL 10X250ML-PE</t>
  </si>
  <si>
    <t>GLYCLADA 60 MG</t>
  </si>
  <si>
    <t>POR TBL RET 60X60MG I</t>
  </si>
  <si>
    <t>GOPTEN</t>
  </si>
  <si>
    <t>2MG CPS DUR 28</t>
  </si>
  <si>
    <t>HYDROCORTISON 10MG</t>
  </si>
  <si>
    <t>IBUPROFEN B. BRAUN 600MG</t>
  </si>
  <si>
    <t>IMAZOL KRÉMPASTA</t>
  </si>
  <si>
    <t>10MG/G DRM PST 1X30G</t>
  </si>
  <si>
    <t>ISOPTIN SR 240 MG</t>
  </si>
  <si>
    <t>POR TBL PRO 30X240MG</t>
  </si>
  <si>
    <t>KALIUMCHLORID 7.45% BRAUN</t>
  </si>
  <si>
    <t>INF CNC SOL 20X20ML</t>
  </si>
  <si>
    <t>INJ 5X1ML/10MG</t>
  </si>
  <si>
    <t>KAPIDIN 20 MG</t>
  </si>
  <si>
    <t>KARDEGIC 0.5 G</t>
  </si>
  <si>
    <t>INJ PSO LQF 6+SOL</t>
  </si>
  <si>
    <t>KL CHLADIVE MAZANI 450 g FAGRON</t>
  </si>
  <si>
    <t>KL ONDREJOVA MAST 100g FAGRON</t>
  </si>
  <si>
    <t>KL ONDREJOVA MAST, 100G</t>
  </si>
  <si>
    <t>KL SOL.BORGLYCEROLI 3% 500 G</t>
  </si>
  <si>
    <t>TBL NOB 50X0,5GM</t>
  </si>
  <si>
    <t>MUCOSOLVAN</t>
  </si>
  <si>
    <t>POR GTT SOL+INH SOL 60ML</t>
  </si>
  <si>
    <t>NORADRENALIN LÉČIVA</t>
  </si>
  <si>
    <t>IVN INF CNC SOL 5X5ML</t>
  </si>
  <si>
    <t>OPHTHALMO-AZULEN</t>
  </si>
  <si>
    <t>UNG OPH 1X5GM</t>
  </si>
  <si>
    <t>QUETIAPINE POLPHARMA 100 MG POTAHOVANÉ TABLETY</t>
  </si>
  <si>
    <t>POR TBL FLM 60X100MG</t>
  </si>
  <si>
    <t>ROSEMIG SPRINTAB 100 MG</t>
  </si>
  <si>
    <t>TBL SUS 6X100MG II</t>
  </si>
  <si>
    <t>SALAZOPYRIN EN</t>
  </si>
  <si>
    <t>POR TBLENT100X500MG</t>
  </si>
  <si>
    <t>SANORIN EMULSIO</t>
  </si>
  <si>
    <t>GTT NAS 10ML 0.1%</t>
  </si>
  <si>
    <t>INJ SIC 1X125MG+2ML</t>
  </si>
  <si>
    <t>TACHYBEN I.V. 25 MG INJEKČNÍ ROZTOK</t>
  </si>
  <si>
    <t>INJ SOL 5X5ML/25MG</t>
  </si>
  <si>
    <t>TAMIFLU 75 MG</t>
  </si>
  <si>
    <t>POR CPS DUR 10X75MG</t>
  </si>
  <si>
    <t>TANTUM VERDE</t>
  </si>
  <si>
    <t>1,5MG/ML GGR 240 ML</t>
  </si>
  <si>
    <t>TARDYFERON</t>
  </si>
  <si>
    <t>TBL RET 30</t>
  </si>
  <si>
    <t>TARDYFERON-FOL</t>
  </si>
  <si>
    <t>TELMISARTAN/HYDROCHLOROTHIAZID SANDOZ 80 MG/12,5 M</t>
  </si>
  <si>
    <t>POR TBL FLM 100</t>
  </si>
  <si>
    <t>TEVETEN</t>
  </si>
  <si>
    <t>600MG TBL FLM 28</t>
  </si>
  <si>
    <t>TOBRADEX</t>
  </si>
  <si>
    <t>3MG/ML+1MG/ML OPH GTT SUS 1X5ML</t>
  </si>
  <si>
    <t>TRITTICO PROLONG 150 MG TABLETY S PRODLOUŽENÝM UVO</t>
  </si>
  <si>
    <t>POR TBL PRO 14X150MG</t>
  </si>
  <si>
    <t>GEL OPH 3X10GM</t>
  </si>
  <si>
    <t>POR TBL FLM 28X75MG</t>
  </si>
  <si>
    <t>léky - parenterální výživa (LEK)</t>
  </si>
  <si>
    <t>OLICLINOMEL N6-900E</t>
  </si>
  <si>
    <t>INF EML 4X2000ML</t>
  </si>
  <si>
    <t>OLIMEL N9E</t>
  </si>
  <si>
    <t>INF EML4X2000ML</t>
  </si>
  <si>
    <t>léky - enterální výživa (LEK)</t>
  </si>
  <si>
    <t>CUBITAN S PŘÍCHUTÍ VANILKOVOU</t>
  </si>
  <si>
    <t>POR SOL 4X200ML</t>
  </si>
  <si>
    <t>ENSURE PLUS ADVANCE RTH VANILKOVÁ PŘÍCHUŤ</t>
  </si>
  <si>
    <t>POR SOL 1X500ML</t>
  </si>
  <si>
    <t>PULMOCARE 500 ML PŘÍCHUŤ VANILKA</t>
  </si>
  <si>
    <t>AMOKSIKLAV</t>
  </si>
  <si>
    <t>TBL OBD 21X625MG</t>
  </si>
  <si>
    <t>AXETINE 1,5GM</t>
  </si>
  <si>
    <t>INJ SIC 10X1.5GM</t>
  </si>
  <si>
    <t>BELOGENT KRÉM</t>
  </si>
  <si>
    <t>CRM 1X30GM</t>
  </si>
  <si>
    <t>BELOGENT MAST</t>
  </si>
  <si>
    <t>UNG 1X30GM</t>
  </si>
  <si>
    <t>COLOMYCIN INJEKCE 1 000 000 MJ</t>
  </si>
  <si>
    <t>1000000IU INJ PLV SOL/SOL NEB 10X1MIU</t>
  </si>
  <si>
    <t>GENTAMICIN B.BRAUN INF SOL 240MG</t>
  </si>
  <si>
    <t>3MG/ML 20X80ML</t>
  </si>
  <si>
    <t>KLACID 250</t>
  </si>
  <si>
    <t>TBL FLM 14X250MG</t>
  </si>
  <si>
    <t>SEFOTAK 1 G</t>
  </si>
  <si>
    <t>CAVINTON</t>
  </si>
  <si>
    <t>DZ TRIXO LIND 500ML</t>
  </si>
  <si>
    <t>GLUKÓZA 5% VIAFLO</t>
  </si>
  <si>
    <t>INF SOL 20X500ML</t>
  </si>
  <si>
    <t>HYDROCORTISON VALEANT 100 MG-výpadek</t>
  </si>
  <si>
    <t>INJ PLV SOL 10X100MG</t>
  </si>
  <si>
    <t>INJ 5X10ML 10%</t>
  </si>
  <si>
    <t>PARALEN 500 TBL 12</t>
  </si>
  <si>
    <t>500MG TBL NOB 12</t>
  </si>
  <si>
    <t>léky - botox (LEK)</t>
  </si>
  <si>
    <t>BOTOX</t>
  </si>
  <si>
    <t>IDR+IMS INJ PLV SOL 1X100SU</t>
  </si>
  <si>
    <t>DYSPORT 500 SPEYWOOD JEDNOTEK</t>
  </si>
  <si>
    <t>INJ PLV SOL 1X500UT</t>
  </si>
  <si>
    <t>INJ PLV SOL 1x500UT</t>
  </si>
  <si>
    <t>XEOMIN 100 JEDNOTEK PRÁŠEK PRO INJEKČNÍ ROZTOK</t>
  </si>
  <si>
    <t>IMS INJ PLV SOL 1X100UT</t>
  </si>
  <si>
    <t>léky - dle §16 (LEK)</t>
  </si>
  <si>
    <t>AIMOVIG</t>
  </si>
  <si>
    <t>70MG INJ SOL 1X1ML</t>
  </si>
  <si>
    <t>ACICLOVIR OLIKLA</t>
  </si>
  <si>
    <t>250MG INF PLV SOL 5</t>
  </si>
  <si>
    <t>ACYLCOFFIN</t>
  </si>
  <si>
    <t>TBL 10</t>
  </si>
  <si>
    <t>Adaptér pro enterální sety 3v1</t>
  </si>
  <si>
    <t>POR TBL NOB 90X10MG</t>
  </si>
  <si>
    <t>AIRFLUSAN SPRAYHALER</t>
  </si>
  <si>
    <t>25MCG/125MCG INH SUS PSS 1X120DÁV</t>
  </si>
  <si>
    <t>300MG TBL NOB 30</t>
  </si>
  <si>
    <t>ARDEAELYTOSOL NA.HYDR.FOSF.8.7%</t>
  </si>
  <si>
    <t>INF 1X200ML</t>
  </si>
  <si>
    <t>ASPIRIN PROTECT 100</t>
  </si>
  <si>
    <t>POR TBL ENT 28X100MG</t>
  </si>
  <si>
    <t>ATROVENT 0.025%</t>
  </si>
  <si>
    <t>INH SOL 1X20ML</t>
  </si>
  <si>
    <t>TBL 50X25MG</t>
  </si>
  <si>
    <t>BERODUAL N</t>
  </si>
  <si>
    <t>INH SOL PSS 200DÁV</t>
  </si>
  <si>
    <t>BETAHISTIN ACTAVIS</t>
  </si>
  <si>
    <t>16MG TBL NOB 60</t>
  </si>
  <si>
    <t>25MG TBL PRO 28</t>
  </si>
  <si>
    <t>BETASERC 8</t>
  </si>
  <si>
    <t>8MG TBL NOB 100</t>
  </si>
  <si>
    <t>BIOFENAC 100 MG POTAHOVANÉ TABLETY</t>
  </si>
  <si>
    <t>POR TBL FLM 20X100MG</t>
  </si>
  <si>
    <t>BISOPROLOL MYLAN</t>
  </si>
  <si>
    <t>CLEXANE</t>
  </si>
  <si>
    <t>inj sol  10x0,4ml/40 mg</t>
  </si>
  <si>
    <t>POR TBL ENT 28X40MG</t>
  </si>
  <si>
    <t>CORBILTA 100 MG/25 MG/200 MG</t>
  </si>
  <si>
    <t>DAXAS 500 MCG</t>
  </si>
  <si>
    <t>POR TBL FLM 30X500RG</t>
  </si>
  <si>
    <t>DEPAKINE CHRONO 500MG SECABLE</t>
  </si>
  <si>
    <t>TBL RET 100X500MG</t>
  </si>
  <si>
    <t>DEXAMETHASONE KRKA</t>
  </si>
  <si>
    <t>4MG TBL NOB 20</t>
  </si>
  <si>
    <t>DICYNONE 250</t>
  </si>
  <si>
    <t>INJ SOL 4X2ML/250MG</t>
  </si>
  <si>
    <t>DIGOXIN 0.125 LECIVA</t>
  </si>
  <si>
    <t>TBL 30X0.125MG</t>
  </si>
  <si>
    <t>DIROTON 10MG</t>
  </si>
  <si>
    <t>TBL 28X10MG</t>
  </si>
  <si>
    <t>DUROGESIC 12 MCG/H</t>
  </si>
  <si>
    <t>DRM EMP TDR 5X2.1MG</t>
  </si>
  <si>
    <t>EBRANTIL 60 RETARD</t>
  </si>
  <si>
    <t>POR CPS PRO 50X60MG</t>
  </si>
  <si>
    <t>EBRANTIL I.V. 25</t>
  </si>
  <si>
    <t>TBL FLM 98X10MG</t>
  </si>
  <si>
    <t>ELICEA 20 MG</t>
  </si>
  <si>
    <t>ENAP I.V.</t>
  </si>
  <si>
    <t>INJ 5X1ML/1.25MG</t>
  </si>
  <si>
    <t>ENELBIN RETARD</t>
  </si>
  <si>
    <t>TBL OBD 50X100MG</t>
  </si>
  <si>
    <t>POR PLV SOL 20X225MG</t>
  </si>
  <si>
    <t>POR GRA SUS 1X100ML</t>
  </si>
  <si>
    <t>EUPHYLLIN CR N 200</t>
  </si>
  <si>
    <t>200MG CPS PRO 50</t>
  </si>
  <si>
    <t>EXACYL</t>
  </si>
  <si>
    <t>INJ 5X5ML/500MG</t>
  </si>
  <si>
    <t>FAMOSAN 20 MG</t>
  </si>
  <si>
    <t>POR TBL FLM100X20MG</t>
  </si>
  <si>
    <t>FYZIOLOGICKÝ ROZTOK VIAFLO</t>
  </si>
  <si>
    <t>INF SOL 50X100ML</t>
  </si>
  <si>
    <t>GEFIN</t>
  </si>
  <si>
    <t>5MG TBL FLM 100</t>
  </si>
  <si>
    <t>GLUKÓZA 10 BRAUN</t>
  </si>
  <si>
    <t>INF SOL 10X500ML-PE</t>
  </si>
  <si>
    <t>HALOPERIDOL</t>
  </si>
  <si>
    <t>TBL 50X1.5MG</t>
  </si>
  <si>
    <t>HYPNOMIDATE - výpadek</t>
  </si>
  <si>
    <t>INJ 5X10ML/20MG</t>
  </si>
  <si>
    <t>IBALGIN 200</t>
  </si>
  <si>
    <t>200MG TBL FLM 24</t>
  </si>
  <si>
    <t>400MG TBL FLM 36</t>
  </si>
  <si>
    <t>IR  AQUA STERILE OPLACH.1x1000 ml ECOTAINER</t>
  </si>
  <si>
    <t>IR OPLACH</t>
  </si>
  <si>
    <t>IR  INFUSIO MANNITOLI 15% 250 ml</t>
  </si>
  <si>
    <t>INF 30x250 ml vak viaflo</t>
  </si>
  <si>
    <t>ISOPRENALIN inj.-MIMOŘÁDNÝ DOVOZ!!</t>
  </si>
  <si>
    <t>5x1 ml</t>
  </si>
  <si>
    <t>KALIUM CHLORATUM LECIVA 7.5%</t>
  </si>
  <si>
    <t>INJ 5X10ML 7.5%</t>
  </si>
  <si>
    <t>KL CHLADIVE MAZANI 800 g FAGRON</t>
  </si>
  <si>
    <t>KL SIGNATURY</t>
  </si>
  <si>
    <t>KL SOL.ACIDI BORICI 3% 1000 g</t>
  </si>
  <si>
    <t>FAGRON, KULICH</t>
  </si>
  <si>
    <t>KL TBL MAGN.LACT 0,5G+B6 0,02G, 100TBL</t>
  </si>
  <si>
    <t>Klysma salinické 10x135ml</t>
  </si>
  <si>
    <t>LAGOSA</t>
  </si>
  <si>
    <t>DRG 100X150MG</t>
  </si>
  <si>
    <t>LETROX 50</t>
  </si>
  <si>
    <t>POR TBL NOB 100X50RG II</t>
  </si>
  <si>
    <t>LIPANTHYL 267 M</t>
  </si>
  <si>
    <t>267MG CPS DUR 30</t>
  </si>
  <si>
    <t>LOZAP 50 ZENTIVA</t>
  </si>
  <si>
    <t>POR TBL FLM 30X50MG</t>
  </si>
  <si>
    <t>OPH UNG 3,5G</t>
  </si>
  <si>
    <t>500MG TBL NOB 60</t>
  </si>
  <si>
    <t>MOMMOX 0,05 MG/DÁVKU</t>
  </si>
  <si>
    <t>NAS SPR SUS 140X50RG</t>
  </si>
  <si>
    <t>MYDOCALM 150MG</t>
  </si>
  <si>
    <t>TBL OBD 30X150MG</t>
  </si>
  <si>
    <t>PRADAXA 150 MG</t>
  </si>
  <si>
    <t>POR CPS DUR 60X1X150 MG</t>
  </si>
  <si>
    <t>PRESTANCE 10 MG/5 MG</t>
  </si>
  <si>
    <t>PRESTANCE 5 MG/5 MG</t>
  </si>
  <si>
    <t>PRESTARIUM NEO FORTE</t>
  </si>
  <si>
    <t>PROTHIADEN</t>
  </si>
  <si>
    <t>DRG 30X25MG</t>
  </si>
  <si>
    <t>RIVOTRIL</t>
  </si>
  <si>
    <t>INJ 5X1ML/1MG+SOLV.</t>
  </si>
  <si>
    <t>SANORIN</t>
  </si>
  <si>
    <t>1PM NAS SPR SOL 1X10ML</t>
  </si>
  <si>
    <t>SECATOXIN /R/ FORTE</t>
  </si>
  <si>
    <t>GTT 25ML 25MG/10ML</t>
  </si>
  <si>
    <t>SECTRAL 400</t>
  </si>
  <si>
    <t>SEEBRI BREEZHALER 44 MCG</t>
  </si>
  <si>
    <t>INH PLV CPS DUR 30X1X44RG+INH</t>
  </si>
  <si>
    <t>SERETIDE DISKUS</t>
  </si>
  <si>
    <t>50MCG/100MCG INH PLV DOS 1X60DÁV</t>
  </si>
  <si>
    <t>INJ SIC 1X40MG+1ML</t>
  </si>
  <si>
    <t>STOPTUSSIN 40MG/ML+100MG/ML</t>
  </si>
  <si>
    <t>POR GTT SOL 50ML + PIP</t>
  </si>
  <si>
    <t>STOPTUSSIN TABLETY</t>
  </si>
  <si>
    <t>POR TBL NOB 20</t>
  </si>
  <si>
    <t>SUPP.GLYCERINI SANOVA Glycerín.čípky Extra 3g 10ks</t>
  </si>
  <si>
    <t>SUPPOSITORIA GLYCERINI LÉČIVA</t>
  </si>
  <si>
    <t>SUP 10X2,06G</t>
  </si>
  <si>
    <t>SYMBICORT TURBUHALER 200 MIKROGRAMŮ/ 6 MIKROGRAMŮ/</t>
  </si>
  <si>
    <t>INH PLV 1X120DÁV</t>
  </si>
  <si>
    <t>TEGRETOL CR 200</t>
  </si>
  <si>
    <t>TBL RET 50X200MG</t>
  </si>
  <si>
    <t>TENSIOMIN</t>
  </si>
  <si>
    <t>TBL 30X25MG</t>
  </si>
  <si>
    <t>TEZZIMI</t>
  </si>
  <si>
    <t>10MG TBL NOB 30 I</t>
  </si>
  <si>
    <t>TRAMAL KAPKY 100 MG/1 ML</t>
  </si>
  <si>
    <t>POR GTT SOL 1X10ML</t>
  </si>
  <si>
    <t>TRITACE COMBI</t>
  </si>
  <si>
    <t>5MG/5MG CPS DUR 98</t>
  </si>
  <si>
    <t>TRITTICO AC 75</t>
  </si>
  <si>
    <t>TBL RET 30X75MG</t>
  </si>
  <si>
    <t>POR TBL FLM 90X40MG</t>
  </si>
  <si>
    <t>UNITROPIC 1%</t>
  </si>
  <si>
    <t>OPH GTT SOL 1X10ML</t>
  </si>
  <si>
    <t>UROXAL</t>
  </si>
  <si>
    <t>5MG TBL NOB 60</t>
  </si>
  <si>
    <t>VALSACOMBI 80 MG/12,5 MG</t>
  </si>
  <si>
    <t>VASOCARDIN 50</t>
  </si>
  <si>
    <t>POR TBL NOB 50X50MG</t>
  </si>
  <si>
    <t>XARELTO 15 MG</t>
  </si>
  <si>
    <t>POR TBL FLM 28X15MG</t>
  </si>
  <si>
    <t>XEFO RAPID 8 MG</t>
  </si>
  <si>
    <t>POR TBL FLM 50X8MG</t>
  </si>
  <si>
    <t>TBL OBD 60X10MG</t>
  </si>
  <si>
    <t>TBL OBD 10X10MG</t>
  </si>
  <si>
    <t>ZOLOFT 100MG</t>
  </si>
  <si>
    <t>TBL OBD 28X100MG</t>
  </si>
  <si>
    <t>ZOXON 4</t>
  </si>
  <si>
    <t>POR TBL NOB 90X4MG</t>
  </si>
  <si>
    <t>ZYRTEC</t>
  </si>
  <si>
    <t>POR GTT SOL 1X20ML</t>
  </si>
  <si>
    <t>AMINOPLASMAL B.BRAUN 10%</t>
  </si>
  <si>
    <t>INF SOL 10X500ML</t>
  </si>
  <si>
    <t>OLICLINOMEL N4-550E</t>
  </si>
  <si>
    <t>NUTILIS CLEAR</t>
  </si>
  <si>
    <t>POR PLV 1X175G</t>
  </si>
  <si>
    <t>NUTILIS POWDER</t>
  </si>
  <si>
    <t>POR PLV 1X300GM</t>
  </si>
  <si>
    <t>ALBUNORM 20%</t>
  </si>
  <si>
    <t>200G/L INF SOL 1X100ML</t>
  </si>
  <si>
    <t>OCPLEX</t>
  </si>
  <si>
    <t>500IU INF PSO LQF 1+1X20ML</t>
  </si>
  <si>
    <t>1000IU INF PSO LQF 1+1X40ML</t>
  </si>
  <si>
    <t>ALBUREX 20</t>
  </si>
  <si>
    <t>léky - trombolýza (LEK)</t>
  </si>
  <si>
    <t>ACTILYSE 20MG</t>
  </si>
  <si>
    <t>INJ SIC 1X20MG+20ML</t>
  </si>
  <si>
    <t>ACTILYSE 50MG</t>
  </si>
  <si>
    <t>INJ SIC 1X50MG+50ML</t>
  </si>
  <si>
    <t>INJ 10X5ML</t>
  </si>
  <si>
    <t>KLACID I.V.</t>
  </si>
  <si>
    <t>INF PLV SOL 1X500MG</t>
  </si>
  <si>
    <t>METRONIDAZOL 500MG BRAUN</t>
  </si>
  <si>
    <t>INJ 10X100ML(LDPE)</t>
  </si>
  <si>
    <t>OFLOXIN INF</t>
  </si>
  <si>
    <t>INF SOL 10X100ML</t>
  </si>
  <si>
    <t>OPHTHALMO-FRAMYKOIN</t>
  </si>
  <si>
    <t>FLUCONAZOL KABI 2 MG/ML</t>
  </si>
  <si>
    <t>INF SOL 10X100ML/200MG</t>
  </si>
  <si>
    <t>AKINETON</t>
  </si>
  <si>
    <t>POR TBL NOB 50X2MG</t>
  </si>
  <si>
    <t>AMESOS 20 MG/5 MG TABLETY</t>
  </si>
  <si>
    <t>AMICLOTON</t>
  </si>
  <si>
    <t>2,5MG/25MG TBL NOB 30</t>
  </si>
  <si>
    <t>ARDEAELYTOSOL L-ARGININCHL.21%</t>
  </si>
  <si>
    <t>INF 1X80ML</t>
  </si>
  <si>
    <t>ATENOLOL AL 25</t>
  </si>
  <si>
    <t>ATROPIN BIOTIKA 0.5MG</t>
  </si>
  <si>
    <t>TBL 15X100MG</t>
  </si>
  <si>
    <t>CTB 60</t>
  </si>
  <si>
    <t>CARAMLO 8MG/5MG TABLETY</t>
  </si>
  <si>
    <t>POR TBL NOB 28</t>
  </si>
  <si>
    <t>CARDIKET RETARD 40</t>
  </si>
  <si>
    <t>TBL RET 50X40MG</t>
  </si>
  <si>
    <t>INJ SOL 10X0.8ML/8KU</t>
  </si>
  <si>
    <t>CONDROSULF 800</t>
  </si>
  <si>
    <t>TBL OBD 30X800MG</t>
  </si>
  <si>
    <t>DEPAKINE CHRONO 300</t>
  </si>
  <si>
    <t>TBL RET 100X300MG</t>
  </si>
  <si>
    <t>DICLOFENAC AL RETARD</t>
  </si>
  <si>
    <t>DITROPAN</t>
  </si>
  <si>
    <t>DONEPEZIL MYLAN 10MG</t>
  </si>
  <si>
    <t>POR TBL DIS 28</t>
  </si>
  <si>
    <t>DONEPEZIL MYLAN 5 MG POTAHOVANÉ TABLETY</t>
  </si>
  <si>
    <t>ELICEA 5 MG</t>
  </si>
  <si>
    <t>ELIQUIS 5 MG</t>
  </si>
  <si>
    <t>POR TBL FLM 60X5MG</t>
  </si>
  <si>
    <t>POR CPS DUR10X250MG</t>
  </si>
  <si>
    <t>INF SOL 30X250ML</t>
  </si>
  <si>
    <t>GRANDAXIN</t>
  </si>
  <si>
    <t>TBL 20X50MG</t>
  </si>
  <si>
    <t>INF SOL 10X1000MLPLAH</t>
  </si>
  <si>
    <t>CHLORPROTHIXEN LECIVA (BLISTR)</t>
  </si>
  <si>
    <t>TBL OBD 30X15MG</t>
  </si>
  <si>
    <t>LERIVON</t>
  </si>
  <si>
    <t>30MG TBL FLM 20</t>
  </si>
  <si>
    <t>POR TBLFLM 90X50MG</t>
  </si>
  <si>
    <t>MONOSAN 20MG</t>
  </si>
  <si>
    <t>TBL 50X20MG</t>
  </si>
  <si>
    <t>NEUROL 1.0</t>
  </si>
  <si>
    <t>PARALEN 500 SUP</t>
  </si>
  <si>
    <t>500MG SUP 5</t>
  </si>
  <si>
    <t>POR TBL NOB 12X500MG</t>
  </si>
  <si>
    <t>RAMIPRIL ACTAVIS</t>
  </si>
  <si>
    <t>2,5MG TBL NOB 30</t>
  </si>
  <si>
    <t>TBL FLM 60X320MG/60MG</t>
  </si>
  <si>
    <t>SPASMED 15</t>
  </si>
  <si>
    <t>POR TBL FLM 30X15MG</t>
  </si>
  <si>
    <t>SPERSALLERG</t>
  </si>
  <si>
    <t>TARKA 180/2 MG TBL.</t>
  </si>
  <si>
    <t>POR TBL RET 28</t>
  </si>
  <si>
    <t>TBL 30X12.5MG</t>
  </si>
  <si>
    <t>TOPAMAX 25 MG</t>
  </si>
  <si>
    <t>POR TBL FLM 28-BLI</t>
  </si>
  <si>
    <t>TRITACE 1,25 MG</t>
  </si>
  <si>
    <t>POR TBL NOB 20X1.25MG</t>
  </si>
  <si>
    <t>TRITACE 2,5 MG</t>
  </si>
  <si>
    <t>POR TBL NOB 20X2.5MG</t>
  </si>
  <si>
    <t>TROZEL 2,5 MG POTAHOVANÉ TABLETY</t>
  </si>
  <si>
    <t>UBRETID</t>
  </si>
  <si>
    <t>URSOSAN</t>
  </si>
  <si>
    <t>CPS 50X250MG</t>
  </si>
  <si>
    <t>VENTOLIN INHALER N</t>
  </si>
  <si>
    <t>INHSUSPSS200X100RG</t>
  </si>
  <si>
    <t>VERAL 1% GEL</t>
  </si>
  <si>
    <t>DRM GEL 1X50GM II</t>
  </si>
  <si>
    <t>WARFARIN</t>
  </si>
  <si>
    <t>TBL 100X3MG</t>
  </si>
  <si>
    <t>XARELTO 20 MG</t>
  </si>
  <si>
    <t>CUBITAN S PŘÍCHUTÍ ČOKOLÁDOVOU</t>
  </si>
  <si>
    <t>CUBITAN S PŘÍCHUTÍ JAHODOVOU</t>
  </si>
  <si>
    <t xml:space="preserve">Novasource GI Advance </t>
  </si>
  <si>
    <t>1x500ml</t>
  </si>
  <si>
    <t>PROTIFAR</t>
  </si>
  <si>
    <t>POR PLV SOL 1X225GM</t>
  </si>
  <si>
    <t>FUCIDIN</t>
  </si>
  <si>
    <t>UNG 1X15GM 2%</t>
  </si>
  <si>
    <t>léky - centra (LEK)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</si>
  <si>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</si>
  <si>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</si>
  <si>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</si>
  <si>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</si>
  <si>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</si>
  <si>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</si>
  <si>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</si>
  <si>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</si>
  <si>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</t>
  </si>
  <si>
    <t>INJ SOL ISP 12X1ML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</si>
  <si>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</si>
  <si>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</si>
  <si>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</si>
  <si>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</si>
  <si>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</si>
  <si>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</si>
  <si>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</si>
  <si>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</si>
  <si>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</si>
  <si>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</si>
  <si>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500 MG&amp;</t>
  </si>
  <si>
    <t>INF CNC SOL 1X50ML</t>
  </si>
  <si>
    <t>MAVENCLAD 10MG TBL NOB 1</t>
  </si>
  <si>
    <t>MAVENCLAD 10MG TBL NOB 4</t>
  </si>
  <si>
    <t>MAVENCLAD 10MG TBL NOB 6</t>
  </si>
  <si>
    <t>OCREVUS 300MG 1X10ML</t>
  </si>
  <si>
    <t>INF CNC SOL</t>
  </si>
  <si>
    <t>PLEGRIDY 125MCG</t>
  </si>
  <si>
    <t>INJ SOL 2X0,5ML</t>
  </si>
  <si>
    <t>PLEGRIDY 63MCG+94MCG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</si>
  <si>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</si>
  <si>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</si>
  <si>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</si>
  <si>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</si>
  <si>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</si>
  <si>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</si>
  <si>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</si>
  <si>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RIXATHON</t>
  </si>
  <si>
    <t>500MG INF CNC SOL 1X50ML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</si>
  <si>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</si>
  <si>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</si>
  <si>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</si>
  <si>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</si>
  <si>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</si>
  <si>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</si>
  <si>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</si>
  <si>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</si>
  <si>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</si>
  <si>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</si>
  <si>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</si>
  <si>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</si>
  <si>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</si>
  <si>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A02BA02 - RANITIDIN</t>
  </si>
  <si>
    <t>A02BC02 - PANTOPRAZOL</t>
  </si>
  <si>
    <t>A02BC03 - LANSOPRAZOL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</si>
  <si>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</si>
  <si>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</si>
  <si>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</si>
  <si>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</si>
  <si>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</si>
  <si>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</si>
  <si>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</si>
  <si>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</si>
  <si>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</si>
  <si>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</si>
  <si>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C03CA01 - FUROSEMID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</si>
  <si>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</si>
  <si>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</si>
  <si>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</si>
  <si>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</si>
  <si>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</si>
  <si>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</si>
  <si>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</si>
  <si>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</si>
  <si>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</si>
  <si>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</si>
  <si>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</si>
  <si>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</si>
  <si>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</si>
  <si>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</si>
  <si>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C09CA07 - TELMISARTAN</t>
  </si>
  <si>
    <t>C09DA07 - TELMISARTAN A DIURETIKA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</si>
  <si>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</si>
  <si>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</si>
  <si>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</si>
  <si>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</si>
  <si>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</si>
  <si>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G04CA02 - TAMSULOSIN</t>
  </si>
  <si>
    <t>G04CB01 - FINASTERID</t>
  </si>
  <si>
    <t>H02AB04 - METHYLPREDNISOLON</t>
  </si>
  <si>
    <t>H02AB09 - HYDROKORTISON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</si>
  <si>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</si>
  <si>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</si>
  <si>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</si>
  <si>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</si>
  <si>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</si>
  <si>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</si>
  <si>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</si>
  <si>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</si>
  <si>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</si>
  <si>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</si>
  <si>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J05AB01 - ACIKLOVIR</t>
  </si>
  <si>
    <t>L01XC02 - RITUXIMAB</t>
  </si>
  <si>
    <t>L02BG04 - LETROZOL</t>
  </si>
  <si>
    <t>L03AB07 - INTERFERON BETA-1A</t>
  </si>
  <si>
    <t>L03AB08 - INTERFERON BETA-1B</t>
  </si>
  <si>
    <t>L04AA23 - NATALIZUMAB</t>
  </si>
  <si>
    <t>L04AA27 - FINGOLIMOD</t>
  </si>
  <si>
    <t>M01AC06 - MELOXIKAM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</si>
  <si>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</si>
  <si>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</si>
  <si>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</si>
  <si>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</si>
  <si>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</si>
  <si>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</si>
  <si>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</si>
  <si>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</si>
  <si>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</si>
  <si>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</si>
  <si>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</si>
  <si>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N04BC04 - ROPINIROL</t>
  </si>
  <si>
    <t>N04BC05 - PRAMIPEXOL</t>
  </si>
  <si>
    <t>N05AH04 - KVETIAPIN</t>
  </si>
  <si>
    <t>N05AX08 - RISPERIDON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</si>
  <si>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</si>
  <si>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</si>
  <si>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</si>
  <si>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</si>
  <si>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</si>
  <si>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</si>
  <si>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</si>
  <si>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</si>
  <si>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</si>
  <si>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</si>
  <si>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</si>
  <si>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R06AE07 - CETIRIZIN</t>
  </si>
  <si>
    <t>R03BB06 - GLYKOPYRRONIUM-BROMID</t>
  </si>
  <si>
    <t>B01AF02 - APIXABAN</t>
  </si>
  <si>
    <t>N06AX21 - DULOXETIN</t>
  </si>
  <si>
    <t>R03AK07 - FORMOTEROL A BUDESONID</t>
  </si>
  <si>
    <t>C09BX01 - PERINDOPRIL, AMLODIPIN A INDAPAMID</t>
  </si>
  <si>
    <t>A03FA07 - ITOPRIDUM</t>
  </si>
  <si>
    <t>N02AJ13 - TRAMADOL A PARACETAMOL</t>
  </si>
  <si>
    <t>N02AJ06 - KODEIN A PARACETAMOL</t>
  </si>
  <si>
    <t>N01AH03 - SUFENTANIL</t>
  </si>
  <si>
    <t>J01CR02 - AMOXICILIN A  INHIBITOR BETA-LAKTAMASY</t>
  </si>
  <si>
    <t>N04BA02 - LEVODOPA A INHIBITOR DEKARBOXYLASY</t>
  </si>
  <si>
    <t>J01CR05 - PIPERACILIN A  INHIBITOR BETA-LAKTAMASY</t>
  </si>
  <si>
    <t>H03AA01 - SODNÁ SŮL LEVOTHYROXINU</t>
  </si>
  <si>
    <t>V06XX - POTRAVINY PRO ZVLÁŠTNÍ LÉKAŘSKÉ ÚČELY (PZLÚ) (ČESKÁ ATC SKUP</t>
  </si>
  <si>
    <t>L04AX07 - DIMETHYL-FUMARÁT</t>
  </si>
  <si>
    <t>A02BC02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</si>
  <si>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</si>
  <si>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</si>
  <si>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</si>
  <si>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</si>
  <si>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</si>
  <si>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</si>
  <si>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</si>
  <si>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A02BC03</t>
  </si>
  <si>
    <t>17121</t>
  </si>
  <si>
    <t>30MG CPS DUR 28</t>
  </si>
  <si>
    <t>A03FA07</t>
  </si>
  <si>
    <t>166759</t>
  </si>
  <si>
    <t>KINITO</t>
  </si>
  <si>
    <t>50MG TBL FLM 40(4X10)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</si>
  <si>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</si>
  <si>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</si>
  <si>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</si>
  <si>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</si>
  <si>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</si>
  <si>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</si>
  <si>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</si>
  <si>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A10BA02</t>
  </si>
  <si>
    <t>191922</t>
  </si>
  <si>
    <t>SIOFOR</t>
  </si>
  <si>
    <t>1000MG TBL FLM 60</t>
  </si>
  <si>
    <t>A10BB12</t>
  </si>
  <si>
    <t>163077</t>
  </si>
  <si>
    <t>AMARYL</t>
  </si>
  <si>
    <t>2MG TBL NOB 30</t>
  </si>
  <si>
    <t>163085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</si>
  <si>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</si>
  <si>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</si>
  <si>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</si>
  <si>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</si>
  <si>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</si>
  <si>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</si>
  <si>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</si>
  <si>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</si>
  <si>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</si>
  <si>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</si>
  <si>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</si>
  <si>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B01AF02</t>
  </si>
  <si>
    <t>168326</t>
  </si>
  <si>
    <t>ELIQUIS</t>
  </si>
  <si>
    <t>2,5MG TBL FLM 20</t>
  </si>
  <si>
    <t>C01BD01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</si>
  <si>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</si>
  <si>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</si>
  <si>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</si>
  <si>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</si>
  <si>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</si>
  <si>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</si>
  <si>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</si>
  <si>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</si>
  <si>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</si>
  <si>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</si>
  <si>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16932</t>
  </si>
  <si>
    <t>0,4MG TBL FLM 30</t>
  </si>
  <si>
    <t>C03CA01</t>
  </si>
  <si>
    <t>214036</t>
  </si>
  <si>
    <t>56804</t>
  </si>
  <si>
    <t>40MG TBL NOB 50</t>
  </si>
  <si>
    <t>56805</t>
  </si>
  <si>
    <t>40MG TBL NOB 100</t>
  </si>
  <si>
    <t>C07AB05</t>
  </si>
  <si>
    <t>49909</t>
  </si>
  <si>
    <t>LOKREN</t>
  </si>
  <si>
    <t>20MG TBL FLM 28</t>
  </si>
  <si>
    <t>C07AB07</t>
  </si>
  <si>
    <t>158692</t>
  </si>
  <si>
    <t>5MG TBL FLM 30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</si>
  <si>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</si>
  <si>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</si>
  <si>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</si>
  <si>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</si>
  <si>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</si>
  <si>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</si>
  <si>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</si>
  <si>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</si>
  <si>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2954</t>
  </si>
  <si>
    <t>10MG TBL NOB 30</t>
  </si>
  <si>
    <t>C08CA13</t>
  </si>
  <si>
    <t>169623</t>
  </si>
  <si>
    <t>KAPIDIN</t>
  </si>
  <si>
    <t>10MG TBL FLM 30 II</t>
  </si>
  <si>
    <t>C09AA04</t>
  </si>
  <si>
    <t>101205</t>
  </si>
  <si>
    <t>101211</t>
  </si>
  <si>
    <t>5MG TBL FLM 90(3X30)</t>
  </si>
  <si>
    <t>169898</t>
  </si>
  <si>
    <t>C09AA05</t>
  </si>
  <si>
    <t>56983</t>
  </si>
  <si>
    <t>TRITACE</t>
  </si>
  <si>
    <t>5MG TBL NOB 100</t>
  </si>
  <si>
    <t>C09BB04</t>
  </si>
  <si>
    <t>124101</t>
  </si>
  <si>
    <t>PRESTANCE</t>
  </si>
  <si>
    <t>5MG/10MG TBL NOB 30</t>
  </si>
  <si>
    <t>C10AA05</t>
  </si>
  <si>
    <t>148306</t>
  </si>
  <si>
    <t>TULIP</t>
  </si>
  <si>
    <t>40MG TBL FLM 30</t>
  </si>
  <si>
    <t>50309</t>
  </si>
  <si>
    <t>10MG TBL FLM 30X1</t>
  </si>
  <si>
    <t>50316</t>
  </si>
  <si>
    <t>20MG TBL FLM 30X1</t>
  </si>
  <si>
    <t>C10AA07</t>
  </si>
  <si>
    <t>145551</t>
  </si>
  <si>
    <t>ROSUMOP</t>
  </si>
  <si>
    <t>145567</t>
  </si>
  <si>
    <t>C10AB05</t>
  </si>
  <si>
    <t>207092</t>
  </si>
  <si>
    <t>LIPANTHYL S</t>
  </si>
  <si>
    <t>215MG TBL FLM 30</t>
  </si>
  <si>
    <t>G04CA02</t>
  </si>
  <si>
    <t>14439</t>
  </si>
  <si>
    <t>0,4MG CPS RDR 30</t>
  </si>
  <si>
    <t>H02AB04</t>
  </si>
  <si>
    <t>9711</t>
  </si>
  <si>
    <t>62,5MG/ML INJ PSO LQF 500MG+7,8ML</t>
  </si>
  <si>
    <t>9712</t>
  </si>
  <si>
    <t>62,5MG/ML INJ PSO LQF 1000MG+15,6ML</t>
  </si>
  <si>
    <t>H02AB09</t>
  </si>
  <si>
    <t>216572</t>
  </si>
  <si>
    <t>HYDROCORTISON VUAB</t>
  </si>
  <si>
    <t>100MG INJ PLV SOL 1 II</t>
  </si>
  <si>
    <t>H03AA01</t>
  </si>
  <si>
    <t>169714</t>
  </si>
  <si>
    <t>LETROX</t>
  </si>
  <si>
    <t>125MCG TBL NOB 100</t>
  </si>
  <si>
    <t>187427</t>
  </si>
  <si>
    <t>100MCG TBL NOB 100</t>
  </si>
  <si>
    <t>69189</t>
  </si>
  <si>
    <t>EUTHYROX</t>
  </si>
  <si>
    <t>50MCG TBL NOB 100 II</t>
  </si>
  <si>
    <t>69191</t>
  </si>
  <si>
    <t>150MCG TBL NOB 100 II</t>
  </si>
  <si>
    <t>J01CR02</t>
  </si>
  <si>
    <t>203097</t>
  </si>
  <si>
    <t>875MG/125MG TBL FLM 21</t>
  </si>
  <si>
    <t>5951</t>
  </si>
  <si>
    <t>875MG/125MG TBL FLM 14</t>
  </si>
  <si>
    <t>J01DC02</t>
  </si>
  <si>
    <t>18547</t>
  </si>
  <si>
    <t>XORIMAX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</si>
  <si>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</si>
  <si>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</si>
  <si>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</si>
  <si>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</si>
  <si>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</si>
  <si>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</si>
  <si>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</si>
  <si>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</si>
  <si>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</si>
  <si>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</si>
  <si>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</si>
  <si>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</si>
  <si>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</si>
  <si>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</si>
  <si>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</si>
  <si>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</si>
  <si>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</si>
  <si>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</si>
  <si>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</si>
  <si>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</si>
  <si>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</si>
  <si>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</si>
  <si>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</si>
  <si>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</si>
  <si>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</si>
  <si>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</si>
  <si>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J02AC01</t>
  </si>
  <si>
    <t>64942</t>
  </si>
  <si>
    <t>DIFLUCAN</t>
  </si>
  <si>
    <t>100MG CPS DUR 28 I</t>
  </si>
  <si>
    <t>M04AA01</t>
  </si>
  <si>
    <t>1633</t>
  </si>
  <si>
    <t>PURINOL</t>
  </si>
  <si>
    <t>100MG TBL NOB 50</t>
  </si>
  <si>
    <t>N01AH03</t>
  </si>
  <si>
    <t>30779</t>
  </si>
  <si>
    <t>SUFENTANIL TORREX</t>
  </si>
  <si>
    <t>5MCG/ML INJ SOL 5X10ML</t>
  </si>
  <si>
    <t>N01AX10</t>
  </si>
  <si>
    <t>18175</t>
  </si>
  <si>
    <t>10MG/ML INJ/INF EML 10X100ML</t>
  </si>
  <si>
    <t>N02AA05</t>
  </si>
  <si>
    <t>11094</t>
  </si>
  <si>
    <t>OXYCONTIN</t>
  </si>
  <si>
    <t>10MG TBL PRO 60</t>
  </si>
  <si>
    <t>N02AB03</t>
  </si>
  <si>
    <t>122593</t>
  </si>
  <si>
    <t>FENTALIS</t>
  </si>
  <si>
    <t>25MCG/H TDR EMP 5</t>
  </si>
  <si>
    <t>N02AJ06</t>
  </si>
  <si>
    <t>109799</t>
  </si>
  <si>
    <t>500MG/30MG TBL NOB 30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</si>
  <si>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</si>
  <si>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</si>
  <si>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</si>
  <si>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</si>
  <si>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</si>
  <si>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</si>
  <si>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</si>
  <si>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</si>
  <si>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</si>
  <si>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</si>
  <si>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</si>
  <si>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</si>
  <si>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</si>
  <si>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</si>
  <si>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N03AX09</t>
  </si>
  <si>
    <t>17139</t>
  </si>
  <si>
    <t>LAMICTAL</t>
  </si>
  <si>
    <t>50MG TBL NOB 42</t>
  </si>
  <si>
    <t>N03AX14</t>
  </si>
  <si>
    <t>174700</t>
  </si>
  <si>
    <t>TRUND</t>
  </si>
  <si>
    <t>500MG TBL FLM 100</t>
  </si>
  <si>
    <t>174730</t>
  </si>
  <si>
    <t>1000MG TBL FLM 100</t>
  </si>
  <si>
    <t>175080</t>
  </si>
  <si>
    <t>DRETACEN</t>
  </si>
  <si>
    <t>250MG TBL FLM 50</t>
  </si>
  <si>
    <t>N04BC04</t>
  </si>
  <si>
    <t>176188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</si>
  <si>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</si>
  <si>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</si>
  <si>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</si>
  <si>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</si>
  <si>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</si>
  <si>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</si>
  <si>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</si>
  <si>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</si>
  <si>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</si>
  <si>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</si>
  <si>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</si>
  <si>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184095</t>
  </si>
  <si>
    <t>MIDAZOLAM ACCORD</t>
  </si>
  <si>
    <t>5MG/ML INJ/INF SOL 10X10ML</t>
  </si>
  <si>
    <t>N05CF02</t>
  </si>
  <si>
    <t>146899</t>
  </si>
  <si>
    <t>10MG TBL FLM 50</t>
  </si>
  <si>
    <t>N06AB06</t>
  </si>
  <si>
    <t>53950</t>
  </si>
  <si>
    <t>ZOLOFT</t>
  </si>
  <si>
    <t>50MG TBL FLM 28</t>
  </si>
  <si>
    <t>N06AX11</t>
  </si>
  <si>
    <t>146071</t>
  </si>
  <si>
    <t>MIRTAZAPIN MYLAN</t>
  </si>
  <si>
    <t>30MG POR TBL DIS 30</t>
  </si>
  <si>
    <t>N06AX21</t>
  </si>
  <si>
    <t>28389</t>
  </si>
  <si>
    <t>CYMBALTA</t>
  </si>
  <si>
    <t>60MG CPS ETD 28</t>
  </si>
  <si>
    <t>N07CA01</t>
  </si>
  <si>
    <t>215708</t>
  </si>
  <si>
    <t>R06AE07</t>
  </si>
  <si>
    <t>66030</t>
  </si>
  <si>
    <t>A02BA02</t>
  </si>
  <si>
    <t>91280</t>
  </si>
  <si>
    <t>150MG TBL FLM 30</t>
  </si>
  <si>
    <t>214427</t>
  </si>
  <si>
    <t>40MG INJ PLV SOL 1</t>
  </si>
  <si>
    <t>13767</t>
  </si>
  <si>
    <t>200MG TBL NOB 30</t>
  </si>
  <si>
    <t>16913</t>
  </si>
  <si>
    <t>0,2MG TBL FLM 30</t>
  </si>
  <si>
    <t>158673</t>
  </si>
  <si>
    <t>2,5MG TBL FLM 30</t>
  </si>
  <si>
    <t>158697</t>
  </si>
  <si>
    <t>C07AG02</t>
  </si>
  <si>
    <t>102596</t>
  </si>
  <si>
    <t>CARVESAN</t>
  </si>
  <si>
    <t>6,25MG TBL NOB 30</t>
  </si>
  <si>
    <t>102608</t>
  </si>
  <si>
    <t>25MG TBL NOB 30</t>
  </si>
  <si>
    <t>56981</t>
  </si>
  <si>
    <t>124129</t>
  </si>
  <si>
    <t>10MG/10MG TBL NOB 30</t>
  </si>
  <si>
    <t>124133</t>
  </si>
  <si>
    <t>10MG/10MG TBL NOB 90(3X30)</t>
  </si>
  <si>
    <t>187796</t>
  </si>
  <si>
    <t>TONARSSA</t>
  </si>
  <si>
    <t>4MG/10MG TBL NOB 30</t>
  </si>
  <si>
    <t>C09BX01</t>
  </si>
  <si>
    <t>190958</t>
  </si>
  <si>
    <t>TRIPLIXAM</t>
  </si>
  <si>
    <t>5MG/1,25MG/5MG TBL FLM 30</t>
  </si>
  <si>
    <t>190963</t>
  </si>
  <si>
    <t>5MG/1,25MG/10MG TBL FLM 30</t>
  </si>
  <si>
    <t>C09CA07</t>
  </si>
  <si>
    <t>158191</t>
  </si>
  <si>
    <t>TELMISARTAN SANDOZ</t>
  </si>
  <si>
    <t>80MG TBL NOB 30</t>
  </si>
  <si>
    <t>50318</t>
  </si>
  <si>
    <t>20MG TBL FLM 90X1</t>
  </si>
  <si>
    <t>145558</t>
  </si>
  <si>
    <t>10MG TBL FLM 100</t>
  </si>
  <si>
    <t>J01CR05</t>
  </si>
  <si>
    <t>113453</t>
  </si>
  <si>
    <t>PIPERACILLIN/TAZOBACTAM KABI</t>
  </si>
  <si>
    <t>4G/0,5G INF PLV SOL 10</t>
  </si>
  <si>
    <t>J01XX08</t>
  </si>
  <si>
    <t>197699</t>
  </si>
  <si>
    <t>LINEZOLID SANDOZ</t>
  </si>
  <si>
    <t>600MG TBL FLM 10</t>
  </si>
  <si>
    <t>3708</t>
  </si>
  <si>
    <t>2MG/ML INF SOL 10X300ML I</t>
  </si>
  <si>
    <t>M01AC06</t>
  </si>
  <si>
    <t>112561</t>
  </si>
  <si>
    <t>RECOXA</t>
  </si>
  <si>
    <t>15MG TBL NOB 30</t>
  </si>
  <si>
    <t>127263</t>
  </si>
  <si>
    <t>59448</t>
  </si>
  <si>
    <t>DUROGESIC</t>
  </si>
  <si>
    <t>25MCG/H TDR EMP 5X4,2MG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</si>
  <si>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</si>
  <si>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</si>
  <si>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</si>
  <si>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</si>
  <si>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</si>
  <si>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</si>
  <si>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</si>
  <si>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</si>
  <si>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151050</t>
  </si>
  <si>
    <t>400MG/4ML INJ PSO LQF 4X(1+1X4ML)</t>
  </si>
  <si>
    <t>151057</t>
  </si>
  <si>
    <t>100MG TBL NOB 98</t>
  </si>
  <si>
    <t>168584</t>
  </si>
  <si>
    <t>LEVETIRACETAM ACTAVIS</t>
  </si>
  <si>
    <t>N03AX16</t>
  </si>
  <si>
    <t>209684</t>
  </si>
  <si>
    <t>PREGABALIN STADA</t>
  </si>
  <si>
    <t>75MG CPS DUR 56</t>
  </si>
  <si>
    <t>210546</t>
  </si>
  <si>
    <t>N04BA02</t>
  </si>
  <si>
    <t>88498</t>
  </si>
  <si>
    <t>100MG/25MG TBL NOB 100</t>
  </si>
  <si>
    <t>N04BC05</t>
  </si>
  <si>
    <t>500278</t>
  </si>
  <si>
    <t>OPRYMEA</t>
  </si>
  <si>
    <t>0,7MG TBL NOB 30</t>
  </si>
  <si>
    <t>N05AH04</t>
  </si>
  <si>
    <t>142865</t>
  </si>
  <si>
    <t>QUETIAPINE POLPHARMA</t>
  </si>
  <si>
    <t>25MG TBL FLM 3X10</t>
  </si>
  <si>
    <t>N06AB10</t>
  </si>
  <si>
    <t>134502</t>
  </si>
  <si>
    <t>ELICEA</t>
  </si>
  <si>
    <t>10MG TBL FLM 28</t>
  </si>
  <si>
    <t>127796</t>
  </si>
  <si>
    <t>MIRZATEN ORO TAB</t>
  </si>
  <si>
    <t>45MG POR TBL DIS 30</t>
  </si>
  <si>
    <t>126618</t>
  </si>
  <si>
    <t>BETAHISTIN-RATIOPHARM</t>
  </si>
  <si>
    <t>99600</t>
  </si>
  <si>
    <t>10MG TBL FLM 90</t>
  </si>
  <si>
    <t>149480</t>
  </si>
  <si>
    <t>75MG TBL FLM 28</t>
  </si>
  <si>
    <t>C07AB02</t>
  </si>
  <si>
    <t>83974</t>
  </si>
  <si>
    <t>169654</t>
  </si>
  <si>
    <t>20MG TBL FLM 30 II</t>
  </si>
  <si>
    <t>C08DA01</t>
  </si>
  <si>
    <t>215964</t>
  </si>
  <si>
    <t>ISOPTIN SR</t>
  </si>
  <si>
    <t>240MG TBL PRO 30</t>
  </si>
  <si>
    <t>C09AA10</t>
  </si>
  <si>
    <t>215914</t>
  </si>
  <si>
    <t>C09DA07</t>
  </si>
  <si>
    <t>189664</t>
  </si>
  <si>
    <t>TELMISARTAN/HYDROCHLOROTHIAZID SANDOZ</t>
  </si>
  <si>
    <t>80MG/12,5MG TBL FLM 100</t>
  </si>
  <si>
    <t>C10BX03</t>
  </si>
  <si>
    <t>30560</t>
  </si>
  <si>
    <t>CADUET</t>
  </si>
  <si>
    <t>10MG/10MG TBL FLM 30</t>
  </si>
  <si>
    <t>9710</t>
  </si>
  <si>
    <t>62,5MG/ML INJ PSO LQF 125MG+2ML</t>
  </si>
  <si>
    <t>85525</t>
  </si>
  <si>
    <t>AMOKSIKLAV 625 MG</t>
  </si>
  <si>
    <t>500MG/125MG TBL FLM 21</t>
  </si>
  <si>
    <t>J01DD01</t>
  </si>
  <si>
    <t>201030</t>
  </si>
  <si>
    <t>SEFOTAK</t>
  </si>
  <si>
    <t>1G INJ/INF PLV SOL 1</t>
  </si>
  <si>
    <t>142866</t>
  </si>
  <si>
    <t>100MG TBL FLM 6X10</t>
  </si>
  <si>
    <t>V06XX</t>
  </si>
  <si>
    <t>217110</t>
  </si>
  <si>
    <t>216670</t>
  </si>
  <si>
    <t>HYDROCORTISON VALEANT</t>
  </si>
  <si>
    <t>100MG INJ PLV SOL 1X10</t>
  </si>
  <si>
    <t>N06BX18</t>
  </si>
  <si>
    <t>4062</t>
  </si>
  <si>
    <t>5MG/ML INJ SOL 10X2ML</t>
  </si>
  <si>
    <t>214525</t>
  </si>
  <si>
    <t>40MG TBL ENT 28 I</t>
  </si>
  <si>
    <t>C02CA04</t>
  </si>
  <si>
    <t>107794</t>
  </si>
  <si>
    <t>ZOXON</t>
  </si>
  <si>
    <t>4MG TBL NOB 90</t>
  </si>
  <si>
    <t>214628</t>
  </si>
  <si>
    <t>50MG TBL NOB 50</t>
  </si>
  <si>
    <t>32225</t>
  </si>
  <si>
    <t>158711</t>
  </si>
  <si>
    <t>15379</t>
  </si>
  <si>
    <t>10MG TBL NOB 90</t>
  </si>
  <si>
    <t>101233</t>
  </si>
  <si>
    <t>10MG TBL FLM 90(3X30)</t>
  </si>
  <si>
    <t>124087</t>
  </si>
  <si>
    <t>5MG/5MG TBL NOB 30</t>
  </si>
  <si>
    <t>124115</t>
  </si>
  <si>
    <t>10MG/5MG TBL NOB 30</t>
  </si>
  <si>
    <t>C09CA01</t>
  </si>
  <si>
    <t>114065</t>
  </si>
  <si>
    <t>50MG TBL FLM 30 II</t>
  </si>
  <si>
    <t>148309</t>
  </si>
  <si>
    <t>40MG TBL FLM 90</t>
  </si>
  <si>
    <t>50311</t>
  </si>
  <si>
    <t>10MG TBL FLM 90X1</t>
  </si>
  <si>
    <t>C10AX09</t>
  </si>
  <si>
    <t>188415</t>
  </si>
  <si>
    <t>G04CB01</t>
  </si>
  <si>
    <t>218523</t>
  </si>
  <si>
    <t>9709</t>
  </si>
  <si>
    <t>40MG/ML INJ PSO LQF 40MG+1ML</t>
  </si>
  <si>
    <t>187425</t>
  </si>
  <si>
    <t>50MCG TBL NOB 100</t>
  </si>
  <si>
    <t>J01XD01</t>
  </si>
  <si>
    <t>11592</t>
  </si>
  <si>
    <t>METRONIDAZOL B. BRAUN</t>
  </si>
  <si>
    <t>5MG/ML INF SOL 10X100ML</t>
  </si>
  <si>
    <t>164401</t>
  </si>
  <si>
    <t>FLUCONAZOL KABI</t>
  </si>
  <si>
    <t>2MG/ML INF SOL 10X100ML</t>
  </si>
  <si>
    <t>J05AB01</t>
  </si>
  <si>
    <t>172774</t>
  </si>
  <si>
    <t>127272</t>
  </si>
  <si>
    <t>11955</t>
  </si>
  <si>
    <t>12MCG/H TDR EMP 5X2,1MG</t>
  </si>
  <si>
    <t>216736</t>
  </si>
  <si>
    <t>44997</t>
  </si>
  <si>
    <t>500MG TBL RET 100</t>
  </si>
  <si>
    <t>53951</t>
  </si>
  <si>
    <t>100MG TBL FLM 28</t>
  </si>
  <si>
    <t>134508</t>
  </si>
  <si>
    <t>10MG TBL FLM 98</t>
  </si>
  <si>
    <t>134513</t>
  </si>
  <si>
    <t>215559</t>
  </si>
  <si>
    <t>225589</t>
  </si>
  <si>
    <t>229648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</si>
  <si>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</si>
  <si>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</si>
  <si>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</si>
  <si>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</si>
  <si>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</si>
  <si>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</si>
  <si>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</si>
  <si>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</si>
  <si>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</si>
  <si>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</si>
  <si>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</si>
  <si>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</si>
  <si>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155689</t>
  </si>
  <si>
    <t>10MG/ML POR GTT SOL 20ML</t>
  </si>
  <si>
    <t>5496</t>
  </si>
  <si>
    <t>10MG TBL FLM 60</t>
  </si>
  <si>
    <t>66029</t>
  </si>
  <si>
    <t>10MG TBL FLM 10</t>
  </si>
  <si>
    <t>217111</t>
  </si>
  <si>
    <t>217112</t>
  </si>
  <si>
    <t>POR PLV 1X300G</t>
  </si>
  <si>
    <t>94113</t>
  </si>
  <si>
    <t>WARFARIN ORION</t>
  </si>
  <si>
    <t>3MG TBL NOB 100</t>
  </si>
  <si>
    <t>193745</t>
  </si>
  <si>
    <t>5MG TBL FLM 60</t>
  </si>
  <si>
    <t>C07AB03</t>
  </si>
  <si>
    <t>58659</t>
  </si>
  <si>
    <t>56972</t>
  </si>
  <si>
    <t>1,25MG TBL NOB 20</t>
  </si>
  <si>
    <t>56976</t>
  </si>
  <si>
    <t>2,5MG TBL NOB 20</t>
  </si>
  <si>
    <t>114067</t>
  </si>
  <si>
    <t>50MG TBL FLM 90 II</t>
  </si>
  <si>
    <t>L02BG04</t>
  </si>
  <si>
    <t>138854</t>
  </si>
  <si>
    <t>TROZEL</t>
  </si>
  <si>
    <t>92034</t>
  </si>
  <si>
    <t>DEPAKINE CHRONO 300 MG SÉCABLE</t>
  </si>
  <si>
    <t>300MG TBL RET 100</t>
  </si>
  <si>
    <t>86656</t>
  </si>
  <si>
    <t>1MG TBL NOB 30</t>
  </si>
  <si>
    <t>135002</t>
  </si>
  <si>
    <t>5MG TBL FLM 28</t>
  </si>
  <si>
    <t>N06DA02</t>
  </si>
  <si>
    <t>142150</t>
  </si>
  <si>
    <t>DONEPEZIL MYLAN</t>
  </si>
  <si>
    <t>148748</t>
  </si>
  <si>
    <t>10MG POR TBL DIS 28</t>
  </si>
  <si>
    <t>R03AC02</t>
  </si>
  <si>
    <t>31934</t>
  </si>
  <si>
    <t>100MCG/DÁV INH SUS PSS 200DÁV</t>
  </si>
  <si>
    <t>217109</t>
  </si>
  <si>
    <t>33220</t>
  </si>
  <si>
    <t>POR SOL 1X225G</t>
  </si>
  <si>
    <t>L01XC02</t>
  </si>
  <si>
    <t>222349</t>
  </si>
  <si>
    <t>26544</t>
  </si>
  <si>
    <t>MABTHERA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</si>
  <si>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</si>
  <si>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</si>
  <si>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</si>
  <si>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</si>
  <si>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</si>
  <si>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</si>
  <si>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</si>
  <si>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</si>
  <si>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</si>
  <si>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</si>
  <si>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</si>
  <si>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</si>
  <si>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</si>
  <si>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</si>
  <si>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</si>
  <si>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</si>
  <si>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</si>
  <si>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</si>
  <si>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</si>
  <si>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</si>
  <si>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</si>
  <si>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</si>
  <si>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</si>
  <si>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</si>
  <si>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</si>
  <si>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</si>
  <si>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L04AX07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</si>
  <si>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</si>
  <si>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</si>
  <si>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</si>
  <si>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</si>
  <si>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</si>
  <si>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</si>
  <si>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</si>
  <si>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</si>
  <si>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</si>
  <si>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</si>
  <si>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</si>
  <si>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</si>
  <si>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</si>
  <si>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</si>
  <si>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</si>
  <si>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</si>
  <si>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</si>
  <si>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</si>
  <si>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</si>
  <si>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</si>
  <si>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</si>
  <si>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</si>
  <si>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</si>
  <si>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</si>
  <si>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</si>
  <si>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</si>
  <si>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</si>
  <si>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</si>
  <si>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Burďáková Navrátilová Daniela</t>
  </si>
  <si>
    <t>Burešová Jindřiška</t>
  </si>
  <si>
    <t>Divišová Petra</t>
  </si>
  <si>
    <t>Doláková Jana</t>
  </si>
  <si>
    <t>Dorňák Tomáš</t>
  </si>
  <si>
    <t>Franc David</t>
  </si>
  <si>
    <t>Hluštík Petr</t>
  </si>
  <si>
    <t>Hok Pavel</t>
  </si>
  <si>
    <t>Hvizdošová Lenka</t>
  </si>
  <si>
    <t>Chudáčková Monika</t>
  </si>
  <si>
    <t>Jáňová Anetta</t>
  </si>
  <si>
    <t>Kaiserová Michaela</t>
  </si>
  <si>
    <t>Kaňovský Petr</t>
  </si>
  <si>
    <t>Král Michal</t>
  </si>
  <si>
    <t>Kurčová Sandra</t>
  </si>
  <si>
    <t>Mareš Jan</t>
  </si>
  <si>
    <t>Mařák Rostislav</t>
  </si>
  <si>
    <t>Menšíková Kateřina</t>
  </si>
  <si>
    <t>Nevrlý Martin</t>
  </si>
  <si>
    <t>Otruba Pavel</t>
  </si>
  <si>
    <t>Polidar Petr</t>
  </si>
  <si>
    <t>Rous Matouš</t>
  </si>
  <si>
    <t>Rous Zuzana</t>
  </si>
  <si>
    <t>Svrčinová Tereza</t>
  </si>
  <si>
    <t>Šaňák Daniel</t>
  </si>
  <si>
    <t>Valcharčiaková Simona</t>
  </si>
  <si>
    <t>Vaštík Miroslav</t>
  </si>
  <si>
    <t>Veverka Tomáš</t>
  </si>
  <si>
    <t>ACEKLOFENAK</t>
  </si>
  <si>
    <t>191730</t>
  </si>
  <si>
    <t>BIOFENAC</t>
  </si>
  <si>
    <t>100MG TBL FLM 60</t>
  </si>
  <si>
    <t>ACETAZOLAMID</t>
  </si>
  <si>
    <t>113</t>
  </si>
  <si>
    <t>DILURAN</t>
  </si>
  <si>
    <t>250MG TBL NOB 20</t>
  </si>
  <si>
    <t>AMITRIPTYLIN</t>
  </si>
  <si>
    <t>87167</t>
  </si>
  <si>
    <t>ATORVASTATIN</t>
  </si>
  <si>
    <t>93015</t>
  </si>
  <si>
    <t>SORTIS</t>
  </si>
  <si>
    <t>93018</t>
  </si>
  <si>
    <t>20MG TBL FLM 100</t>
  </si>
  <si>
    <t>93021</t>
  </si>
  <si>
    <t>40MG TBL FLM 100</t>
  </si>
  <si>
    <t>204670</t>
  </si>
  <si>
    <t>TORVACARD NEO</t>
  </si>
  <si>
    <t>204694</t>
  </si>
  <si>
    <t>AZATHIOPRIN</t>
  </si>
  <si>
    <t>199647</t>
  </si>
  <si>
    <t>IMURAN</t>
  </si>
  <si>
    <t>50MG TBL FLM 100</t>
  </si>
  <si>
    <t>213021</t>
  </si>
  <si>
    <t>IMASUP</t>
  </si>
  <si>
    <t>BAKLOFEN</t>
  </si>
  <si>
    <t>40274</t>
  </si>
  <si>
    <t>BACLOFEN-POLPHARMA</t>
  </si>
  <si>
    <t>10MG TBL NOB 50</t>
  </si>
  <si>
    <t>BETAHISTIN</t>
  </si>
  <si>
    <t>102684</t>
  </si>
  <si>
    <t>215566</t>
  </si>
  <si>
    <t>BETASERC 16</t>
  </si>
  <si>
    <t>BUPROPION</t>
  </si>
  <si>
    <t>47545</t>
  </si>
  <si>
    <t>WELLBUTRIN SR</t>
  </si>
  <si>
    <t>150MG TBL PRO 60</t>
  </si>
  <si>
    <t>CETIRIZIN</t>
  </si>
  <si>
    <t>CINARIZIN</t>
  </si>
  <si>
    <t>99886</t>
  </si>
  <si>
    <t>CINARIZIN LEK</t>
  </si>
  <si>
    <t>25MG TBL NOB 50</t>
  </si>
  <si>
    <t>CITALOPRAM</t>
  </si>
  <si>
    <t>230409</t>
  </si>
  <si>
    <t>DABIGATRAN-ETEXILÁT</t>
  </si>
  <si>
    <t>168373</t>
  </si>
  <si>
    <t>PRADAXA</t>
  </si>
  <si>
    <t>150MG CPS DUR 60X1 I</t>
  </si>
  <si>
    <t>29327</t>
  </si>
  <si>
    <t>110MG CPS DUR 30X1 I</t>
  </si>
  <si>
    <t>29328</t>
  </si>
  <si>
    <t>110MG CPS DUR 60X1 I</t>
  </si>
  <si>
    <t>DEHTY</t>
  </si>
  <si>
    <t>59982</t>
  </si>
  <si>
    <t>ICHTOXYL</t>
  </si>
  <si>
    <t>90MG/G UNG 30G</t>
  </si>
  <si>
    <t>DESLORATADIN</t>
  </si>
  <si>
    <t>168838</t>
  </si>
  <si>
    <t>DASSELTA</t>
  </si>
  <si>
    <t>5MG TBL FLM 90</t>
  </si>
  <si>
    <t>DIAZEPAM</t>
  </si>
  <si>
    <t>2477</t>
  </si>
  <si>
    <t>DIHYDROKODEIN</t>
  </si>
  <si>
    <t>41824</t>
  </si>
  <si>
    <t>DHC CONTINUS</t>
  </si>
  <si>
    <t>60MG TBL RET 60</t>
  </si>
  <si>
    <t>41826</t>
  </si>
  <si>
    <t>90MG TBL RET 60</t>
  </si>
  <si>
    <t>DIKLOFENAK</t>
  </si>
  <si>
    <t>119672</t>
  </si>
  <si>
    <t>DICLOFENAC DUO PHARMASWISS</t>
  </si>
  <si>
    <t>75MG CPS RDR 30 I</t>
  </si>
  <si>
    <t>14830</t>
  </si>
  <si>
    <t>FLECTOR EP TISSUGEL</t>
  </si>
  <si>
    <t>180MG TDR EMP 5</t>
  </si>
  <si>
    <t>16032</t>
  </si>
  <si>
    <t>VOLTAREN RAPID</t>
  </si>
  <si>
    <t>50MG TBL OBD 10</t>
  </si>
  <si>
    <t>75631</t>
  </si>
  <si>
    <t>100MG TBL PRO 20</t>
  </si>
  <si>
    <t>75632</t>
  </si>
  <si>
    <t>100MG TBL PRO 50</t>
  </si>
  <si>
    <t>75633</t>
  </si>
  <si>
    <t>54539</t>
  </si>
  <si>
    <t>DOLMINA INJ</t>
  </si>
  <si>
    <t>75MG/3ML INJ SOL 5X3ML</t>
  </si>
  <si>
    <t>DIOSMIN, KOMBINACE</t>
  </si>
  <si>
    <t>14075</t>
  </si>
  <si>
    <t>500MG TBL FLM 60</t>
  </si>
  <si>
    <t>DONEPEZIL</t>
  </si>
  <si>
    <t>154016</t>
  </si>
  <si>
    <t>ALZIL</t>
  </si>
  <si>
    <t>154015</t>
  </si>
  <si>
    <t>10MG TBL FLM 84</t>
  </si>
  <si>
    <t>DOSULEPIN</t>
  </si>
  <si>
    <t>4207</t>
  </si>
  <si>
    <t>25MG TBL OBD 30</t>
  </si>
  <si>
    <t>DULOXETIN</t>
  </si>
  <si>
    <t>ELETRIPTAN</t>
  </si>
  <si>
    <t>59768</t>
  </si>
  <si>
    <t>RELPAX</t>
  </si>
  <si>
    <t>80MG TBL FLM 2 I</t>
  </si>
  <si>
    <t>ESCITALOPRAM</t>
  </si>
  <si>
    <t>134507</t>
  </si>
  <si>
    <t>135928</t>
  </si>
  <si>
    <t>ESOPREX</t>
  </si>
  <si>
    <t>20132</t>
  </si>
  <si>
    <t>CIPRALEX</t>
  </si>
  <si>
    <t>10MG TBL FLM 28 I</t>
  </si>
  <si>
    <t>176961</t>
  </si>
  <si>
    <t>10MG TBL FLM 100 II</t>
  </si>
  <si>
    <t>137777</t>
  </si>
  <si>
    <t>ESCITIL</t>
  </si>
  <si>
    <t>130475</t>
  </si>
  <si>
    <t>LENUXIN</t>
  </si>
  <si>
    <t>FENOFIBRÁT</t>
  </si>
  <si>
    <t>207100</t>
  </si>
  <si>
    <t>267MG CPS DUR 90</t>
  </si>
  <si>
    <t>FUROSEMID</t>
  </si>
  <si>
    <t>56812</t>
  </si>
  <si>
    <t>FURORESE 250</t>
  </si>
  <si>
    <t>250MG TBL NOB 100</t>
  </si>
  <si>
    <t>GABAPENTIN</t>
  </si>
  <si>
    <t>84396</t>
  </si>
  <si>
    <t>NEURONTIN</t>
  </si>
  <si>
    <t>100MG CPS DUR 20</t>
  </si>
  <si>
    <t>84398</t>
  </si>
  <si>
    <t>100MG CPS DUR 100</t>
  </si>
  <si>
    <t>84400</t>
  </si>
  <si>
    <t>300MG CPS DUR 100</t>
  </si>
  <si>
    <t>173420</t>
  </si>
  <si>
    <t>APO-GAB</t>
  </si>
  <si>
    <t>300MG CPS DUR 90</t>
  </si>
  <si>
    <t>CHLORID DRASELNÝ</t>
  </si>
  <si>
    <t>17189</t>
  </si>
  <si>
    <t>500MG TBL ENT 100</t>
  </si>
  <si>
    <t>200935</t>
  </si>
  <si>
    <t>1G TBL PRO 30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</si>
  <si>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</si>
  <si>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</si>
  <si>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</si>
  <si>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</si>
  <si>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</si>
  <si>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</si>
  <si>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</si>
  <si>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999999</t>
  </si>
  <si>
    <t>Jiný</t>
  </si>
  <si>
    <t>JINÁ ANTIBIOTIKA PRO LOKÁLNÍ APLIKACI</t>
  </si>
  <si>
    <t>1066</t>
  </si>
  <si>
    <t>250IU/G+5,2MG/G UNG 10G</t>
  </si>
  <si>
    <t>48261</t>
  </si>
  <si>
    <t>3300IU/G+250IU/G DRM PLV ADS 1X20G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</si>
  <si>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</si>
  <si>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</si>
  <si>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</si>
  <si>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</si>
  <si>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</si>
  <si>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</si>
  <si>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</si>
  <si>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</si>
  <si>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</si>
  <si>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KLONAZEPAM</t>
  </si>
  <si>
    <t>14957</t>
  </si>
  <si>
    <t>0,5MG TBL NOB 50</t>
  </si>
  <si>
    <t>KLOPIDOGREL</t>
  </si>
  <si>
    <t>141036</t>
  </si>
  <si>
    <t>TROMBEX</t>
  </si>
  <si>
    <t>75MG TBL FLM 90</t>
  </si>
  <si>
    <t>149392</t>
  </si>
  <si>
    <t>CLOPIDOGREL MYLAN</t>
  </si>
  <si>
    <t>169252</t>
  </si>
  <si>
    <t>187274</t>
  </si>
  <si>
    <t>PLATEL</t>
  </si>
  <si>
    <t>75MG TBL FLM 90 II</t>
  </si>
  <si>
    <t>KVETIAPIN</t>
  </si>
  <si>
    <t>136326</t>
  </si>
  <si>
    <t>QUETIAPIN MYLAN</t>
  </si>
  <si>
    <t>25MG TBL FLM 60</t>
  </si>
  <si>
    <t>230763</t>
  </si>
  <si>
    <t>129470</t>
  </si>
  <si>
    <t>DERIN</t>
  </si>
  <si>
    <t>200MG TBL FLM 90</t>
  </si>
  <si>
    <t>KYSELINA ACETYLSALICYLOVÁ</t>
  </si>
  <si>
    <t>125114</t>
  </si>
  <si>
    <t>100MG TBL NOB 60(3X20)</t>
  </si>
  <si>
    <t>155782</t>
  </si>
  <si>
    <t>100MG/50MG TBL NOB 100</t>
  </si>
  <si>
    <t>188850</t>
  </si>
  <si>
    <t>STACYL</t>
  </si>
  <si>
    <t>100MG TBL ENT 100 I</t>
  </si>
  <si>
    <t>203564</t>
  </si>
  <si>
    <t>KYSELINA LISTOVÁ</t>
  </si>
  <si>
    <t>76064</t>
  </si>
  <si>
    <t>ACIDUM FOLICUM LÉČIVA</t>
  </si>
  <si>
    <t>10MG TBL OBD 30</t>
  </si>
  <si>
    <t>KYSELINA VALPROOVÁ</t>
  </si>
  <si>
    <t>24427</t>
  </si>
  <si>
    <t>VALPROAT CHRONO SANDOZ</t>
  </si>
  <si>
    <t>500MG TBL PRO 100</t>
  </si>
  <si>
    <t>61184</t>
  </si>
  <si>
    <t>ORFIRIL</t>
  </si>
  <si>
    <t>300MG TBL ENT 50 I</t>
  </si>
  <si>
    <t>LAMOTRIGIN</t>
  </si>
  <si>
    <t>17135</t>
  </si>
  <si>
    <t>25MG TBL NOB 42</t>
  </si>
  <si>
    <t>LEVETIRACETAM</t>
  </si>
  <si>
    <t>175091</t>
  </si>
  <si>
    <t>25837</t>
  </si>
  <si>
    <t>KEPPRA</t>
  </si>
  <si>
    <t>MELOXIKAM</t>
  </si>
  <si>
    <t>22903</t>
  </si>
  <si>
    <t>MELOXICAM TEVA</t>
  </si>
  <si>
    <t>15MG TBL NOB 100 I</t>
  </si>
  <si>
    <t>METOPROLOL</t>
  </si>
  <si>
    <t>31536</t>
  </si>
  <si>
    <t>46980</t>
  </si>
  <si>
    <t>58038</t>
  </si>
  <si>
    <t>NADROPARIN</t>
  </si>
  <si>
    <t>213494</t>
  </si>
  <si>
    <t>FRAXIPARINE</t>
  </si>
  <si>
    <t>9500IU/ML INJ SOL ISP 10X0,4ML</t>
  </si>
  <si>
    <t>NAFTIDROFURYL</t>
  </si>
  <si>
    <t>66015</t>
  </si>
  <si>
    <t>NARATRIPTAN</t>
  </si>
  <si>
    <t>53137</t>
  </si>
  <si>
    <t>NARAMIG</t>
  </si>
  <si>
    <t>2,5MG TBL FLM 6 I</t>
  </si>
  <si>
    <t>NEPAFENAK</t>
  </si>
  <si>
    <t>194301</t>
  </si>
  <si>
    <t>NEVANAC</t>
  </si>
  <si>
    <t>3MG/ML OPH GTT SUS 1X3ML I</t>
  </si>
  <si>
    <t>NIFUROXAZID</t>
  </si>
  <si>
    <t>214593</t>
  </si>
  <si>
    <t>ERCEFURYL 200 MG CPS.</t>
  </si>
  <si>
    <t>200MG CPS DUR 14</t>
  </si>
  <si>
    <t>NIMESULID</t>
  </si>
  <si>
    <t>12892</t>
  </si>
  <si>
    <t>100MG TBL NOB 30</t>
  </si>
  <si>
    <t>12895</t>
  </si>
  <si>
    <t>100MG POR GRA SUS 30 I</t>
  </si>
  <si>
    <t>17187</t>
  </si>
  <si>
    <t>NIMESIL</t>
  </si>
  <si>
    <t>100MG POR GRA SUS 30</t>
  </si>
  <si>
    <t>NITROFURANTOIN</t>
  </si>
  <si>
    <t>207280</t>
  </si>
  <si>
    <t>FUROLIN</t>
  </si>
  <si>
    <t>OMEPRAZOL</t>
  </si>
  <si>
    <t>115318</t>
  </si>
  <si>
    <t>20MG CPS ETD 90 II</t>
  </si>
  <si>
    <t>119513</t>
  </si>
  <si>
    <t>LOSEPRAZOL</t>
  </si>
  <si>
    <t>20MG CPS ETD 98</t>
  </si>
  <si>
    <t>25366</t>
  </si>
  <si>
    <t>20MG CPS ETD 90 I</t>
  </si>
  <si>
    <t>PANTOPRAZOL</t>
  </si>
  <si>
    <t>PAROXETIN</t>
  </si>
  <si>
    <t>107848</t>
  </si>
  <si>
    <t>APO-PAROX</t>
  </si>
  <si>
    <t>30805</t>
  </si>
  <si>
    <t>REMOOD</t>
  </si>
  <si>
    <t>PITOFENON A ANALGETIKA</t>
  </si>
  <si>
    <t>176954</t>
  </si>
  <si>
    <t>500MG/ML+5MG/ML POR GTT SOL 1X50ML</t>
  </si>
  <si>
    <t>50335</t>
  </si>
  <si>
    <t>500MG/ML+5MG/ML POR GTT SOL 1X25ML</t>
  </si>
  <si>
    <t>PRAMIPEXOL</t>
  </si>
  <si>
    <t>134074</t>
  </si>
  <si>
    <t>GLEPARK</t>
  </si>
  <si>
    <t>0,18MG TBL NOB 100</t>
  </si>
  <si>
    <t>PREDNISON</t>
  </si>
  <si>
    <t>269</t>
  </si>
  <si>
    <t>PREDNISON LÉČIVA</t>
  </si>
  <si>
    <t>5MG TBL NOB 20</t>
  </si>
  <si>
    <t>2963</t>
  </si>
  <si>
    <t>20MG TBL NOB 20</t>
  </si>
  <si>
    <t>PREGABALIN</t>
  </si>
  <si>
    <t>28217</t>
  </si>
  <si>
    <t>LYRICA</t>
  </si>
  <si>
    <t>28223</t>
  </si>
  <si>
    <t>150MG CPS DUR 56</t>
  </si>
  <si>
    <t>27113</t>
  </si>
  <si>
    <t>150MG CPS DUR 112(2X56)</t>
  </si>
  <si>
    <t>27111</t>
  </si>
  <si>
    <t>75MG CPS DUR 112(2X56)</t>
  </si>
  <si>
    <t>211504</t>
  </si>
  <si>
    <t>PRAGIOLA</t>
  </si>
  <si>
    <t>210544</t>
  </si>
  <si>
    <t>211873</t>
  </si>
  <si>
    <t>PREGLENIX</t>
  </si>
  <si>
    <t>210568</t>
  </si>
  <si>
    <t>26196</t>
  </si>
  <si>
    <t>225MG CPS DUR 56</t>
  </si>
  <si>
    <t>RABEPRAZOL</t>
  </si>
  <si>
    <t>141960</t>
  </si>
  <si>
    <t>RAPOXOL</t>
  </si>
  <si>
    <t>RAMIPRIL</t>
  </si>
  <si>
    <t>RIVAROXABAN</t>
  </si>
  <si>
    <t>168904</t>
  </si>
  <si>
    <t>XARELTO</t>
  </si>
  <si>
    <t>20MG TBL FLM 98 II</t>
  </si>
  <si>
    <t>ROSUVASTATIN</t>
  </si>
  <si>
    <t>148074</t>
  </si>
  <si>
    <t>ROSUCARD</t>
  </si>
  <si>
    <t>20MG TBL FLM 90</t>
  </si>
  <si>
    <t>148078</t>
  </si>
  <si>
    <t>SERTRALIN</t>
  </si>
  <si>
    <t>SIMVASTATIN A EZETIMIB</t>
  </si>
  <si>
    <t>202417</t>
  </si>
  <si>
    <t>INEGY</t>
  </si>
  <si>
    <t>10MG/20MG TBL NOB 98</t>
  </si>
  <si>
    <t>202438</t>
  </si>
  <si>
    <t>10MG/40MG TBL NOB 28</t>
  </si>
  <si>
    <t>SÍRAN HOŘEČNATÝ</t>
  </si>
  <si>
    <t>498</t>
  </si>
  <si>
    <t>100MG/ML INJ SOL 5X10ML</t>
  </si>
  <si>
    <t>SODNÁ SŮL METAMIZOLU</t>
  </si>
  <si>
    <t>196016</t>
  </si>
  <si>
    <t>500MG/ML POR GTT SOL 1X20ML</t>
  </si>
  <si>
    <t>SULODEXID</t>
  </si>
  <si>
    <t>173400</t>
  </si>
  <si>
    <t>VESSEL DUE F</t>
  </si>
  <si>
    <t>250SU CPS MOL 60</t>
  </si>
  <si>
    <t>SUMATRIPTAN</t>
  </si>
  <si>
    <t>107758</t>
  </si>
  <si>
    <t>ROSEMIG</t>
  </si>
  <si>
    <t>20MG NAS SPR SOL 2X0,1ML</t>
  </si>
  <si>
    <t>117776</t>
  </si>
  <si>
    <t>SUMATRIPTAN ORION</t>
  </si>
  <si>
    <t>100MG TBL FLM 6</t>
  </si>
  <si>
    <t>119115</t>
  </si>
  <si>
    <t>SUMATRIPTAN ACTAVIS</t>
  </si>
  <si>
    <t>50MG TBL OBD 6 I</t>
  </si>
  <si>
    <t>14134</t>
  </si>
  <si>
    <t>50MG TBL FLM 6 I</t>
  </si>
  <si>
    <t>146283</t>
  </si>
  <si>
    <t>SUMATRIPTAN MYLAN</t>
  </si>
  <si>
    <t>50MG TBL FLM 6</t>
  </si>
  <si>
    <t>22094</t>
  </si>
  <si>
    <t>ROSEMIG SPRINTAB</t>
  </si>
  <si>
    <t>50MG TBL SUS 6 I</t>
  </si>
  <si>
    <t>47280</t>
  </si>
  <si>
    <t>IMIGRAN</t>
  </si>
  <si>
    <t>12MG/ML INJ SOL ZVL 2X0,5ML+POUZDRO</t>
  </si>
  <si>
    <t>107983</t>
  </si>
  <si>
    <t>SUMAMIGREN</t>
  </si>
  <si>
    <t>207053</t>
  </si>
  <si>
    <t>100MG TBL FLM 6 II</t>
  </si>
  <si>
    <t>107976</t>
  </si>
  <si>
    <t>102500</t>
  </si>
  <si>
    <t>CINIE 100</t>
  </si>
  <si>
    <t>100MG TBL NOB 6</t>
  </si>
  <si>
    <t>234945</t>
  </si>
  <si>
    <t>TELMISARTAN</t>
  </si>
  <si>
    <t>26556</t>
  </si>
  <si>
    <t>MICARDIS</t>
  </si>
  <si>
    <t>80MG TBL NOB 98</t>
  </si>
  <si>
    <t>THIETHYLPERAZIN</t>
  </si>
  <si>
    <t>9844</t>
  </si>
  <si>
    <t>6,5MG TBL OBD 50</t>
  </si>
  <si>
    <t>9847</t>
  </si>
  <si>
    <t>6,5MG SUP 6</t>
  </si>
  <si>
    <t>TIAPRID</t>
  </si>
  <si>
    <t>48578</t>
  </si>
  <si>
    <t>TRAMADOL</t>
  </si>
  <si>
    <t>132873</t>
  </si>
  <si>
    <t>TRAMAL RETARD TABLETY 100 MG</t>
  </si>
  <si>
    <t>100MG TBL PRO 30</t>
  </si>
  <si>
    <t>201134</t>
  </si>
  <si>
    <t>TRAMAL</t>
  </si>
  <si>
    <t>50MG/ML INJ SOL 5X1ML</t>
  </si>
  <si>
    <t>TRAZODON</t>
  </si>
  <si>
    <t>46444</t>
  </si>
  <si>
    <t>150MG TBL RET 60</t>
  </si>
  <si>
    <t>54094</t>
  </si>
  <si>
    <t>75MG TBL RET 30</t>
  </si>
  <si>
    <t>VENLAFAXIN</t>
  </si>
  <si>
    <t>30508</t>
  </si>
  <si>
    <t>ARGOFAN 75 SR</t>
  </si>
  <si>
    <t>75MG TBL PRO 30</t>
  </si>
  <si>
    <t>40454</t>
  </si>
  <si>
    <t>ARGOFAN 150 SR</t>
  </si>
  <si>
    <t>150MG TBL PRO 30</t>
  </si>
  <si>
    <t>115551</t>
  </si>
  <si>
    <t>VENLAFAXIN MYLAN</t>
  </si>
  <si>
    <t>75MG CPS PRO 30</t>
  </si>
  <si>
    <t>142083</t>
  </si>
  <si>
    <t>75MG CPS PRO 90</t>
  </si>
  <si>
    <t>142080</t>
  </si>
  <si>
    <t>150MG CPS PRO 90</t>
  </si>
  <si>
    <t>230402</t>
  </si>
  <si>
    <t>ARGOFAN</t>
  </si>
  <si>
    <t>VERAPAMIL</t>
  </si>
  <si>
    <t>215965</t>
  </si>
  <si>
    <t>240MG TBL PRO 100</t>
  </si>
  <si>
    <t>233479</t>
  </si>
  <si>
    <t>VINPOCETIN</t>
  </si>
  <si>
    <t>VITAMIN B1 V KOMBINACI S VITAMINEM B6 A/NEBO B12</t>
  </si>
  <si>
    <t>11485</t>
  </si>
  <si>
    <t>13818</t>
  </si>
  <si>
    <t>40/90/0,25MG CPS MOL 100</t>
  </si>
  <si>
    <t>ZOLPIDEM</t>
  </si>
  <si>
    <t>146894</t>
  </si>
  <si>
    <t>10MG TBL FLM 20</t>
  </si>
  <si>
    <t>94744</t>
  </si>
  <si>
    <t>ZOLPINOX</t>
  </si>
  <si>
    <t>ZONISAMID</t>
  </si>
  <si>
    <t>28804</t>
  </si>
  <si>
    <t>ZONEGRAN</t>
  </si>
  <si>
    <t>100MG CPS DUR 98 I</t>
  </si>
  <si>
    <t>28439</t>
  </si>
  <si>
    <t>50MG CPS DUR 56 I</t>
  </si>
  <si>
    <t>103919</t>
  </si>
  <si>
    <t>ZONISAMID SANDOZ</t>
  </si>
  <si>
    <t>50MG CPS DUR 56</t>
  </si>
  <si>
    <t>103922</t>
  </si>
  <si>
    <t>100MG CPS DUR 98</t>
  </si>
  <si>
    <t>MAGNESIUM-OROTÁT</t>
  </si>
  <si>
    <t>32889</t>
  </si>
  <si>
    <t>MAGNEROT</t>
  </si>
  <si>
    <t>500MG TBL NOB 100 I</t>
  </si>
  <si>
    <t>APIXABAN</t>
  </si>
  <si>
    <t>193747</t>
  </si>
  <si>
    <t>5MG TBL FLM 168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</si>
  <si>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</si>
  <si>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</si>
  <si>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</si>
  <si>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</si>
  <si>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</si>
  <si>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</si>
  <si>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</si>
  <si>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</si>
  <si>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15845</t>
  </si>
  <si>
    <t>234967</t>
  </si>
  <si>
    <t>TOPIRAMAT MYLAN</t>
  </si>
  <si>
    <t>234977</t>
  </si>
  <si>
    <t>TRAMADOL A PARACETAMOL</t>
  </si>
  <si>
    <t>197863</t>
  </si>
  <si>
    <t>PALGOTAL</t>
  </si>
  <si>
    <t>75MG/650MG TBL FLM 30</t>
  </si>
  <si>
    <t>132872</t>
  </si>
  <si>
    <t>37,5MG/325MG TBL FLM 30</t>
  </si>
  <si>
    <t>KODEIN A PARACETAMOL</t>
  </si>
  <si>
    <t>INSULIN ASPART</t>
  </si>
  <si>
    <t>26786</t>
  </si>
  <si>
    <t>NOVORAPID</t>
  </si>
  <si>
    <t>100U/ML INJ SOL 1X10ML</t>
  </si>
  <si>
    <t>SODNÁ SŮL LEVOTHYROXINU</t>
  </si>
  <si>
    <t>46692</t>
  </si>
  <si>
    <t>75MCG TBL NOB 100 II</t>
  </si>
  <si>
    <t>JINANOVÝ LIST</t>
  </si>
  <si>
    <t>47224</t>
  </si>
  <si>
    <t>TANAKAN</t>
  </si>
  <si>
    <t>TBL FLM 90</t>
  </si>
  <si>
    <t>HOŘČÍK (KOMBINACE RŮZNÝCH SOLÍ)</t>
  </si>
  <si>
    <t>215978</t>
  </si>
  <si>
    <t>234736</t>
  </si>
  <si>
    <t>GUAIFENESIN</t>
  </si>
  <si>
    <t>94234</t>
  </si>
  <si>
    <t>GUAJACURAN</t>
  </si>
  <si>
    <t>200MG TBL OBD 30</t>
  </si>
  <si>
    <t>ALPRAZOLAM</t>
  </si>
  <si>
    <t>132933</t>
  </si>
  <si>
    <t>BROMAZEPAM</t>
  </si>
  <si>
    <t>88217</t>
  </si>
  <si>
    <t>LEXAURIN</t>
  </si>
  <si>
    <t>1,5MG TBL NOB 30</t>
  </si>
  <si>
    <t>17425</t>
  </si>
  <si>
    <t>2478</t>
  </si>
  <si>
    <t>10MG TBL NOB 20(2X10)</t>
  </si>
  <si>
    <t>69417</t>
  </si>
  <si>
    <t>DIAZEPAM DESITIN RECTAL TUBE</t>
  </si>
  <si>
    <t>5MG RCT SOL 5X2,5ML</t>
  </si>
  <si>
    <t>69418</t>
  </si>
  <si>
    <t>10MG RCT SOL 5X2,5ML</t>
  </si>
  <si>
    <t>89024</t>
  </si>
  <si>
    <t>DICLOFENAC AL 50</t>
  </si>
  <si>
    <t>50MG TBL ENT 20</t>
  </si>
  <si>
    <t>100096</t>
  </si>
  <si>
    <t>VOLTAREN EMULGEL</t>
  </si>
  <si>
    <t>10MG/G GEL 50G II</t>
  </si>
  <si>
    <t>173209</t>
  </si>
  <si>
    <t>10MG/G GEL 100G II</t>
  </si>
  <si>
    <t>125183</t>
  </si>
  <si>
    <t>10MG TBL FLM 56 I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</si>
  <si>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</si>
  <si>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</si>
  <si>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</si>
  <si>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</si>
  <si>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</si>
  <si>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</si>
  <si>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</si>
  <si>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</si>
  <si>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</si>
  <si>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</si>
  <si>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</si>
  <si>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</si>
  <si>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</si>
  <si>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</si>
  <si>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</si>
  <si>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FENYTOIN</t>
  </si>
  <si>
    <t>162694</t>
  </si>
  <si>
    <t>EPILAN D GEROT</t>
  </si>
  <si>
    <t>FLUTRIMAZOL</t>
  </si>
  <si>
    <t>208280</t>
  </si>
  <si>
    <t>MICETAL</t>
  </si>
  <si>
    <t>10MG/G CRM 1X15G</t>
  </si>
  <si>
    <t>84399</t>
  </si>
  <si>
    <t>300MG CPS DUR 50</t>
  </si>
  <si>
    <t>84401</t>
  </si>
  <si>
    <t>400MG CPS DUR 50</t>
  </si>
  <si>
    <t>KAPTOPRIL</t>
  </si>
  <si>
    <t>31215</t>
  </si>
  <si>
    <t>60164</t>
  </si>
  <si>
    <t>TIMONIL 300 RETARD</t>
  </si>
  <si>
    <t>60165</t>
  </si>
  <si>
    <t>300MG TBL PRO 100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</si>
  <si>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</si>
  <si>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</si>
  <si>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</si>
  <si>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</si>
  <si>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</si>
  <si>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</si>
  <si>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</si>
  <si>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</si>
  <si>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KLOBAZAM</t>
  </si>
  <si>
    <t>65342</t>
  </si>
  <si>
    <t>FRISIUM</t>
  </si>
  <si>
    <t>10MG TBL NOB 20</t>
  </si>
  <si>
    <t>14958</t>
  </si>
  <si>
    <t>198667</t>
  </si>
  <si>
    <t>ORFIRIL LONG</t>
  </si>
  <si>
    <t>300MG CPS PRO 50 II</t>
  </si>
  <si>
    <t>57709</t>
  </si>
  <si>
    <t>150MG CPS PRO 50 I</t>
  </si>
  <si>
    <t>57712</t>
  </si>
  <si>
    <t>300MG CPS PRO 50 I</t>
  </si>
  <si>
    <t>24387</t>
  </si>
  <si>
    <t>163880</t>
  </si>
  <si>
    <t>CONVULEX</t>
  </si>
  <si>
    <t>300MG/ML POR SOL 100ML+STŘ</t>
  </si>
  <si>
    <t>163864</t>
  </si>
  <si>
    <t>CONVULEX CR</t>
  </si>
  <si>
    <t>500MG TBL PRO 50 I</t>
  </si>
  <si>
    <t>61183</t>
  </si>
  <si>
    <t>150MG TBL ENT 50 I</t>
  </si>
  <si>
    <t>198670</t>
  </si>
  <si>
    <t>500MG TBL PRO 50</t>
  </si>
  <si>
    <t>163870</t>
  </si>
  <si>
    <t>300MG TBL PRO 50 I</t>
  </si>
  <si>
    <t>163866</t>
  </si>
  <si>
    <t>500MG TBL PRO 50 II</t>
  </si>
  <si>
    <t>198673</t>
  </si>
  <si>
    <t>1000MG TBL PRO 50</t>
  </si>
  <si>
    <t>163872</t>
  </si>
  <si>
    <t>300MG TBL PRO 50 II</t>
  </si>
  <si>
    <t>163881</t>
  </si>
  <si>
    <t>150MG CPS ETM 100</t>
  </si>
  <si>
    <t>151056</t>
  </si>
  <si>
    <t>100MG TBL NOB 42</t>
  </si>
  <si>
    <t>LÉČIVA K TERAPII ONEMOCNĚNÍ JATER</t>
  </si>
  <si>
    <t>125752</t>
  </si>
  <si>
    <t>25829</t>
  </si>
  <si>
    <t>25849</t>
  </si>
  <si>
    <t>1000MG TBL FLM 50</t>
  </si>
  <si>
    <t>25835</t>
  </si>
  <si>
    <t>500MG TBL FLM 50</t>
  </si>
  <si>
    <t>215818</t>
  </si>
  <si>
    <t>LEVELANZ</t>
  </si>
  <si>
    <t>500MG TBL FLM 98 I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</si>
  <si>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</si>
  <si>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</si>
  <si>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</si>
  <si>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</si>
  <si>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</si>
  <si>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</si>
  <si>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</si>
  <si>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</si>
  <si>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METHYLFENIDÁT</t>
  </si>
  <si>
    <t>15622</t>
  </si>
  <si>
    <t>RITALIN</t>
  </si>
  <si>
    <t>MIRTAZAPIN</t>
  </si>
  <si>
    <t>107639</t>
  </si>
  <si>
    <t>MIRTAZAPIN SANDOZ</t>
  </si>
  <si>
    <t>132853</t>
  </si>
  <si>
    <t>202855</t>
  </si>
  <si>
    <t>HELICID</t>
  </si>
  <si>
    <t>40MG CPS ETD 28 I</t>
  </si>
  <si>
    <t>OXAZEPAM</t>
  </si>
  <si>
    <t>1940</t>
  </si>
  <si>
    <t>OXAZEPAM LÉČIVA</t>
  </si>
  <si>
    <t>PERINDOPRIL A AMLODIPIN</t>
  </si>
  <si>
    <t>124135</t>
  </si>
  <si>
    <t>10MG/10MG TBL NOB 120(4X30)</t>
  </si>
  <si>
    <t>PIRACETAM</t>
  </si>
  <si>
    <t>10032</t>
  </si>
  <si>
    <t>PIRACETAM AL 800</t>
  </si>
  <si>
    <t>800MG TBL FLM 60</t>
  </si>
  <si>
    <t>56779</t>
  </si>
  <si>
    <t>GERATAM</t>
  </si>
  <si>
    <t>88708</t>
  </si>
  <si>
    <t>ALGIFEN</t>
  </si>
  <si>
    <t>500MG/5,25MG/0,1MG TBL NOB 20</t>
  </si>
  <si>
    <t>PREDNISOLON A ANTISEPTIKA</t>
  </si>
  <si>
    <t>16467</t>
  </si>
  <si>
    <t>IMACORT</t>
  </si>
  <si>
    <t>10MG/G+2,5MG/G+5MG/G CRM 20G</t>
  </si>
  <si>
    <t>28230</t>
  </si>
  <si>
    <t>300MG CPS DUR 56</t>
  </si>
  <si>
    <t>PRIMIDON</t>
  </si>
  <si>
    <t>18489</t>
  </si>
  <si>
    <t>LISKANTIN</t>
  </si>
  <si>
    <t>RISPERIDON</t>
  </si>
  <si>
    <t>46965</t>
  </si>
  <si>
    <t>RISPERDAL</t>
  </si>
  <si>
    <t>42525</t>
  </si>
  <si>
    <t>RISPEN</t>
  </si>
  <si>
    <t>1MG TBL FLM 50</t>
  </si>
  <si>
    <t>RUFINAMID</t>
  </si>
  <si>
    <t>27996</t>
  </si>
  <si>
    <t>INOVELON</t>
  </si>
  <si>
    <t>200MG TBL FLM 50</t>
  </si>
  <si>
    <t>SULTIAM</t>
  </si>
  <si>
    <t>55852</t>
  </si>
  <si>
    <t>OSPOLOT</t>
  </si>
  <si>
    <t>200MG TBL FLM 50 SKLO</t>
  </si>
  <si>
    <t>207055</t>
  </si>
  <si>
    <t>50MG TBL FLM 6 II</t>
  </si>
  <si>
    <t>TIAGABIN</t>
  </si>
  <si>
    <t>214056</t>
  </si>
  <si>
    <t>GABITRIL</t>
  </si>
  <si>
    <t>VÁPNÍK, KOMBINACE S VITAMINEM D A/NEBO JINÝMI LÉČIVY</t>
  </si>
  <si>
    <t>164888</t>
  </si>
  <si>
    <t>600MG/400IU TBL FLM 90</t>
  </si>
  <si>
    <t>VIGABATRIN</t>
  </si>
  <si>
    <t>46408</t>
  </si>
  <si>
    <t>SABRIL</t>
  </si>
  <si>
    <t>198058</t>
  </si>
  <si>
    <t>SANVAL</t>
  </si>
  <si>
    <t>15859</t>
  </si>
  <si>
    <t>162744</t>
  </si>
  <si>
    <t>TOPILEX</t>
  </si>
  <si>
    <t>162740</t>
  </si>
  <si>
    <t>PERAMPANEL</t>
  </si>
  <si>
    <t>185305</t>
  </si>
  <si>
    <t>FYCOMPA</t>
  </si>
  <si>
    <t>2MG TBL FLM 7</t>
  </si>
  <si>
    <t>185307</t>
  </si>
  <si>
    <t>4MG TBL FLM 28</t>
  </si>
  <si>
    <t>185310</t>
  </si>
  <si>
    <t>6MG TBL FLM 28</t>
  </si>
  <si>
    <t>138840</t>
  </si>
  <si>
    <t>DORETA</t>
  </si>
  <si>
    <t>37,5MG/325MG TBL FLM 20 I</t>
  </si>
  <si>
    <t>138841</t>
  </si>
  <si>
    <t>37,5MG/325MG TBL FLM 30 I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</si>
  <si>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</si>
  <si>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</si>
  <si>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</si>
  <si>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</si>
  <si>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</si>
  <si>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</si>
  <si>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</si>
  <si>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</si>
  <si>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</si>
  <si>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</si>
  <si>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BRIVARACETAM</t>
  </si>
  <si>
    <t>209105</t>
  </si>
  <si>
    <t>BRIVIACT</t>
  </si>
  <si>
    <t>25MG TBL FLM 56</t>
  </si>
  <si>
    <t>209100</t>
  </si>
  <si>
    <t>10MG TBL FLM 14</t>
  </si>
  <si>
    <t>209109</t>
  </si>
  <si>
    <t>50MG TBL FLM 56</t>
  </si>
  <si>
    <t>*1004</t>
  </si>
  <si>
    <t>*1005</t>
  </si>
  <si>
    <t>*1014</t>
  </si>
  <si>
    <t>Kompenzační pomůcky pro tělesně postižené</t>
  </si>
  <si>
    <t>93497</t>
  </si>
  <si>
    <t>BERLE PŘEDLOKETNÍ SPECIÁLNÍ SKLOPNÁ BSF 07</t>
  </si>
  <si>
    <t>VYMĚKČENÁ RUKOJEŤ,2X STAVITELNÁ,ODRAZKY,NOSNOST 100KG</t>
  </si>
  <si>
    <t>Vozíky invalidní včetně příslušenství</t>
  </si>
  <si>
    <t>135385</t>
  </si>
  <si>
    <t>VOZÍK MECHANICKÝ ODLEHČENÝ ZÁKLADNÍ S-ERGO 125</t>
  </si>
  <si>
    <t>SED.Š.41,46,51CM DO 120KG,PRODYŠ.POT.ERGONOM.SED.RYCHLOUP.OSY,HMOT.14,5KG</t>
  </si>
  <si>
    <t>90959</t>
  </si>
  <si>
    <t>XANAX</t>
  </si>
  <si>
    <t>49006</t>
  </si>
  <si>
    <t>ATORIS</t>
  </si>
  <si>
    <t>DEXAMETHASON A ANTIINFEKTIVA</t>
  </si>
  <si>
    <t>2546</t>
  </si>
  <si>
    <t>58425</t>
  </si>
  <si>
    <t>DOLMINA 50</t>
  </si>
  <si>
    <t>50MG TBL FLM 30</t>
  </si>
  <si>
    <t>25431</t>
  </si>
  <si>
    <t>30MG CPS ETD 7</t>
  </si>
  <si>
    <t>MEBENDAZOL</t>
  </si>
  <si>
    <t>122198</t>
  </si>
  <si>
    <t>VERMOX</t>
  </si>
  <si>
    <t>NEBIVOLOL</t>
  </si>
  <si>
    <t>213939</t>
  </si>
  <si>
    <t>NEBILET</t>
  </si>
  <si>
    <t>5MG TBL NOB 90</t>
  </si>
  <si>
    <t>187809</t>
  </si>
  <si>
    <t>8MG/5MG TBL NOB 90</t>
  </si>
  <si>
    <t>ROPINIROL</t>
  </si>
  <si>
    <t>103057</t>
  </si>
  <si>
    <t>4MG TBL PRO 84 I</t>
  </si>
  <si>
    <t>TIKLOPIDIN</t>
  </si>
  <si>
    <t>125521</t>
  </si>
  <si>
    <t>APO-TIC</t>
  </si>
  <si>
    <t>250MG TBL FLM 100</t>
  </si>
  <si>
    <t>FORMOTEROL A BUDESONID</t>
  </si>
  <si>
    <t>SIMVASTATIN A FENOFIBRÁT</t>
  </si>
  <si>
    <t>194352</t>
  </si>
  <si>
    <t>CHOLIB</t>
  </si>
  <si>
    <t>145MG/20MG TBL FLM 30</t>
  </si>
  <si>
    <t>ALOPURINOL</t>
  </si>
  <si>
    <t>2592</t>
  </si>
  <si>
    <t>MILURIT</t>
  </si>
  <si>
    <t>AMLODIPIN</t>
  </si>
  <si>
    <t>122632</t>
  </si>
  <si>
    <t>80MG TBL FLM 30</t>
  </si>
  <si>
    <t>49009</t>
  </si>
  <si>
    <t>87051</t>
  </si>
  <si>
    <t>93016</t>
  </si>
  <si>
    <t>166470</t>
  </si>
  <si>
    <t>30MG TBL FLM 30</t>
  </si>
  <si>
    <t>132989</t>
  </si>
  <si>
    <t>ATORIS 20</t>
  </si>
  <si>
    <t>40275</t>
  </si>
  <si>
    <t>BENZATHIN-FENOXYMETHYLPENICILIN</t>
  </si>
  <si>
    <t>214055</t>
  </si>
  <si>
    <t>OSPEN 750</t>
  </si>
  <si>
    <t>750000IU/5ML POR SUS 1X60ML</t>
  </si>
  <si>
    <t>229646</t>
  </si>
  <si>
    <t>CIPROFLOXACIN</t>
  </si>
  <si>
    <t>15659</t>
  </si>
  <si>
    <t>CIPLOX</t>
  </si>
  <si>
    <t>500MG TBL FLM 50(5X10)</t>
  </si>
  <si>
    <t>208695</t>
  </si>
  <si>
    <t>10MG TBL NOB 20(1X20)</t>
  </si>
  <si>
    <t>221073</t>
  </si>
  <si>
    <t>203215</t>
  </si>
  <si>
    <t>100MG TBL NOB 50 II</t>
  </si>
  <si>
    <t>98219</t>
  </si>
  <si>
    <t>FURON</t>
  </si>
  <si>
    <t>KLARITHROMYCIN</t>
  </si>
  <si>
    <t>235808</t>
  </si>
  <si>
    <t>KLACID</t>
  </si>
  <si>
    <t>500MG TBL FLM 14</t>
  </si>
  <si>
    <t>141034</t>
  </si>
  <si>
    <t>75MG TBL FLM 30</t>
  </si>
  <si>
    <t>KOMBINACE RŮZNÝCH ANTIBIOTIK</t>
  </si>
  <si>
    <t>1076</t>
  </si>
  <si>
    <t>OPH UNG 5G</t>
  </si>
  <si>
    <t>24426</t>
  </si>
  <si>
    <t>500MG TBL PRO 90</t>
  </si>
  <si>
    <t>124835</t>
  </si>
  <si>
    <t>LAMOTRIX</t>
  </si>
  <si>
    <t>50MG TBL NOB 30</t>
  </si>
  <si>
    <t>124841</t>
  </si>
  <si>
    <t>175101</t>
  </si>
  <si>
    <t>174681</t>
  </si>
  <si>
    <t>215819</t>
  </si>
  <si>
    <t>500MG TBL FLM 98 II</t>
  </si>
  <si>
    <t>179653</t>
  </si>
  <si>
    <t>PTEROCYN</t>
  </si>
  <si>
    <t>500MG TBL FLM 80</t>
  </si>
  <si>
    <t>179652</t>
  </si>
  <si>
    <t>500MG TBL FLM 120</t>
  </si>
  <si>
    <t>168634</t>
  </si>
  <si>
    <t>LEVETIRACETAM ACCORD</t>
  </si>
  <si>
    <t>LEVOCETIRIZIN</t>
  </si>
  <si>
    <t>32720</t>
  </si>
  <si>
    <t>5MG TBL FLM 50</t>
  </si>
  <si>
    <t>METFORMIN</t>
  </si>
  <si>
    <t>235443</t>
  </si>
  <si>
    <t>METFORMIN MYLAN</t>
  </si>
  <si>
    <t>46981</t>
  </si>
  <si>
    <t>200MG TBL PRO 30</t>
  </si>
  <si>
    <t>58037</t>
  </si>
  <si>
    <t>PERINDOPRIL</t>
  </si>
  <si>
    <t>PERINDOPRIL A DIURETIKA</t>
  </si>
  <si>
    <t>122685</t>
  </si>
  <si>
    <t>PRESTARIUM NEO COMBI</t>
  </si>
  <si>
    <t>5MG/1,25MG TBL FLM 30</t>
  </si>
  <si>
    <t>162008</t>
  </si>
  <si>
    <t>10MG/2,5MG TBL FLM 30</t>
  </si>
  <si>
    <t>134078</t>
  </si>
  <si>
    <t>0,7MG TBL NOB 100</t>
  </si>
  <si>
    <t>28146</t>
  </si>
  <si>
    <t>400MG TBL FLM 50</t>
  </si>
  <si>
    <t>SPIRONOLAKTON</t>
  </si>
  <si>
    <t>3550</t>
  </si>
  <si>
    <t>25MG TBL NOB 20</t>
  </si>
  <si>
    <t>SULFAMETHOXAZOL A TRIMETHOPRIM</t>
  </si>
  <si>
    <t>3377</t>
  </si>
  <si>
    <t>BISEPTOL</t>
  </si>
  <si>
    <t>400MG/80MG TBL NOB 20</t>
  </si>
  <si>
    <t>94114</t>
  </si>
  <si>
    <t>152057</t>
  </si>
  <si>
    <t>TOPIRAMAT ACTAVIS</t>
  </si>
  <si>
    <t>132947</t>
  </si>
  <si>
    <t>185313</t>
  </si>
  <si>
    <t>8MG TBL FLM 28</t>
  </si>
  <si>
    <t>185316</t>
  </si>
  <si>
    <t>AMOXICILIN A  INHIBITOR BETA-LAKTAMASY</t>
  </si>
  <si>
    <t>12494</t>
  </si>
  <si>
    <t>AUGMENTIN 1 G</t>
  </si>
  <si>
    <t>875MG/125MG TBL FLM 14 I</t>
  </si>
  <si>
    <t>94933</t>
  </si>
  <si>
    <t>875MG/125MG TBL FLM 14 II</t>
  </si>
  <si>
    <t>LEVODOPA A INHIBITOR DEKARBOXYLASY</t>
  </si>
  <si>
    <t>3591</t>
  </si>
  <si>
    <t>NAKOM</t>
  </si>
  <si>
    <t>250MG/25MG TBL NOB 100</t>
  </si>
  <si>
    <t>132790</t>
  </si>
  <si>
    <t>ISICOM</t>
  </si>
  <si>
    <t>12356</t>
  </si>
  <si>
    <t>SIOFOR 850</t>
  </si>
  <si>
    <t>850MG TBL FLM 120 I</t>
  </si>
  <si>
    <t>140187</t>
  </si>
  <si>
    <t>OMEPRAZOL STADA</t>
  </si>
  <si>
    <t>20MG CPS ETD 30</t>
  </si>
  <si>
    <t>32086</t>
  </si>
  <si>
    <t>TRALGIT</t>
  </si>
  <si>
    <t>50MG CPS DUR 20(2X10)</t>
  </si>
  <si>
    <t>59672</t>
  </si>
  <si>
    <t>TRALGIT SR 100</t>
  </si>
  <si>
    <t>59673</t>
  </si>
  <si>
    <t>59754</t>
  </si>
  <si>
    <t>FRONTIN</t>
  </si>
  <si>
    <t>90957</t>
  </si>
  <si>
    <t>AMANTADIN</t>
  </si>
  <si>
    <t>30073</t>
  </si>
  <si>
    <t>PK-MERZ</t>
  </si>
  <si>
    <t>100MG TBL FLM 90</t>
  </si>
  <si>
    <t>208611</t>
  </si>
  <si>
    <t>ATORVASTATIN KRKA</t>
  </si>
  <si>
    <t>47544</t>
  </si>
  <si>
    <t>132523</t>
  </si>
  <si>
    <t>17431</t>
  </si>
  <si>
    <t>17433</t>
  </si>
  <si>
    <t>20MG TBL FLM 60</t>
  </si>
  <si>
    <t>221074</t>
  </si>
  <si>
    <t>89025</t>
  </si>
  <si>
    <t>50MG TBL ENT 50</t>
  </si>
  <si>
    <t>16031</t>
  </si>
  <si>
    <t>VOLTAREN</t>
  </si>
  <si>
    <t>15626</t>
  </si>
  <si>
    <t>VOLTAREN RETARD</t>
  </si>
  <si>
    <t>100MG TBL PRO 30X1</t>
  </si>
  <si>
    <t>DOMPERIDON</t>
  </si>
  <si>
    <t>47271</t>
  </si>
  <si>
    <t>119509</t>
  </si>
  <si>
    <t>ARICEPT</t>
  </si>
  <si>
    <t>154013</t>
  </si>
  <si>
    <t>10MG TBL FLM 56</t>
  </si>
  <si>
    <t>ENTAKAPON</t>
  </si>
  <si>
    <t>27416</t>
  </si>
  <si>
    <t>COMTAN</t>
  </si>
  <si>
    <t>200MG TBL FLM 60</t>
  </si>
  <si>
    <t>191867</t>
  </si>
  <si>
    <t>CIPRALEX OROTAB</t>
  </si>
  <si>
    <t>20MG POR TBL DIS 30</t>
  </si>
  <si>
    <t>134505</t>
  </si>
  <si>
    <t>189171</t>
  </si>
  <si>
    <t>ELICEA ORO TAB</t>
  </si>
  <si>
    <t>20MG POR TBL DIS 28 I</t>
  </si>
  <si>
    <t>187380</t>
  </si>
  <si>
    <t>MIRAKLIDE</t>
  </si>
  <si>
    <t>20MG TBL FLM 28 I</t>
  </si>
  <si>
    <t>162166</t>
  </si>
  <si>
    <t>GRIMODIN</t>
  </si>
  <si>
    <t>CHOLEKALCIFEROL</t>
  </si>
  <si>
    <t>12023</t>
  </si>
  <si>
    <t>0,5MG/ML POR GTT SOL 1X10ML</t>
  </si>
  <si>
    <t>85256</t>
  </si>
  <si>
    <t>2,5MG/ML POR GTT SOL 1X10ML</t>
  </si>
  <si>
    <t>129439</t>
  </si>
  <si>
    <t>162859</t>
  </si>
  <si>
    <t>100MG TBL ENT 98</t>
  </si>
  <si>
    <t>155780</t>
  </si>
  <si>
    <t>100MG/50MG TBL NOB 20</t>
  </si>
  <si>
    <t>24386</t>
  </si>
  <si>
    <t>300MG TBL PRO 90</t>
  </si>
  <si>
    <t>LANSOPRAZOL</t>
  </si>
  <si>
    <t>17122</t>
  </si>
  <si>
    <t>30MG CPS DUR 56</t>
  </si>
  <si>
    <t>MEFENOXALON</t>
  </si>
  <si>
    <t>85656</t>
  </si>
  <si>
    <t>MEMANTIN</t>
  </si>
  <si>
    <t>26502</t>
  </si>
  <si>
    <t>EBIXA</t>
  </si>
  <si>
    <t>29468</t>
  </si>
  <si>
    <t>26508</t>
  </si>
  <si>
    <t>5MG/DÁV POR SOL 1X100ML</t>
  </si>
  <si>
    <t>MIDODRIN</t>
  </si>
  <si>
    <t>6092</t>
  </si>
  <si>
    <t>GUTRON</t>
  </si>
  <si>
    <t>5MG TBL NOB 50</t>
  </si>
  <si>
    <t>16647</t>
  </si>
  <si>
    <t>MIRZATEN</t>
  </si>
  <si>
    <t>45MG TBL FLM 30</t>
  </si>
  <si>
    <t>PARACETAMOL, KOMBINACE KROMĚ PSYCHOLEPTIK</t>
  </si>
  <si>
    <t>179610</t>
  </si>
  <si>
    <t>MIGRALGIN</t>
  </si>
  <si>
    <t>250MG/250MG/50MG TBL NOB 20(2X10) I</t>
  </si>
  <si>
    <t>PENICILAMIN</t>
  </si>
  <si>
    <t>66753</t>
  </si>
  <si>
    <t>METALCAPTASE</t>
  </si>
  <si>
    <t>300MG TBL ENT 50</t>
  </si>
  <si>
    <t>194582</t>
  </si>
  <si>
    <t>0,52MG TBL PRO 30</t>
  </si>
  <si>
    <t>195462</t>
  </si>
  <si>
    <t>CALMOLAN</t>
  </si>
  <si>
    <t>194594</t>
  </si>
  <si>
    <t>2,1MG TBL PRO 30</t>
  </si>
  <si>
    <t>500263</t>
  </si>
  <si>
    <t>0,088MG TBL NOB 30</t>
  </si>
  <si>
    <t>194578</t>
  </si>
  <si>
    <t>0,26MG TBL PRO 30</t>
  </si>
  <si>
    <t>194586</t>
  </si>
  <si>
    <t>1,05MG TBL PRO 30</t>
  </si>
  <si>
    <t>194596</t>
  </si>
  <si>
    <t>2,1MG TBL PRO 100</t>
  </si>
  <si>
    <t>210654</t>
  </si>
  <si>
    <t>PREGABALIN MYLAN PHARMA</t>
  </si>
  <si>
    <t>RILUZOL</t>
  </si>
  <si>
    <t>27286</t>
  </si>
  <si>
    <t>RILUTEK</t>
  </si>
  <si>
    <t>46967</t>
  </si>
  <si>
    <t>2MG TBL FLM 60</t>
  </si>
  <si>
    <t>197231</t>
  </si>
  <si>
    <t>RIVASTIGMIN</t>
  </si>
  <si>
    <t>26533</t>
  </si>
  <si>
    <t>EXELON</t>
  </si>
  <si>
    <t>3MG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</si>
  <si>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</si>
  <si>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</si>
  <si>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</si>
  <si>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</si>
  <si>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</si>
  <si>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</si>
  <si>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149178</t>
  </si>
  <si>
    <t>NIMVASTID</t>
  </si>
  <si>
    <t>1,5MG POR TBL DIS 28X1</t>
  </si>
  <si>
    <t>103046</t>
  </si>
  <si>
    <t>2MG TBL PRO 28 I</t>
  </si>
  <si>
    <t>103048</t>
  </si>
  <si>
    <t>2MG TBL PRO 84 I</t>
  </si>
  <si>
    <t>103056</t>
  </si>
  <si>
    <t>4MG TBL PRO 28 I</t>
  </si>
  <si>
    <t>103061</t>
  </si>
  <si>
    <t>8MG TBL PRO 84 I</t>
  </si>
  <si>
    <t>159545</t>
  </si>
  <si>
    <t>ROLPRYNA</t>
  </si>
  <si>
    <t>8MG TBL PRO 84</t>
  </si>
  <si>
    <t>103060</t>
  </si>
  <si>
    <t>8MG TBL PRO 28 I</t>
  </si>
  <si>
    <t>ROTIGOTIN</t>
  </si>
  <si>
    <t>26080</t>
  </si>
  <si>
    <t>NEUPRO</t>
  </si>
  <si>
    <t>4MG/24H TDR EMP 28X9MG</t>
  </si>
  <si>
    <t>26086</t>
  </si>
  <si>
    <t>8MG/24H TDR EMP 28X18MG</t>
  </si>
  <si>
    <t>26083</t>
  </si>
  <si>
    <t>6MG/24H TDR EMP 28X13,5MG</t>
  </si>
  <si>
    <t>205931</t>
  </si>
  <si>
    <t>30434</t>
  </si>
  <si>
    <t>25MG TBL NOB 100</t>
  </si>
  <si>
    <t>TIZANIDIN</t>
  </si>
  <si>
    <t>16052</t>
  </si>
  <si>
    <t>SIRDALUD</t>
  </si>
  <si>
    <t>TOLPERISON</t>
  </si>
  <si>
    <t>57525</t>
  </si>
  <si>
    <t>MYDOCALM</t>
  </si>
  <si>
    <t>10253</t>
  </si>
  <si>
    <t>CAVINTON FORTE</t>
  </si>
  <si>
    <t>TETRABENAZIN</t>
  </si>
  <si>
    <t>202363</t>
  </si>
  <si>
    <t>TETMODIS</t>
  </si>
  <si>
    <t>25MG TBL NOB 112</t>
  </si>
  <si>
    <t>ITOPRIDUM</t>
  </si>
  <si>
    <t>166776</t>
  </si>
  <si>
    <t>ITOPRID PMCS</t>
  </si>
  <si>
    <t>50MG TBL FLM 100 I</t>
  </si>
  <si>
    <t>179327</t>
  </si>
  <si>
    <t>75MG/650MG TBL FLM 30 I</t>
  </si>
  <si>
    <t>201609</t>
  </si>
  <si>
    <t>15050</t>
  </si>
  <si>
    <t>MADOPAR 250</t>
  </si>
  <si>
    <t>200MG/50MG TBL NOB 100</t>
  </si>
  <si>
    <t>45241</t>
  </si>
  <si>
    <t>45244</t>
  </si>
  <si>
    <t>LEVODOPA, INHIBITOR DEKARBOXYLASY A INHIBITOR COMT</t>
  </si>
  <si>
    <t>27653</t>
  </si>
  <si>
    <t>STALEVO</t>
  </si>
  <si>
    <t>100MG/25MG/200MG TBL FLM 100</t>
  </si>
  <si>
    <t>27657</t>
  </si>
  <si>
    <t>150MG/37,5MG/200MG TBL FLM 100</t>
  </si>
  <si>
    <t>194669</t>
  </si>
  <si>
    <t>CORBILTA</t>
  </si>
  <si>
    <t>194680</t>
  </si>
  <si>
    <t>205087</t>
  </si>
  <si>
    <t>SASTRAVI</t>
  </si>
  <si>
    <t>205320</t>
  </si>
  <si>
    <t>TADOGLEN</t>
  </si>
  <si>
    <t>205326</t>
  </si>
  <si>
    <t>200MG/50MG/200MG TBL FLM 100</t>
  </si>
  <si>
    <t>194691</t>
  </si>
  <si>
    <t>206017</t>
  </si>
  <si>
    <t>STACAPOLO</t>
  </si>
  <si>
    <t>206022</t>
  </si>
  <si>
    <t>205308</t>
  </si>
  <si>
    <t>50MG/12,5MG/200MG TBL FLM 100</t>
  </si>
  <si>
    <t>194657</t>
  </si>
  <si>
    <t>50MG/12,5MG/200MG TBL FLM 30</t>
  </si>
  <si>
    <t>205314</t>
  </si>
  <si>
    <t>205082</t>
  </si>
  <si>
    <t>130502</t>
  </si>
  <si>
    <t>TEBOKAN</t>
  </si>
  <si>
    <t>120MG TBL FLM 30</t>
  </si>
  <si>
    <t>*7001</t>
  </si>
  <si>
    <t>*7999</t>
  </si>
  <si>
    <t>*1998</t>
  </si>
  <si>
    <t>Ortopedicko protetické pomůcky sériově vyráběné</t>
  </si>
  <si>
    <t>78920</t>
  </si>
  <si>
    <t>ORTÉZA BEDERNÍ S VÝZTUHAMI - TYP 407</t>
  </si>
  <si>
    <t>ORTÉZA BEDERNÍ S VÝZTUHAMI A KŘÍŽOVÝMI TAHY</t>
  </si>
  <si>
    <t>140124</t>
  </si>
  <si>
    <t>CHODÍTKO ČTYŘKOLOVÉ ALU 90-2163</t>
  </si>
  <si>
    <t>HLINÍKOVÉ,SKLÁDACÍ,BRZDY,OTOČ.KOLEČKA,NASTAV. VÝŠKA,S MADLEM,NOSNOST DO 130KG</t>
  </si>
  <si>
    <t>11414</t>
  </si>
  <si>
    <t>CHODÍTKO U-2B</t>
  </si>
  <si>
    <t>23799</t>
  </si>
  <si>
    <t>KŘESLO KLOZETOVÉ PEVNÉ 513 S</t>
  </si>
  <si>
    <t>NASTAVITELNÁ VÝŠKA,ODNÍMATELNÁ MADLA,PLASTOVÁ NÁDOBA S VÍKEM</t>
  </si>
  <si>
    <t>93482</t>
  </si>
  <si>
    <t>LŮŽKO POLOHOVACÍ ELEKTRICKÉ CASA CLASSIC LIGHT</t>
  </si>
  <si>
    <t>POJÍZDNÉ, VÝŠKOVĚ NASTAVITELNÉ, VYBAVENÍ: HRAZDA, HRAZDIČKA, POSTRANICE</t>
  </si>
  <si>
    <t>140567</t>
  </si>
  <si>
    <t>CHODÍTKO ČTYŘKOLOVÉ ROLÁTOR RL SMART ODLEHČENÉ</t>
  </si>
  <si>
    <t>SKLÁDACÍ, LEHKÉ 6,7KG, NAST. VÝŠKA 79-92CM, SED., NOSNOST 120KG</t>
  </si>
  <si>
    <t>23748</t>
  </si>
  <si>
    <t>CHODÍTKO ČTYŘKOLOVÉ S PODPORAMI PŘEDLOKTÍ 203 A</t>
  </si>
  <si>
    <t>NASTAVITELNÉ 94-142CM,OPĚRKY PŘEDLOKTÍ,POLOHOVÁNÍ DRŽADEL</t>
  </si>
  <si>
    <t>23767</t>
  </si>
  <si>
    <t>CHODÍTKO TROJKOLKA 240 SL</t>
  </si>
  <si>
    <t>SKLÁDACÍ,DURALOVÉ,NASTAVITELNÉ 79-94CM,PLNÁ KOLA,BRZDY DELUXE</t>
  </si>
  <si>
    <t>62679</t>
  </si>
  <si>
    <t>LŮŽKO POLOHOVACÍ ELEKTRICKÉ CASA MED II</t>
  </si>
  <si>
    <t>POJÍZDNÉ,VÝŠKOVĚ NASTAV.40-80CM,VYBAVENÍ:HRAZDA,HRAZDIČKA,POSTRANICE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</si>
  <si>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</si>
  <si>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</si>
  <si>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</si>
  <si>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</si>
  <si>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140355</t>
  </si>
  <si>
    <t>MATRACE ANTIDEKUBITNÍ BOHEMIA CLINIC</t>
  </si>
  <si>
    <t>STŘEDNÍ ST. DEK., JEDNOSTRANNÁ,13 CM,REVOLUČNÍ  KŘÍŽOVÝ PROŘEZ,ODNÍM.POTAH</t>
  </si>
  <si>
    <t>9990271</t>
  </si>
  <si>
    <t>VOZÍK MECHANICKÝ ODLEHČENÝ PYRO START DB PLUS</t>
  </si>
  <si>
    <t>ŠÍŘE 37,40,43,46,49CM,  ADAPT.TĚŽIŠTĚ, BRZDY PRO DOPROVOD, NOSNOST 125KG</t>
  </si>
  <si>
    <t>78400</t>
  </si>
  <si>
    <t>VOZÍK MECHANICKÝ ODLEHČENÝ PYRO-LIGHT</t>
  </si>
  <si>
    <t>SKL.ODKLÁP.PODRUČ.,VÝŠK.STAV.PODNOŽ.,VODÍTKO,ADAP.RYCHLOUP.Z.KOLA,V.15KG,N.100KG</t>
  </si>
  <si>
    <t>216679</t>
  </si>
  <si>
    <t>1,5MG TBL NOB 28</t>
  </si>
  <si>
    <t>176189</t>
  </si>
  <si>
    <t>8MG TBL PRO 84 II</t>
  </si>
  <si>
    <t>SELEGILIN</t>
  </si>
  <si>
    <t>31036</t>
  </si>
  <si>
    <t>JUMEX</t>
  </si>
  <si>
    <t>SILDENAFIL</t>
  </si>
  <si>
    <t>143428</t>
  </si>
  <si>
    <t>SILDENAFIL SANDOZ</t>
  </si>
  <si>
    <t>100MG TBL NOB 8</t>
  </si>
  <si>
    <t>178235</t>
  </si>
  <si>
    <t>TRAMADOL MYLAN</t>
  </si>
  <si>
    <t>100MG TBL PRO 30 II</t>
  </si>
  <si>
    <t>FENOTEROL A IPRATROPIUM-BROMID</t>
  </si>
  <si>
    <t>2679</t>
  </si>
  <si>
    <t>21MCG/50MCG/DÁV INH SOL PSS 200DÁV</t>
  </si>
  <si>
    <t>FORMOTEROL A FLUTIKASON</t>
  </si>
  <si>
    <t>165650</t>
  </si>
  <si>
    <t>FLUTIFORM</t>
  </si>
  <si>
    <t>250MCG/10MCG/DÁV INH SUS PSS 1</t>
  </si>
  <si>
    <t>29444</t>
  </si>
  <si>
    <t>ACEBUTOLOL</t>
  </si>
  <si>
    <t>75939</t>
  </si>
  <si>
    <t>ACECOR 400</t>
  </si>
  <si>
    <t>400MG TBL FLM 30</t>
  </si>
  <si>
    <t>216707</t>
  </si>
  <si>
    <t>223560</t>
  </si>
  <si>
    <t>SPERSADEX COMP.</t>
  </si>
  <si>
    <t>5MG/ML+1MG/ML OPH GTT SOL 1X5ML II</t>
  </si>
  <si>
    <t>46621</t>
  </si>
  <si>
    <t>UNO</t>
  </si>
  <si>
    <t>150MG TBL PRO 20</t>
  </si>
  <si>
    <t>KLÍŠŤOVÁ ENCEFALITIDA, INAKTIVOVANÝ CELÝ VIRUS</t>
  </si>
  <si>
    <t>215956</t>
  </si>
  <si>
    <t>FSME-IMMUN</t>
  </si>
  <si>
    <t>0,5ML INJ SUS ISP 1X0,5ML+J</t>
  </si>
  <si>
    <t>KOMPLEX ŽELEZA S ISOMALTOSOU A KYSELINA LISTOVÁ</t>
  </si>
  <si>
    <t>16593</t>
  </si>
  <si>
    <t>MALTOFER FOL TABLETY</t>
  </si>
  <si>
    <t>100MG/0,35MG TBL MND 30</t>
  </si>
  <si>
    <t>LOSARTAN</t>
  </si>
  <si>
    <t>213480</t>
  </si>
  <si>
    <t>FRAXIPARINE FORTE</t>
  </si>
  <si>
    <t>19000IU/ML INJ SOL ISP 10X0,6ML</t>
  </si>
  <si>
    <t>213485</t>
  </si>
  <si>
    <t>9500IU/ML INJ SOL ISP 10X0,8ML</t>
  </si>
  <si>
    <t>122690</t>
  </si>
  <si>
    <t>5MG/1,25MG TBL FLM 90(3X30)</t>
  </si>
  <si>
    <t>126031</t>
  </si>
  <si>
    <t>PRENEWEL</t>
  </si>
  <si>
    <t>4MG/1,25MG TBL NOB 30 II</t>
  </si>
  <si>
    <t>162012</t>
  </si>
  <si>
    <t>10MG/2,5MG TBL FLM 90(3X30)</t>
  </si>
  <si>
    <t>211520</t>
  </si>
  <si>
    <t>211502</t>
  </si>
  <si>
    <t>75MG CPS DUR 28</t>
  </si>
  <si>
    <t>168899</t>
  </si>
  <si>
    <t>15MG TBL FLM 98 II</t>
  </si>
  <si>
    <t>158198</t>
  </si>
  <si>
    <t>80MG TBL NOB 100</t>
  </si>
  <si>
    <t>TETRYZOLIN, KOMBINACE</t>
  </si>
  <si>
    <t>187418</t>
  </si>
  <si>
    <t>0,5MG/ML+0,4MG/ML OPH GTT SOL 10ML</t>
  </si>
  <si>
    <t>136505</t>
  </si>
  <si>
    <t>ALLOPURINOL APOTEX</t>
  </si>
  <si>
    <t>2871</t>
  </si>
  <si>
    <t>VIREGYT-K</t>
  </si>
  <si>
    <t>100MG CPS DUR 50</t>
  </si>
  <si>
    <t>AMBROXOL</t>
  </si>
  <si>
    <t>45324</t>
  </si>
  <si>
    <t>30MG TBL NOB 20</t>
  </si>
  <si>
    <t>ARIPIPRAZOL</t>
  </si>
  <si>
    <t>211335</t>
  </si>
  <si>
    <t>ASDUTER</t>
  </si>
  <si>
    <t>10MG TBL NOB 28 I</t>
  </si>
  <si>
    <t>AZITHROMYCIN</t>
  </si>
  <si>
    <t>10382</t>
  </si>
  <si>
    <t>AZITROX</t>
  </si>
  <si>
    <t>45011</t>
  </si>
  <si>
    <t>500MG TBL FLM 6</t>
  </si>
  <si>
    <t>230967</t>
  </si>
  <si>
    <t>AZITROMYCIN MYLAN</t>
  </si>
  <si>
    <t>BISOPROLOL</t>
  </si>
  <si>
    <t>47740</t>
  </si>
  <si>
    <t>RIVOCOR</t>
  </si>
  <si>
    <t>88219</t>
  </si>
  <si>
    <t>216708</t>
  </si>
  <si>
    <t>3MG TBL NOB 28</t>
  </si>
  <si>
    <t>CELEKOXIB</t>
  </si>
  <si>
    <t>85030</t>
  </si>
  <si>
    <t>CELEBREX</t>
  </si>
  <si>
    <t>200MG CPS DUR 30 I</t>
  </si>
  <si>
    <t>155683</t>
  </si>
  <si>
    <t>99884</t>
  </si>
  <si>
    <t>75MG TBL NOB 50</t>
  </si>
  <si>
    <t>132524</t>
  </si>
  <si>
    <t>94948</t>
  </si>
  <si>
    <t>SEROPRAM</t>
  </si>
  <si>
    <t>DIGOXIN</t>
  </si>
  <si>
    <t>83318</t>
  </si>
  <si>
    <t>DIGOXIN LÉČIVA</t>
  </si>
  <si>
    <t>0,125MG TBL NOB 30</t>
  </si>
  <si>
    <t>154028</t>
  </si>
  <si>
    <t>5MG TBL FLM 56</t>
  </si>
  <si>
    <t>FAMOTIDIN</t>
  </si>
  <si>
    <t>80537</t>
  </si>
  <si>
    <t>132844</t>
  </si>
  <si>
    <t>0,5MG/ML POR GTT SOL 10ML</t>
  </si>
  <si>
    <t>103788</t>
  </si>
  <si>
    <t>CHONDROITIN-SULFÁT</t>
  </si>
  <si>
    <t>14821</t>
  </si>
  <si>
    <t>CONDROSULF</t>
  </si>
  <si>
    <t>800MG TBL FLM 30</t>
  </si>
  <si>
    <t>14823</t>
  </si>
  <si>
    <t>800MG POR GRA SOL 30</t>
  </si>
  <si>
    <t>INDAPAMID</t>
  </si>
  <si>
    <t>151949</t>
  </si>
  <si>
    <t>2,5MG CPS DUR 100</t>
  </si>
  <si>
    <t>KOLCHICIN</t>
  </si>
  <si>
    <t>119697</t>
  </si>
  <si>
    <t>0,5MG TBL OBD 20</t>
  </si>
  <si>
    <t>119698</t>
  </si>
  <si>
    <t>0,5MG TBL OBD 50</t>
  </si>
  <si>
    <t>162858</t>
  </si>
  <si>
    <t>100MG TBL ENT 28</t>
  </si>
  <si>
    <t>223519</t>
  </si>
  <si>
    <t>LINAGLIPTIN</t>
  </si>
  <si>
    <t>168447</t>
  </si>
  <si>
    <t>TRAJENTA</t>
  </si>
  <si>
    <t>5MG TBL FLM 30X1</t>
  </si>
  <si>
    <t>22900</t>
  </si>
  <si>
    <t>15MG TBL NOB 30 I</t>
  </si>
  <si>
    <t>MELPERON</t>
  </si>
  <si>
    <t>199466</t>
  </si>
  <si>
    <t>BURONIL</t>
  </si>
  <si>
    <t>12354</t>
  </si>
  <si>
    <t>500MG TBL FLM 120 I</t>
  </si>
  <si>
    <t>METHYLPREDNISOLON</t>
  </si>
  <si>
    <t>40373</t>
  </si>
  <si>
    <t>MEDROL</t>
  </si>
  <si>
    <t>16MG TBL NOB 50</t>
  </si>
  <si>
    <t>132559</t>
  </si>
  <si>
    <t>MIDAZOLAM</t>
  </si>
  <si>
    <t>25034</t>
  </si>
  <si>
    <t>DORMICUM</t>
  </si>
  <si>
    <t>5MG/ML INJ SOL 10X1ML</t>
  </si>
  <si>
    <t>132723</t>
  </si>
  <si>
    <t>25365</t>
  </si>
  <si>
    <t>20MG CPS ETD 28 I</t>
  </si>
  <si>
    <t>202869</t>
  </si>
  <si>
    <t>40MG CPS ETD 28 II</t>
  </si>
  <si>
    <t>PENTOXIFYLIN</t>
  </si>
  <si>
    <t>47085</t>
  </si>
  <si>
    <t>PENTOMER RETARD</t>
  </si>
  <si>
    <t>400MG TBL PRO 100</t>
  </si>
  <si>
    <t>11242</t>
  </si>
  <si>
    <t>1200MG TBL FLM 60</t>
  </si>
  <si>
    <t>11243</t>
  </si>
  <si>
    <t>1200MG TBL FLM 100</t>
  </si>
  <si>
    <t>167735</t>
  </si>
  <si>
    <t>20MG/ML POR SOL 1X473ML</t>
  </si>
  <si>
    <t>PROPAFENON</t>
  </si>
  <si>
    <t>136249</t>
  </si>
  <si>
    <t>PROPANORM</t>
  </si>
  <si>
    <t>150MG TBL FLM 100</t>
  </si>
  <si>
    <t>PROPIVERIN</t>
  </si>
  <si>
    <t>161522</t>
  </si>
  <si>
    <t>MICTONORM UNO</t>
  </si>
  <si>
    <t>30MG CPS RDR 28</t>
  </si>
  <si>
    <t>161536</t>
  </si>
  <si>
    <t>26536</t>
  </si>
  <si>
    <t>4,5MG CPS DUR 56</t>
  </si>
  <si>
    <t>RUTOSID, KOMBINACE</t>
  </si>
  <si>
    <t>96303</t>
  </si>
  <si>
    <t>ASCORUTIN</t>
  </si>
  <si>
    <t>100MG/20MG TBL FLM 50</t>
  </si>
  <si>
    <t>166801</t>
  </si>
  <si>
    <t>OLVION</t>
  </si>
  <si>
    <t>100MG TBL FLM 8</t>
  </si>
  <si>
    <t>SILYMARIN</t>
  </si>
  <si>
    <t>19570</t>
  </si>
  <si>
    <t>19571</t>
  </si>
  <si>
    <t>TBL OBD 100</t>
  </si>
  <si>
    <t>SIMVASTATIN</t>
  </si>
  <si>
    <t>144103</t>
  </si>
  <si>
    <t>SIMVASTATIN MYLAN</t>
  </si>
  <si>
    <t>20MG TBL FLM 30 I</t>
  </si>
  <si>
    <t>237330</t>
  </si>
  <si>
    <t>MAGNESIUM SULFURICUM BBP</t>
  </si>
  <si>
    <t>200MG/ML INJ SOL 5X10ML</t>
  </si>
  <si>
    <t>TAMSULOSIN</t>
  </si>
  <si>
    <t>14498</t>
  </si>
  <si>
    <t>OMNIC TOCAS 0,4</t>
  </si>
  <si>
    <t>0,4MG TBL PRO 100</t>
  </si>
  <si>
    <t>14499</t>
  </si>
  <si>
    <t>0,4MG TBL PRO 30</t>
  </si>
  <si>
    <t>16051</t>
  </si>
  <si>
    <t>201138</t>
  </si>
  <si>
    <t>TRAMAL RETARD</t>
  </si>
  <si>
    <t>201141</t>
  </si>
  <si>
    <t>150MG TBL PRO 30 I</t>
  </si>
  <si>
    <t>6200</t>
  </si>
  <si>
    <t>146893</t>
  </si>
  <si>
    <t>16286</t>
  </si>
  <si>
    <t>STILNOX</t>
  </si>
  <si>
    <t>KOLESTYRAMIN</t>
  </si>
  <si>
    <t>154756</t>
  </si>
  <si>
    <t>VASOSAN P</t>
  </si>
  <si>
    <t>4G POR PLV SUS 50</t>
  </si>
  <si>
    <t>DARIFENACIN</t>
  </si>
  <si>
    <t>29037</t>
  </si>
  <si>
    <t>EMSELEX</t>
  </si>
  <si>
    <t>15MG TBL PRO 28 II</t>
  </si>
  <si>
    <t>MULTIENZYMOVÉ PŘÍPRAVKY (LIPASA, PROTEASA APOD.)</t>
  </si>
  <si>
    <t>215172</t>
  </si>
  <si>
    <t>KREON 25 000</t>
  </si>
  <si>
    <t>25000U CPS ETD 50</t>
  </si>
  <si>
    <t>230614</t>
  </si>
  <si>
    <t>207184</t>
  </si>
  <si>
    <t>ISICOM 250 MG</t>
  </si>
  <si>
    <t>POTRAVINY PRO ZVLÁŠTNÍ LÉKAŘSKÉ ÚČELY (PZLÚ) (ČESKÁ ATC SKUP</t>
  </si>
  <si>
    <t>33422</t>
  </si>
  <si>
    <t>NUTRISON ADVANCED DIASON LOW ENERGY</t>
  </si>
  <si>
    <t>POR SOL 1X1000ML</t>
  </si>
  <si>
    <t>Obvazový materiál, náplasti</t>
  </si>
  <si>
    <t>80201</t>
  </si>
  <si>
    <t>GÁZA SKLÁDANÁ KOMPRESY NESTERILNÍ</t>
  </si>
  <si>
    <t>10X10CM,8 VRSTEV,100KS</t>
  </si>
  <si>
    <t>11647</t>
  </si>
  <si>
    <t>LÍMEC KRČNÍ PAN 1.01</t>
  </si>
  <si>
    <t>ANATOMICKY TVAROVANÝ,VELIKOSTI S,M,L,XL,XXL,NÍZKÝ 8CM,VYSOKÝ 10CM</t>
  </si>
  <si>
    <t>19007</t>
  </si>
  <si>
    <t>ORTÉZA ZÁPĚSTÍ DYNASTAB 7040-7041</t>
  </si>
  <si>
    <t>DYNASTAB 7040-7041 ORTÉZA S DLAHOU</t>
  </si>
  <si>
    <t>78918</t>
  </si>
  <si>
    <t>ORTÉZA BEDERNÍ UNI - TYP 405</t>
  </si>
  <si>
    <t>LEHKÝ BEDERNÍ PÁS,UNIVERSÁLNÍ VELIKOST</t>
  </si>
  <si>
    <t>93892</t>
  </si>
  <si>
    <t>CHODÍTKO ČTYŘBODOVÉ SKLÁDACÍ THAUSNE W2300</t>
  </si>
  <si>
    <t>VÝŠKOVĚ NASTAVITELNÉ 80-92CM, VYMĚKČENÁ MADLA, NOSNOST 100KG</t>
  </si>
  <si>
    <t>Pomůcky pro inkontinentní</t>
  </si>
  <si>
    <t>170257</t>
  </si>
  <si>
    <t>KALHOTKY ABSORPČNÍ TENA PANTS PLUS XL</t>
  </si>
  <si>
    <t>BOKY 120-160 CM,1440ML,12KS</t>
  </si>
  <si>
    <t>169428</t>
  </si>
  <si>
    <t>KALHOTKY ABSORPČNÍ TENA SLIP STRETCH XXL</t>
  </si>
  <si>
    <t>BOKY 163-178CM,2900-3300ML,32KS</t>
  </si>
  <si>
    <t>170261</t>
  </si>
  <si>
    <t>PLENY ABSORPČNÍ TENA COMFORT MAXI</t>
  </si>
  <si>
    <t>2700ML,28KS</t>
  </si>
  <si>
    <t>170949</t>
  </si>
  <si>
    <t>PODLOŽKY ABSORPČNÍ TENA SECURE ZONE</t>
  </si>
  <si>
    <t>60X90CM,1900ML,30KS</t>
  </si>
  <si>
    <t>Pomůcky pro laryngektomované</t>
  </si>
  <si>
    <t>41093</t>
  </si>
  <si>
    <t>ODSÁVAČKA ELEKTRICKÁ MINIASPIR T</t>
  </si>
  <si>
    <t>NEPŘENOSNÁ SACÍ OBJEM DO 10L ZA MIN.</t>
  </si>
  <si>
    <t>225112</t>
  </si>
  <si>
    <t>ATORVASTATIN ACTAVIS</t>
  </si>
  <si>
    <t>114292</t>
  </si>
  <si>
    <t>APO-CITAL</t>
  </si>
  <si>
    <t>2547</t>
  </si>
  <si>
    <t>208694</t>
  </si>
  <si>
    <t>5MG TBL NOB 20(1X20)</t>
  </si>
  <si>
    <t>203216</t>
  </si>
  <si>
    <t>15MG TBL NOB 50 II</t>
  </si>
  <si>
    <t>40777</t>
  </si>
  <si>
    <t>600MG TBL FLM 50 I</t>
  </si>
  <si>
    <t>HYDROKORTISON A ANTIBIOTIKA</t>
  </si>
  <si>
    <t>173196</t>
  </si>
  <si>
    <t>PIMAFUCORT</t>
  </si>
  <si>
    <t>10MG/G+10MG/G+3,5MG/G CRM 15G</t>
  </si>
  <si>
    <t>155556</t>
  </si>
  <si>
    <t>PLEXXO</t>
  </si>
  <si>
    <t>225352</t>
  </si>
  <si>
    <t>LAMOTRIGIN ACTAVIS</t>
  </si>
  <si>
    <t>225387</t>
  </si>
  <si>
    <t>124843</t>
  </si>
  <si>
    <t>174684</t>
  </si>
  <si>
    <t>250MG TBL FLM 60</t>
  </si>
  <si>
    <t>MĚKKÝ PARAFIN A TUKOVÉ PRODUKTY</t>
  </si>
  <si>
    <t>60091</t>
  </si>
  <si>
    <t>LINOLA-FETT</t>
  </si>
  <si>
    <t>CRM 50G</t>
  </si>
  <si>
    <t>29475</t>
  </si>
  <si>
    <t>20MG TBL FLM 98 I</t>
  </si>
  <si>
    <t>105844</t>
  </si>
  <si>
    <t>MIRTAZAPIN ORION</t>
  </si>
  <si>
    <t>15MG POR TBL DIS 30</t>
  </si>
  <si>
    <t>MOMETASON</t>
  </si>
  <si>
    <t>183840</t>
  </si>
  <si>
    <t>MOMETASON FUROÁT CIPLA</t>
  </si>
  <si>
    <t>50MCG/DÁV NAS SPR SUS 140DÁV</t>
  </si>
  <si>
    <t>192202</t>
  </si>
  <si>
    <t>ELOCOM</t>
  </si>
  <si>
    <t>1MG/G CRM 1X30G</t>
  </si>
  <si>
    <t>155873</t>
  </si>
  <si>
    <t>TRENTAL 400</t>
  </si>
  <si>
    <t>400MG TBL RET 100</t>
  </si>
  <si>
    <t>211897</t>
  </si>
  <si>
    <t>210666</t>
  </si>
  <si>
    <t>PROMETHAZIN</t>
  </si>
  <si>
    <t>122197</t>
  </si>
  <si>
    <t>25MG TBL FLM 20X1</t>
  </si>
  <si>
    <t>24973</t>
  </si>
  <si>
    <t>OLWEXYA</t>
  </si>
  <si>
    <t>75MG CPS PRO 28</t>
  </si>
  <si>
    <t>4063</t>
  </si>
  <si>
    <t>218386</t>
  </si>
  <si>
    <t>PERINDOPRIL, AMLODIPIN A INDAPAMID</t>
  </si>
  <si>
    <t>190975</t>
  </si>
  <si>
    <t>10MG/2,5MG/10MG TBL FLM 90(3X30)</t>
  </si>
  <si>
    <t>87906</t>
  </si>
  <si>
    <t>KORYLAN</t>
  </si>
  <si>
    <t>325MG/28,73MG TBL NOB 10</t>
  </si>
  <si>
    <t>220315</t>
  </si>
  <si>
    <t>LACOSAMIDE GLENMARK</t>
  </si>
  <si>
    <t>147466</t>
  </si>
  <si>
    <t>137MCG TBL NOB 100 II</t>
  </si>
  <si>
    <t>PYRIDOSTIGMINIUM</t>
  </si>
  <si>
    <t>136398</t>
  </si>
  <si>
    <t>60MG TBL OBD 150</t>
  </si>
  <si>
    <t>230933</t>
  </si>
  <si>
    <t>*1006</t>
  </si>
  <si>
    <t>9999910</t>
  </si>
  <si>
    <t>*1035</t>
  </si>
  <si>
    <t>5113</t>
  </si>
  <si>
    <t>PÁS BŘIŠNÍ VERBA 932 520 5</t>
  </si>
  <si>
    <t>OBDVOD TRUPU 95-105CM,VEL.4</t>
  </si>
  <si>
    <t>163112</t>
  </si>
  <si>
    <t>ZOREM</t>
  </si>
  <si>
    <t>216145</t>
  </si>
  <si>
    <t>142138</t>
  </si>
  <si>
    <t>191865</t>
  </si>
  <si>
    <t>10MG POR TBL DIS 30</t>
  </si>
  <si>
    <t>ESOMEPRAZOL</t>
  </si>
  <si>
    <t>147933</t>
  </si>
  <si>
    <t>EMANERA</t>
  </si>
  <si>
    <t>40MG CPS ETD 90 I</t>
  </si>
  <si>
    <t>147929</t>
  </si>
  <si>
    <t>40MG CPS ETD 30 I</t>
  </si>
  <si>
    <t>FLUDROKORTISON</t>
  </si>
  <si>
    <t>185266</t>
  </si>
  <si>
    <t>FLUDROCORTISON</t>
  </si>
  <si>
    <t>0,1MG TBL NOB 100</t>
  </si>
  <si>
    <t>130812</t>
  </si>
  <si>
    <t>GORDIUS</t>
  </si>
  <si>
    <t>CHLORDIAZEPOXID</t>
  </si>
  <si>
    <t>40564</t>
  </si>
  <si>
    <t>ELENIUM</t>
  </si>
  <si>
    <t>10MG TBL OBD 20</t>
  </si>
  <si>
    <t>234546</t>
  </si>
  <si>
    <t>116108</t>
  </si>
  <si>
    <t>KETILEPT</t>
  </si>
  <si>
    <t>116099</t>
  </si>
  <si>
    <t>25MG TBL FLM 30</t>
  </si>
  <si>
    <t>136325</t>
  </si>
  <si>
    <t>146010</t>
  </si>
  <si>
    <t>116100</t>
  </si>
  <si>
    <t>186717</t>
  </si>
  <si>
    <t>QUETAPO</t>
  </si>
  <si>
    <t>230759</t>
  </si>
  <si>
    <t>116123</t>
  </si>
  <si>
    <t>200MG TBL FLM 30</t>
  </si>
  <si>
    <t>203204</t>
  </si>
  <si>
    <t>MEMOLAN</t>
  </si>
  <si>
    <t>6093</t>
  </si>
  <si>
    <t>2,5MG TBL NOB 50</t>
  </si>
  <si>
    <t>157258</t>
  </si>
  <si>
    <t>OMEPRAZOL ACTAVIS</t>
  </si>
  <si>
    <t>20MG CPS ETD 100</t>
  </si>
  <si>
    <t>149514</t>
  </si>
  <si>
    <t>MIRAPEXIN</t>
  </si>
  <si>
    <t>RANITIDIN</t>
  </si>
  <si>
    <t>47471</t>
  </si>
  <si>
    <t>RANISAN</t>
  </si>
  <si>
    <t>150MG TBL FLM 60</t>
  </si>
  <si>
    <t>26530</t>
  </si>
  <si>
    <t>1,5MG CPS DUR 56</t>
  </si>
  <si>
    <t>26077</t>
  </si>
  <si>
    <t>2MG/24H TDR EMP 28X4,5MG</t>
  </si>
  <si>
    <t>31866</t>
  </si>
  <si>
    <t>ASENTRA</t>
  </si>
  <si>
    <t>188165</t>
  </si>
  <si>
    <t>TRITTICO PROLONG</t>
  </si>
  <si>
    <t>300MG TBL PRO 30</t>
  </si>
  <si>
    <t>TROSPIUM</t>
  </si>
  <si>
    <t>155777</t>
  </si>
  <si>
    <t>SPASMED</t>
  </si>
  <si>
    <t>15MG TBL FLM 100</t>
  </si>
  <si>
    <t>17163</t>
  </si>
  <si>
    <t>15MG TBL FLM 50</t>
  </si>
  <si>
    <t>132901</t>
  </si>
  <si>
    <t>190970</t>
  </si>
  <si>
    <t>10MG/2,5MG/5MG TBL FLM 90(3X30)</t>
  </si>
  <si>
    <t>166760</t>
  </si>
  <si>
    <t>50MG TBL FLM 100(10X10)</t>
  </si>
  <si>
    <t>HOŘČÍK</t>
  </si>
  <si>
    <t>96635</t>
  </si>
  <si>
    <t>MAGNE B6</t>
  </si>
  <si>
    <t>470MG/5MG TBL OBD 50</t>
  </si>
  <si>
    <t>132789</t>
  </si>
  <si>
    <t>ISICOM 100 MG</t>
  </si>
  <si>
    <t>205092</t>
  </si>
  <si>
    <t>13191</t>
  </si>
  <si>
    <t>GINGIO 80</t>
  </si>
  <si>
    <t>80MG TBL FLM 60</t>
  </si>
  <si>
    <t>13192</t>
  </si>
  <si>
    <t>80MG TBL FLM 120</t>
  </si>
  <si>
    <t>*1033</t>
  </si>
  <si>
    <t>*1032</t>
  </si>
  <si>
    <t>11974</t>
  </si>
  <si>
    <t>BERLE PŘEDLOKETNí SPECIÁLNÍ 222 KL-SC</t>
  </si>
  <si>
    <t>VYMĚKČENÉ DRŽADLO,BAREVNÁ,NASTAVITELNÁ 76-96CM,DO 130KG</t>
  </si>
  <si>
    <t>23735</t>
  </si>
  <si>
    <t>CHODÍTKO ČTYŘKOLOVÉ SKLÁDACÍ SHOPPER 100</t>
  </si>
  <si>
    <t>NASTAVITELNÉ 87-98CM,SEDÁTKO,NÁKUPNÍ KOŠÍK,PODNOS,BRZDY</t>
  </si>
  <si>
    <t>140468</t>
  </si>
  <si>
    <t>BERLE PŘEDLOKETNÍ SPECIÁLNÍ OPTI-COMFORT</t>
  </si>
  <si>
    <t>NASTAVITELNÁ VÝŠKA,VYMĚKČENÉ DRŽADLO A VYMĚKČ.LOKETNÍ OPĚRKA,NOSNOST DO 130KG</t>
  </si>
  <si>
    <t>9990231</t>
  </si>
  <si>
    <t>MATRACE ANTIDEKUBIT. 3ZONOVÁ ORTIKA MATTRESS</t>
  </si>
  <si>
    <t>ANTIDEKUBIT.MATRACE PASIV,OBOUSTRANNÁ,3ZÓNY,PROŘEZ,NORTON 25-21,90X200X12CM,SAFR</t>
  </si>
  <si>
    <t>135351</t>
  </si>
  <si>
    <t>VOZÍK MECHANICKÝ ODLEHČENÝ PYRO START PLUS</t>
  </si>
  <si>
    <t>SKLÁDACÍ, ODKLOP. VÝŠKOVĚ STAVIT. PODRUČKY, ADAPT. TĚŽIŠTĚ</t>
  </si>
  <si>
    <t>93013</t>
  </si>
  <si>
    <t>BIPERIDEN</t>
  </si>
  <si>
    <t>21887</t>
  </si>
  <si>
    <t>2MG TBL NOB 50</t>
  </si>
  <si>
    <t>200884</t>
  </si>
  <si>
    <t>CITALOPRAM +PHARMA</t>
  </si>
  <si>
    <t>154010</t>
  </si>
  <si>
    <t>16459</t>
  </si>
  <si>
    <t>132997</t>
  </si>
  <si>
    <t>YASNAL</t>
  </si>
  <si>
    <t>142140</t>
  </si>
  <si>
    <t>123264</t>
  </si>
  <si>
    <t>20MG/ML POR GTT SOL 1X15ML</t>
  </si>
  <si>
    <t>47862</t>
  </si>
  <si>
    <t>FAMOSAN</t>
  </si>
  <si>
    <t>150781</t>
  </si>
  <si>
    <t>GABANOX</t>
  </si>
  <si>
    <t>100MG CPS DUR 90</t>
  </si>
  <si>
    <t>HYDROKORTISON</t>
  </si>
  <si>
    <t>180825</t>
  </si>
  <si>
    <t>HYDROCORTISON 10 MG JENAPHARM</t>
  </si>
  <si>
    <t>142870</t>
  </si>
  <si>
    <t>200MG TBL FLM 6X10</t>
  </si>
  <si>
    <t>204363</t>
  </si>
  <si>
    <t>200MG TBL PRO 60</t>
  </si>
  <si>
    <t>204373</t>
  </si>
  <si>
    <t>300MG TBL PRO 60</t>
  </si>
  <si>
    <t>230788</t>
  </si>
  <si>
    <t>231069</t>
  </si>
  <si>
    <t>MELOXICAM MYLAN</t>
  </si>
  <si>
    <t>15MG TBL NOB 60</t>
  </si>
  <si>
    <t>196964</t>
  </si>
  <si>
    <t>MEMANTIN APOTEX</t>
  </si>
  <si>
    <t>20MG TBL FLM 56 I</t>
  </si>
  <si>
    <t>17691</t>
  </si>
  <si>
    <t>30MG TBL FLM 90</t>
  </si>
  <si>
    <t>162079</t>
  </si>
  <si>
    <t>NOLPAZA</t>
  </si>
  <si>
    <t>20MG TBL ENT 98</t>
  </si>
  <si>
    <t>210570</t>
  </si>
  <si>
    <t>150MG CPS DUR 84</t>
  </si>
  <si>
    <t>159541</t>
  </si>
  <si>
    <t>4MG TBL PRO 84</t>
  </si>
  <si>
    <t>17965</t>
  </si>
  <si>
    <t>50MG TBL FLM 84</t>
  </si>
  <si>
    <t>225749</t>
  </si>
  <si>
    <t>SERTRALIN ACTAVIS</t>
  </si>
  <si>
    <t>157899</t>
  </si>
  <si>
    <t>SILDENAFIL MYLAN</t>
  </si>
  <si>
    <t>TADALAFIL</t>
  </si>
  <si>
    <t>29260</t>
  </si>
  <si>
    <t>CIALIS</t>
  </si>
  <si>
    <t>20MG TBL FLM 8</t>
  </si>
  <si>
    <t>135451</t>
  </si>
  <si>
    <t>TADILECTO</t>
  </si>
  <si>
    <t>84262</t>
  </si>
  <si>
    <t>100MG/ML POR SOL 1X96ML+PUMPA</t>
  </si>
  <si>
    <t>48429</t>
  </si>
  <si>
    <t>MABRON RETARD</t>
  </si>
  <si>
    <t>100MG TBL PRO 30 I</t>
  </si>
  <si>
    <t>48430</t>
  </si>
  <si>
    <t>198054</t>
  </si>
  <si>
    <t>VORTIOXETIN</t>
  </si>
  <si>
    <t>194726</t>
  </si>
  <si>
    <t>BRINTELLIX</t>
  </si>
  <si>
    <t>138847</t>
  </si>
  <si>
    <t>37,5MG/325MG TBL FLM 90 I</t>
  </si>
  <si>
    <t>27649</t>
  </si>
  <si>
    <t>*1036</t>
  </si>
  <si>
    <t>*1037</t>
  </si>
  <si>
    <t>9000006</t>
  </si>
  <si>
    <t>9000005</t>
  </si>
  <si>
    <t>23883</t>
  </si>
  <si>
    <t>NÁSTAVEC NA WC PLASTOVÝ 508 A</t>
  </si>
  <si>
    <t>VÝŠKA 15CM</t>
  </si>
  <si>
    <t>23738</t>
  </si>
  <si>
    <t>CHODÍTKO ČTYŘKOLOVÉ SKLÁDACÍ 102</t>
  </si>
  <si>
    <t>DURALOVÉ,NASTAVITELNÉ 84-92CM,SEDÁTKO,NÁKUPNÍ KOŠÍK,BRZDY DELUXE</t>
  </si>
  <si>
    <t>408</t>
  </si>
  <si>
    <t>HŮL VYCHÁZKOVÁ DURALOVÁ H 81/1</t>
  </si>
  <si>
    <t>PLASTOVÁ RUKOJEŤ</t>
  </si>
  <si>
    <t>87315</t>
  </si>
  <si>
    <t>KALHOTKY ABSORPČNÍ NAVLÉKACÍ MOLICARE MOBIL MEDIUM</t>
  </si>
  <si>
    <t>BOKY 80-120CM,1564ML,14KS</t>
  </si>
  <si>
    <t>11425</t>
  </si>
  <si>
    <t>PODLOŽKA ANTIDEKUBITNÍ AUDY-SOFT S OVČÍM ROUNEM</t>
  </si>
  <si>
    <t>ROZMĚR 40X40X7CM, PROŘEZ. STUDENÁ PU PĚNA S OVČINOU A NEPROPUSTNÝM PU POTAHEM</t>
  </si>
  <si>
    <t>OPRAVA VOZÍKU MECHANICKÉHO</t>
  </si>
  <si>
    <t>POJIŠŤOVNA PŘISPÍVÁ DO VÝŠE 90 % Z CELKOVÉ CENY OPRAVY</t>
  </si>
  <si>
    <t>9990270</t>
  </si>
  <si>
    <t>VOZÍK MECHANICKÝ ZESÍLENÝ S-ECO XL PLUS</t>
  </si>
  <si>
    <t>ROZŠÍŘENÝ, ZESÍLENY,DVOJ.KŘÍŽ,Š.SEDU 52,55,58CM,NOSN.170KG,BRZDY PRO DOPROVOD</t>
  </si>
  <si>
    <t>AMBENONIUM</t>
  </si>
  <si>
    <t>20327</t>
  </si>
  <si>
    <t>199645</t>
  </si>
  <si>
    <t>25MG TBL FLM 100</t>
  </si>
  <si>
    <t>213015</t>
  </si>
  <si>
    <t>19987</t>
  </si>
  <si>
    <t>GABAPENTIN TEVA</t>
  </si>
  <si>
    <t>KETOPROFEN</t>
  </si>
  <si>
    <t>16287</t>
  </si>
  <si>
    <t>FASTUM</t>
  </si>
  <si>
    <t>25MG/G GEL 100G</t>
  </si>
  <si>
    <t>108690</t>
  </si>
  <si>
    <t>QUESTAX</t>
  </si>
  <si>
    <t>108684</t>
  </si>
  <si>
    <t>40368</t>
  </si>
  <si>
    <t>4MG TBL NOB 30 I</t>
  </si>
  <si>
    <t>207527</t>
  </si>
  <si>
    <t>4MG TBL NOB 30 II</t>
  </si>
  <si>
    <t>NEOSTIGMIN</t>
  </si>
  <si>
    <t>318</t>
  </si>
  <si>
    <t>15MG TBL NOB 20</t>
  </si>
  <si>
    <t>195351</t>
  </si>
  <si>
    <t>OMEPRAZOL FARMAX</t>
  </si>
  <si>
    <t>171674</t>
  </si>
  <si>
    <t>RILUZOL PMCS</t>
  </si>
  <si>
    <t>195944</t>
  </si>
  <si>
    <t>SERTRALIN APOTEX</t>
  </si>
  <si>
    <t>100MG TBL FLM 100</t>
  </si>
  <si>
    <t>207639</t>
  </si>
  <si>
    <t>UHLIČITAN VÁPENATÝ</t>
  </si>
  <si>
    <t>137119</t>
  </si>
  <si>
    <t>CALCIUM 500 MG PHARMAVIT</t>
  </si>
  <si>
    <t>500MG TBL EFF 20</t>
  </si>
  <si>
    <t>*1034</t>
  </si>
  <si>
    <t>4000009</t>
  </si>
  <si>
    <t>BANDÁŽ TRUPU INDIV. ZHOTOVENÁ</t>
  </si>
  <si>
    <t>OD 19 LET</t>
  </si>
  <si>
    <t>136085</t>
  </si>
  <si>
    <t>ZVEDÁK ELEKTRICKÝ VANOVÝ KANJO</t>
  </si>
  <si>
    <t>NOSNOST 140KG,ZDVIH 6,5-45,5CM,BATERIOVÝ</t>
  </si>
  <si>
    <t>Ortopedicko protetické pomůcky individuálně zhotovené</t>
  </si>
  <si>
    <t>78164</t>
  </si>
  <si>
    <t>5379</t>
  </si>
  <si>
    <t>PŘÍSLUŠENSTVÍ K MECH.VOZÍKU SOPUR</t>
  </si>
  <si>
    <t>KOLEČKO STABILIZAČNÍ ODKLOPNÉ</t>
  </si>
  <si>
    <t>18136</t>
  </si>
  <si>
    <t>PŘÍSLUŠENSTVÍ K VOZÍKŮM JAY FIT SYSTÉM</t>
  </si>
  <si>
    <t>OPĚRKA HLAVY NASTAVITELNÁ</t>
  </si>
  <si>
    <t>5371</t>
  </si>
  <si>
    <t>PÁS FIXAČNÍ DVOUBODOVÝ</t>
  </si>
  <si>
    <t>135151</t>
  </si>
  <si>
    <t>PŘÍSLUŠENSTVÍ K VOZÍKU MECH. SM</t>
  </si>
  <si>
    <t>VYZTUŽOVACÍ VZPĚRA OPĚRKY ZAD</t>
  </si>
  <si>
    <t>13288</t>
  </si>
  <si>
    <t>PŘÍSLUŠENSTVÍ K MECH.VOZÍKU SOPUR/QUICKIE</t>
  </si>
  <si>
    <t>STUPAČKA SPOJENÁ NASTAVITELNÁ, ROZDÍL.CENA</t>
  </si>
  <si>
    <t>13294</t>
  </si>
  <si>
    <t>VOZÍK MECHANICKÝ ODLEHČENÝ QUICKIE LIFE SA</t>
  </si>
  <si>
    <t>DURALOVÝ,SKLÁDACÍ RÁM,ODKLOPNÉ PODNOŽKY,Š.SEDU 36-54CM,NOSNOST 140KG</t>
  </si>
  <si>
    <t>135155</t>
  </si>
  <si>
    <t>PODRUČKA SPECIÁLNÍ PRO HEMIPLEGIKY</t>
  </si>
  <si>
    <t>135161</t>
  </si>
  <si>
    <t>PŘÍSLUŠENSTVÍ K VOZÍKŮM, ZÁDOVÁ OPĚRKA JAY J3 HLUB</t>
  </si>
  <si>
    <t>OPĚRKA ZAD HLUBOKÁ, ÚHLOVĚ SEŘIDITELNÁ</t>
  </si>
  <si>
    <t>22262</t>
  </si>
  <si>
    <t>PŘÍSLUŠENSTVÍ K MECH.VOZÍKU SM SOPUR NEON</t>
  </si>
  <si>
    <t>POSTRANICE ODKLOPNÉ S PEVNOU PODRUČKOU, ODNÍMATELNÉ, OBJ KÓD 4213/14</t>
  </si>
  <si>
    <t>230583</t>
  </si>
  <si>
    <t>500MG TBL FLM 180</t>
  </si>
  <si>
    <t>59764</t>
  </si>
  <si>
    <t>40MG TBL FLM 2 I</t>
  </si>
  <si>
    <t>193741</t>
  </si>
  <si>
    <t>2,5MG TBL FLM 168</t>
  </si>
  <si>
    <t>11630</t>
  </si>
  <si>
    <t>SEDAČKA DO SPRCHY SKLOPNÁ 4261 G</t>
  </si>
  <si>
    <t>PLASTOVÉ HYGIENICKÉ SEDÁTKO S VÝŘEZEM, NASTAVITELNÁ VÝŠKA</t>
  </si>
  <si>
    <t>142468</t>
  </si>
  <si>
    <t>MATRACE ANTIDEKUBITNÍ PĚNOVÁ ANDEMA CLASSIC SAFR</t>
  </si>
  <si>
    <t>STUDENÁ PU PĚNA S PODÉLNÝM I PŘÍČ.PROŘEZEM,ODN. SAFR POTAH,200X90X12CM,NOSN130KG</t>
  </si>
  <si>
    <t>23963</t>
  </si>
  <si>
    <t>VOZÍK MECHANICKÝ ZÁKLADNÍ DMA 218-24 WHD</t>
  </si>
  <si>
    <t>RYCHLOUP. ZADNÍ KOLA, ADAPTÉR TĚŽIŠTĚ</t>
  </si>
  <si>
    <t>191729</t>
  </si>
  <si>
    <t>100MG TBL FLM 20</t>
  </si>
  <si>
    <t>AMISULPRID</t>
  </si>
  <si>
    <t>107953</t>
  </si>
  <si>
    <t>DENIBAN</t>
  </si>
  <si>
    <t>50MG TBL NOB 60</t>
  </si>
  <si>
    <t>157812</t>
  </si>
  <si>
    <t>ATORVASTATIN +PHARMA</t>
  </si>
  <si>
    <t>102674</t>
  </si>
  <si>
    <t>201082</t>
  </si>
  <si>
    <t>VERTIBETIS</t>
  </si>
  <si>
    <t>188385</t>
  </si>
  <si>
    <t>VERTIMED</t>
  </si>
  <si>
    <t>CEFUROXIM</t>
  </si>
  <si>
    <t>47728</t>
  </si>
  <si>
    <t>ZINNAT</t>
  </si>
  <si>
    <t>106777</t>
  </si>
  <si>
    <t>CITALOPRAM ORION</t>
  </si>
  <si>
    <t>14828</t>
  </si>
  <si>
    <t>FLECTOR EP RAPID</t>
  </si>
  <si>
    <t>50MG POR GRA SOL SCC 20</t>
  </si>
  <si>
    <t>154025</t>
  </si>
  <si>
    <t>16458</t>
  </si>
  <si>
    <t>142136</t>
  </si>
  <si>
    <t>124877</t>
  </si>
  <si>
    <t>DONEPEZIL SANDOZ</t>
  </si>
  <si>
    <t>143741</t>
  </si>
  <si>
    <t>DOSPELIN</t>
  </si>
  <si>
    <t>41445</t>
  </si>
  <si>
    <t>DROTAVERIN</t>
  </si>
  <si>
    <t>192729</t>
  </si>
  <si>
    <t>NO-SPA</t>
  </si>
  <si>
    <t>40MG TBL NOB 24</t>
  </si>
  <si>
    <t>150766</t>
  </si>
  <si>
    <t>185814</t>
  </si>
  <si>
    <t>GABAPENTIN AUROBINDO</t>
  </si>
  <si>
    <t>226224</t>
  </si>
  <si>
    <t>GABAPENTIN AUROVITAS</t>
  </si>
  <si>
    <t>HYDROXYZIN</t>
  </si>
  <si>
    <t>85060</t>
  </si>
  <si>
    <t>ATARAX</t>
  </si>
  <si>
    <t>25MG TBL FLM 25</t>
  </si>
  <si>
    <t>103845</t>
  </si>
  <si>
    <t>149325</t>
  </si>
  <si>
    <t>CLOPIDOGREL TEVA</t>
  </si>
  <si>
    <t>75MG TBL FLM 28X1 I</t>
  </si>
  <si>
    <t>225180</t>
  </si>
  <si>
    <t>CLOPIDOGREL STADA</t>
  </si>
  <si>
    <t>75MG TBL FLM 30 III</t>
  </si>
  <si>
    <t>143535</t>
  </si>
  <si>
    <t>CLOPIDOGREL ACTAVIS</t>
  </si>
  <si>
    <t>75MG TBL FLM 28 II</t>
  </si>
  <si>
    <t>108683</t>
  </si>
  <si>
    <t>136322</t>
  </si>
  <si>
    <t>237637</t>
  </si>
  <si>
    <t>3645</t>
  </si>
  <si>
    <t>90044</t>
  </si>
  <si>
    <t>DEPO-MEDROL</t>
  </si>
  <si>
    <t>40MG/ML INJ SUS 1X1ML</t>
  </si>
  <si>
    <t>12894</t>
  </si>
  <si>
    <t>100MG POR GRA SUS 15 I</t>
  </si>
  <si>
    <t>122112</t>
  </si>
  <si>
    <t>APO-OME 20</t>
  </si>
  <si>
    <t>20MG CPS ETD 28</t>
  </si>
  <si>
    <t>215606</t>
  </si>
  <si>
    <t>157254</t>
  </si>
  <si>
    <t>195330</t>
  </si>
  <si>
    <t>ORGANISMY PRODUKUJÍCÍ KYSELINU MLÉČNOU</t>
  </si>
  <si>
    <t>172984</t>
  </si>
  <si>
    <t>POR SOL 1X100ML</t>
  </si>
  <si>
    <t>109411</t>
  </si>
  <si>
    <t>40MG TBL ENT 28</t>
  </si>
  <si>
    <t>107847</t>
  </si>
  <si>
    <t>20028</t>
  </si>
  <si>
    <t>AGAPURIN SR 400</t>
  </si>
  <si>
    <t>153056</t>
  </si>
  <si>
    <t>PRAMIPEXOL MYLAN</t>
  </si>
  <si>
    <t>195468</t>
  </si>
  <si>
    <t>500268</t>
  </si>
  <si>
    <t>0,18MG TBL NOB 30</t>
  </si>
  <si>
    <t>211881</t>
  </si>
  <si>
    <t>211447</t>
  </si>
  <si>
    <t>PRELICA</t>
  </si>
  <si>
    <t>RIFAXIMIN</t>
  </si>
  <si>
    <t>202740</t>
  </si>
  <si>
    <t>200MG TBL FLM 28</t>
  </si>
  <si>
    <t>159543</t>
  </si>
  <si>
    <t>8MG TBL PRO 28</t>
  </si>
  <si>
    <t>195745</t>
  </si>
  <si>
    <t>ROPINIROL FARMAX</t>
  </si>
  <si>
    <t>4MG TBL PRO 28</t>
  </si>
  <si>
    <t>195747</t>
  </si>
  <si>
    <t>26076</t>
  </si>
  <si>
    <t>2MG/24H TDR EMP 7X4,5MG</t>
  </si>
  <si>
    <t>26082</t>
  </si>
  <si>
    <t>6MG/24H TDR EMP 7X13,5MG</t>
  </si>
  <si>
    <t>31867</t>
  </si>
  <si>
    <t>23894</t>
  </si>
  <si>
    <t>164834</t>
  </si>
  <si>
    <t>SETALOFT</t>
  </si>
  <si>
    <t>SULPIRID</t>
  </si>
  <si>
    <t>54432</t>
  </si>
  <si>
    <t>PROSULPIN</t>
  </si>
  <si>
    <t>99926</t>
  </si>
  <si>
    <t>TIAPRA</t>
  </si>
  <si>
    <t>100MG TBL FLM 50</t>
  </si>
  <si>
    <t>42776</t>
  </si>
  <si>
    <t>TRALGIT SR 150</t>
  </si>
  <si>
    <t>10252</t>
  </si>
  <si>
    <t>42476</t>
  </si>
  <si>
    <t>50MG/250MCG TBL OBD 50</t>
  </si>
  <si>
    <t>1142653</t>
  </si>
  <si>
    <t>APO-ZOLPIDEM</t>
  </si>
  <si>
    <t>221061</t>
  </si>
  <si>
    <t>166777</t>
  </si>
  <si>
    <t>50MG TBL FLM 100 II</t>
  </si>
  <si>
    <t>166775</t>
  </si>
  <si>
    <t>50MG TBL FLM 40 II</t>
  </si>
  <si>
    <t>219801</t>
  </si>
  <si>
    <t>TRAMYLPA</t>
  </si>
  <si>
    <t>37,5MG/325MG TBL FLM 30 II</t>
  </si>
  <si>
    <t>109797</t>
  </si>
  <si>
    <t>500MG/30MG TBL NOB 10</t>
  </si>
  <si>
    <t>206027</t>
  </si>
  <si>
    <t>206012</t>
  </si>
  <si>
    <t>214894</t>
  </si>
  <si>
    <t>TRIGELAN</t>
  </si>
  <si>
    <t>214898</t>
  </si>
  <si>
    <t>JINÉ KAPILÁRY STABILIZUJÍCÍ LÁTKY</t>
  </si>
  <si>
    <t>107806</t>
  </si>
  <si>
    <t>20MG TBL ENT 30</t>
  </si>
  <si>
    <t>*1042</t>
  </si>
  <si>
    <t>78145</t>
  </si>
  <si>
    <t>NÁKRČNÍK ANATOMICKÝ SNÍŽEK 109C</t>
  </si>
  <si>
    <t>VEL.DÉLKA 45 A 50CM, VÝŠKA 7,8,9,10CM</t>
  </si>
  <si>
    <t>11636</t>
  </si>
  <si>
    <t>PŘÍSLUŠENSTVÍ K LŮŽKU 799</t>
  </si>
  <si>
    <t>HRAZDA K POLOHOVÁNÍ S NASTAVITELNOU HRAZDIČKOU</t>
  </si>
  <si>
    <t>23739</t>
  </si>
  <si>
    <t>CHODÍTKO ČTYŘKOLOVÉ SKLÁDACÍ 103</t>
  </si>
  <si>
    <t>23734</t>
  </si>
  <si>
    <t>CHODÍTKO ČTYŘBODOVÉ - PODPŮRNÝ RÁM 12/SC</t>
  </si>
  <si>
    <t>PŘEDNÍ KOLEČKA,VELIKOSTI 1:72-79CM,2:79-86CM,3:86-94CM</t>
  </si>
  <si>
    <t>87924</t>
  </si>
  <si>
    <t>KALHOTKY ABSORPČNÍ MOLICARE MOBIL SUPER MEDIUM</t>
  </si>
  <si>
    <t>BOKY 80-120CM,1896ML,14KS</t>
  </si>
  <si>
    <t>88190</t>
  </si>
  <si>
    <t>PODLOŽKY ABSORPČNÍ MOLINEA PLUS</t>
  </si>
  <si>
    <t>60X90CM,1700ML,30KS</t>
  </si>
  <si>
    <t>23953</t>
  </si>
  <si>
    <t>VOZÍK MECHANICKÝ ZÁKLADNÍ DMA 108-23</t>
  </si>
  <si>
    <t>RYCHLOUP. KOLA, ADAPTÉR TĚŽIŠTĚ, BRZDY PRO DOPROVOD, NAST.PODRUČKY,STABIL.KOLEČK</t>
  </si>
  <si>
    <t>62237</t>
  </si>
  <si>
    <t>VOZÍK MECHANICKÝ ODLEHČENÝ MEYRA E-AVANTI 1736</t>
  </si>
  <si>
    <t>POSTR.81,PODN.93/805,KOLA 651,Š.S.32-48CM,VAR.VÝŠKA S.42-56CM,NOS.120KG</t>
  </si>
  <si>
    <t>16224</t>
  </si>
  <si>
    <t>PŘÍSLUŠENSTVÍ K MECH.VOZÍKU MEYRA D.81</t>
  </si>
  <si>
    <t>POSTRANICE S VÝŠK.NAST.PODRUČKOU K 1820,3310,3350,3352,3400-885 (ROZDÍLOVÁ CENA)</t>
  </si>
  <si>
    <t>22027</t>
  </si>
  <si>
    <t>PŘÍSLUŠENSTVÍ K MECH.VOZÍKU MEYRA D.628</t>
  </si>
  <si>
    <t>OPĚRKA ZAD ŘEMÍNKOVÁ NASTAVITELNÁ K 1750,1751,1760 (ROZDÍLOVÁ CENA)</t>
  </si>
  <si>
    <t>25598</t>
  </si>
  <si>
    <t>PŘÍSLUŠENSTVÍ K MECH. VOZÍKU MEYRA D.292</t>
  </si>
  <si>
    <t>POLSTROVÁNÍ OPĚRKY ZAD SPEC.VYSOCE PRODYŠNÉ K 1150,3350,3352 (ROZD.CENA)</t>
  </si>
  <si>
    <t>15378</t>
  </si>
  <si>
    <t>103844</t>
  </si>
  <si>
    <t>176913</t>
  </si>
  <si>
    <t>CIKLESONID</t>
  </si>
  <si>
    <t>214421</t>
  </si>
  <si>
    <t>ALVESCO 160 INHALER</t>
  </si>
  <si>
    <t>160MCG/DÁV INH SOL PSS 60DÁV</t>
  </si>
  <si>
    <t>CIKLOPIROX</t>
  </si>
  <si>
    <t>76152</t>
  </si>
  <si>
    <t>56503</t>
  </si>
  <si>
    <t>500MG TBL FLM 60 I</t>
  </si>
  <si>
    <t>MOXONIDIN</t>
  </si>
  <si>
    <t>230595</t>
  </si>
  <si>
    <t>CYNT 0,3</t>
  </si>
  <si>
    <t>0,3MG TBL FLM 98 I</t>
  </si>
  <si>
    <t>101227</t>
  </si>
  <si>
    <t>215906</t>
  </si>
  <si>
    <t>RYTMONORM</t>
  </si>
  <si>
    <t>148070</t>
  </si>
  <si>
    <t>164891</t>
  </si>
  <si>
    <t>NEUROMULTIVIT</t>
  </si>
  <si>
    <t>100MG/200MG/0,2MG TBL FLM 100 I</t>
  </si>
  <si>
    <t>164890</t>
  </si>
  <si>
    <t>100MG/200MG/0,2MG TBL FLM 20 I</t>
  </si>
  <si>
    <t>179365</t>
  </si>
  <si>
    <t>FOXIS</t>
  </si>
  <si>
    <t>39583</t>
  </si>
  <si>
    <t>PODLOŽKA ANTIDEKUBITNÍ - PODLOŽNÍ  KRUH 631</t>
  </si>
  <si>
    <t>KRUH Z LATEXOVÉ PĚNY, PRŮMĚR 46 CM</t>
  </si>
  <si>
    <t>ACIKLOVIR</t>
  </si>
  <si>
    <t>155936</t>
  </si>
  <si>
    <t>HERPESIN 400</t>
  </si>
  <si>
    <t>400MG TBL NOB 25</t>
  </si>
  <si>
    <t>155938</t>
  </si>
  <si>
    <t>200MG TBL NOB 25</t>
  </si>
  <si>
    <t>ADEMETHIONIN</t>
  </si>
  <si>
    <t>215851</t>
  </si>
  <si>
    <t>TRANSMETIL 500 MG TABLETY</t>
  </si>
  <si>
    <t>500MG TBL ENT 10</t>
  </si>
  <si>
    <t>ALFAKALCIDOL</t>
  </si>
  <si>
    <t>14329</t>
  </si>
  <si>
    <t>ALPHA D3</t>
  </si>
  <si>
    <t>0,25MCG CPS MOL 30</t>
  </si>
  <si>
    <t>107869</t>
  </si>
  <si>
    <t>APO-ALLOPURINOL</t>
  </si>
  <si>
    <t>216285</t>
  </si>
  <si>
    <t>300MG TBL NOB 90</t>
  </si>
  <si>
    <t>59759</t>
  </si>
  <si>
    <t>1MG TBL NOB 100</t>
  </si>
  <si>
    <t>230399</t>
  </si>
  <si>
    <t>155859</t>
  </si>
  <si>
    <t>SUMAMED</t>
  </si>
  <si>
    <t>94163</t>
  </si>
  <si>
    <t>CONCOR 10</t>
  </si>
  <si>
    <t>32963</t>
  </si>
  <si>
    <t>BISOPROLOL-RATIOPHARM</t>
  </si>
  <si>
    <t>231949</t>
  </si>
  <si>
    <t>132802</t>
  </si>
  <si>
    <t>114287</t>
  </si>
  <si>
    <t>29323</t>
  </si>
  <si>
    <t>75MG CPS DUR 30X1 I</t>
  </si>
  <si>
    <t>201992</t>
  </si>
  <si>
    <t>183698</t>
  </si>
  <si>
    <t>ESTAN</t>
  </si>
  <si>
    <t>107855</t>
  </si>
  <si>
    <t>400MG CPS DUR 100</t>
  </si>
  <si>
    <t>181666</t>
  </si>
  <si>
    <t>600MG TBL FLM 50</t>
  </si>
  <si>
    <t>GLIMEPIRID</t>
  </si>
  <si>
    <t>HYDROCHLOROTHIAZID A KALIUM ŠETŘÍCÍ DIURETIKA</t>
  </si>
  <si>
    <t>76380</t>
  </si>
  <si>
    <t>RHEFLUIN</t>
  </si>
  <si>
    <t>5MG/50MG TBL NOB 30</t>
  </si>
  <si>
    <t>94804</t>
  </si>
  <si>
    <t>MODURETIC</t>
  </si>
  <si>
    <t>IBUPROFEN</t>
  </si>
  <si>
    <t>185634</t>
  </si>
  <si>
    <t>BRUFEN</t>
  </si>
  <si>
    <t>600MG GRA EFF 20</t>
  </si>
  <si>
    <t>234203</t>
  </si>
  <si>
    <t>173409</t>
  </si>
  <si>
    <t>201970</t>
  </si>
  <si>
    <t>PAMYCON NA PŘÍPRAVU KAPEK</t>
  </si>
  <si>
    <t>33000IU/2500IU DRM PLV SOL 1</t>
  </si>
  <si>
    <t>JINÁ ANTIHISTAMINIKA PRO SYSTÉMOVOU APLIKACI</t>
  </si>
  <si>
    <t>2479</t>
  </si>
  <si>
    <t>DITHIADEN</t>
  </si>
  <si>
    <t>2MG TBL NOB 20</t>
  </si>
  <si>
    <t>31385</t>
  </si>
  <si>
    <t>12,5MG TBL NOB 30</t>
  </si>
  <si>
    <t>KYANOKOBALAMIN</t>
  </si>
  <si>
    <t>641</t>
  </si>
  <si>
    <t>VITAMIN B12 LÉČIVA</t>
  </si>
  <si>
    <t>300MCG INJ SOL 5X1ML</t>
  </si>
  <si>
    <t>181293</t>
  </si>
  <si>
    <t>124346</t>
  </si>
  <si>
    <t>CEZERA</t>
  </si>
  <si>
    <t>5MG TBL FLM 90 I</t>
  </si>
  <si>
    <t>17992</t>
  </si>
  <si>
    <t>0,5G TBL NOB 100</t>
  </si>
  <si>
    <t>16463</t>
  </si>
  <si>
    <t>EXCIPIAL</t>
  </si>
  <si>
    <t>CRM 100G</t>
  </si>
  <si>
    <t>26505</t>
  </si>
  <si>
    <t>10MG TBL FLM 50 I</t>
  </si>
  <si>
    <t>METFORMIN A LINAGLIPTIN</t>
  </si>
  <si>
    <t>193608</t>
  </si>
  <si>
    <t>JENTADUETO</t>
  </si>
  <si>
    <t>2,5MG/1000MG TBL FLM 180(2X90X1)</t>
  </si>
  <si>
    <t>54151</t>
  </si>
  <si>
    <t>EGILOK</t>
  </si>
  <si>
    <t>MIANSERIN</t>
  </si>
  <si>
    <t>85809</t>
  </si>
  <si>
    <t>10MG TBL FLM 30 I</t>
  </si>
  <si>
    <t>NAPROXEN</t>
  </si>
  <si>
    <t>201693</t>
  </si>
  <si>
    <t>NALGESIN S</t>
  </si>
  <si>
    <t>275MG TBL FLM 30X1 II</t>
  </si>
  <si>
    <t>122114</t>
  </si>
  <si>
    <t>OXYKODON</t>
  </si>
  <si>
    <t>129790</t>
  </si>
  <si>
    <t>OXYCODON SANDOZ RETARD</t>
  </si>
  <si>
    <t>109415</t>
  </si>
  <si>
    <t>40MG TBL ENT 84</t>
  </si>
  <si>
    <t>214463</t>
  </si>
  <si>
    <t>20MG TBL ENT 90 II</t>
  </si>
  <si>
    <t>116436</t>
  </si>
  <si>
    <t>APO-PANTO</t>
  </si>
  <si>
    <t>40MG TBL ENT 100</t>
  </si>
  <si>
    <t>186252</t>
  </si>
  <si>
    <t>ATARALGIN</t>
  </si>
  <si>
    <t>325MG/130MG/70MG TBL NOB 50</t>
  </si>
  <si>
    <t>PREDNISOLON</t>
  </si>
  <si>
    <t>92411</t>
  </si>
  <si>
    <t>ALPICORT</t>
  </si>
  <si>
    <t>2MG/ML+4MG/ML DRM SOL 100ML</t>
  </si>
  <si>
    <t>211488</t>
  </si>
  <si>
    <t>25MG CPS DUR 56</t>
  </si>
  <si>
    <t>211860</t>
  </si>
  <si>
    <t>SIRANALEN</t>
  </si>
  <si>
    <t>75MG CPS DUR 56 I</t>
  </si>
  <si>
    <t>173157</t>
  </si>
  <si>
    <t>PREGABALIN STADA ARZNEIMITTEL AG</t>
  </si>
  <si>
    <t>RILMENIDIN</t>
  </si>
  <si>
    <t>125641</t>
  </si>
  <si>
    <t>1MG TBL NOB 90</t>
  </si>
  <si>
    <t>RŮZNÉ JINÉ KOMBINACE ŽELEZA</t>
  </si>
  <si>
    <t>119654</t>
  </si>
  <si>
    <t>320MG/60MG TBL RET 100</t>
  </si>
  <si>
    <t>195941</t>
  </si>
  <si>
    <t>149958</t>
  </si>
  <si>
    <t>SILDENAFIL ACTAVIS</t>
  </si>
  <si>
    <t>1147</t>
  </si>
  <si>
    <t>50MG TBL OBD 100</t>
  </si>
  <si>
    <t>237329</t>
  </si>
  <si>
    <t>SOLIFENACIN</t>
  </si>
  <si>
    <t>18279</t>
  </si>
  <si>
    <t>VESICARE</t>
  </si>
  <si>
    <t>18287</t>
  </si>
  <si>
    <t>199698</t>
  </si>
  <si>
    <t>SOLIFLOW</t>
  </si>
  <si>
    <t>146269</t>
  </si>
  <si>
    <t>100MG TBL FLM 2</t>
  </si>
  <si>
    <t>234931</t>
  </si>
  <si>
    <t>117770</t>
  </si>
  <si>
    <t>135450</t>
  </si>
  <si>
    <t>20MG TBL FLM 4</t>
  </si>
  <si>
    <t>TAPENTADOL</t>
  </si>
  <si>
    <t>184538</t>
  </si>
  <si>
    <t>PALEXIA RETARD</t>
  </si>
  <si>
    <t>50MG TBL PRO 60</t>
  </si>
  <si>
    <t>201133</t>
  </si>
  <si>
    <t>100MG/ML POR GTT SOL 1X96ML+PUMPA</t>
  </si>
  <si>
    <t>132870</t>
  </si>
  <si>
    <t>207966</t>
  </si>
  <si>
    <t>URAPIDIL</t>
  </si>
  <si>
    <t>215476</t>
  </si>
  <si>
    <t>30MG CPS PRO 50</t>
  </si>
  <si>
    <t>189079</t>
  </si>
  <si>
    <t>CALCICHEW D3 LEMON</t>
  </si>
  <si>
    <t>500MG/400IU TBL MND 60</t>
  </si>
  <si>
    <t>47515</t>
  </si>
  <si>
    <t>500MG/200IU TBL MND 60</t>
  </si>
  <si>
    <t>186538</t>
  </si>
  <si>
    <t>VARDENAFIL</t>
  </si>
  <si>
    <t>25898</t>
  </si>
  <si>
    <t>LEVITRA</t>
  </si>
  <si>
    <t>20MG TBL FLM 4 I</t>
  </si>
  <si>
    <t>115562</t>
  </si>
  <si>
    <t>150MG CPS PRO 30</t>
  </si>
  <si>
    <t>233478</t>
  </si>
  <si>
    <t>42475</t>
  </si>
  <si>
    <t>50MG/250MCG TBL OBD 20</t>
  </si>
  <si>
    <t>42477</t>
  </si>
  <si>
    <t>50MG/250MCG TBL OBD 100</t>
  </si>
  <si>
    <t>13816</t>
  </si>
  <si>
    <t>40/90/0,25MG CPS MOL 50</t>
  </si>
  <si>
    <t>94776</t>
  </si>
  <si>
    <t>28807</t>
  </si>
  <si>
    <t>25MG CPS DUR 28 I</t>
  </si>
  <si>
    <t>176766</t>
  </si>
  <si>
    <t>122861</t>
  </si>
  <si>
    <t>TOPIMARK</t>
  </si>
  <si>
    <t>FAMPRIDIN</t>
  </si>
  <si>
    <t>168995</t>
  </si>
  <si>
    <t>FAMPYRA</t>
  </si>
  <si>
    <t>10MG TBL PRO 56(4X14)</t>
  </si>
  <si>
    <t>179333</t>
  </si>
  <si>
    <t>75MG/650MG TBL FLM 90 I</t>
  </si>
  <si>
    <t>184245</t>
  </si>
  <si>
    <t>75MCG TBL NOB 100</t>
  </si>
  <si>
    <t>97186</t>
  </si>
  <si>
    <t>100MCG TBL NOB 100 I</t>
  </si>
  <si>
    <t>202701</t>
  </si>
  <si>
    <t>20MG TBL ENT 90</t>
  </si>
  <si>
    <t>*2998</t>
  </si>
  <si>
    <t>*2098</t>
  </si>
  <si>
    <t>63913</t>
  </si>
  <si>
    <t>PŘÍSLUŠENSTVÍ KE ZVEDÁKU 1006</t>
  </si>
  <si>
    <t>ZÁVĚS RYCHLOÚVAZNÝ 1202, NOSNOST 175 KG</t>
  </si>
  <si>
    <t>170259</t>
  </si>
  <si>
    <t>KALHOTKY ABSORPČNÍ TENA PANTS SUPER MEDIUM</t>
  </si>
  <si>
    <t>BOKY 80-110CM,2010ML,12KS</t>
  </si>
  <si>
    <t>170276</t>
  </si>
  <si>
    <t>KALHOTKY ABSORPČNÍ TENA SLIP SUPER MEDIUM</t>
  </si>
  <si>
    <t>BOKY 73-122CM,2570ML,30KS</t>
  </si>
  <si>
    <t>VOZÍK MECHANICKÝ ODLEHČENÝ MEYRA EUROCHAIR 2 2.750</t>
  </si>
  <si>
    <t>Š.S.38-53CM,POSTRANICE VÝŠK.NASTAVIT.A ODKLOP.,NOSNOST 130KG</t>
  </si>
  <si>
    <t>94164</t>
  </si>
  <si>
    <t>CONCOR 5</t>
  </si>
  <si>
    <t>BUPRENORFIN</t>
  </si>
  <si>
    <t>42756</t>
  </si>
  <si>
    <t>35MCG/H TDR EMP 10</t>
  </si>
  <si>
    <t>CINOLAZEPAM</t>
  </si>
  <si>
    <t>162696</t>
  </si>
  <si>
    <t>GERODORM</t>
  </si>
  <si>
    <t>40MG TBL NOB 30</t>
  </si>
  <si>
    <t>147487</t>
  </si>
  <si>
    <t>DONEPEZIL ACCORD</t>
  </si>
  <si>
    <t>127011</t>
  </si>
  <si>
    <t>PROMEMORE</t>
  </si>
  <si>
    <t>ERYTHROMYCIN</t>
  </si>
  <si>
    <t>97514</t>
  </si>
  <si>
    <t>AKNEMYCIN</t>
  </si>
  <si>
    <t>20MG/G DRM SOL 25ML I</t>
  </si>
  <si>
    <t>164001</t>
  </si>
  <si>
    <t>ITAKEM</t>
  </si>
  <si>
    <t>FENOXYMETHYLPENICILIN</t>
  </si>
  <si>
    <t>132893</t>
  </si>
  <si>
    <t>OSPEN 1500</t>
  </si>
  <si>
    <t>1500000IU TBL FLM 30</t>
  </si>
  <si>
    <t>FLUOXETIN</t>
  </si>
  <si>
    <t>161631</t>
  </si>
  <si>
    <t>FLUOXETINE VITABALANS</t>
  </si>
  <si>
    <t>HYDROKORTISON-BUTYRÁT</t>
  </si>
  <si>
    <t>9305</t>
  </si>
  <si>
    <t>1MG/G CRM 30G</t>
  </si>
  <si>
    <t>ITRAKONAZOL</t>
  </si>
  <si>
    <t>145532</t>
  </si>
  <si>
    <t>ITRACONAZOL UNIVERSAL FARMA</t>
  </si>
  <si>
    <t>100MG CPS DUR 4</t>
  </si>
  <si>
    <t>111792</t>
  </si>
  <si>
    <t>KVENTIAX</t>
  </si>
  <si>
    <t>146009</t>
  </si>
  <si>
    <t>214950</t>
  </si>
  <si>
    <t>QUETIAPIN SANECA</t>
  </si>
  <si>
    <t>25MG TBL FLM 60 I</t>
  </si>
  <si>
    <t>230762</t>
  </si>
  <si>
    <t>KYSELINA AZELAOVÁ</t>
  </si>
  <si>
    <t>203012</t>
  </si>
  <si>
    <t>SKINOREN</t>
  </si>
  <si>
    <t>200MG/G CRM 30G</t>
  </si>
  <si>
    <t>LISINOPRIL A AMLODIPIN</t>
  </si>
  <si>
    <t>177395</t>
  </si>
  <si>
    <t>AMESOS</t>
  </si>
  <si>
    <t>20MG/5MG TBL NOB 90</t>
  </si>
  <si>
    <t>29466</t>
  </si>
  <si>
    <t>5MG+10MG+15MG+20MG TBL FLM 7+7+7+7 I</t>
  </si>
  <si>
    <t>190775</t>
  </si>
  <si>
    <t>MEMANTINE VIPHARM</t>
  </si>
  <si>
    <t>20MG TBL FLM 98</t>
  </si>
  <si>
    <t>MESALAZIN</t>
  </si>
  <si>
    <t>75569</t>
  </si>
  <si>
    <t>SALOFALK 500</t>
  </si>
  <si>
    <t>500MG SUP 30</t>
  </si>
  <si>
    <t>METHOTREXÁT</t>
  </si>
  <si>
    <t>157123</t>
  </si>
  <si>
    <t>METHOTREXAT EBEWE</t>
  </si>
  <si>
    <t>160379</t>
  </si>
  <si>
    <t>PANTOMYL</t>
  </si>
  <si>
    <t>66755</t>
  </si>
  <si>
    <t>150MG TBL ENT 50</t>
  </si>
  <si>
    <t>16407</t>
  </si>
  <si>
    <t>PIRAMIL</t>
  </si>
  <si>
    <t>1,25MG TBL NOB 100</t>
  </si>
  <si>
    <t>193902</t>
  </si>
  <si>
    <t>13,3MG/24H TDR EMP 30X27MG</t>
  </si>
  <si>
    <t>159537</t>
  </si>
  <si>
    <t>2MG TBL PRO 84</t>
  </si>
  <si>
    <t>195748</t>
  </si>
  <si>
    <t>145845</t>
  </si>
  <si>
    <t>26081</t>
  </si>
  <si>
    <t>4MG/24H TDR EMP 7X9MG</t>
  </si>
  <si>
    <t>17967</t>
  </si>
  <si>
    <t>100MG TBL FLM 84</t>
  </si>
  <si>
    <t>157892</t>
  </si>
  <si>
    <t>50MG TBL FLM 4</t>
  </si>
  <si>
    <t>165676</t>
  </si>
  <si>
    <t>SILDENAFIL PFIZER</t>
  </si>
  <si>
    <t>50MG TBL FLM 12</t>
  </si>
  <si>
    <t>132840</t>
  </si>
  <si>
    <t>45336</t>
  </si>
  <si>
    <t>SIMVASTATIN RATIOPHARM</t>
  </si>
  <si>
    <t>45359</t>
  </si>
  <si>
    <t>188157</t>
  </si>
  <si>
    <t>150MG TBL PRO 14</t>
  </si>
  <si>
    <t>170255</t>
  </si>
  <si>
    <t>KALHOTKY ABSORPČNÍ TENA PANTS PLUS LARGE</t>
  </si>
  <si>
    <t>BOKY 100-135CM,1440ML,14KS</t>
  </si>
  <si>
    <t>140098</t>
  </si>
  <si>
    <t>PODLOŽKA ANTIDEKUBITNÍ PĚNOVÁ S PAMĚTÍ 361C VISCOF</t>
  </si>
  <si>
    <t>PU PĚNA S PAMĚŤOVÝM EFEKTEM, ANATOMICKÝ TVAR, VÝŠKA: 8 CM, 7 VELIKOSTÍ</t>
  </si>
  <si>
    <t>225819</t>
  </si>
  <si>
    <t>ALFACALCIDOL CANDE</t>
  </si>
  <si>
    <t>1MCG CPS MOL 90</t>
  </si>
  <si>
    <t>ANTITUSIKA A EXPEKTORANCIA</t>
  </si>
  <si>
    <t>95459</t>
  </si>
  <si>
    <t>0,004G/0,1G TBL NOB 20</t>
  </si>
  <si>
    <t>46620</t>
  </si>
  <si>
    <t>150MG TBL PRO 10</t>
  </si>
  <si>
    <t>DISTIGMIN</t>
  </si>
  <si>
    <t>2130</t>
  </si>
  <si>
    <t>DOXYCYKLIN</t>
  </si>
  <si>
    <t>32954</t>
  </si>
  <si>
    <t>DOXYHEXAL</t>
  </si>
  <si>
    <t>100MG TBL NOB 20</t>
  </si>
  <si>
    <t>ERDOSTEIN</t>
  </si>
  <si>
    <t>87076</t>
  </si>
  <si>
    <t>300MG CPS DUR 20</t>
  </si>
  <si>
    <t>3417</t>
  </si>
  <si>
    <t>BISTON</t>
  </si>
  <si>
    <t>200MG TBL NOB 50</t>
  </si>
  <si>
    <t>76653</t>
  </si>
  <si>
    <t>KETONAL FORTE</t>
  </si>
  <si>
    <t>KYSELINA ALENDRONOVÁ A CHOLEKALCIFEROL</t>
  </si>
  <si>
    <t>25416</t>
  </si>
  <si>
    <t>FOSAVANCE</t>
  </si>
  <si>
    <t>70MG/2800IU TBL NOB 12</t>
  </si>
  <si>
    <t>106344</t>
  </si>
  <si>
    <t>15MG CPS ETD 28</t>
  </si>
  <si>
    <t>125753</t>
  </si>
  <si>
    <t>MAKROGOL</t>
  </si>
  <si>
    <t>58827</t>
  </si>
  <si>
    <t>FORTRANS</t>
  </si>
  <si>
    <t>POR PLV SOL 4</t>
  </si>
  <si>
    <t>213484</t>
  </si>
  <si>
    <t>19000IU/ML INJ SOL ISP 10X1ML</t>
  </si>
  <si>
    <t>12891</t>
  </si>
  <si>
    <t>100MG TBL NOB 15</t>
  </si>
  <si>
    <t>151287</t>
  </si>
  <si>
    <t>PANTOPRAZOL +PHARMA</t>
  </si>
  <si>
    <t>20MG TBL ENT 28</t>
  </si>
  <si>
    <t>92254</t>
  </si>
  <si>
    <t>MICTONORM</t>
  </si>
  <si>
    <t>15MG TBL OBD 30</t>
  </si>
  <si>
    <t>237957</t>
  </si>
  <si>
    <t>6264</t>
  </si>
  <si>
    <t>SUMETROLIM</t>
  </si>
  <si>
    <t>49195</t>
  </si>
  <si>
    <t>0,4MG CPS RDR 90</t>
  </si>
  <si>
    <t>159346</t>
  </si>
  <si>
    <t>TAMSULOSIN +PHARMA</t>
  </si>
  <si>
    <t>0,4MG TBL PRO 100 I</t>
  </si>
  <si>
    <t>167676</t>
  </si>
  <si>
    <t>TOLURA</t>
  </si>
  <si>
    <t>80MG TBL NOB 84</t>
  </si>
  <si>
    <t>23797</t>
  </si>
  <si>
    <t>KŘESLO KLOZETOVÉ PEVNÉ 513</t>
  </si>
  <si>
    <t>NASTAVITELNÁ VÝŠKA,PEVNÁ  MADLA,PLASTOVÁ NÁDOBA S VÍKEM</t>
  </si>
  <si>
    <t>63912</t>
  </si>
  <si>
    <t>ZVEDÁK ELEKTRICKÝ MANIPULAČNÍ 1006</t>
  </si>
  <si>
    <t>NOSNOST 150 KG, VÝŠE ZDVIHU 155 CM, BATERIOVÝ, BRZDĚNÁ POJEZDOVÁ KOLA</t>
  </si>
  <si>
    <t>87385</t>
  </si>
  <si>
    <t>KALHOTKY ABSORPČNÍ ID PANTS MEDIUM-PLUS</t>
  </si>
  <si>
    <t>BOKY 80-120CM,1625ML,PRODYŠNÉ,14KS</t>
  </si>
  <si>
    <t>78993</t>
  </si>
  <si>
    <t>PODLOŽKA ANTIDEKUBITNÍ PĚNOVÁ S GELEM MIXTE</t>
  </si>
  <si>
    <t>KOMBINACE GELU A POLYURETANOVÉ PĚNY, ROZMĚRY 40X40X6CM</t>
  </si>
  <si>
    <t>62151</t>
  </si>
  <si>
    <t>PŘÍSLUŠENSTVÍ K VOZÍKŮM JAY</t>
  </si>
  <si>
    <t>OPORA BEDERNÍ PÁTEŘE TVAROVANÁ S POTAHEM</t>
  </si>
  <si>
    <t>DEXAMETHASON</t>
  </si>
  <si>
    <t>52336</t>
  </si>
  <si>
    <t>4MG TBL NOB 100</t>
  </si>
  <si>
    <t>225172</t>
  </si>
  <si>
    <t>DROSPIRENON A ETHINYLESTRADIOL</t>
  </si>
  <si>
    <t>88189</t>
  </si>
  <si>
    <t>YASMINELLE</t>
  </si>
  <si>
    <t>0,02MG/3MG TBL FLM 3X21</t>
  </si>
  <si>
    <t>FEXOFENADIN</t>
  </si>
  <si>
    <t>164033</t>
  </si>
  <si>
    <t>FEXIGRA</t>
  </si>
  <si>
    <t>180MG TBL FLM 60</t>
  </si>
  <si>
    <t>KANDESARTAN A DIURETIKA</t>
  </si>
  <si>
    <t>158993</t>
  </si>
  <si>
    <t>CANCOMBINO</t>
  </si>
  <si>
    <t>16MG/12,5MG TBL NOB 28 I</t>
  </si>
  <si>
    <t>KLINDAMYCIN</t>
  </si>
  <si>
    <t>100339</t>
  </si>
  <si>
    <t>DALACIN C</t>
  </si>
  <si>
    <t>300MG CPS DUR 16</t>
  </si>
  <si>
    <t>188848</t>
  </si>
  <si>
    <t>100MG TBL ENT 60 I</t>
  </si>
  <si>
    <t>145847</t>
  </si>
  <si>
    <t>173401</t>
  </si>
  <si>
    <t>250SU CPS MOL 120</t>
  </si>
  <si>
    <t>TAMSULOSIN A DUTASTERID</t>
  </si>
  <si>
    <t>145988</t>
  </si>
  <si>
    <t>DUODART</t>
  </si>
  <si>
    <t>0,5MG/0,4MG CPS DUR 90</t>
  </si>
  <si>
    <t>32083</t>
  </si>
  <si>
    <t>100MG/ML POR SOL 1X10ML+KAPÁTKO</t>
  </si>
  <si>
    <t>AGOMELATIN</t>
  </si>
  <si>
    <t>500581</t>
  </si>
  <si>
    <t>VALDOXAN</t>
  </si>
  <si>
    <t>25MG TBL FLM 84</t>
  </si>
  <si>
    <t>125046</t>
  </si>
  <si>
    <t>APO-AMLO</t>
  </si>
  <si>
    <t>ANALGETIKA A ANESTETIKA, KOMBINACE</t>
  </si>
  <si>
    <t>107143</t>
  </si>
  <si>
    <t>OTIPAX</t>
  </si>
  <si>
    <t>40MG/G+10MG/G AUR GTT SOL 16G</t>
  </si>
  <si>
    <t>ANTIPROPULZIVA</t>
  </si>
  <si>
    <t>30652</t>
  </si>
  <si>
    <t>REASEC</t>
  </si>
  <si>
    <t>2,5MG/0,025MG TBL NOB 20</t>
  </si>
  <si>
    <t>188391</t>
  </si>
  <si>
    <t>BILASTIN</t>
  </si>
  <si>
    <t>148675</t>
  </si>
  <si>
    <t>XADOS</t>
  </si>
  <si>
    <t>20MG TBL NOB 50</t>
  </si>
  <si>
    <t>132688</t>
  </si>
  <si>
    <t>168949</t>
  </si>
  <si>
    <t>DESLORATADINE ACTAVIS</t>
  </si>
  <si>
    <t>DESMOPRESIN</t>
  </si>
  <si>
    <t>18563</t>
  </si>
  <si>
    <t>MINIRIN MELT</t>
  </si>
  <si>
    <t>60MCG POR LYO 30</t>
  </si>
  <si>
    <t>225171</t>
  </si>
  <si>
    <t>3MG/G+1MG/G OPH UNG 3,5G</t>
  </si>
  <si>
    <t>75605</t>
  </si>
  <si>
    <t>DICLOFENAC AL 25</t>
  </si>
  <si>
    <t>25MG TBL ENT 100</t>
  </si>
  <si>
    <t>77047</t>
  </si>
  <si>
    <t>138974</t>
  </si>
  <si>
    <t>ESCITALOPRAM MYLAN</t>
  </si>
  <si>
    <t>171637</t>
  </si>
  <si>
    <t>ESCITALOPRAM ACCORD</t>
  </si>
  <si>
    <t>10MG TBL FLM 98 II</t>
  </si>
  <si>
    <t>234849</t>
  </si>
  <si>
    <t>FENTIKONAZOL</t>
  </si>
  <si>
    <t>49198</t>
  </si>
  <si>
    <t>LOMEXIN</t>
  </si>
  <si>
    <t>600MG VAG CPS MOL 2</t>
  </si>
  <si>
    <t>FLUOCINOLON-ACETONID</t>
  </si>
  <si>
    <t>201703</t>
  </si>
  <si>
    <t>FLUCINAR</t>
  </si>
  <si>
    <t>0,25MG/G UNG 15G</t>
  </si>
  <si>
    <t>FLUTIKASON-FUROÁT</t>
  </si>
  <si>
    <t>29816</t>
  </si>
  <si>
    <t>AVAMYS</t>
  </si>
  <si>
    <t>27,5MCG/VSTŘIK NAS SPR SUS 1X120DÁV</t>
  </si>
  <si>
    <t>150759</t>
  </si>
  <si>
    <t>400MG CPS DUR 90</t>
  </si>
  <si>
    <t>207723</t>
  </si>
  <si>
    <t>VITAMIN D3 AXONIA</t>
  </si>
  <si>
    <t>30000IU TBL FLM 1</t>
  </si>
  <si>
    <t>158394</t>
  </si>
  <si>
    <t>CLOPIDOGREL ACCORD</t>
  </si>
  <si>
    <t>KLOTRIMAZOL</t>
  </si>
  <si>
    <t>86397</t>
  </si>
  <si>
    <t>CLOTRIMAZOL AL 1%</t>
  </si>
  <si>
    <t>0,01G/G CRM 50G</t>
  </si>
  <si>
    <t>144795</t>
  </si>
  <si>
    <t>20MG/10MG TBL NOB 90</t>
  </si>
  <si>
    <t>150983</t>
  </si>
  <si>
    <t>15MG TBL NOB 100</t>
  </si>
  <si>
    <t>158811</t>
  </si>
  <si>
    <t>METYPRED</t>
  </si>
  <si>
    <t>METOKLOPRAMID</t>
  </si>
  <si>
    <t>93104</t>
  </si>
  <si>
    <t>10MG TBL NOB 40</t>
  </si>
  <si>
    <t>125519</t>
  </si>
  <si>
    <t>APO-METOPROLOL 100</t>
  </si>
  <si>
    <t>107641</t>
  </si>
  <si>
    <t>OFLOXACIN</t>
  </si>
  <si>
    <t>55636</t>
  </si>
  <si>
    <t>OFLOXIN</t>
  </si>
  <si>
    <t>200MG TBL FLM 10</t>
  </si>
  <si>
    <t>115317</t>
  </si>
  <si>
    <t>20MG CPS ETD 28 II</t>
  </si>
  <si>
    <t>25364</t>
  </si>
  <si>
    <t>20MG CPS ETD 14 I</t>
  </si>
  <si>
    <t>210704</t>
  </si>
  <si>
    <t>PREGABALIN MYLAN</t>
  </si>
  <si>
    <t>186819</t>
  </si>
  <si>
    <t>PREGABALIN ACCORD</t>
  </si>
  <si>
    <t>211493</t>
  </si>
  <si>
    <t>50MG CPS DUR 14</t>
  </si>
  <si>
    <t>231597</t>
  </si>
  <si>
    <t>23965</t>
  </si>
  <si>
    <t>AMPRILAN</t>
  </si>
  <si>
    <t>166796</t>
  </si>
  <si>
    <t>225464</t>
  </si>
  <si>
    <t>MODRASIL</t>
  </si>
  <si>
    <t>499</t>
  </si>
  <si>
    <t>SPAZMOLYTIKA, PSYCHOLEPTIKA A ANALGETIKA V KOMBINACI</t>
  </si>
  <si>
    <t>91261</t>
  </si>
  <si>
    <t>SPASMOPAN</t>
  </si>
  <si>
    <t>500MG/19,2MG/10MG/0,1MG SUP 5</t>
  </si>
  <si>
    <t>203954</t>
  </si>
  <si>
    <t>400MG/80MG TBL NOB 28</t>
  </si>
  <si>
    <t>11706</t>
  </si>
  <si>
    <t>80MG/16MG/ML INF CNC SOL 10X5ML</t>
  </si>
  <si>
    <t>29258</t>
  </si>
  <si>
    <t>TIANEPTIN</t>
  </si>
  <si>
    <t>14808</t>
  </si>
  <si>
    <t>COAXIL</t>
  </si>
  <si>
    <t>12,5MG TBL OBD 90</t>
  </si>
  <si>
    <t>TOBRAMYCIN</t>
  </si>
  <si>
    <t>86264</t>
  </si>
  <si>
    <t>3MG/ML OPH GTT SOL 1X5ML</t>
  </si>
  <si>
    <t>93207</t>
  </si>
  <si>
    <t>3MG/G OPH UNG 3,5G</t>
  </si>
  <si>
    <t>TRIAMCINOLON</t>
  </si>
  <si>
    <t>2829</t>
  </si>
  <si>
    <t>TRIAMCINOLON LÉČIVA UNG</t>
  </si>
  <si>
    <t>1MG/G UNG 10G</t>
  </si>
  <si>
    <t>TRIMETAZIDIN</t>
  </si>
  <si>
    <t>230405</t>
  </si>
  <si>
    <t>135900</t>
  </si>
  <si>
    <t>ZOLPIDEM ORION</t>
  </si>
  <si>
    <t>TOKOFEROL-ALFA</t>
  </si>
  <si>
    <t>10432</t>
  </si>
  <si>
    <t>VITAMIN E 400-ZENTIVA</t>
  </si>
  <si>
    <t>400MG CPS MOL 30</t>
  </si>
  <si>
    <t>DIOSMIN</t>
  </si>
  <si>
    <t>208563</t>
  </si>
  <si>
    <t>OSMIGEN</t>
  </si>
  <si>
    <t>46694</t>
  </si>
  <si>
    <t>125MCG TBL NOB 100 II</t>
  </si>
  <si>
    <t>MOČOVINA</t>
  </si>
  <si>
    <t>16462</t>
  </si>
  <si>
    <t>EXCIPIAL U LIPOLOTIO</t>
  </si>
  <si>
    <t>40MG/ML DRM EML 200ML</t>
  </si>
  <si>
    <t>*2099</t>
  </si>
  <si>
    <t>23914</t>
  </si>
  <si>
    <t>SEDAČKA POD SPRCHU 537 B</t>
  </si>
  <si>
    <t>NASTAVITELNÁ VÝŠKA 49-60CM,PLASTOVÉ HYGIENICKÉ SEDÁTKO</t>
  </si>
  <si>
    <t>136215</t>
  </si>
  <si>
    <t>CHODÍTKO ČTYŘKOLOVÉ MEYRA MOBILUS ROLLATOR</t>
  </si>
  <si>
    <t>SKLÁDACÍ, PŘÍTLAČ./PARKOV. BRZDY, SEDÁTKO, NOSNOST 150KG</t>
  </si>
  <si>
    <t>19400</t>
  </si>
  <si>
    <t>VLOŽKY ABSORPČNÍ TENA LADY MINI</t>
  </si>
  <si>
    <t>178ML,20KS</t>
  </si>
  <si>
    <t>87627</t>
  </si>
  <si>
    <t>VLOŽKY ABSORPČNÍ TENA LADY EXTRA</t>
  </si>
  <si>
    <t>522ML,20KS</t>
  </si>
  <si>
    <t>87118</t>
  </si>
  <si>
    <t>VLOŽKY ABSORPČNÍ MOLIMED AIR ACTIVE MIDI</t>
  </si>
  <si>
    <t>490ML,14KS</t>
  </si>
  <si>
    <t>87787</t>
  </si>
  <si>
    <t>KALHOTKY ABSORPČNÍ ID PANTS MEDIUM-NORMAL</t>
  </si>
  <si>
    <t>BOKY 80-120CM,1340ML,PRODYŠNÉ,14KS</t>
  </si>
  <si>
    <t>171899</t>
  </si>
  <si>
    <t>PLENY ABSORPČNÍ MOLICARE PREMIUM FORM SUPER</t>
  </si>
  <si>
    <t>2500ML,30KS</t>
  </si>
  <si>
    <t>132932</t>
  </si>
  <si>
    <t>BETAMETHASON</t>
  </si>
  <si>
    <t>192214</t>
  </si>
  <si>
    <t>DIPROSONE</t>
  </si>
  <si>
    <t>0,5MG/G CRM 30G</t>
  </si>
  <si>
    <t>15158</t>
  </si>
  <si>
    <t>CITALON</t>
  </si>
  <si>
    <t>52335</t>
  </si>
  <si>
    <t>147921</t>
  </si>
  <si>
    <t>2668</t>
  </si>
  <si>
    <t>OPHTHALMO-HYDROCORTISON LÉČIVA</t>
  </si>
  <si>
    <t>5MG/G OPH UNG 5G</t>
  </si>
  <si>
    <t>CHLORHEXIDIN, KOMBINACE</t>
  </si>
  <si>
    <t>98190</t>
  </si>
  <si>
    <t>0,25G/0,25G/0,75G DRM LIQ 250ML</t>
  </si>
  <si>
    <t>132811</t>
  </si>
  <si>
    <t>JODOVANÝ POVIDON</t>
  </si>
  <si>
    <t>62320</t>
  </si>
  <si>
    <t>100MG/G UNG 20G</t>
  </si>
  <si>
    <t>KODEIN</t>
  </si>
  <si>
    <t>207940</t>
  </si>
  <si>
    <t>CODEIN SLOVAKOFARMA</t>
  </si>
  <si>
    <t>30MG TBL NOB 10</t>
  </si>
  <si>
    <t>223521</t>
  </si>
  <si>
    <t>KYSELINA URSODEOXYCHOLOVÁ</t>
  </si>
  <si>
    <t>13808</t>
  </si>
  <si>
    <t>250MG CPS DUR 100 I</t>
  </si>
  <si>
    <t>LOSARTAN A DIURETIKA</t>
  </si>
  <si>
    <t>15316</t>
  </si>
  <si>
    <t>LOZAP H</t>
  </si>
  <si>
    <t>50MG/12,5MG TBL FLM 30</t>
  </si>
  <si>
    <t>213489</t>
  </si>
  <si>
    <t>9500IU/ML INJ SOL ISP 10X0,6ML</t>
  </si>
  <si>
    <t>213482</t>
  </si>
  <si>
    <t>19000IU/ML INJ SOL ISP 10X0,8ML</t>
  </si>
  <si>
    <t>210541</t>
  </si>
  <si>
    <t>75MG CPS DUR 14</t>
  </si>
  <si>
    <t>168903</t>
  </si>
  <si>
    <t>20MG TBL FLM 28 II</t>
  </si>
  <si>
    <t>SOTALOL</t>
  </si>
  <si>
    <t>49014</t>
  </si>
  <si>
    <t>SOTAHEXAL 80</t>
  </si>
  <si>
    <t>12475</t>
  </si>
  <si>
    <t>TRAMABENE</t>
  </si>
  <si>
    <t>50MG CPS DUR 30</t>
  </si>
  <si>
    <t>VALSARTAN</t>
  </si>
  <si>
    <t>125598</t>
  </si>
  <si>
    <t>VALSACOR</t>
  </si>
  <si>
    <t>160MG TBL FLM 84</t>
  </si>
  <si>
    <t>132654</t>
  </si>
  <si>
    <t>BETAMETHASON A ANTIBIOTIKA</t>
  </si>
  <si>
    <t>17170</t>
  </si>
  <si>
    <t>BELOGENT</t>
  </si>
  <si>
    <t>0,5MG/G+1MG/G CRM 30G</t>
  </si>
  <si>
    <t>142198</t>
  </si>
  <si>
    <t>DONPETHON</t>
  </si>
  <si>
    <t>168600</t>
  </si>
  <si>
    <t>PSEUDOEFEDRIN, KOMBINACE</t>
  </si>
  <si>
    <t>216102</t>
  </si>
  <si>
    <t>CLARINASE REPETABS</t>
  </si>
  <si>
    <t>5MG/120MG TBL PRO 7</t>
  </si>
  <si>
    <t>216104</t>
  </si>
  <si>
    <t>5MG/120MG TBL PRO 14</t>
  </si>
  <si>
    <t>104503</t>
  </si>
  <si>
    <t>200MG TBL PRO 60 I</t>
  </si>
  <si>
    <t>28338</t>
  </si>
  <si>
    <t>15MG TBL PRO 98 I</t>
  </si>
  <si>
    <t>239481</t>
  </si>
  <si>
    <t>132670</t>
  </si>
  <si>
    <t>176690</t>
  </si>
  <si>
    <t>24MG TBL NOB 60</t>
  </si>
  <si>
    <t>192217</t>
  </si>
  <si>
    <t>DIPROSALIC</t>
  </si>
  <si>
    <t>0,5MG/G+20MG/G DRM SOL 30ML</t>
  </si>
  <si>
    <t>178675</t>
  </si>
  <si>
    <t>JOVESTO</t>
  </si>
  <si>
    <t>89026</t>
  </si>
  <si>
    <t>50MG TBL ENT 100</t>
  </si>
  <si>
    <t>LERKANIDIPIN</t>
  </si>
  <si>
    <t>47610</t>
  </si>
  <si>
    <t>LORISTA 50</t>
  </si>
  <si>
    <t>13281</t>
  </si>
  <si>
    <t>MONTELUKAST</t>
  </si>
  <si>
    <t>132867</t>
  </si>
  <si>
    <t>SINGULAIR 10</t>
  </si>
  <si>
    <t>213487</t>
  </si>
  <si>
    <t>9500IU/ML INJ SOL ISP 10X0,3ML</t>
  </si>
  <si>
    <t>164835</t>
  </si>
  <si>
    <t>46755</t>
  </si>
  <si>
    <t>192721</t>
  </si>
  <si>
    <t>172044</t>
  </si>
  <si>
    <t>150MCG TBL NOB 100</t>
  </si>
  <si>
    <t>ERENUMAB</t>
  </si>
  <si>
    <t>223040</t>
  </si>
  <si>
    <t>136310</t>
  </si>
  <si>
    <t>CHODÍTKO ČTYŘKOLOVÉ STABILO 2 BASIC</t>
  </si>
  <si>
    <t>S PODPŮRNOU DESKOU,VÝŠKOVĚ STAVITELNÉ 93 AŽ 135 CM,NOSNOST 150 KG</t>
  </si>
  <si>
    <t>140089</t>
  </si>
  <si>
    <t>CHODÍTKO ČTYŘKOLOVÉ SKLÁDACÍ 105</t>
  </si>
  <si>
    <t>DURALOVÉ, SKLÁDACÍ RÁM, NAST. VÝŠKA, SEDÁTKO, OPĚRKA, BRZDY, KOŠÍK</t>
  </si>
  <si>
    <t>25422</t>
  </si>
  <si>
    <t>PŘÍSLUŠENSTVÍ K MECH.VOZÍKŮM DUPONT</t>
  </si>
  <si>
    <t>OPĚRKA ZAD POLOHOVACÍ RP402</t>
  </si>
  <si>
    <t>25533</t>
  </si>
  <si>
    <t>VOZÍK MECHANICKÝ ODLEHČENÝ DUPONT ALTO PLUS</t>
  </si>
  <si>
    <t>RYCHLOUP. ZADNÍ KOLA, ADAPTÉR TĚŽIŠTĚ, STABIL. KOLEČKA, NAST. HLOUBKA SEDU</t>
  </si>
  <si>
    <t>25423</t>
  </si>
  <si>
    <t>PODNOŽKA POLOHOVACÍ RP403</t>
  </si>
  <si>
    <t>25531</t>
  </si>
  <si>
    <t>OPĚRKA HLAVY NASTAVITELNÁ RP404</t>
  </si>
  <si>
    <t>178682</t>
  </si>
  <si>
    <t>5MG TBL FLM 30 I</t>
  </si>
  <si>
    <t>214084</t>
  </si>
  <si>
    <t>HYDROXYCHLOROCHIN</t>
  </si>
  <si>
    <t>54424</t>
  </si>
  <si>
    <t>98191</t>
  </si>
  <si>
    <t>0,5G/0,5G/1,5G DRM LIQ 500ML</t>
  </si>
  <si>
    <t>48262</t>
  </si>
  <si>
    <t>3300IU/G+250IU/G DRM PLV ADS 1X5G</t>
  </si>
  <si>
    <t>129359</t>
  </si>
  <si>
    <t>QUETIAPIN ACTAVIS</t>
  </si>
  <si>
    <t>200MG TBL FLM 60 I</t>
  </si>
  <si>
    <t>29480</t>
  </si>
  <si>
    <t>5MG+10MG+15MG+20MG TBL FLM 7+7+7+7 II</t>
  </si>
  <si>
    <t>215608</t>
  </si>
  <si>
    <t>HELICID 10 ZENTIVA</t>
  </si>
  <si>
    <t>10MG CPS ETD 28 I</t>
  </si>
  <si>
    <t>96118</t>
  </si>
  <si>
    <t>250SU CPS MOL 50</t>
  </si>
  <si>
    <t>23935</t>
  </si>
  <si>
    <t>SEDAČKA DO VANY ZÁVĚSNÁ S VÝŘEZEM 554</t>
  </si>
  <si>
    <t>PLAST.HYG.SEDÁTKO S VÝŘEZEM A OPĚRKOU ZAD</t>
  </si>
  <si>
    <t>13704</t>
  </si>
  <si>
    <t>ZOVIRAX</t>
  </si>
  <si>
    <t>400MG TBL NOB 70</t>
  </si>
  <si>
    <t>223159</t>
  </si>
  <si>
    <t>7,5MG/ML POR SOL/INH SOL 60ML</t>
  </si>
  <si>
    <t>AMIDY</t>
  </si>
  <si>
    <t>502</t>
  </si>
  <si>
    <t>MESOCAIN 1%</t>
  </si>
  <si>
    <t>10MG/ML INJ SOL 10X10ML</t>
  </si>
  <si>
    <t>225092</t>
  </si>
  <si>
    <t>203239</t>
  </si>
  <si>
    <t>AZATHIOPRIN MEDAC</t>
  </si>
  <si>
    <t>19757</t>
  </si>
  <si>
    <t>BELODERM</t>
  </si>
  <si>
    <t>0,5MG/G UNG 30G</t>
  </si>
  <si>
    <t>BETAXOLOL</t>
  </si>
  <si>
    <t>233556</t>
  </si>
  <si>
    <t>BETAXOLOL MYLAN</t>
  </si>
  <si>
    <t>67547</t>
  </si>
  <si>
    <t>75MG/3ML INJ SOL 10X3ML</t>
  </si>
  <si>
    <t>186187</t>
  </si>
  <si>
    <t>OLFEN</t>
  </si>
  <si>
    <t>10MG/G GEL 1X100G</t>
  </si>
  <si>
    <t>EZETIMIB</t>
  </si>
  <si>
    <t>47997</t>
  </si>
  <si>
    <t>EZETROL</t>
  </si>
  <si>
    <t>10MG TBL NOB 98 II</t>
  </si>
  <si>
    <t>HYDROGENOVANÉ NÁMELOVÉ ALKALOIDY</t>
  </si>
  <si>
    <t>91032</t>
  </si>
  <si>
    <t>SECATOXIN FORTE</t>
  </si>
  <si>
    <t>2,5MG/ML POR GTT SOL 25ML</t>
  </si>
  <si>
    <t>218234</t>
  </si>
  <si>
    <t>LOCOID LIPOCREAM 0,1%</t>
  </si>
  <si>
    <t>216199</t>
  </si>
  <si>
    <t>GLUCOPHAGE</t>
  </si>
  <si>
    <t>208204</t>
  </si>
  <si>
    <t>500MG TBL FLM 60 II</t>
  </si>
  <si>
    <t>231687</t>
  </si>
  <si>
    <t>194640</t>
  </si>
  <si>
    <t>OXYKODON STADA</t>
  </si>
  <si>
    <t>20MG CPS DUR 30X1</t>
  </si>
  <si>
    <t>75023</t>
  </si>
  <si>
    <t>COTRIMOXAZOL AL FORTE</t>
  </si>
  <si>
    <t>800MG/160MG TBL NOB 20</t>
  </si>
  <si>
    <t>TIKAGRELOR</t>
  </si>
  <si>
    <t>167939</t>
  </si>
  <si>
    <t>BRILIQUE</t>
  </si>
  <si>
    <t>90MG TBL FLM 56 KAL I</t>
  </si>
  <si>
    <t>VALSARTAN A DIURETIKA</t>
  </si>
  <si>
    <t>155092</t>
  </si>
  <si>
    <t>VALSACOMBI</t>
  </si>
  <si>
    <t>80MG/12,5MG TBL FLM 84</t>
  </si>
  <si>
    <t>PLANÉ NEŠTOVICE, ŽIVÝ ATENUOVANÝ VIRUS</t>
  </si>
  <si>
    <t>10277</t>
  </si>
  <si>
    <t>VARILRIX</t>
  </si>
  <si>
    <t>INJ PSO LQF 1X0,5ML IV</t>
  </si>
  <si>
    <t>KYSELINA THIOKTOVÁ</t>
  </si>
  <si>
    <t>55391</t>
  </si>
  <si>
    <t>THIOGAMMA 600 ORAL</t>
  </si>
  <si>
    <t>600MG TBL FLM 30</t>
  </si>
  <si>
    <t>84367</t>
  </si>
  <si>
    <t>600MG TBL FLM 60</t>
  </si>
  <si>
    <t>OXYKODON A NALOXON</t>
  </si>
  <si>
    <t>138530</t>
  </si>
  <si>
    <t>TARGIN</t>
  </si>
  <si>
    <t>10MG/5MG TBL PRO 60</t>
  </si>
  <si>
    <t>138541</t>
  </si>
  <si>
    <t>20MG/10MG TBL PRO 60</t>
  </si>
  <si>
    <t>EPINEFRIN</t>
  </si>
  <si>
    <t>180471</t>
  </si>
  <si>
    <t>EPIPEN</t>
  </si>
  <si>
    <t>300MCG INJ SOL PEP 1X0,3ML</t>
  </si>
  <si>
    <t>11973</t>
  </si>
  <si>
    <t>BERLE PŘEDLOKETNí SPECIÁLNÍ 222 KL-S</t>
  </si>
  <si>
    <t>VYMĚKČENÉ DRŽADLO,NASTAVITELNÁ 76-96CM,DO 130KG</t>
  </si>
  <si>
    <t>87477</t>
  </si>
  <si>
    <t>KALHOTKY ABSORPČNÍ MOLICARE PREMIUM SUPER PLUS LAR</t>
  </si>
  <si>
    <t>BOKY 120-150CM,3020ML,30KS</t>
  </si>
  <si>
    <t>19390</t>
  </si>
  <si>
    <t>MATRACE ANTIDEKUBITNÍ WAFLE MONOBLOK</t>
  </si>
  <si>
    <t>1980X900X120MM</t>
  </si>
  <si>
    <t>ATENOLOL</t>
  </si>
  <si>
    <t>65388</t>
  </si>
  <si>
    <t>TENORMIN 50</t>
  </si>
  <si>
    <t>SULFASALAZIN</t>
  </si>
  <si>
    <t>4304</t>
  </si>
  <si>
    <t>SULFASALAZIN K-EN</t>
  </si>
  <si>
    <t>29255</t>
  </si>
  <si>
    <t>10MG TBL FLM 4</t>
  </si>
  <si>
    <t>THEOFYLIN</t>
  </si>
  <si>
    <t>185728</t>
  </si>
  <si>
    <t>AFONILUM SR</t>
  </si>
  <si>
    <t>250MG CPS PRO 50</t>
  </si>
  <si>
    <t>KYSELINA ACETYLSALICYLOVÁ, KOMBINACE KROMĚ PSYCHOLEPTIK</t>
  </si>
  <si>
    <t>9</t>
  </si>
  <si>
    <t>450MG/50MG TBL NOB 10</t>
  </si>
  <si>
    <t>13703</t>
  </si>
  <si>
    <t>125053</t>
  </si>
  <si>
    <t>10MG TBL NOB 100</t>
  </si>
  <si>
    <t>142103</t>
  </si>
  <si>
    <t>AMLORATIO</t>
  </si>
  <si>
    <t>ANTIBIOTIKA V KOMBINACI S OSTATNÍMI LÉČIVY</t>
  </si>
  <si>
    <t>1077</t>
  </si>
  <si>
    <t>OPHTHALMO-FRAMYKOIN COMP.</t>
  </si>
  <si>
    <t>208605</t>
  </si>
  <si>
    <t>BUDESONID</t>
  </si>
  <si>
    <t>16306</t>
  </si>
  <si>
    <t>MIFLONID 400</t>
  </si>
  <si>
    <t>400MCG INH PLV CPS DUR 60</t>
  </si>
  <si>
    <t>18523</t>
  </si>
  <si>
    <t>250MG TBL FLM 10</t>
  </si>
  <si>
    <t>155685</t>
  </si>
  <si>
    <t>58880</t>
  </si>
  <si>
    <t>132908</t>
  </si>
  <si>
    <t>47033</t>
  </si>
  <si>
    <t>35MG/ML POR PLV SUS 100ML</t>
  </si>
  <si>
    <t>234828</t>
  </si>
  <si>
    <t>234823</t>
  </si>
  <si>
    <t>107859</t>
  </si>
  <si>
    <t>11063</t>
  </si>
  <si>
    <t>IBALGIN 600</t>
  </si>
  <si>
    <t>40375</t>
  </si>
  <si>
    <t>32MG TBL NOB 20</t>
  </si>
  <si>
    <t>140104</t>
  </si>
  <si>
    <t>CASTISPIR</t>
  </si>
  <si>
    <t>16916</t>
  </si>
  <si>
    <t>0,2MG TBL FLM 100</t>
  </si>
  <si>
    <t>NORFLOXACIN</t>
  </si>
  <si>
    <t>93465</t>
  </si>
  <si>
    <t>NOLICIN</t>
  </si>
  <si>
    <t>400MG TBL FLM 20</t>
  </si>
  <si>
    <t>OLOPATADIN</t>
  </si>
  <si>
    <t>195013</t>
  </si>
  <si>
    <t>ALERPALUX</t>
  </si>
  <si>
    <t>1MG/ML OPH GTT SOL 1X5ML</t>
  </si>
  <si>
    <t>28213</t>
  </si>
  <si>
    <t>28216</t>
  </si>
  <si>
    <t>125557</t>
  </si>
  <si>
    <t>ACESIAL</t>
  </si>
  <si>
    <t>3378</t>
  </si>
  <si>
    <t>100MG/20MG TBL NOB 20</t>
  </si>
  <si>
    <t>76650</t>
  </si>
  <si>
    <t>156719</t>
  </si>
  <si>
    <t>TRALGIT OROTAB</t>
  </si>
  <si>
    <t>50MG POR TBL DIS 30 II</t>
  </si>
  <si>
    <t>93884</t>
  </si>
  <si>
    <t>PÁS BEDERNÍ LOMBASKIN 0870</t>
  </si>
  <si>
    <t>EXTRA TENKÝ BEDERNÍ PÁS S PEVNÝMI VÝZTUHAMI</t>
  </si>
  <si>
    <t>87665</t>
  </si>
  <si>
    <t>VLOŽKY ABSORPČNÍ MOLIMED COMFORT MINI</t>
  </si>
  <si>
    <t>300ML,30KS</t>
  </si>
  <si>
    <t>171931</t>
  </si>
  <si>
    <t>KALHOTKY ABSORPČNÍ TENA PANTS NORMAL MEDIUM</t>
  </si>
  <si>
    <t>BOKY 80-110CM,1010ML,10KS</t>
  </si>
  <si>
    <t>204690</t>
  </si>
  <si>
    <t>147085</t>
  </si>
  <si>
    <t>APO-ATORVASTATIN</t>
  </si>
  <si>
    <t>132689</t>
  </si>
  <si>
    <t>225549</t>
  </si>
  <si>
    <t>500MG TBL FLM 180(2X90)</t>
  </si>
  <si>
    <t>221056</t>
  </si>
  <si>
    <t>KYSELINA TIAPROFENOVÁ</t>
  </si>
  <si>
    <t>96484</t>
  </si>
  <si>
    <t>SURGAM LÉČIVA</t>
  </si>
  <si>
    <t>300MG TBL NOB 20</t>
  </si>
  <si>
    <t>48888</t>
  </si>
  <si>
    <t>325MG/130MG/70MG TBL NOB 20</t>
  </si>
  <si>
    <t>186841</t>
  </si>
  <si>
    <t>146917</t>
  </si>
  <si>
    <t>160212</t>
  </si>
  <si>
    <t>SILDENAFIL ACCORD</t>
  </si>
  <si>
    <t>124903</t>
  </si>
  <si>
    <t>30MG TBL FLM 50</t>
  </si>
  <si>
    <t>214601</t>
  </si>
  <si>
    <t>HYPNOGEN</t>
  </si>
  <si>
    <t>KANDESARTAN A AMLODIPIN</t>
  </si>
  <si>
    <t>203397</t>
  </si>
  <si>
    <t>CARAMLO</t>
  </si>
  <si>
    <t>8MG/5MG TBL NOB 98</t>
  </si>
  <si>
    <t>2420</t>
  </si>
  <si>
    <t>PANCREOLAN FORTE</t>
  </si>
  <si>
    <t>6000U TBL ENT 30</t>
  </si>
  <si>
    <t>138552</t>
  </si>
  <si>
    <t>40MG/20MG TBL PRO 60</t>
  </si>
  <si>
    <t>58249</t>
  </si>
  <si>
    <t>50MG/ML INJ SOL 10X10ML</t>
  </si>
  <si>
    <t>78930</t>
  </si>
  <si>
    <t>PÁSKA PERONEÁLNÍ - TYP 702</t>
  </si>
  <si>
    <t>PÁSKA PERONEÁLNÍ, KRÁTKÁ, DLOUHÁ</t>
  </si>
  <si>
    <t>140677</t>
  </si>
  <si>
    <t>PÁS BEDERNÍ - LUMBOSAN</t>
  </si>
  <si>
    <t>PÁS BEDERNÍ PLETENINOVÝ S VÝZTUHAMI</t>
  </si>
  <si>
    <t>78067</t>
  </si>
  <si>
    <t>ORTÉZA ZÁPĚSTNÍ</t>
  </si>
  <si>
    <t>S VÝSTUHOU TYP 10 L,P 3 VELIKOSTI (OBJ. ZPO10)</t>
  </si>
  <si>
    <t>171917</t>
  </si>
  <si>
    <t>VLOŽKY ABSORPČNÍ TENA LADY SLIM MINI</t>
  </si>
  <si>
    <t>200ML,20KS</t>
  </si>
  <si>
    <t>171920</t>
  </si>
  <si>
    <t>VLOŽKY ABSORPČNÍ TENA LADY SLIM NORMAL</t>
  </si>
  <si>
    <t>350ML,24KS</t>
  </si>
  <si>
    <t>191728</t>
  </si>
  <si>
    <t>100MG POR PLV SUS 20</t>
  </si>
  <si>
    <t>225107</t>
  </si>
  <si>
    <t>49910</t>
  </si>
  <si>
    <t>139478</t>
  </si>
  <si>
    <t>BETAMED</t>
  </si>
  <si>
    <t>20MG TBL FLM 50</t>
  </si>
  <si>
    <t>148673</t>
  </si>
  <si>
    <t>20MG TBL NOB 30</t>
  </si>
  <si>
    <t>ENALAPRIL</t>
  </si>
  <si>
    <t>59879</t>
  </si>
  <si>
    <t>ENAPRIL</t>
  </si>
  <si>
    <t>ERYTHROMYCIN, KOMBINACE</t>
  </si>
  <si>
    <t>173198</t>
  </si>
  <si>
    <t>ZINERYT</t>
  </si>
  <si>
    <t>40MG/ML+12MG/ML DRM PLQ SOL 1+1X70ML</t>
  </si>
  <si>
    <t>226235</t>
  </si>
  <si>
    <t>163425</t>
  </si>
  <si>
    <t>194624</t>
  </si>
  <si>
    <t>MEMANTINE ACCORD</t>
  </si>
  <si>
    <t>208203</t>
  </si>
  <si>
    <t>500MG TBL FLM 120 II</t>
  </si>
  <si>
    <t>192521</t>
  </si>
  <si>
    <t>NASONEX</t>
  </si>
  <si>
    <t>140328</t>
  </si>
  <si>
    <t>FIXACE ZÁPĚSTÍ BEZ FIXACE PALCE</t>
  </si>
  <si>
    <t>FZ 030</t>
  </si>
  <si>
    <t>11421</t>
  </si>
  <si>
    <t>BERLE PŘEDLOKETNÍ SPECIÁLNÍ JH01S</t>
  </si>
  <si>
    <t>2X NASTAVIT.VÝŠ.70-94CM,ODLEHČENÁ,VYMĚKČENÁ,PROTISKL.VÝPLŇ PŘEDL.,NOS.DO 130KG</t>
  </si>
  <si>
    <t>218475</t>
  </si>
  <si>
    <t>ATORVASTATIN SANECA</t>
  </si>
  <si>
    <t>173917</t>
  </si>
  <si>
    <t>PLOVTT</t>
  </si>
  <si>
    <t>75MG TBL FLM 84</t>
  </si>
  <si>
    <t>TOFISOPAM</t>
  </si>
  <si>
    <t>187864</t>
  </si>
  <si>
    <t>50MG TBL NOB 20</t>
  </si>
  <si>
    <t>194718</t>
  </si>
  <si>
    <t>4000020</t>
  </si>
  <si>
    <t>ORTÉZA DOLNÍ KONČETINY INDIV. ZHOTOVENÁ</t>
  </si>
  <si>
    <t>93221</t>
  </si>
  <si>
    <t>PÁS BEDERNÍ S VÝZTUHAMI PAN 3.04</t>
  </si>
  <si>
    <t>VYSOKÝ S KŘÍŽENÝM TAHEM, VEL. S,M,L,XL,XXL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</si>
  <si>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</si>
  <si>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</si>
  <si>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</si>
  <si>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</si>
  <si>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N04BA03 - LEVODOPA, INHIBITOR DEKARBOXYLASY A INHIBITOR COMT</t>
  </si>
  <si>
    <t>N02CC01 - SUMATRIPTAN</t>
  </si>
  <si>
    <t>N06DX01 - MEMANTIN</t>
  </si>
  <si>
    <t>N03AX12 - GABAPENTIN</t>
  </si>
  <si>
    <t>N04BB01 - AMANTADIN</t>
  </si>
  <si>
    <t>L04AX01 - AZATHIOPRIN</t>
  </si>
  <si>
    <t>N06AB04 - CITALOPRAM</t>
  </si>
  <si>
    <t>N03AX11 - TOPIRAMÁT</t>
  </si>
  <si>
    <t>R03AK11 - FORMOTEROL A BUDESONID</t>
  </si>
  <si>
    <t>N06AB05 - PAROXETIN</t>
  </si>
  <si>
    <t>N06AX16 - VENLAFAXIN</t>
  </si>
  <si>
    <t>A02BC05 - ESOMEPRAZOL</t>
  </si>
  <si>
    <t>R06AX27 - DESLORATADIN</t>
  </si>
  <si>
    <t>N05AL05 - AMISULPRID</t>
  </si>
  <si>
    <t>C01BC03 - PROPAFENON</t>
  </si>
  <si>
    <t>C10AA01 - SIMVASTATIN</t>
  </si>
  <si>
    <t>R03DC03 - MONTELUKAST</t>
  </si>
  <si>
    <t>A07DA - ANTIPROPULZIVA</t>
  </si>
  <si>
    <t>N05AL01 - SULPIRID</t>
  </si>
  <si>
    <t>R05CB06 - AMBROXOL</t>
  </si>
  <si>
    <t>B01AC05 - TIKLOPIDIN</t>
  </si>
  <si>
    <t>A10AB05 - INSULIN ASPART</t>
  </si>
  <si>
    <t>C09DA01 - LOSARTAN A DIURETIKA</t>
  </si>
  <si>
    <t>N03AF01 - KARBAMAZEPIN</t>
  </si>
  <si>
    <t>A02BC05</t>
  </si>
  <si>
    <t>C09DA01</t>
  </si>
  <si>
    <t>N04BA03</t>
  </si>
  <si>
    <t>N06AB04</t>
  </si>
  <si>
    <t>A10AB05</t>
  </si>
  <si>
    <t>L04AX01</t>
  </si>
  <si>
    <t>N02CC01</t>
  </si>
  <si>
    <t>N03AF01</t>
  </si>
  <si>
    <t>N06AB05</t>
  </si>
  <si>
    <t>N06AX16</t>
  </si>
  <si>
    <t>R06AX27</t>
  </si>
  <si>
    <t>N03AX12</t>
  </si>
  <si>
    <t>N04BB01</t>
  </si>
  <si>
    <t>R03DC03</t>
  </si>
  <si>
    <t>N03AX11</t>
  </si>
  <si>
    <t>A07DA</t>
  </si>
  <si>
    <t>B01AC05</t>
  </si>
  <si>
    <t>R03AK11</t>
  </si>
  <si>
    <t>C10AA01</t>
  </si>
  <si>
    <t>N06DX01</t>
  </si>
  <si>
    <t>C01BC03</t>
  </si>
  <si>
    <t>R05CB06</t>
  </si>
  <si>
    <t>LEVODOPA/CARBIDOPA MYLAN</t>
  </si>
  <si>
    <t>N05AL01</t>
  </si>
  <si>
    <t>N05AL05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</si>
  <si>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</si>
  <si>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</si>
  <si>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</si>
  <si>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</si>
  <si>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</si>
  <si>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</si>
  <si>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</si>
  <si>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</si>
  <si>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</si>
  <si>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</si>
  <si>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</si>
  <si>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</si>
  <si>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</si>
  <si>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</si>
  <si>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ZB404</t>
  </si>
  <si>
    <t>Náplast cosmos 8 cm x 1 m 5403353</t>
  </si>
  <si>
    <t>ZI558</t>
  </si>
  <si>
    <t>Náplast curapor   7 x   5 cm 32912  (22120,  náhrada za cosmopor )</t>
  </si>
  <si>
    <t>ZI601</t>
  </si>
  <si>
    <t>Náplast curapor 10 x 20 cm 32915 ( náhrada za cosmopor )</t>
  </si>
  <si>
    <t>ZA318</t>
  </si>
  <si>
    <t>Náplast transpore 1,25 cm x 9,14 m 1527-0</t>
  </si>
  <si>
    <t>ZB084</t>
  </si>
  <si>
    <t>Náplast transpore 2,50 cm x 9,14 m 1527-1 - nahrazeno ZQ117</t>
  </si>
  <si>
    <t>ZA593</t>
  </si>
  <si>
    <t>Tampon sterilní stáčený 20 x 20 cm / 5 ks 28003+</t>
  </si>
  <si>
    <t>ZA467</t>
  </si>
  <si>
    <t>Tyčinka vatová nesterilní 15 cm bal. á 100 ks 9679369</t>
  </si>
  <si>
    <t>ZQ569</t>
  </si>
  <si>
    <t>Vata buničitá dělená cellin 2 role / 500 ks 40 x 50 mm 1230206310</t>
  </si>
  <si>
    <t>ZA090</t>
  </si>
  <si>
    <t>Vata buničitá přířezy 37 x 57 cm 2730152</t>
  </si>
  <si>
    <t>50115060</t>
  </si>
  <si>
    <t>ZPr - ostatní (Z503)</t>
  </si>
  <si>
    <t>ZB772</t>
  </si>
  <si>
    <t>Adaptér přechodka luer 450070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</si>
  <si>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</si>
  <si>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</si>
  <si>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</si>
  <si>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</si>
  <si>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</si>
  <si>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</si>
  <si>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ZQ250</t>
  </si>
  <si>
    <t>Hadička spojovací HS 1,8 x 450 mm UNIV DEPH free 2201 045 ND</t>
  </si>
  <si>
    <t>Hadička spojovací HS 1,8 x 450 mm UNIV DEPH free 2201 045ND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</si>
  <si>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</si>
  <si>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</si>
  <si>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</si>
  <si>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</si>
  <si>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</si>
  <si>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</si>
  <si>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</si>
  <si>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</si>
  <si>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</si>
  <si>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</si>
  <si>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</si>
  <si>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</si>
  <si>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ZA728</t>
  </si>
  <si>
    <t>Lopatka ústní dřevěná lékařská nesterilní bal. á 100 ks 1320100655</t>
  </si>
  <si>
    <t>ZF159</t>
  </si>
  <si>
    <t>Nádoba na kontaminovaný odpad 1 l 15-0002</t>
  </si>
  <si>
    <t>Nádoba na kontaminovaný odpad 1 obdélník l 15-0002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</si>
  <si>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</si>
  <si>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</si>
  <si>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</si>
  <si>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</si>
  <si>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</si>
  <si>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IIStrip 50 EU1 á 50 ks 05942861041</t>
  </si>
  <si>
    <t>ZB249</t>
  </si>
  <si>
    <t>Sáček močový s křížovou výpustí 2000 ml s hadičkou 90 cm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</si>
  <si>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</si>
  <si>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</si>
  <si>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</si>
  <si>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</si>
  <si>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</si>
  <si>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</si>
  <si>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</si>
  <si>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</si>
  <si>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ZQ040</t>
  </si>
  <si>
    <t>Stříkačka inzulínová 1 ml s jehlou 29 G bal. á 100 ks IS1029G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</si>
  <si>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</si>
  <si>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</si>
  <si>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</si>
  <si>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</si>
  <si>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ZA812</t>
  </si>
  <si>
    <t>Uzávěr do katetrů 4435001</t>
  </si>
  <si>
    <t>ZK799</t>
  </si>
  <si>
    <t>Zátka combi červená 4495101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</si>
  <si>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</si>
  <si>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</si>
  <si>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</si>
  <si>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</si>
  <si>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</si>
  <si>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</si>
  <si>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</si>
  <si>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</si>
  <si>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</si>
  <si>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</si>
  <si>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</si>
  <si>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</si>
  <si>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</si>
  <si>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</si>
  <si>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</si>
  <si>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</si>
  <si>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</si>
  <si>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</si>
  <si>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ZB533</t>
  </si>
  <si>
    <t>Zkumavka na kovy 6 ml 456080</t>
  </si>
  <si>
    <t>ZB766</t>
  </si>
  <si>
    <t>Zkumavka zelená 9 ml Lith.-hepar. 455084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</si>
  <si>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</si>
  <si>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</si>
  <si>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</si>
  <si>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</si>
  <si>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</si>
  <si>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</si>
  <si>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</si>
  <si>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</si>
  <si>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</si>
  <si>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</si>
  <si>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</si>
  <si>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</si>
  <si>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</si>
  <si>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</si>
  <si>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</si>
  <si>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</si>
  <si>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ZO935</t>
  </si>
  <si>
    <t>Rukavice operační latex bez pudru sterilní sempermed derma PF vel. 7,0 39473</t>
  </si>
  <si>
    <t>ZK475</t>
  </si>
  <si>
    <t>Rukavice operační latex s pudrem sterilní ansell, vasco surgical powderet vel. 7 6035526 (303504EU)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</si>
  <si>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</si>
  <si>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</si>
  <si>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</si>
  <si>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</si>
  <si>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</si>
  <si>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</si>
  <si>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ZF352</t>
  </si>
  <si>
    <t>Náplast transpore bílá 2,50 cm x 9,14 m bal. á 12 ks 1534-1</t>
  </si>
  <si>
    <t>ZN477</t>
  </si>
  <si>
    <t>Obinadlo elastické universal 12 cm x 5 m 1323100314</t>
  </si>
  <si>
    <t>ZQ248</t>
  </si>
  <si>
    <t>Hadička spojovací HS 1,8 x 450 mm LL DEPH free 2200 045 ND</t>
  </si>
  <si>
    <t>ZC744</t>
  </si>
  <si>
    <t>Katetr močový tiemann CH16 s balonkem 5/10 ml bal. á 12 ks K02-9816-02</t>
  </si>
  <si>
    <t>ZJ673</t>
  </si>
  <si>
    <t>Pohár na moč 100 ml UH GAMA204808</t>
  </si>
  <si>
    <t>ZQ967</t>
  </si>
  <si>
    <t>Stříkačka inzulínová 0,5 ml s jehlou 29 G sterilní bal. á 100 ks IS0529G</t>
  </si>
  <si>
    <t>ZA817</t>
  </si>
  <si>
    <t>Zkumavka PS 10 ml sterilní modrá zátka bal. á 20 ks 400914 - pouze pro Soudní + DMP + NEU + Genetika</t>
  </si>
  <si>
    <t>ZB773</t>
  </si>
  <si>
    <t>Zkumavka šedá-glykemie 454085</t>
  </si>
  <si>
    <t>ZA835</t>
  </si>
  <si>
    <t>Jehla injekční 0,6 x 25 mm modrá 4657667</t>
  </si>
  <si>
    <t>ZI423</t>
  </si>
  <si>
    <t>Jehla spinální 22 G x 90 mm atraumatická zaváděcí 18 G bal. á 20 ks 100/496/122</t>
  </si>
  <si>
    <t>ZA360</t>
  </si>
  <si>
    <t>Jehla sterican 0,5 x 25 mm oranžová 9186158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</si>
  <si>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</si>
  <si>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</si>
  <si>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</si>
  <si>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</si>
  <si>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</si>
  <si>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</si>
  <si>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ZA413</t>
  </si>
  <si>
    <t>Kompresa gáza 10 x 10 cm/100 ks nesterilní 06003</t>
  </si>
  <si>
    <t>ZD103</t>
  </si>
  <si>
    <t>Náplast omniplast 2,5 cm x 9,2 m 9004530</t>
  </si>
  <si>
    <t>ZQ117</t>
  </si>
  <si>
    <t>Náplast transparentní Airoplast cívka 2,5 cm x 9,14 m (náhrada za transpore) P-AIRO2591</t>
  </si>
  <si>
    <t>ZN476</t>
  </si>
  <si>
    <t>Obinadlo elastické universal 15 cm x 5 m 1323100315</t>
  </si>
  <si>
    <t>ZA444</t>
  </si>
  <si>
    <t>Tampon nesterilní stáčený 20 x 19 cm bez RTG nití bal. á 100 ks 1320300404</t>
  </si>
  <si>
    <t>ZF192</t>
  </si>
  <si>
    <t>Nádoba na kontaminovaný odpad 4 l 15-0004</t>
  </si>
  <si>
    <t>ZA170</t>
  </si>
  <si>
    <t>Pásek k TS kanyle pěnový 520000</t>
  </si>
  <si>
    <t>ZL689</t>
  </si>
  <si>
    <t>Roztok Accu-Check Performa Int´l Controls 1+2 level 04861736</t>
  </si>
  <si>
    <t>ZB757</t>
  </si>
  <si>
    <t>Zkumavka 6 ml K3 edta fialová 456036</t>
  </si>
  <si>
    <t>ZB777</t>
  </si>
  <si>
    <t>Zkumavka červená 3,5 ml gel 454071</t>
  </si>
  <si>
    <t>ZF714</t>
  </si>
  <si>
    <t>Náplast derma plast sensitive spots pr.22 mm bal. á 200 ks 535382</t>
  </si>
  <si>
    <t>ZA446</t>
  </si>
  <si>
    <t>Vata buničitá přířezy 20 x 30 cm 1230200129</t>
  </si>
  <si>
    <t>ZB931</t>
  </si>
  <si>
    <t>Parafilm M 38 m/10 cm (291-1213) BRND701605</t>
  </si>
  <si>
    <t>DH425</t>
  </si>
  <si>
    <t>BENZINUM., 1L</t>
  </si>
  <si>
    <t>DG211</t>
  </si>
  <si>
    <t>HEPTAPHAN, DIAG.PROUZKY 50 ks</t>
  </si>
  <si>
    <t>DG388</t>
  </si>
  <si>
    <t>Játrový bujon (10ml)- šroubovací uzávěr</t>
  </si>
  <si>
    <t>DG145</t>
  </si>
  <si>
    <t>kyselina CHLOROVODÍKOVÁ 35% P.A.</t>
  </si>
  <si>
    <t>DC897</t>
  </si>
  <si>
    <t>SET NA CELK. BILKOVINU 600M</t>
  </si>
  <si>
    <t>ZC846</t>
  </si>
  <si>
    <t>Kompresa AB 15 x 25 cm/1 ks sterilní NT savá (1230114031) 1327114031</t>
  </si>
  <si>
    <t>ZD599</t>
  </si>
  <si>
    <t>Krytí atrauman 7,5 x 10 cm bal. á 10 ks 499513</t>
  </si>
  <si>
    <t>ZD746</t>
  </si>
  <si>
    <t>Krytí atrauman Ag 10 x 10 cm bal. á 3 ks 499572</t>
  </si>
  <si>
    <t>ZL410</t>
  </si>
  <si>
    <t>Krytí gelové Hemagel 100 g A2681147</t>
  </si>
  <si>
    <t>ZK405</t>
  </si>
  <si>
    <t>Krytí hemostatické gelitaspon standard 80 x 50 mm x 10 mm bal. á 10 ks A2107861</t>
  </si>
  <si>
    <t>ZE775</t>
  </si>
  <si>
    <t>Krytí tegaderm CHG 10,0 cm x 12,0 cm na CŽK-antibakt. bal. á 25 ks 1658R</t>
  </si>
  <si>
    <t>ZI599</t>
  </si>
  <si>
    <t>Náplast curapor 10 x   8 cm 32913 ( 22121,  náhrada za cosmopor )</t>
  </si>
  <si>
    <t>ZI600</t>
  </si>
  <si>
    <t>Náplast curapor 10 x 15 cm 32914 ( náhrada za cosmopor )</t>
  </si>
  <si>
    <t>ZH012</t>
  </si>
  <si>
    <t>Náplast micropore 2,50 cm x 9,10 m 840W-1</t>
  </si>
  <si>
    <t>ZA339</t>
  </si>
  <si>
    <t>Obinadlo hydrofilní   8 cm x   5 m 13006</t>
  </si>
  <si>
    <t>ZA425</t>
  </si>
  <si>
    <t>Obinadlo hydrofilní 10 cm x   5 m 13007</t>
  </si>
  <si>
    <t>ZO299</t>
  </si>
  <si>
    <t>Punčochy antitrombotické pro imobilní pacienty mediven thrombexin 18 stehenní velké 84218 8060104</t>
  </si>
  <si>
    <t>ZA617</t>
  </si>
  <si>
    <t>Tampon TC-OC k ošetření dutiny ústní á 250 ks 12240</t>
  </si>
  <si>
    <t>ZI953</t>
  </si>
  <si>
    <t>Ambuvak pro dospělé vak 1,6 l komplet (maska 4 a 5, hadička, rezervoár) 48.010.55.004</t>
  </si>
  <si>
    <t>ZK977</t>
  </si>
  <si>
    <t>Cévka odsávací CH14 s přerušovačem sání, délka 50 cm, P01173a</t>
  </si>
  <si>
    <t>ZD223</t>
  </si>
  <si>
    <t>Čidlo průtoku vzduchu-flow senzor 281637(279331)</t>
  </si>
  <si>
    <t>ZQ490</t>
  </si>
  <si>
    <t>Elektroda EKG pěnová pr. 48 mm pro dospělé (ES GS48) H-108003</t>
  </si>
  <si>
    <t>ZP659</t>
  </si>
  <si>
    <t>Elektroda k EMG nalepovací, klips jednorázová bal. á 100 ks 97-504</t>
  </si>
  <si>
    <t>ZC586</t>
  </si>
  <si>
    <t>Filtr H-V kompaktní kombinovaný sterilní přímý á 25 ks 19401</t>
  </si>
  <si>
    <t>ZB295</t>
  </si>
  <si>
    <t>Filtr iso-gard hepa čistý bal. á 20 ks 28012</t>
  </si>
  <si>
    <t>ZD454</t>
  </si>
  <si>
    <t>Filtr pro dospělé s HME a portem 038-41-355</t>
  </si>
  <si>
    <t>ZA996</t>
  </si>
  <si>
    <t>Kanyla TS 8,0 s manžetou 100/800/080</t>
  </si>
  <si>
    <t>ZC743</t>
  </si>
  <si>
    <t>Katetr močový tiemann CH14 s balonkem bal. á 12 ks K02-9814-02</t>
  </si>
  <si>
    <t>ZK884</t>
  </si>
  <si>
    <t>Kohout trojcestný discofix modrý 4095111</t>
  </si>
  <si>
    <t>ZM656</t>
  </si>
  <si>
    <t>Krytí - roztok Microdacyn 250 ml s rozprašovačem MI44106-00</t>
  </si>
  <si>
    <t>ZB103</t>
  </si>
  <si>
    <t>Láhev k odsávačce flovac 2l hadice 1,8 m 000-036-021</t>
  </si>
  <si>
    <t>ZN206</t>
  </si>
  <si>
    <t>Lopatka ústní dřevěná lékařská sterilní 150 x 17 mm bal. á 5 x 100 ks 4002/SG/CS/L</t>
  </si>
  <si>
    <t>ZB947</t>
  </si>
  <si>
    <t>Manžeta TK dospělá k monitoru Philips střední 27-35 cm M1574A</t>
  </si>
  <si>
    <t>ZQ140</t>
  </si>
  <si>
    <t>Nůžky oční rovné 115 mm TK-AK 432-11</t>
  </si>
  <si>
    <t>ZB507</t>
  </si>
  <si>
    <t>Páska fixační SOFT FIX, set-4 druhy, 9 rolí NKS:30-05</t>
  </si>
  <si>
    <t>ZM290</t>
  </si>
  <si>
    <t>Podávky maier rovné se zámkem 260 mm 117 27 0260</t>
  </si>
  <si>
    <t>ZA691</t>
  </si>
  <si>
    <t>Rampa 3 kohouty discofix 16600C/4085434/</t>
  </si>
  <si>
    <t>ZB301</t>
  </si>
  <si>
    <t>Rampa 5 kohoutů bez PVC lipidorezistentní bal. á 20 ks RP 5000 M</t>
  </si>
  <si>
    <t>ZD956</t>
  </si>
  <si>
    <t>Redukce na video EEG 150 cm 45-800</t>
  </si>
  <si>
    <t>ZN645</t>
  </si>
  <si>
    <t>Sáček močový 14 denní Urosid 2000S s bezjehlovým portem objem 2000 ml délka hadice 120 cm bal. á 40 ks N13479</t>
  </si>
  <si>
    <t>ZJ312</t>
  </si>
  <si>
    <t>Sonda žaludeční CH16 1200 mm s RTG linkou bal. á 50 ks 412016</t>
  </si>
  <si>
    <t>ZH491</t>
  </si>
  <si>
    <t>Stříkačka injekční 3-dílná 50 - 60 ml LL MRG00711</t>
  </si>
  <si>
    <t>ZB815</t>
  </si>
  <si>
    <t>Stříkačka injekční 3-dílná 50 ml LL spec. Original-Perfusor oranžová s jehlou 50 ml (8728828F, černá se již nevyrábí) 8728861F-06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</si>
  <si>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</si>
  <si>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</si>
  <si>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</si>
  <si>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</si>
  <si>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</si>
  <si>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</si>
  <si>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ZF186</t>
  </si>
  <si>
    <t>Stříkačka janett 2-dílná 150 ml vyplachovací balená 08151</t>
  </si>
  <si>
    <t>ZB041</t>
  </si>
  <si>
    <t>Systém hrudní drenáže atrium 1 cestný 3600-100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</si>
  <si>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</si>
  <si>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</si>
  <si>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</si>
  <si>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</si>
  <si>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ZI180</t>
  </si>
  <si>
    <t>Zkumavka s mediem+ flovakovaný tampon eSwab minitip oranžový (oko,ucho,krk,nos,dutiny,urogenitální tra) 491CE.A</t>
  </si>
  <si>
    <t>ZC790</t>
  </si>
  <si>
    <t>Jehla k lumbální punkci atraumatická 20G/120 mm/L á 25 ks PAJ:321151-31B</t>
  </si>
  <si>
    <t>ZN880</t>
  </si>
  <si>
    <t>Jehla tupá speciální k aplikaci EEG gelu jednorázová bal. á 50 ks 91-055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</si>
  <si>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</si>
  <si>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</si>
  <si>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</si>
  <si>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</si>
  <si>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ZP949</t>
  </si>
  <si>
    <t>Rukavice vyšetřovací nitril basic bez pudru modré XL bal. á 170 ks 44753</t>
  </si>
  <si>
    <t>50115070</t>
  </si>
  <si>
    <t>ZPr - katetry ostatní (Z513)</t>
  </si>
  <si>
    <t>ZA396</t>
  </si>
  <si>
    <t>Katetr arterialní set 20 GA x 8 cm, set: kanyla s prodluž. hadičkou a spojkou+zaváděcí vodič+zav. punkční jehla,  bal.á 10 ks SAC-00820</t>
  </si>
  <si>
    <t>ZD310</t>
  </si>
  <si>
    <t>Katetr CVC 2 lumen 7 Fr x 20 cm bal. á 10 ks CV-16702</t>
  </si>
  <si>
    <t>ZC625</t>
  </si>
  <si>
    <t>Katetr CVC 3 lumen 7 Fr 18/18/16G set bal. á 5 ks NM-15703</t>
  </si>
  <si>
    <t>50115079</t>
  </si>
  <si>
    <t>ZPr - internzivní péče (Z542)</t>
  </si>
  <si>
    <t>ZN621</t>
  </si>
  <si>
    <t>Nos umělý s portem pro odsávání bal. á 30 ks B0300(6000)</t>
  </si>
  <si>
    <t>ZC366</t>
  </si>
  <si>
    <t>Převodník tlakový PX260 150 cm 1 linka bal. á 10 ks (T100209A) T100209B</t>
  </si>
  <si>
    <t>ZO025</t>
  </si>
  <si>
    <t>Set k ventilátorům Hamilton HAM-OLN</t>
  </si>
  <si>
    <t>DG395</t>
  </si>
  <si>
    <t>Diagnostická souprava AB0 set monoklonální na 30</t>
  </si>
  <si>
    <t>ZA547</t>
  </si>
  <si>
    <t>Krytí inadine nepřilnavé 9,5 x 9,5 cm 1/10 SYS01512EE</t>
  </si>
  <si>
    <t>ZD104</t>
  </si>
  <si>
    <t>Náplast omniplast 10,0 cm x 10,0 m 9004472 (900535)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</si>
  <si>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</si>
  <si>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</si>
  <si>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</si>
  <si>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</si>
  <si>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ZD212</t>
  </si>
  <si>
    <t>Brýle kyslíkové pro dospělé 1,8 m standard 1161000/L</t>
  </si>
  <si>
    <t>ZB908</t>
  </si>
  <si>
    <t>Hadička spojovací žlutá 1 mm x 1500 mm pro světlocitlivé léky bal. á 20 ks 1100 1150ND</t>
  </si>
  <si>
    <t>ZB449</t>
  </si>
  <si>
    <t>Kanyla ET 7,0 s manžetou 9570E</t>
  </si>
  <si>
    <t>ZB387</t>
  </si>
  <si>
    <t>Kanyla ET 8,0 s manžetou 9480E</t>
  </si>
  <si>
    <t>ZB056</t>
  </si>
  <si>
    <t>Kanyla TS 8,5 s manžetou bal. á 10 ks 100/800/085</t>
  </si>
  <si>
    <t>ZA688</t>
  </si>
  <si>
    <t>Sáček močový s hodinovou diurézou curity 400, 2000 ml, hadička 150 cm 8150</t>
  </si>
  <si>
    <t>ZB543</t>
  </si>
  <si>
    <t>Souprava odběrová tracheální na odběr sekretu G05206</t>
  </si>
  <si>
    <t>ZA119</t>
  </si>
  <si>
    <t>Trokar hrudní 18F 30 cm 636.18</t>
  </si>
  <si>
    <t>ZP357</t>
  </si>
  <si>
    <t>Tyčinka vatová zvlhčující glycerín + citron bal. á 75 ks FTL-LS-15</t>
  </si>
  <si>
    <t>ZB352</t>
  </si>
  <si>
    <t>Jehla spinální spinocan 19 G x 88 mm sloní kost bal. á 25 ks 4501195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</si>
  <si>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</si>
  <si>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</si>
  <si>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</si>
  <si>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</si>
  <si>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</si>
  <si>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</si>
  <si>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</si>
  <si>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</si>
  <si>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</si>
  <si>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</si>
  <si>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</si>
  <si>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</si>
  <si>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</si>
  <si>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</si>
  <si>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</si>
  <si>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</si>
  <si>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</si>
  <si>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</si>
  <si>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</si>
  <si>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</si>
  <si>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</si>
  <si>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</si>
  <si>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</si>
  <si>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</si>
  <si>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</si>
  <si>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</si>
  <si>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</si>
  <si>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</si>
  <si>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</si>
  <si>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</si>
  <si>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BurďákováNavrátilová Daniela</t>
  </si>
  <si>
    <t>Polčáková Petra</t>
  </si>
  <si>
    <t>Zdravotní výkony vykázané na pracovišti v rámci ambulantní péče dle lékařů *</t>
  </si>
  <si>
    <t>06</t>
  </si>
  <si>
    <t>209</t>
  </si>
  <si>
    <t>1</t>
  </si>
  <si>
    <t>0000498</t>
  </si>
  <si>
    <t>0000502</t>
  </si>
  <si>
    <t>0007981</t>
  </si>
  <si>
    <t>0026252</t>
  </si>
  <si>
    <t>0027259</t>
  </si>
  <si>
    <t>0027262</t>
  </si>
  <si>
    <t>0027897</t>
  </si>
  <si>
    <t>BETAFERON</t>
  </si>
  <si>
    <t>0032074</t>
  </si>
  <si>
    <t>DYSPORT</t>
  </si>
  <si>
    <t>0054539</t>
  </si>
  <si>
    <t>0055824</t>
  </si>
  <si>
    <t>0067547</t>
  </si>
  <si>
    <t>0105385</t>
  </si>
  <si>
    <t>COPAXONE</t>
  </si>
  <si>
    <t>0168462</t>
  </si>
  <si>
    <t>0185115</t>
  </si>
  <si>
    <t>0500511</t>
  </si>
  <si>
    <t>0500512</t>
  </si>
  <si>
    <t>9999990</t>
  </si>
  <si>
    <t>Nespecifikovany LEK</t>
  </si>
  <si>
    <t>0165476</t>
  </si>
  <si>
    <t>0200350</t>
  </si>
  <si>
    <t>0194319</t>
  </si>
  <si>
    <t>AUBAGIO</t>
  </si>
  <si>
    <t>0194769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</si>
  <si>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</si>
  <si>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</si>
  <si>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</si>
  <si>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</si>
  <si>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</si>
  <si>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</si>
  <si>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</si>
  <si>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</si>
  <si>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</si>
  <si>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</si>
  <si>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</si>
  <si>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</si>
  <si>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0216287</t>
  </si>
  <si>
    <t>0222417</t>
  </si>
  <si>
    <t>MAVENCLAD</t>
  </si>
  <si>
    <t>0222415</t>
  </si>
  <si>
    <t>0222414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</si>
  <si>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</si>
  <si>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</si>
  <si>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</si>
  <si>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</si>
  <si>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</si>
  <si>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</si>
  <si>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</si>
  <si>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</si>
  <si>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</si>
  <si>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</si>
  <si>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</si>
  <si>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</si>
  <si>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</si>
  <si>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</si>
  <si>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</si>
  <si>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</si>
  <si>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</si>
  <si>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</si>
  <si>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</si>
  <si>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</si>
  <si>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</si>
  <si>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</si>
  <si>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</si>
  <si>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</si>
  <si>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</si>
  <si>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</si>
  <si>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</si>
  <si>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</si>
  <si>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</si>
  <si>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</si>
  <si>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</si>
  <si>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</si>
  <si>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</si>
  <si>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</si>
  <si>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</si>
  <si>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</si>
  <si>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</si>
  <si>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</si>
  <si>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</si>
  <si>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</si>
  <si>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</si>
  <si>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</si>
  <si>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</si>
  <si>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</si>
  <si>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</si>
  <si>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</si>
  <si>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</si>
  <si>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</si>
  <si>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</si>
  <si>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</si>
  <si>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</si>
  <si>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</si>
  <si>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</si>
  <si>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</si>
  <si>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</si>
  <si>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</si>
  <si>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</si>
  <si>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</si>
  <si>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</si>
  <si>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</si>
  <si>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</si>
  <si>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</si>
  <si>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0000499</t>
  </si>
  <si>
    <t>0000527</t>
  </si>
  <si>
    <t>NATRIUM SALICYLICUM BIOTIKA</t>
  </si>
  <si>
    <t>0009712</t>
  </si>
  <si>
    <t>0017376</t>
  </si>
  <si>
    <t>0026041</t>
  </si>
  <si>
    <t>0026042</t>
  </si>
  <si>
    <t>0027184</t>
  </si>
  <si>
    <t>0029979</t>
  </si>
  <si>
    <t>0029980</t>
  </si>
  <si>
    <t>0040122</t>
  </si>
  <si>
    <t>0058249</t>
  </si>
  <si>
    <t>0082952</t>
  </si>
  <si>
    <t>0084090</t>
  </si>
  <si>
    <t>0107944</t>
  </si>
  <si>
    <t>MUSCORIL INJ</t>
  </si>
  <si>
    <t>0121240</t>
  </si>
  <si>
    <t>CEFTRIAXON KABI</t>
  </si>
  <si>
    <t>0147813</t>
  </si>
  <si>
    <t>0009711</t>
  </si>
  <si>
    <t>0084378</t>
  </si>
  <si>
    <t>THIOGAMMA 600 INJEKT</t>
  </si>
  <si>
    <t>0029464</t>
  </si>
  <si>
    <t>0000612</t>
  </si>
  <si>
    <t>0214745</t>
  </si>
  <si>
    <t>THIOGAMMA TURBO SET</t>
  </si>
  <si>
    <t>0024550</t>
  </si>
  <si>
    <t>ONDANSETRON KABI</t>
  </si>
  <si>
    <t>0029978</t>
  </si>
  <si>
    <t>0216670</t>
  </si>
  <si>
    <t>0067558</t>
  </si>
  <si>
    <t>0208466</t>
  </si>
  <si>
    <t>INJECTIO PROCAINII CHLORATI ARDEAPHARMA</t>
  </si>
  <si>
    <t>0173178</t>
  </si>
  <si>
    <t>0222682</t>
  </si>
  <si>
    <t>OCREVUS</t>
  </si>
  <si>
    <t>0029463</t>
  </si>
  <si>
    <t>0029465</t>
  </si>
  <si>
    <t>0149199</t>
  </si>
  <si>
    <t>0230479</t>
  </si>
  <si>
    <t>0230480</t>
  </si>
  <si>
    <t>(prázdné)</t>
  </si>
  <si>
    <t>TYSABR</t>
  </si>
  <si>
    <t xml:space="preserve">REBIF 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</si>
  <si>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</si>
  <si>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</si>
  <si>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</si>
  <si>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</si>
  <si>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</si>
  <si>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</si>
  <si>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</si>
  <si>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</si>
  <si>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</si>
  <si>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OCREVU</t>
  </si>
  <si>
    <t>MAVENC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</si>
  <si>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</si>
  <si>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</si>
  <si>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</si>
  <si>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</si>
  <si>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</si>
  <si>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</si>
  <si>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</si>
  <si>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</si>
  <si>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</si>
  <si>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</si>
  <si>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</si>
  <si>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</si>
  <si>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</si>
  <si>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</si>
  <si>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</si>
  <si>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</si>
  <si>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</si>
  <si>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</si>
  <si>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</si>
  <si>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</si>
  <si>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</si>
  <si>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</si>
  <si>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</si>
  <si>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</si>
  <si>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</si>
  <si>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</si>
  <si>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</si>
  <si>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</si>
  <si>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</si>
  <si>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</si>
  <si>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</si>
  <si>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</si>
  <si>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</si>
  <si>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</si>
  <si>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</si>
  <si>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</si>
  <si>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</si>
  <si>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</si>
  <si>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</si>
  <si>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</si>
  <si>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0003708</t>
  </si>
  <si>
    <t>0008807</t>
  </si>
  <si>
    <t>0026039</t>
  </si>
  <si>
    <t>0026040</t>
  </si>
  <si>
    <t>0026544</t>
  </si>
  <si>
    <t>0065989</t>
  </si>
  <si>
    <t>MYCOMAX</t>
  </si>
  <si>
    <t>0066020</t>
  </si>
  <si>
    <t>AUGMENTIN 1,2 G</t>
  </si>
  <si>
    <t>0072972</t>
  </si>
  <si>
    <t>AMOKSIKLAV 1,2 G</t>
  </si>
  <si>
    <t>0083417</t>
  </si>
  <si>
    <t>MERONEM</t>
  </si>
  <si>
    <t>0084231</t>
  </si>
  <si>
    <t>ENDOXAN</t>
  </si>
  <si>
    <t>0096414</t>
  </si>
  <si>
    <t>GENTAMICIN LEK</t>
  </si>
  <si>
    <t>0137499</t>
  </si>
  <si>
    <t>0141838</t>
  </si>
  <si>
    <t>AMIKACIN B.BRAUN</t>
  </si>
  <si>
    <t>0151458</t>
  </si>
  <si>
    <t>CEFUROXIM KABI</t>
  </si>
  <si>
    <t>0155939</t>
  </si>
  <si>
    <t>HERPESIN 250</t>
  </si>
  <si>
    <t>0164401</t>
  </si>
  <si>
    <t>0166269</t>
  </si>
  <si>
    <t>0500720</t>
  </si>
  <si>
    <t>MYCAMINE</t>
  </si>
  <si>
    <t>0164407</t>
  </si>
  <si>
    <t>0113453</t>
  </si>
  <si>
    <t>0156835</t>
  </si>
  <si>
    <t>0129834</t>
  </si>
  <si>
    <t>0129836</t>
  </si>
  <si>
    <t>0195147</t>
  </si>
  <si>
    <t>0183817</t>
  </si>
  <si>
    <t>0203855</t>
  </si>
  <si>
    <t>CEFOTAXIME LEK</t>
  </si>
  <si>
    <t>0194394</t>
  </si>
  <si>
    <t>LEMTRADA</t>
  </si>
  <si>
    <t>0230481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</si>
  <si>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</si>
  <si>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</si>
  <si>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</si>
  <si>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</si>
  <si>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</si>
  <si>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</si>
  <si>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</si>
  <si>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</si>
  <si>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</si>
  <si>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</si>
  <si>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0068308</t>
  </si>
  <si>
    <t>SYSTÉM NEUROSTIMULAČNÍ - ELEKTRODA PRO DBS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</si>
  <si>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</si>
  <si>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</si>
  <si>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</si>
  <si>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</si>
  <si>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</si>
  <si>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</si>
  <si>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</si>
  <si>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</si>
  <si>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</si>
  <si>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</si>
  <si>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</si>
  <si>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</si>
  <si>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</si>
  <si>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</si>
  <si>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</si>
  <si>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</si>
  <si>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</si>
  <si>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</si>
  <si>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2T9</t>
  </si>
  <si>
    <t>0003952</t>
  </si>
  <si>
    <t>AMIKIN 500 MG</t>
  </si>
  <si>
    <t>0006480</t>
  </si>
  <si>
    <t>0008808</t>
  </si>
  <si>
    <t>0011592</t>
  </si>
  <si>
    <t>0016600</t>
  </si>
  <si>
    <t>0064831</t>
  </si>
  <si>
    <t>AXETINE</t>
  </si>
  <si>
    <t>0066137</t>
  </si>
  <si>
    <t>0093649</t>
  </si>
  <si>
    <t>ACTILYSE</t>
  </si>
  <si>
    <t>0093650</t>
  </si>
  <si>
    <t>0094155</t>
  </si>
  <si>
    <t>ABAKTAL</t>
  </si>
  <si>
    <t>0097000</t>
  </si>
  <si>
    <t>METRONIDAZOLE 0,5%-POLPHARMA</t>
  </si>
  <si>
    <t>0131654</t>
  </si>
  <si>
    <t>CEFTAZIDIM KABI</t>
  </si>
  <si>
    <t>0131656</t>
  </si>
  <si>
    <t>0138455</t>
  </si>
  <si>
    <t>0142077</t>
  </si>
  <si>
    <t>TIENAM 500 MG/500 MG I.V.</t>
  </si>
  <si>
    <t>0156259</t>
  </si>
  <si>
    <t>VANCOMYCIN KABI</t>
  </si>
  <si>
    <t>0162180</t>
  </si>
  <si>
    <t>CIPROFLOXACIN KABI</t>
  </si>
  <si>
    <t>0162187</t>
  </si>
  <si>
    <t>0164350</t>
  </si>
  <si>
    <t>TAZOCIN 4 G/0,5 G</t>
  </si>
  <si>
    <t>0201030</t>
  </si>
  <si>
    <t>0183926</t>
  </si>
  <si>
    <t>AZEPO</t>
  </si>
  <si>
    <t>0113424</t>
  </si>
  <si>
    <t>PIPERACILLIN/TAZOBACTAM IBIGEN</t>
  </si>
  <si>
    <t>0185481</t>
  </si>
  <si>
    <t>EDICIN</t>
  </si>
  <si>
    <t>0216183</t>
  </si>
  <si>
    <t>0212531</t>
  </si>
  <si>
    <t>0087199</t>
  </si>
  <si>
    <t>MAXIPIME</t>
  </si>
  <si>
    <t>0107959</t>
  </si>
  <si>
    <t>Trombocyty z aferézy deleukotizované</t>
  </si>
  <si>
    <t>0407942</t>
  </si>
  <si>
    <t>Poíplatek za ozáoení</t>
  </si>
  <si>
    <t>0012683</t>
  </si>
  <si>
    <t>IMPLANTÁT MAXILLOFACIÁLNÍ</t>
  </si>
  <si>
    <t>0012715</t>
  </si>
  <si>
    <t>0048989</t>
  </si>
  <si>
    <t>ELEKTRODA KOAGULAČNÍ JEDNORÁZOVÁ GN211</t>
  </si>
  <si>
    <t>0054514</t>
  </si>
  <si>
    <t>SYSTÉM ZEVNÍ DRENÁŽNÍ A MONITOROVACÍ LIKVOROVÝ DOČ</t>
  </si>
  <si>
    <t>0069500</t>
  </si>
  <si>
    <t>KANYLA TRACHEOSTOMICKÁ S NÍZKOTLAKOU MANŽETOU</t>
  </si>
  <si>
    <t>0069596</t>
  </si>
  <si>
    <t>SYSTÉM HYDROCEPHALNÍ DRENÁŽNÍ-SHUNT</t>
  </si>
  <si>
    <t>0048653</t>
  </si>
  <si>
    <t>PROSTŘEDEK HEMOSTATICKÝ - SURGICEL</t>
  </si>
  <si>
    <t>0068194</t>
  </si>
  <si>
    <t>SYSTÉM HYDROCEPHALNÍ DRENÁŽNÍ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</si>
  <si>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</si>
  <si>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</si>
  <si>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</si>
  <si>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</si>
  <si>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</si>
  <si>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</si>
  <si>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</si>
  <si>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</si>
  <si>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</si>
  <si>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51353</t>
  </si>
  <si>
    <t>PUNKCE, ODSÁTÍ TENKÉHO STŘEVA, MANIPULACE SE STŘEV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</si>
  <si>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</si>
  <si>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</si>
  <si>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</si>
  <si>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</si>
  <si>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</si>
  <si>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</si>
  <si>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</si>
  <si>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</si>
  <si>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</si>
  <si>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</si>
  <si>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</si>
  <si>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</si>
  <si>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51515</t>
  </si>
  <si>
    <t>OPERACE KÝLY UMBILIKÁLNÍ NEBO EPIGASTRICKÁ - DOSPĚ</t>
  </si>
  <si>
    <t>5F6</t>
  </si>
  <si>
    <t>51819</t>
  </si>
  <si>
    <t>OŠETŘENÍ A OBVAZ ROZSÁHLÉ RÁNY V CELKOVÉ ANESTEZII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</si>
  <si>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</si>
  <si>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</si>
  <si>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</si>
  <si>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</si>
  <si>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</si>
  <si>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</si>
  <si>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</si>
  <si>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</si>
  <si>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</si>
  <si>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</si>
  <si>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</si>
  <si>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</si>
  <si>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</si>
  <si>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</si>
  <si>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</si>
  <si>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</si>
  <si>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71717</t>
  </si>
  <si>
    <t>TRACHEOTOMIE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</si>
  <si>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</si>
  <si>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</si>
  <si>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</si>
  <si>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</si>
  <si>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</si>
  <si>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</si>
  <si>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</si>
  <si>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</si>
  <si>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66327</t>
  </si>
  <si>
    <t>RESEKCE OBRATLE - ZADNÍ - LAMINEKTOMIE INKOMPLETNÍ</t>
  </si>
  <si>
    <t>56117</t>
  </si>
  <si>
    <t>INTRAKRANIÁLNÍ REKONSTRUKČNÍ OPERACE PŘI LIKVOREI</t>
  </si>
  <si>
    <t>80115</t>
  </si>
  <si>
    <t>IMPLANTACE NEUROSTIMULAČNÍHO ZAŘÍZENÍ (SYSTÉMU) PR</t>
  </si>
  <si>
    <t>56125</t>
  </si>
  <si>
    <t>OPERAČNÍ REVIZE NEBO ZAVEDENÍ DRENÁŽE MOZKOMÍŠNÍHO</t>
  </si>
  <si>
    <t>56446</t>
  </si>
  <si>
    <t>SPINÁLNÍ NAVIGACE ZALOŽENÁ NA PEROPERAČNÍ ISOFLUOR</t>
  </si>
  <si>
    <t>90994</t>
  </si>
  <si>
    <t xml:space="preserve">(DRG) JINÁ REVIZE SYSTÉMU PRO MOZKOVOU KORTIKÁLNÍ </t>
  </si>
  <si>
    <t>7F1</t>
  </si>
  <si>
    <t>71711</t>
  </si>
  <si>
    <t>ODSTRANĚNÍ CIZÍHO TĚLESA Z LARYNGU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</si>
  <si>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</si>
  <si>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</si>
  <si>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</si>
  <si>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</si>
  <si>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</si>
  <si>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</si>
  <si>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</si>
  <si>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</si>
  <si>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</si>
  <si>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</si>
  <si>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</si>
  <si>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00180</t>
  </si>
  <si>
    <t>A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</si>
  <si>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</si>
  <si>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</si>
  <si>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</si>
  <si>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</si>
  <si>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</si>
  <si>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</si>
  <si>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</si>
  <si>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</si>
  <si>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</si>
  <si>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</si>
  <si>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</si>
  <si>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</si>
  <si>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</si>
  <si>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</si>
  <si>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</si>
  <si>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</si>
  <si>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</si>
  <si>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</si>
  <si>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</si>
  <si>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</si>
  <si>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</si>
  <si>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</si>
  <si>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</si>
  <si>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</si>
  <si>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</si>
  <si>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</si>
  <si>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</si>
  <si>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</si>
  <si>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</si>
  <si>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</si>
  <si>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</si>
  <si>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</si>
  <si>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</si>
  <si>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</si>
  <si>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</si>
  <si>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</si>
  <si>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</si>
  <si>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</si>
  <si>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</si>
  <si>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</si>
  <si>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</si>
  <si>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</si>
  <si>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</si>
  <si>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</si>
  <si>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</si>
  <si>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</si>
  <si>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</si>
  <si>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</si>
  <si>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</si>
  <si>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</si>
  <si>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</si>
  <si>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</si>
  <si>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</si>
  <si>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</si>
  <si>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</si>
  <si>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</si>
  <si>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</si>
  <si>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</si>
  <si>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</si>
  <si>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</si>
  <si>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</si>
  <si>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</si>
  <si>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</si>
  <si>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</si>
  <si>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</si>
  <si>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</si>
  <si>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</si>
  <si>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</si>
  <si>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</si>
  <si>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</si>
  <si>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</si>
  <si>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</si>
  <si>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</si>
  <si>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</si>
  <si>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</si>
  <si>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</si>
  <si>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</si>
  <si>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</si>
  <si>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</si>
  <si>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</si>
  <si>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</si>
  <si>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</si>
  <si>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</si>
  <si>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</si>
  <si>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</si>
  <si>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</si>
  <si>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</si>
  <si>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</si>
  <si>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</si>
  <si>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</si>
  <si>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</si>
  <si>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</si>
  <si>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</si>
  <si>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</si>
  <si>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</si>
  <si>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</si>
  <si>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</si>
  <si>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</si>
  <si>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</si>
  <si>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</si>
  <si>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</si>
  <si>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</si>
  <si>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</si>
  <si>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</si>
  <si>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</si>
  <si>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</si>
  <si>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</si>
  <si>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</si>
  <si>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</si>
  <si>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</si>
  <si>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</si>
  <si>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</si>
  <si>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</si>
  <si>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</si>
  <si>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</si>
  <si>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</si>
  <si>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</si>
  <si>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</si>
  <si>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</si>
  <si>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</si>
  <si>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</si>
  <si>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</si>
  <si>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</si>
  <si>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</si>
  <si>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</si>
  <si>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</si>
  <si>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</si>
  <si>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</si>
  <si>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</si>
  <si>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</si>
  <si>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</si>
  <si>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</si>
  <si>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</si>
  <si>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05382</t>
  </si>
  <si>
    <t xml:space="preserve">PERIFERNÍ A JINÉ VASKULÁRNÍ PORUCHY S CC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</si>
  <si>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</si>
  <si>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</si>
  <si>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</si>
  <si>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</si>
  <si>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</si>
  <si>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</si>
  <si>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</si>
  <si>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</si>
  <si>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</si>
  <si>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</si>
  <si>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</si>
  <si>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</si>
  <si>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</si>
  <si>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</si>
  <si>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</si>
  <si>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</si>
  <si>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</si>
  <si>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</si>
  <si>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08332</t>
  </si>
  <si>
    <t xml:space="preserve">MALIGNÍ ONEMOCNĚNÍ MUSKULOSKELETÁLNÍHO SYSTÉMU A POJIVOVÉ TKÁ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</si>
  <si>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</si>
  <si>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</si>
  <si>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</si>
  <si>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</si>
  <si>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</si>
  <si>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</si>
  <si>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</si>
  <si>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</si>
  <si>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</si>
  <si>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</si>
  <si>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</si>
  <si>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</si>
  <si>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</si>
  <si>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</si>
  <si>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</si>
  <si>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</si>
  <si>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</si>
  <si>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</si>
  <si>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</si>
  <si>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</si>
  <si>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</si>
  <si>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</si>
  <si>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</si>
  <si>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</si>
  <si>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10332</t>
  </si>
  <si>
    <t xml:space="preserve">JINÉ ENDOKRINNÍ PORUCHY S CC                                                                        </t>
  </si>
  <si>
    <t>11302</t>
  </si>
  <si>
    <t xml:space="preserve">MALIGNÍ ONEMOCNĚNÍ LEDVIN A MOČOVÝCH CEST A LEDVINOVÉ SELHÁNÍ                                       </t>
  </si>
  <si>
    <t>11322</t>
  </si>
  <si>
    <t xml:space="preserve">INFEKCE LEDVIN A MOČOVÝCH CEST S CC                                                                 </t>
  </si>
  <si>
    <t>17312</t>
  </si>
  <si>
    <t xml:space="preserve">LYMFOM A NEAKUTNÍ LEUKÉMIE S CC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</si>
  <si>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</si>
  <si>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</si>
  <si>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</si>
  <si>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</si>
  <si>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</si>
  <si>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</si>
  <si>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</si>
  <si>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</si>
  <si>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</si>
  <si>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</si>
  <si>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</si>
  <si>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</si>
  <si>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</si>
  <si>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</si>
  <si>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</si>
  <si>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</si>
  <si>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</si>
  <si>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</si>
  <si>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</si>
  <si>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</si>
  <si>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20332</t>
  </si>
  <si>
    <t xml:space="preserve">ŠKODLIVÉ UŽÍVÁNÍ A ZÁVISLOST NA ALKOHOLU S CC                                                       </t>
  </si>
  <si>
    <t>21312</t>
  </si>
  <si>
    <t xml:space="preserve">ALERGICKÉ REAKCE S CC    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</si>
  <si>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</si>
  <si>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</si>
  <si>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</si>
  <si>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</si>
  <si>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</si>
  <si>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</si>
  <si>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</si>
  <si>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</si>
  <si>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</si>
  <si>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</si>
  <si>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</si>
  <si>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</si>
  <si>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</si>
  <si>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</si>
  <si>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</si>
  <si>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</si>
  <si>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</si>
  <si>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</si>
  <si>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</si>
  <si>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87413</t>
  </si>
  <si>
    <t>CYTOLOGICKÉ OTISKY A STĚRY -  ZA 1-3 PREPARÁTY</t>
  </si>
  <si>
    <t>87433</t>
  </si>
  <si>
    <t>STANDARDNÍ CYTOLOGICKÉ BARVENÍ,  ZA 1-3 PREPARÁTY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</si>
  <si>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</si>
  <si>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</si>
  <si>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</si>
  <si>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</si>
  <si>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</si>
  <si>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</si>
  <si>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</si>
  <si>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</si>
  <si>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</si>
  <si>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</si>
  <si>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</si>
  <si>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</si>
  <si>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</si>
  <si>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</si>
  <si>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</si>
  <si>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</si>
  <si>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</si>
  <si>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</si>
  <si>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</si>
  <si>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</si>
  <si>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</si>
  <si>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</si>
  <si>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</si>
  <si>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</si>
  <si>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</si>
  <si>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</si>
  <si>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</si>
  <si>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</si>
  <si>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</si>
  <si>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</si>
  <si>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</si>
  <si>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</si>
  <si>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</si>
  <si>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</si>
  <si>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</si>
  <si>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</si>
  <si>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</si>
  <si>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</si>
  <si>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</si>
  <si>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</si>
  <si>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</si>
  <si>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</si>
  <si>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</si>
  <si>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</si>
  <si>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</si>
  <si>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</si>
  <si>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</si>
  <si>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</si>
  <si>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</si>
  <si>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94237</t>
  </si>
  <si>
    <t>FRAGMENTAČNÍ ANALÝZA LIDSKÉHO GERMINÁLNÍHO GENOMU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</si>
  <si>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</si>
  <si>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</si>
  <si>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</si>
  <si>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</si>
  <si>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</si>
  <si>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</si>
  <si>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</si>
  <si>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</si>
  <si>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</si>
  <si>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</si>
  <si>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</si>
  <si>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</si>
  <si>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</si>
  <si>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</si>
  <si>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</si>
  <si>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</si>
  <si>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</si>
  <si>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</si>
  <si>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</si>
  <si>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</si>
  <si>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</si>
  <si>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</si>
  <si>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</si>
  <si>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</si>
  <si>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</si>
  <si>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</si>
  <si>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</si>
  <si>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</si>
  <si>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</si>
  <si>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</si>
  <si>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</si>
  <si>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</si>
  <si>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</si>
  <si>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</si>
  <si>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</si>
  <si>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</si>
  <si>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</si>
  <si>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</si>
  <si>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</si>
  <si>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</si>
  <si>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</si>
  <si>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</si>
  <si>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</si>
  <si>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</si>
  <si>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</si>
  <si>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</si>
  <si>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</si>
  <si>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</si>
  <si>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</si>
  <si>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</si>
  <si>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</si>
  <si>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</si>
  <si>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</si>
  <si>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</si>
  <si>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</si>
  <si>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</si>
  <si>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</si>
  <si>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</si>
  <si>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</si>
  <si>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</si>
  <si>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</si>
  <si>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</si>
  <si>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</si>
  <si>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</si>
  <si>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</si>
  <si>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</si>
  <si>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</si>
  <si>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</si>
  <si>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</si>
  <si>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</si>
  <si>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</si>
  <si>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</si>
  <si>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</si>
  <si>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</si>
  <si>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</si>
  <si>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</si>
  <si>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</si>
  <si>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</si>
  <si>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</si>
  <si>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</si>
  <si>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</si>
  <si>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</si>
  <si>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</si>
  <si>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</si>
  <si>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</si>
  <si>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</si>
  <si>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</si>
  <si>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</si>
  <si>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</si>
  <si>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</si>
  <si>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</si>
  <si>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</si>
  <si>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</si>
  <si>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</si>
  <si>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</si>
  <si>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</si>
  <si>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</si>
  <si>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</si>
  <si>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</si>
  <si>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</si>
  <si>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</si>
  <si>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</si>
  <si>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</si>
  <si>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</si>
  <si>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</si>
  <si>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</si>
  <si>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</si>
  <si>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</si>
  <si>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</si>
  <si>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</si>
  <si>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</si>
  <si>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</si>
  <si>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</si>
  <si>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</si>
  <si>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</si>
  <si>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</si>
  <si>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</si>
  <si>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</si>
  <si>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</si>
  <si>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</si>
  <si>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</si>
  <si>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</si>
  <si>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</si>
  <si>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</si>
  <si>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</si>
  <si>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</si>
  <si>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</si>
  <si>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</si>
  <si>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</si>
  <si>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</si>
  <si>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</si>
  <si>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</si>
  <si>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</si>
  <si>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</si>
  <si>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</si>
  <si>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</si>
  <si>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</si>
  <si>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</si>
  <si>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</si>
  <si>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</si>
  <si>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</si>
  <si>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</si>
  <si>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</si>
  <si>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</si>
  <si>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</si>
  <si>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</si>
  <si>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</si>
  <si>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</si>
  <si>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</si>
  <si>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</si>
  <si>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</si>
  <si>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</si>
  <si>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</si>
  <si>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</si>
  <si>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</si>
  <si>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</si>
  <si>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</si>
  <si>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</si>
  <si>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</si>
  <si>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</si>
  <si>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</si>
  <si>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</si>
  <si>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</si>
  <si>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</si>
  <si>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</si>
  <si>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</si>
  <si>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</si>
  <si>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</si>
  <si>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</si>
  <si>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</si>
  <si>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</si>
  <si>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</si>
  <si>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</si>
  <si>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</si>
  <si>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</si>
  <si>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</si>
  <si>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</si>
  <si>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</si>
  <si>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</si>
  <si>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</si>
  <si>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</si>
  <si>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</si>
  <si>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</si>
  <si>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</si>
  <si>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</si>
  <si>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</si>
  <si>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</si>
  <si>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</si>
  <si>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</si>
  <si>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</si>
  <si>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</si>
  <si>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</si>
  <si>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</si>
  <si>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</si>
  <si>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</si>
  <si>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</si>
  <si>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</si>
  <si>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</si>
  <si>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</si>
  <si>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</si>
  <si>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</si>
  <si>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</si>
  <si>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</si>
  <si>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</si>
  <si>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</si>
  <si>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</si>
  <si>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</si>
  <si>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</si>
  <si>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</si>
  <si>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</si>
  <si>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</si>
  <si>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</si>
  <si>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</si>
  <si>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</si>
  <si>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</si>
  <si>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</si>
  <si>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</si>
  <si>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</si>
  <si>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</si>
  <si>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</si>
  <si>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</si>
  <si>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</si>
  <si>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</si>
  <si>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</si>
  <si>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</si>
  <si>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</si>
  <si>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</si>
  <si>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</si>
  <si>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</si>
  <si>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</si>
  <si>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</si>
  <si>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</si>
  <si>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</si>
  <si>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</si>
  <si>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</si>
  <si>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</si>
  <si>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</si>
  <si>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</si>
  <si>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</si>
  <si>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</si>
  <si>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</si>
  <si>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</si>
  <si>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</si>
  <si>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</si>
  <si>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</si>
  <si>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</si>
  <si>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</si>
  <si>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</si>
  <si>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</si>
  <si>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</si>
  <si>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</si>
  <si>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</si>
  <si>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</si>
  <si>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</si>
  <si>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</si>
  <si>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</si>
  <si>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</si>
  <si>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</si>
  <si>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</si>
  <si>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</si>
  <si>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</si>
  <si>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</si>
  <si>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</si>
  <si>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</si>
  <si>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</si>
  <si>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</si>
  <si>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</si>
  <si>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</si>
  <si>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</si>
  <si>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</si>
  <si>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</si>
  <si>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</si>
  <si>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</si>
  <si>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</si>
  <si>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</si>
  <si>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</si>
  <si>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</si>
  <si>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</si>
  <si>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</si>
  <si>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</si>
  <si>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</si>
  <si>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</si>
  <si>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</si>
  <si>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</si>
  <si>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</si>
  <si>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</si>
  <si>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</si>
  <si>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</si>
  <si>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</si>
  <si>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</si>
  <si>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</si>
  <si>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</si>
  <si>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</si>
  <si>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</si>
  <si>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</si>
  <si>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</si>
  <si>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</si>
  <si>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</si>
  <si>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</si>
  <si>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</si>
  <si>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</si>
  <si>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</si>
  <si>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</si>
  <si>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</si>
  <si>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</si>
  <si>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</si>
  <si>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</si>
  <si>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</si>
  <si>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</si>
  <si>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</si>
  <si>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</si>
  <si>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</si>
  <si>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</si>
  <si>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</si>
  <si>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</si>
  <si>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</si>
  <si>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</si>
  <si>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</si>
  <si>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</si>
  <si>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</si>
  <si>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</si>
  <si>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</si>
  <si>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</si>
  <si>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</si>
  <si>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</si>
  <si>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</si>
  <si>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</si>
  <si>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</si>
  <si>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</si>
  <si>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</si>
  <si>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</si>
  <si>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</si>
  <si>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</si>
  <si>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</si>
  <si>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</si>
  <si>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</si>
  <si>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</si>
  <si>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</si>
  <si>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</si>
  <si>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</si>
  <si>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</si>
  <si>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</si>
  <si>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</si>
  <si>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</si>
  <si>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</si>
  <si>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</si>
  <si>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</si>
  <si>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</si>
  <si>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</si>
  <si>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</si>
  <si>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</si>
  <si>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</si>
  <si>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</si>
  <si>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</si>
  <si>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</si>
  <si>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</si>
  <si>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</si>
  <si>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</si>
  <si>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</si>
  <si>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</si>
  <si>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</si>
  <si>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</si>
  <si>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</si>
  <si>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</si>
  <si>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</si>
  <si>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</si>
  <si>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</si>
  <si>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</si>
  <si>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</si>
  <si>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</si>
  <si>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</si>
  <si>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</si>
  <si>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</si>
  <si>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</si>
  <si>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</si>
  <si>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</si>
  <si>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</si>
  <si>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</si>
  <si>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</si>
  <si>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</si>
  <si>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</si>
  <si>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</si>
  <si>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</si>
  <si>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</si>
  <si>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</si>
  <si>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</si>
  <si>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</si>
  <si>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81749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</si>
  <si>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</si>
  <si>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</si>
  <si>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</si>
  <si>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</si>
  <si>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</si>
  <si>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</si>
  <si>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</si>
  <si>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</si>
  <si>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</si>
  <si>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</si>
  <si>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</si>
  <si>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</si>
  <si>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</si>
  <si>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</si>
  <si>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</si>
  <si>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</si>
  <si>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</si>
  <si>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</si>
  <si>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</si>
  <si>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</si>
  <si>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</si>
  <si>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</si>
  <si>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</si>
  <si>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</si>
  <si>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</si>
  <si>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</si>
  <si>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</si>
  <si>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</si>
  <si>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</si>
  <si>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</si>
  <si>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</si>
  <si>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</si>
  <si>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</si>
  <si>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</si>
  <si>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</si>
  <si>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</si>
  <si>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</si>
  <si>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</si>
  <si>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</si>
  <si>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</si>
  <si>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</si>
  <si>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</si>
  <si>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</si>
  <si>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</si>
  <si>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</si>
  <si>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</si>
  <si>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</si>
  <si>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</si>
  <si>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</si>
  <si>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</si>
  <si>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</si>
  <si>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</si>
  <si>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</si>
  <si>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</si>
  <si>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</si>
  <si>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</si>
  <si>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</si>
  <si>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</si>
  <si>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</si>
  <si>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</si>
  <si>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</si>
  <si>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</si>
  <si>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</si>
  <si>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</si>
  <si>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</si>
  <si>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</si>
  <si>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</si>
  <si>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</si>
  <si>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</si>
  <si>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</si>
  <si>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</si>
  <si>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</si>
  <si>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</si>
  <si>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</si>
  <si>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</si>
  <si>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</si>
  <si>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</si>
  <si>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</si>
  <si>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</si>
  <si>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</si>
  <si>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</si>
  <si>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</si>
  <si>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</si>
  <si>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</si>
  <si>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</si>
  <si>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</si>
  <si>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</si>
  <si>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</si>
  <si>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</si>
  <si>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</si>
  <si>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</si>
  <si>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0151208</t>
  </si>
  <si>
    <t>0224716</t>
  </si>
  <si>
    <t>0207733</t>
  </si>
  <si>
    <t>0207745</t>
  </si>
  <si>
    <t>0224696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</si>
  <si>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</si>
  <si>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</si>
  <si>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</si>
  <si>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</si>
  <si>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</si>
  <si>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</si>
  <si>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</si>
  <si>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</si>
  <si>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</si>
  <si>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</si>
  <si>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</si>
  <si>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</si>
  <si>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</si>
  <si>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</si>
  <si>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</si>
  <si>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</si>
  <si>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</si>
  <si>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</si>
  <si>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</si>
  <si>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</si>
  <si>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</si>
  <si>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</si>
  <si>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</si>
  <si>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0058504</t>
  </si>
  <si>
    <t>STENT KAROTICKÝ - ACCULINK; SAMOEXPANDIBILNÍ; COCR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</si>
  <si>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</si>
  <si>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</si>
  <si>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</si>
  <si>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</si>
  <si>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</si>
  <si>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</si>
  <si>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</si>
  <si>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</si>
  <si>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</si>
  <si>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</si>
  <si>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</si>
  <si>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</si>
  <si>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</si>
  <si>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</si>
  <si>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</si>
  <si>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</si>
  <si>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</si>
  <si>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</si>
  <si>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</si>
  <si>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</si>
  <si>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</si>
  <si>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</si>
  <si>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</si>
  <si>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</si>
  <si>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</si>
  <si>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</si>
  <si>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</si>
  <si>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</si>
  <si>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</si>
  <si>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</si>
  <si>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0059570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</si>
  <si>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</si>
  <si>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</si>
  <si>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</si>
  <si>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</si>
  <si>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</si>
  <si>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</si>
  <si>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</si>
  <si>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</si>
  <si>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</si>
  <si>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</si>
  <si>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</si>
  <si>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</si>
  <si>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</si>
  <si>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</si>
  <si>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</si>
  <si>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0048262</t>
  </si>
  <si>
    <t>KATETR BALÓNKOVÝ PTA - ULTRA SOFT</t>
  </si>
  <si>
    <t>0059983</t>
  </si>
  <si>
    <t>DRÁT ZAVÁDĚCÍ SILVER SPEED,X-PEDITION, 103-6XX</t>
  </si>
  <si>
    <t>0047552</t>
  </si>
  <si>
    <t>KATETR DIAGNOSTICKÝ PERFORMA, IMPRESS 4-5F</t>
  </si>
  <si>
    <t>0053632</t>
  </si>
  <si>
    <t>STENT PERIFERNÍ VASKULÁRNÍ - SINUS REPO/ - SEPERFL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</si>
  <si>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</si>
  <si>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</si>
  <si>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</si>
  <si>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</si>
  <si>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</si>
  <si>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</si>
  <si>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</si>
  <si>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</si>
  <si>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</si>
  <si>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</si>
  <si>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</si>
  <si>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</si>
  <si>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</si>
  <si>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</si>
  <si>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89317</t>
  </si>
  <si>
    <t>SELEKTIVNÍ TROMBOLÝZA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</si>
  <si>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</si>
  <si>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</si>
  <si>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</si>
  <si>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</si>
  <si>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</si>
  <si>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</si>
  <si>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</si>
  <si>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</si>
  <si>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</si>
  <si>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</si>
  <si>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</si>
  <si>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</si>
  <si>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</si>
  <si>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</si>
  <si>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</si>
  <si>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</si>
  <si>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</si>
  <si>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</si>
  <si>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</si>
  <si>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</si>
  <si>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</si>
  <si>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</si>
  <si>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</si>
  <si>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</si>
  <si>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</si>
  <si>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</si>
  <si>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</si>
  <si>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</si>
  <si>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</si>
  <si>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</si>
  <si>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</si>
  <si>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</si>
  <si>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</si>
  <si>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</si>
  <si>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</si>
  <si>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</si>
  <si>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</si>
  <si>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</si>
  <si>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</si>
  <si>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</si>
  <si>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</si>
  <si>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</si>
  <si>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</si>
  <si>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</si>
  <si>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</si>
  <si>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</si>
  <si>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</si>
  <si>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</si>
  <si>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</si>
  <si>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</si>
  <si>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</si>
  <si>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</si>
  <si>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</si>
  <si>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</si>
  <si>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</si>
  <si>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</si>
  <si>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</si>
  <si>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</si>
  <si>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</si>
  <si>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</si>
  <si>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</si>
  <si>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</si>
  <si>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</si>
  <si>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</si>
  <si>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</si>
  <si>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</si>
  <si>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</si>
  <si>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</si>
  <si>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</si>
  <si>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</si>
  <si>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</si>
  <si>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</si>
  <si>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</si>
  <si>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</si>
  <si>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</si>
  <si>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</si>
  <si>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</si>
  <si>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</si>
  <si>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</si>
  <si>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</si>
  <si>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</si>
  <si>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</si>
  <si>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</si>
  <si>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</si>
  <si>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</si>
  <si>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</si>
  <si>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</si>
  <si>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</si>
  <si>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</si>
  <si>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</si>
  <si>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</si>
  <si>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</si>
  <si>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</si>
  <si>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</si>
  <si>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</si>
  <si>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</si>
  <si>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</si>
  <si>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</si>
  <si>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</si>
  <si>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</si>
  <si>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</si>
  <si>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</si>
  <si>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</si>
  <si>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</si>
  <si>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</si>
  <si>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</si>
  <si>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</si>
  <si>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</si>
  <si>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</si>
  <si>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</si>
  <si>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</si>
  <si>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</si>
  <si>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</si>
  <si>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</si>
  <si>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</si>
  <si>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</si>
  <si>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</si>
  <si>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99792</t>
  </si>
  <si>
    <t>(VZP) EXPRESE ALK-IHC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</si>
  <si>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</si>
  <si>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</si>
  <si>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</si>
  <si>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</si>
  <si>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</si>
  <si>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</si>
  <si>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</si>
  <si>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</si>
  <si>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</si>
  <si>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</si>
  <si>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</si>
  <si>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</si>
  <si>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</si>
  <si>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</si>
  <si>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</si>
  <si>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</si>
  <si>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</si>
  <si>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</si>
  <si>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</si>
  <si>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</si>
  <si>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</si>
  <si>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</si>
  <si>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</si>
  <si>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</si>
  <si>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</si>
  <si>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</si>
  <si>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</si>
  <si>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</si>
  <si>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</si>
  <si>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</si>
  <si>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</si>
  <si>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</si>
  <si>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</si>
  <si>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</si>
  <si>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</si>
  <si>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</si>
  <si>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</si>
  <si>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</si>
  <si>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</si>
  <si>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</si>
  <si>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</si>
  <si>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</si>
  <si>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</si>
  <si>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</si>
  <si>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</si>
  <si>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</si>
  <si>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</si>
  <si>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</si>
  <si>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</si>
  <si>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</si>
  <si>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</si>
  <si>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</si>
  <si>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</si>
  <si>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</si>
  <si>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</si>
  <si>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</si>
  <si>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</si>
  <si>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</si>
  <si>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</si>
  <si>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</si>
  <si>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</si>
  <si>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</si>
  <si>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</si>
  <si>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</si>
  <si>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</si>
  <si>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86217</t>
  </si>
  <si>
    <t>URČOVÁNÍ HLA-B 27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</si>
  <si>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</si>
  <si>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</si>
  <si>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</si>
  <si>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</si>
  <si>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</si>
  <si>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</si>
  <si>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</si>
  <si>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</si>
  <si>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</si>
  <si>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</si>
  <si>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</si>
  <si>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</si>
  <si>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</si>
  <si>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</si>
  <si>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</si>
  <si>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</si>
  <si>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</si>
  <si>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</si>
  <si>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</si>
  <si>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</si>
  <si>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</si>
  <si>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</si>
  <si>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</si>
  <si>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</si>
  <si>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</si>
  <si>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</si>
  <si>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</si>
  <si>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</si>
  <si>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</si>
  <si>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</si>
  <si>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</si>
  <si>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</si>
  <si>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</si>
  <si>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</si>
  <si>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</si>
  <si>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</si>
  <si>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</si>
  <si>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</si>
  <si>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</si>
  <si>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</si>
  <si>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</si>
  <si>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</si>
  <si>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</si>
  <si>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</si>
  <si>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</si>
  <si>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</si>
  <si>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</si>
  <si>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</si>
  <si>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</si>
  <si>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</si>
  <si>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</si>
  <si>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</si>
  <si>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</si>
  <si>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</si>
  <si>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</si>
  <si>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</si>
  <si>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</si>
  <si>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</si>
  <si>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</si>
  <si>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</si>
  <si>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</si>
  <si>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</si>
  <si>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</si>
  <si>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</si>
  <si>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</si>
  <si>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91125</t>
  </si>
  <si>
    <t>STANOVENÍ INHIBITORU C1 ESTERÁZY</t>
  </si>
  <si>
    <t>91363</t>
  </si>
  <si>
    <t>STANOVENÍ AKTIVITY INHIBITORU C1 ESTERÁZY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</si>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</sst>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3" fontId="34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3" fontId="34" fillId="0" borderId="167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0.15777545391590192</c:v>
                </c:pt>
                <c:pt idx="1">
                  <c:v>0.23852201334463721</c:v>
                </c:pt>
                <c:pt idx="2">
                  <c:v>0.24953206056763386</c:v>
                </c:pt>
                <c:pt idx="3">
                  <c:v>0.25225484503671536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0.29235480583639378</c:v>
                </c:pt>
                <c:pt idx="1">
                  <c:v>0.29235480583639378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1.2618296529968454</c:v>
                </c:pt>
                <c:pt idx="1">
                  <c:v>1.1181147075525271</c:v>
                </c:pt>
                <c:pt idx="2">
                  <c:v>1.0742971887550201</c:v>
                </c:pt>
                <c:pt idx="3">
                  <c:v>1.0929919137466306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112" tableBorderDxfId="111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7" totalsRowShown="0">
  <autoFilter ref="C3:S7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2419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5258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5259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5309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5657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5681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5689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5853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5854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6102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6324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7225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124899.74938340634</v>
      </c>
      <c r="D4" s="280">
        <f ca="1">IF(ISERROR(VLOOKUP("Náklady celkem",INDIRECT("HI!$A:$G"),5,0)),0,VLOOKUP("Náklady celkem",INDIRECT("HI!$A:$G"),5,0))</f>
        <v>139132.83059</v>
      </c>
      <c r="E4" s="281">
        <f ca="1">IF(C4=0,0,D4/C4)</f>
        <v>1.1139560429613209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88233.306906133657</v>
      </c>
      <c r="D7" s="288">
        <f>IF(ISERROR(HI!E5),"",HI!E5)</f>
        <v>100024.56948999998</v>
      </c>
      <c r="E7" s="285">
        <f t="shared" ref="E7:E15" si="0">IF(C7=0,0,D7/C7)</f>
        <v>1.1336373190275002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0.99930313579191921</v>
      </c>
      <c r="E8" s="285">
        <f t="shared" si="0"/>
        <v>1.1103368175465769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0.34689655172413791</v>
      </c>
      <c r="E9" s="285">
        <f>IF(C9=0,0,D9/C9)</f>
        <v>1.1563218390804597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0.54256283300958341</v>
      </c>
      <c r="E11" s="285">
        <f t="shared" si="0"/>
        <v>0.90427138834930576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0.51323177030242173</v>
      </c>
      <c r="E12" s="285">
        <f t="shared" si="0"/>
        <v>0.64153971287802714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777.66666925048821</v>
      </c>
      <c r="D15" s="288">
        <f>IF(ISERROR(HI!E6),"",HI!E6)</f>
        <v>754.32688000000007</v>
      </c>
      <c r="E15" s="285">
        <f t="shared" si="0"/>
        <v>0.96998741212223627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32231.553117340089</v>
      </c>
      <c r="D16" s="284">
        <f ca="1">IF(ISERROR(VLOOKUP("Osobní náklady (Kč) *",INDIRECT("HI!$A:$G"),5,0)),0,VLOOKUP("Osobní náklady (Kč) *",INDIRECT("HI!$A:$G"),5,0))</f>
        <v>30307.438300000005</v>
      </c>
      <c r="E16" s="285">
        <f ca="1">IF(C16=0,0,D16/C16)</f>
        <v>0.9403033787935916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36515.041980000002</v>
      </c>
      <c r="D18" s="303">
        <f ca="1">IF(ISERROR(VLOOKUP("Výnosy celkem",INDIRECT("HI!$A:$G"),5,0)),0,VLOOKUP("Výnosy celkem",INDIRECT("HI!$A:$G"),5,0))</f>
        <v>35096.930650000002</v>
      </c>
      <c r="E18" s="304">
        <f t="shared" ref="E18:E31" ca="1" si="1">IF(C18=0,0,D18/C18)</f>
        <v>0.96116363960976059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3838.4719800000003</v>
      </c>
      <c r="D19" s="284">
        <f ca="1">IF(ISERROR(VLOOKUP("Ambulance *",INDIRECT("HI!$A:$G"),5,0)),0,VLOOKUP("Ambulance *",INDIRECT("HI!$A:$G"),5,0))</f>
        <v>3232.8806500000001</v>
      </c>
      <c r="E19" s="285">
        <f t="shared" ca="1" si="1"/>
        <v>0.842231144800489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0.842231144800489</v>
      </c>
      <c r="E20" s="285">
        <f t="shared" si="1"/>
        <v>0.842231144800489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0.84223114480048888</v>
      </c>
      <c r="E21" s="285">
        <f t="shared" si="1"/>
        <v>0.84223114480048888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0.93473445635399655</v>
      </c>
      <c r="E23" s="285">
        <f t="shared" si="1"/>
        <v>1.0996875957105843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32676.57</v>
      </c>
      <c r="D24" s="284">
        <f ca="1">IF(ISERROR(VLOOKUP("Hospitalizace *",INDIRECT("HI!$A:$G"),5,0)),0,VLOOKUP("Hospitalizace *",INDIRECT("HI!$A:$G"),5,0))</f>
        <v>31864.05</v>
      </c>
      <c r="E24" s="285">
        <f ca="1">IF(C24=0,0,D24/C24)</f>
        <v>0.97513447708862955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0.97513447708862955</v>
      </c>
      <c r="E25" s="285">
        <f t="shared" si="1"/>
        <v>0.97513447708862955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0.97513447708862955</v>
      </c>
      <c r="E26" s="285">
        <f t="shared" si="1"/>
        <v>0.97513447708862955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0.81893491124260354</v>
      </c>
      <c r="E29" s="285">
        <f t="shared" si="1"/>
        <v>0.86203674867642477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1.0929919137466306</v>
      </c>
      <c r="E30" s="285">
        <f t="shared" si="1"/>
        <v>1.0929919137466306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0.90026895417725905</v>
      </c>
      <c r="D31" s="289">
        <f>IF(ISERROR(VLOOKUP("Celkem:",'ZV Vyžád.'!$A:$M,7,0)),"",VLOOKUP("Celkem:",'ZV Vyžád.'!$A:$M,7,0))</f>
        <v>0.88287551914482421</v>
      </c>
      <c r="E31" s="285">
        <f t="shared" si="1"/>
        <v>0.9806797347040247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77747.831349999993</v>
      </c>
      <c r="C5" s="33">
        <v>91715.551800000001</v>
      </c>
      <c r="D5" s="12"/>
      <c r="E5" s="226">
        <v>100024.56948999998</v>
      </c>
      <c r="F5" s="32">
        <v>88233.306906133657</v>
      </c>
      <c r="G5" s="225">
        <f>E5-F5</f>
        <v>11791.262583866323</v>
      </c>
      <c r="H5" s="231">
        <f>IF(F5&lt;0.00000001,"",E5/F5)</f>
        <v>1.1336373190275002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702.17388000000005</v>
      </c>
      <c r="C6" s="35">
        <v>769.16827000000023</v>
      </c>
      <c r="D6" s="12"/>
      <c r="E6" s="227">
        <v>754.32688000000007</v>
      </c>
      <c r="F6" s="34">
        <v>777.66666925048821</v>
      </c>
      <c r="G6" s="228">
        <f>E6-F6</f>
        <v>-23.339789250488138</v>
      </c>
      <c r="H6" s="232">
        <f>IF(F6&lt;0.00000001,"",E6/F6)</f>
        <v>0.96998741212223627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23049.542260000002</v>
      </c>
      <c r="C7" s="35">
        <v>26553.335339999998</v>
      </c>
      <c r="D7" s="12"/>
      <c r="E7" s="227">
        <v>30307.438300000005</v>
      </c>
      <c r="F7" s="34">
        <v>32231.553117340089</v>
      </c>
      <c r="G7" s="228">
        <f>E7-F7</f>
        <v>-1924.1148173400834</v>
      </c>
      <c r="H7" s="232">
        <f>IF(F7&lt;0.00000001,"",E7/F7)</f>
        <v>0.9403033787935916</v>
      </c>
    </row>
    <row r="8" spans="1:10" ht="14.4" customHeight="1" thickBot="1" x14ac:dyDescent="0.35">
      <c r="A8" s="1" t="s">
        <v>96</v>
      </c>
      <c r="B8" s="15">
        <v>3965.1168499999931</v>
      </c>
      <c r="C8" s="37">
        <v>4052.5697099999907</v>
      </c>
      <c r="D8" s="12"/>
      <c r="E8" s="229">
        <v>8046.4959200000085</v>
      </c>
      <c r="F8" s="36">
        <v>3657.2226906821084</v>
      </c>
      <c r="G8" s="230">
        <f>E8-F8</f>
        <v>4389.2732293178997</v>
      </c>
      <c r="H8" s="233">
        <f>IF(F8&lt;0.00000001,"",E8/F8)</f>
        <v>2.2001656996444088</v>
      </c>
    </row>
    <row r="9" spans="1:10" ht="14.4" customHeight="1" thickBot="1" x14ac:dyDescent="0.35">
      <c r="A9" s="2" t="s">
        <v>97</v>
      </c>
      <c r="B9" s="3">
        <v>105464.66433999999</v>
      </c>
      <c r="C9" s="39">
        <v>123090.62512</v>
      </c>
      <c r="D9" s="12"/>
      <c r="E9" s="3">
        <v>139132.83059</v>
      </c>
      <c r="F9" s="38">
        <v>124899.74938340634</v>
      </c>
      <c r="G9" s="38">
        <f>E9-F9</f>
        <v>14233.081206593663</v>
      </c>
      <c r="H9" s="234">
        <f>IF(F9&lt;0.00000001,"",E9/F9)</f>
        <v>1.1139560429613209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3686.57798</v>
      </c>
      <c r="C11" s="33">
        <f>IF(ISERROR(VLOOKUP("Celkem:",'ZV Vykáz.-A'!A:H,5,0)),0,VLOOKUP("Celkem:",'ZV Vykáz.-A'!A:H,5,0)/1000)</f>
        <v>3838.4719800000003</v>
      </c>
      <c r="D11" s="12"/>
      <c r="E11" s="226">
        <f>IF(ISERROR(VLOOKUP("Celkem:",'ZV Vykáz.-A'!A:H,8,0)),0,VLOOKUP("Celkem:",'ZV Vykáz.-A'!A:H,8,0)/1000)</f>
        <v>3232.8806500000001</v>
      </c>
      <c r="F11" s="32">
        <f>C11</f>
        <v>3838.4719800000003</v>
      </c>
      <c r="G11" s="225">
        <f>E11-F11</f>
        <v>-605.5913300000002</v>
      </c>
      <c r="H11" s="231">
        <f>IF(F11&lt;0.00000001,"",E11/F11)</f>
        <v>0.842231144800489</v>
      </c>
      <c r="I11" s="225">
        <f>E11-B11</f>
        <v>-453.69732999999997</v>
      </c>
      <c r="J11" s="231">
        <f>IF(B11&lt;0.00000001,"",E11/B11)</f>
        <v>0.87693266425901018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31499.279999999995</v>
      </c>
      <c r="C12" s="37">
        <f>IF(ISERROR(VLOOKUP("Celkem",CaseMix!A:D,3,0)),0,VLOOKUP("Celkem",CaseMix!A:D,3,0)*30)</f>
        <v>32676.57</v>
      </c>
      <c r="D12" s="12"/>
      <c r="E12" s="229">
        <f>IF(ISERROR(VLOOKUP("Celkem",CaseMix!A:D,4,0)),0,VLOOKUP("Celkem",CaseMix!A:D,4,0)*30)</f>
        <v>31864.05</v>
      </c>
      <c r="F12" s="36">
        <f>C12</f>
        <v>32676.57</v>
      </c>
      <c r="G12" s="230">
        <f>E12-F12</f>
        <v>-812.52000000000044</v>
      </c>
      <c r="H12" s="233">
        <f>IF(F12&lt;0.00000001,"",E12/F12)</f>
        <v>0.97513447708862955</v>
      </c>
      <c r="I12" s="230">
        <f>E12-B12</f>
        <v>364.77000000000407</v>
      </c>
      <c r="J12" s="233">
        <f>IF(B12&lt;0.00000001,"",E12/B12)</f>
        <v>1.0115802646917644</v>
      </c>
    </row>
    <row r="13" spans="1:10" ht="14.4" customHeight="1" thickBot="1" x14ac:dyDescent="0.35">
      <c r="A13" s="4" t="s">
        <v>100</v>
      </c>
      <c r="B13" s="9">
        <f>SUM(B11:B12)</f>
        <v>35185.857979999993</v>
      </c>
      <c r="C13" s="41">
        <f>SUM(C11:C12)</f>
        <v>36515.041980000002</v>
      </c>
      <c r="D13" s="12"/>
      <c r="E13" s="9">
        <f>SUM(E11:E12)</f>
        <v>35096.930650000002</v>
      </c>
      <c r="F13" s="40">
        <f>SUM(F11:F12)</f>
        <v>36515.041980000002</v>
      </c>
      <c r="G13" s="40">
        <f>E13-F13</f>
        <v>-1418.1113299999997</v>
      </c>
      <c r="H13" s="235">
        <f>IF(F13&lt;0.00000001,"",E13/F13)</f>
        <v>0.96116363960976059</v>
      </c>
      <c r="I13" s="40">
        <f>SUM(I11:I12)</f>
        <v>-88.927329999995891</v>
      </c>
      <c r="J13" s="235">
        <f>IF(B13&lt;0.00000001,"",E13/B13)</f>
        <v>0.9974726400006918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0.33362698492612486</v>
      </c>
      <c r="C15" s="43">
        <f>IF(C9=0,"",C13/C9)</f>
        <v>0.2966516901218253</v>
      </c>
      <c r="D15" s="12"/>
      <c r="E15" s="10">
        <f>IF(E9=0,"",E13/E9)</f>
        <v>0.25225484525233655</v>
      </c>
      <c r="F15" s="42">
        <f>IF(F9=0,"",F13/F9)</f>
        <v>0.29235480583639378</v>
      </c>
      <c r="G15" s="42">
        <f>IF(ISERROR(F15-E15),"",E15-F15)</f>
        <v>-4.0099960584057237E-2</v>
      </c>
      <c r="H15" s="236">
        <f>IF(ISERROR(F15-E15),"",IF(F15&lt;0.00000001,"",E15/F15))</f>
        <v>0.86283803179039309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0.15777545391590192</v>
      </c>
      <c r="C4" s="323">
        <f t="shared" ref="C4:M4" si="0">(C10+C8)/C6</f>
        <v>0.23852201334463721</v>
      </c>
      <c r="D4" s="323">
        <f t="shared" si="0"/>
        <v>0.24953206056763386</v>
      </c>
      <c r="E4" s="323">
        <f t="shared" si="0"/>
        <v>0.25225484503671536</v>
      </c>
      <c r="F4" s="323">
        <f t="shared" si="0"/>
        <v>2.3235929336669164E-2</v>
      </c>
      <c r="G4" s="323">
        <f t="shared" si="0"/>
        <v>2.3235929336669164E-2</v>
      </c>
      <c r="H4" s="323">
        <f t="shared" si="0"/>
        <v>2.3235929336669164E-2</v>
      </c>
      <c r="I4" s="323">
        <f t="shared" si="0"/>
        <v>2.3235929336669164E-2</v>
      </c>
      <c r="J4" s="323">
        <f t="shared" si="0"/>
        <v>2.3235929336669164E-2</v>
      </c>
      <c r="K4" s="323">
        <f t="shared" si="0"/>
        <v>2.3235929336669164E-2</v>
      </c>
      <c r="L4" s="323">
        <f t="shared" si="0"/>
        <v>2.3235929336669164E-2</v>
      </c>
      <c r="M4" s="323">
        <f t="shared" si="0"/>
        <v>2.3235929336669164E-2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36191.671000000097</v>
      </c>
      <c r="C5" s="323">
        <f>IF(ISERROR(VLOOKUP($A5,'Man Tab'!$A:$Q,COLUMN()+2,0)),0,VLOOKUP($A5,'Man Tab'!$A:$Q,COLUMN()+2,0))</f>
        <v>26108.492040000099</v>
      </c>
      <c r="D5" s="323">
        <f>IF(ISERROR(VLOOKUP($A5,'Man Tab'!$A:$Q,COLUMN()+2,0)),0,VLOOKUP($A5,'Man Tab'!$A:$Q,COLUMN()+2,0))</f>
        <v>34670.111019999902</v>
      </c>
      <c r="E5" s="323">
        <f>IF(ISERROR(VLOOKUP($A5,'Man Tab'!$A:$Q,COLUMN()+2,0)),0,VLOOKUP($A5,'Man Tab'!$A:$Q,COLUMN()+2,0))</f>
        <v>42162.556529999798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36191.671000000097</v>
      </c>
      <c r="C6" s="325">
        <f t="shared" ref="C6:M6" si="1">C5+B6</f>
        <v>62300.163040000196</v>
      </c>
      <c r="D6" s="325">
        <f t="shared" si="1"/>
        <v>96970.274060000098</v>
      </c>
      <c r="E6" s="325">
        <f t="shared" si="1"/>
        <v>139132.83058999991</v>
      </c>
      <c r="F6" s="325">
        <f t="shared" si="1"/>
        <v>139132.83058999991</v>
      </c>
      <c r="G6" s="325">
        <f t="shared" si="1"/>
        <v>139132.83058999991</v>
      </c>
      <c r="H6" s="325">
        <f t="shared" si="1"/>
        <v>139132.83058999991</v>
      </c>
      <c r="I6" s="325">
        <f t="shared" si="1"/>
        <v>139132.83058999991</v>
      </c>
      <c r="J6" s="325">
        <f t="shared" si="1"/>
        <v>139132.83058999991</v>
      </c>
      <c r="K6" s="325">
        <f t="shared" si="1"/>
        <v>139132.83058999991</v>
      </c>
      <c r="L6" s="325">
        <f t="shared" si="1"/>
        <v>139132.83058999991</v>
      </c>
      <c r="M6" s="325">
        <f t="shared" si="1"/>
        <v>139132.83058999991</v>
      </c>
    </row>
    <row r="7" spans="1:13" ht="14.4" customHeight="1" x14ac:dyDescent="0.3">
      <c r="A7" s="324" t="s">
        <v>125</v>
      </c>
      <c r="B7" s="324">
        <v>157.15899999999999</v>
      </c>
      <c r="C7" s="324">
        <v>433.62799999999999</v>
      </c>
      <c r="D7" s="324">
        <v>708.51099999999997</v>
      </c>
      <c r="E7" s="324">
        <v>1062.135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4714.7699999999995</v>
      </c>
      <c r="C8" s="325">
        <f t="shared" ref="C8:M8" si="2">C7*30</f>
        <v>13008.84</v>
      </c>
      <c r="D8" s="325">
        <f t="shared" si="2"/>
        <v>21255.329999999998</v>
      </c>
      <c r="E8" s="325">
        <f t="shared" si="2"/>
        <v>31864.05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995387.32000000007</v>
      </c>
      <c r="C9" s="324">
        <v>855733</v>
      </c>
      <c r="D9" s="324">
        <v>1090741.98</v>
      </c>
      <c r="E9" s="324">
        <v>291018.32000000007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995.38732000000005</v>
      </c>
      <c r="C10" s="325">
        <f t="shared" ref="C10:M10" si="3">C9/1000+B10</f>
        <v>1851.12032</v>
      </c>
      <c r="D10" s="325">
        <f t="shared" si="3"/>
        <v>2941.8622999999998</v>
      </c>
      <c r="E10" s="325">
        <f t="shared" si="3"/>
        <v>3232.8806199999999</v>
      </c>
      <c r="F10" s="325">
        <f t="shared" si="3"/>
        <v>3232.8806199999999</v>
      </c>
      <c r="G10" s="325">
        <f t="shared" si="3"/>
        <v>3232.8806199999999</v>
      </c>
      <c r="H10" s="325">
        <f t="shared" si="3"/>
        <v>3232.8806199999999</v>
      </c>
      <c r="I10" s="325">
        <f t="shared" si="3"/>
        <v>3232.8806199999999</v>
      </c>
      <c r="J10" s="325">
        <f t="shared" si="3"/>
        <v>3232.8806199999999</v>
      </c>
      <c r="K10" s="325">
        <f t="shared" si="3"/>
        <v>3232.8806199999999</v>
      </c>
      <c r="L10" s="325">
        <f t="shared" si="3"/>
        <v>3232.8806199999999</v>
      </c>
      <c r="M10" s="325">
        <f t="shared" si="3"/>
        <v>3232.8806199999999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0.29235480583639378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0.29235480583639378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264699.92089935503</v>
      </c>
      <c r="C7" s="56">
        <v>22058.326741612898</v>
      </c>
      <c r="D7" s="56">
        <v>26976.7172300001</v>
      </c>
      <c r="E7" s="56">
        <v>17757.0242</v>
      </c>
      <c r="F7" s="56">
        <v>24175.025679999901</v>
      </c>
      <c r="G7" s="56">
        <v>31115.802379999899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100024.56948999999</v>
      </c>
      <c r="Q7" s="185">
        <v>1.1336373182520001</v>
      </c>
    </row>
    <row r="8" spans="1:17" ht="14.4" customHeight="1" x14ac:dyDescent="0.3">
      <c r="A8" s="19" t="s">
        <v>36</v>
      </c>
      <c r="B8" s="55">
        <v>466.59344098797101</v>
      </c>
      <c r="C8" s="56">
        <v>38.882786748996999</v>
      </c>
      <c r="D8" s="56">
        <v>79.2</v>
      </c>
      <c r="E8" s="56">
        <v>47.28</v>
      </c>
      <c r="F8" s="56">
        <v>74.689999999999003</v>
      </c>
      <c r="G8" s="56">
        <v>90.299999999999002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291.47000000000003</v>
      </c>
      <c r="Q8" s="185">
        <v>1.874029772361</v>
      </c>
    </row>
    <row r="9" spans="1:17" ht="14.4" customHeight="1" x14ac:dyDescent="0.3">
      <c r="A9" s="19" t="s">
        <v>37</v>
      </c>
      <c r="B9" s="55">
        <v>2333</v>
      </c>
      <c r="C9" s="56">
        <v>194.416666666667</v>
      </c>
      <c r="D9" s="56">
        <v>170.14221000000001</v>
      </c>
      <c r="E9" s="56">
        <v>187.13176999999999</v>
      </c>
      <c r="F9" s="56">
        <v>220.614339999999</v>
      </c>
      <c r="G9" s="56">
        <v>176.438559999999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754.32687999999905</v>
      </c>
      <c r="Q9" s="185">
        <v>0.96998741534499999</v>
      </c>
    </row>
    <row r="10" spans="1:17" ht="14.4" customHeight="1" x14ac:dyDescent="0.3">
      <c r="A10" s="19" t="s">
        <v>38</v>
      </c>
      <c r="B10" s="55">
        <v>1526.47174700596</v>
      </c>
      <c r="C10" s="56">
        <v>127.20597891716299</v>
      </c>
      <c r="D10" s="56">
        <v>128.58152999999999</v>
      </c>
      <c r="E10" s="56">
        <v>90.058869999999999</v>
      </c>
      <c r="F10" s="56">
        <v>121.45556000000001</v>
      </c>
      <c r="G10" s="56">
        <v>144.41817999999901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484.51414</v>
      </c>
      <c r="Q10" s="185">
        <v>0.952223598537</v>
      </c>
    </row>
    <row r="11" spans="1:17" ht="14.4" customHeight="1" x14ac:dyDescent="0.3">
      <c r="A11" s="19" t="s">
        <v>39</v>
      </c>
      <c r="B11" s="55">
        <v>648.54679578223102</v>
      </c>
      <c r="C11" s="56">
        <v>54.045566315184999</v>
      </c>
      <c r="D11" s="56">
        <v>58.975450000000002</v>
      </c>
      <c r="E11" s="56">
        <v>53.609220000000001</v>
      </c>
      <c r="F11" s="56">
        <v>69.316719999998995</v>
      </c>
      <c r="G11" s="56">
        <v>56.740369999998997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238.64176</v>
      </c>
      <c r="Q11" s="185">
        <v>1.103891476537</v>
      </c>
    </row>
    <row r="12" spans="1:17" ht="14.4" customHeight="1" x14ac:dyDescent="0.3">
      <c r="A12" s="19" t="s">
        <v>40</v>
      </c>
      <c r="B12" s="55">
        <v>118.80310790111901</v>
      </c>
      <c r="C12" s="56">
        <v>9.9002589917589994</v>
      </c>
      <c r="D12" s="56">
        <v>68.419359999999998</v>
      </c>
      <c r="E12" s="56">
        <v>6.6540000000000002E-2</v>
      </c>
      <c r="F12" s="56">
        <v>2.4746499999989999</v>
      </c>
      <c r="G12" s="56">
        <v>4.1096399999989996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75.070189999999997</v>
      </c>
      <c r="Q12" s="185">
        <v>1.895662276675</v>
      </c>
    </row>
    <row r="13" spans="1:17" ht="14.4" customHeight="1" x14ac:dyDescent="0.3">
      <c r="A13" s="19" t="s">
        <v>41</v>
      </c>
      <c r="B13" s="55">
        <v>85</v>
      </c>
      <c r="C13" s="56">
        <v>7.083333333333</v>
      </c>
      <c r="D13" s="56">
        <v>14.51341</v>
      </c>
      <c r="E13" s="56">
        <v>8.9298999999999999</v>
      </c>
      <c r="F13" s="56">
        <v>7.7262099999989999</v>
      </c>
      <c r="G13" s="56">
        <v>7.6398499999989999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38.809370000000001</v>
      </c>
      <c r="Q13" s="185">
        <v>1.3697424705879999</v>
      </c>
    </row>
    <row r="14" spans="1:17" ht="14.4" customHeight="1" x14ac:dyDescent="0.3">
      <c r="A14" s="19" t="s">
        <v>42</v>
      </c>
      <c r="B14" s="55">
        <v>2852.4140117910001</v>
      </c>
      <c r="C14" s="56">
        <v>237.70116764925001</v>
      </c>
      <c r="D14" s="56">
        <v>348.929000000001</v>
      </c>
      <c r="E14" s="56">
        <v>276.95000000000101</v>
      </c>
      <c r="F14" s="56">
        <v>262.61299999999898</v>
      </c>
      <c r="G14" s="56">
        <v>224.43699999999899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1112.9290000000001</v>
      </c>
      <c r="Q14" s="185">
        <v>1.170512760839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868.34706890621499</v>
      </c>
      <c r="C17" s="56">
        <v>72.362255742184004</v>
      </c>
      <c r="D17" s="56">
        <v>90.292950000000005</v>
      </c>
      <c r="E17" s="56">
        <v>184.40133</v>
      </c>
      <c r="F17" s="56">
        <v>1451.4489000000001</v>
      </c>
      <c r="G17" s="56">
        <v>2095.75388999999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3821.89706999999</v>
      </c>
      <c r="Q17" s="185">
        <v>13.204042047890001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7.3360000000000003</v>
      </c>
      <c r="E18" s="56">
        <v>13.044</v>
      </c>
      <c r="F18" s="56">
        <v>5.2159999999990001</v>
      </c>
      <c r="G18" s="56">
        <v>50.183999999999003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75.779999999999006</v>
      </c>
      <c r="Q18" s="185" t="s">
        <v>329</v>
      </c>
    </row>
    <row r="19" spans="1:17" ht="14.4" customHeight="1" x14ac:dyDescent="0.3">
      <c r="A19" s="19" t="s">
        <v>47</v>
      </c>
      <c r="B19" s="55">
        <v>1992.92346642334</v>
      </c>
      <c r="C19" s="56">
        <v>166.07695553527901</v>
      </c>
      <c r="D19" s="56">
        <v>228.70946000000001</v>
      </c>
      <c r="E19" s="56">
        <v>132.40257</v>
      </c>
      <c r="F19" s="56">
        <v>144.5909</v>
      </c>
      <c r="G19" s="56">
        <v>174.65670999999901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680.35964000000001</v>
      </c>
      <c r="Q19" s="185">
        <v>1.024163222716</v>
      </c>
    </row>
    <row r="20" spans="1:17" ht="14.4" customHeight="1" x14ac:dyDescent="0.3">
      <c r="A20" s="19" t="s">
        <v>48</v>
      </c>
      <c r="B20" s="55">
        <v>96694.659066000095</v>
      </c>
      <c r="C20" s="56">
        <v>8057.88825550001</v>
      </c>
      <c r="D20" s="56">
        <v>7778.3575800000199</v>
      </c>
      <c r="E20" s="56">
        <v>7088.9231300000101</v>
      </c>
      <c r="F20" s="56">
        <v>7692.7346199999802</v>
      </c>
      <c r="G20" s="56">
        <v>7747.4229699999696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30307.438300000002</v>
      </c>
      <c r="Q20" s="185">
        <v>0.94030338157399995</v>
      </c>
    </row>
    <row r="21" spans="1:17" ht="14.4" customHeight="1" x14ac:dyDescent="0.3">
      <c r="A21" s="20" t="s">
        <v>49</v>
      </c>
      <c r="B21" s="55">
        <v>2404.99999999997</v>
      </c>
      <c r="C21" s="56">
        <v>200.41666666666401</v>
      </c>
      <c r="D21" s="56">
        <v>217.61870000000101</v>
      </c>
      <c r="E21" s="56">
        <v>217.61070000000001</v>
      </c>
      <c r="F21" s="56">
        <v>217.61069999999901</v>
      </c>
      <c r="G21" s="56">
        <v>194.61364999999901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847.45375000000001</v>
      </c>
      <c r="Q21" s="185">
        <v>1.0571148648640001</v>
      </c>
    </row>
    <row r="22" spans="1:17" ht="14.4" customHeight="1" x14ac:dyDescent="0.3">
      <c r="A22" s="19" t="s">
        <v>50</v>
      </c>
      <c r="B22" s="55">
        <v>7.5684030687890003</v>
      </c>
      <c r="C22" s="56">
        <v>0.63070025573199995</v>
      </c>
      <c r="D22" s="56">
        <v>8.3417999999999992</v>
      </c>
      <c r="E22" s="56">
        <v>22.28941</v>
      </c>
      <c r="F22" s="56">
        <v>183.6935</v>
      </c>
      <c r="G22" s="56">
        <v>58.079999999999004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272.404709999999</v>
      </c>
      <c r="Q22" s="185">
        <v>107.97708876922501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-5.8207660913467401E-11</v>
      </c>
      <c r="C24" s="56">
        <v>3.6379788070917101E-12</v>
      </c>
      <c r="D24" s="56">
        <v>15.536319999999</v>
      </c>
      <c r="E24" s="56">
        <v>28.770399999997</v>
      </c>
      <c r="F24" s="56">
        <v>40.900240000002</v>
      </c>
      <c r="G24" s="56">
        <v>21.959330000005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107.16629000000501</v>
      </c>
      <c r="Q24" s="185"/>
    </row>
    <row r="25" spans="1:17" ht="14.4" customHeight="1" x14ac:dyDescent="0.3">
      <c r="A25" s="21" t="s">
        <v>53</v>
      </c>
      <c r="B25" s="58">
        <v>374699.24800722097</v>
      </c>
      <c r="C25" s="59">
        <v>31224.9373339351</v>
      </c>
      <c r="D25" s="59">
        <v>36191.671000000097</v>
      </c>
      <c r="E25" s="59">
        <v>26108.492040000099</v>
      </c>
      <c r="F25" s="59">
        <v>34670.111019999902</v>
      </c>
      <c r="G25" s="59">
        <v>42162.556529999798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139132.83059</v>
      </c>
      <c r="Q25" s="186">
        <v>1.1139560433860001</v>
      </c>
    </row>
    <row r="26" spans="1:17" ht="14.4" customHeight="1" x14ac:dyDescent="0.3">
      <c r="A26" s="19" t="s">
        <v>54</v>
      </c>
      <c r="B26" s="55">
        <v>16058.9227445497</v>
      </c>
      <c r="C26" s="56">
        <v>1338.24356204581</v>
      </c>
      <c r="D26" s="56">
        <v>1629.65923</v>
      </c>
      <c r="E26" s="56">
        <v>1539.52838</v>
      </c>
      <c r="F26" s="56">
        <v>1500.4039600000001</v>
      </c>
      <c r="G26" s="56">
        <v>1639.9208799999999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6309.5124500000102</v>
      </c>
      <c r="Q26" s="185">
        <v>1.178692845784</v>
      </c>
    </row>
    <row r="27" spans="1:17" ht="14.4" customHeight="1" x14ac:dyDescent="0.3">
      <c r="A27" s="22" t="s">
        <v>55</v>
      </c>
      <c r="B27" s="58">
        <v>390758.17075177102</v>
      </c>
      <c r="C27" s="59">
        <v>32563.180895980899</v>
      </c>
      <c r="D27" s="59">
        <v>37821.330230000101</v>
      </c>
      <c r="E27" s="59">
        <v>27648.020420000099</v>
      </c>
      <c r="F27" s="59">
        <v>36170.514979999898</v>
      </c>
      <c r="G27" s="59">
        <v>43802.477409999803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145442.34304000001</v>
      </c>
      <c r="Q27" s="186">
        <v>1.1166165208529999</v>
      </c>
    </row>
    <row r="28" spans="1:17" ht="14.4" customHeight="1" x14ac:dyDescent="0.3">
      <c r="A28" s="20" t="s">
        <v>56</v>
      </c>
      <c r="B28" s="55">
        <v>493.50784796986301</v>
      </c>
      <c r="C28" s="56">
        <v>41.125653997488001</v>
      </c>
      <c r="D28" s="56">
        <v>5.7340999999999998</v>
      </c>
      <c r="E28" s="56">
        <v>16.08156</v>
      </c>
      <c r="F28" s="56">
        <v>2.67476</v>
      </c>
      <c r="G28" s="56">
        <v>23.261340000000001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47.751759999999997</v>
      </c>
      <c r="Q28" s="185">
        <v>0.29027963909600002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11.329000000000001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11.329000000000001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356431.23993722902</v>
      </c>
      <c r="C6" s="701">
        <v>368477.39635000098</v>
      </c>
      <c r="D6" s="702">
        <v>12046.156412772099</v>
      </c>
      <c r="E6" s="703">
        <v>1.0337965785900001</v>
      </c>
      <c r="F6" s="701">
        <v>374699.24800722097</v>
      </c>
      <c r="G6" s="702">
        <v>124899.74933573999</v>
      </c>
      <c r="H6" s="704">
        <v>42162.556529999798</v>
      </c>
      <c r="I6" s="701">
        <v>139132.83059</v>
      </c>
      <c r="J6" s="702">
        <v>14233.081254259399</v>
      </c>
      <c r="K6" s="705">
        <v>0.37131868112799998</v>
      </c>
    </row>
    <row r="7" spans="1:11" ht="14.4" customHeight="1" thickBot="1" x14ac:dyDescent="0.35">
      <c r="A7" s="720" t="s">
        <v>332</v>
      </c>
      <c r="B7" s="701">
        <v>271578.12502627698</v>
      </c>
      <c r="C7" s="701">
        <v>273049.68110000098</v>
      </c>
      <c r="D7" s="702">
        <v>1471.5560737237099</v>
      </c>
      <c r="E7" s="703">
        <v>1.005418536833</v>
      </c>
      <c r="F7" s="701">
        <v>272730.75000282301</v>
      </c>
      <c r="G7" s="702">
        <v>90910.250000941</v>
      </c>
      <c r="H7" s="704">
        <v>31819.885959999901</v>
      </c>
      <c r="I7" s="701">
        <v>103020.59477</v>
      </c>
      <c r="J7" s="702">
        <v>12110.3447690589</v>
      </c>
      <c r="K7" s="705">
        <v>0.37773736466800001</v>
      </c>
    </row>
    <row r="8" spans="1:11" ht="14.4" customHeight="1" thickBot="1" x14ac:dyDescent="0.35">
      <c r="A8" s="721" t="s">
        <v>333</v>
      </c>
      <c r="B8" s="701">
        <v>269018.59091315197</v>
      </c>
      <c r="C8" s="701">
        <v>270504.34510000102</v>
      </c>
      <c r="D8" s="702">
        <v>1485.7541868481801</v>
      </c>
      <c r="E8" s="703">
        <v>1.005522868073</v>
      </c>
      <c r="F8" s="701">
        <v>269878.33599103201</v>
      </c>
      <c r="G8" s="702">
        <v>89959.445330343995</v>
      </c>
      <c r="H8" s="704">
        <v>31595.4489599999</v>
      </c>
      <c r="I8" s="701">
        <v>101907.66577000001</v>
      </c>
      <c r="J8" s="702">
        <v>11948.220439655899</v>
      </c>
      <c r="K8" s="705">
        <v>0.37760595119899998</v>
      </c>
    </row>
    <row r="9" spans="1:11" ht="14.4" customHeight="1" thickBot="1" x14ac:dyDescent="0.35">
      <c r="A9" s="722" t="s">
        <v>334</v>
      </c>
      <c r="B9" s="706">
        <v>0</v>
      </c>
      <c r="C9" s="706">
        <v>1.5E-3</v>
      </c>
      <c r="D9" s="707">
        <v>1.5E-3</v>
      </c>
      <c r="E9" s="708" t="s">
        <v>329</v>
      </c>
      <c r="F9" s="706">
        <v>0</v>
      </c>
      <c r="G9" s="707">
        <v>0</v>
      </c>
      <c r="H9" s="709">
        <v>-1.99999999999999E-5</v>
      </c>
      <c r="I9" s="706">
        <v>-6.0000000000001303E-5</v>
      </c>
      <c r="J9" s="707">
        <v>-6.0000000000001303E-5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1.5E-3</v>
      </c>
      <c r="D10" s="702">
        <v>1.5E-3</v>
      </c>
      <c r="E10" s="711" t="s">
        <v>329</v>
      </c>
      <c r="F10" s="701">
        <v>0</v>
      </c>
      <c r="G10" s="702">
        <v>0</v>
      </c>
      <c r="H10" s="704">
        <v>-1.99999999999999E-5</v>
      </c>
      <c r="I10" s="701">
        <v>-6.0000000000001303E-5</v>
      </c>
      <c r="J10" s="702">
        <v>-6.0000000000001303E-5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263926.83408328</v>
      </c>
      <c r="C11" s="706">
        <v>265110.80661000003</v>
      </c>
      <c r="D11" s="707">
        <v>1183.9725267200299</v>
      </c>
      <c r="E11" s="713">
        <v>1.004485987682</v>
      </c>
      <c r="F11" s="706">
        <v>264699.92089935503</v>
      </c>
      <c r="G11" s="707">
        <v>88233.306966451593</v>
      </c>
      <c r="H11" s="709">
        <v>31115.802379999899</v>
      </c>
      <c r="I11" s="706">
        <v>100024.56948999999</v>
      </c>
      <c r="J11" s="707">
        <v>11791.262523548299</v>
      </c>
      <c r="K11" s="714">
        <v>0.37787910608399999</v>
      </c>
    </row>
    <row r="12" spans="1:11" ht="14.4" customHeight="1" thickBot="1" x14ac:dyDescent="0.35">
      <c r="A12" s="723" t="s">
        <v>337</v>
      </c>
      <c r="B12" s="701">
        <v>3799.99638349209</v>
      </c>
      <c r="C12" s="701">
        <v>3994.47561000001</v>
      </c>
      <c r="D12" s="702">
        <v>194.47922650791301</v>
      </c>
      <c r="E12" s="703">
        <v>1.051178792525</v>
      </c>
      <c r="F12" s="701">
        <v>3799.9215112873799</v>
      </c>
      <c r="G12" s="702">
        <v>1266.64050376246</v>
      </c>
      <c r="H12" s="704">
        <v>436.463979999998</v>
      </c>
      <c r="I12" s="701">
        <v>1391.8408099999999</v>
      </c>
      <c r="J12" s="702">
        <v>125.200306237538</v>
      </c>
      <c r="K12" s="705">
        <v>0.36628146288399999</v>
      </c>
    </row>
    <row r="13" spans="1:11" ht="14.4" customHeight="1" thickBot="1" x14ac:dyDescent="0.35">
      <c r="A13" s="723" t="s">
        <v>338</v>
      </c>
      <c r="B13" s="701">
        <v>220</v>
      </c>
      <c r="C13" s="701">
        <v>251.82189000000099</v>
      </c>
      <c r="D13" s="702">
        <v>31.82189</v>
      </c>
      <c r="E13" s="703">
        <v>1.1446449545449999</v>
      </c>
      <c r="F13" s="701">
        <v>180</v>
      </c>
      <c r="G13" s="702">
        <v>60</v>
      </c>
      <c r="H13" s="704">
        <v>18.985999999998999</v>
      </c>
      <c r="I13" s="701">
        <v>76.895939999999996</v>
      </c>
      <c r="J13" s="702">
        <v>16.89594</v>
      </c>
      <c r="K13" s="705">
        <v>0.42719966666600001</v>
      </c>
    </row>
    <row r="14" spans="1:11" ht="14.4" customHeight="1" thickBot="1" x14ac:dyDescent="0.35">
      <c r="A14" s="723" t="s">
        <v>339</v>
      </c>
      <c r="B14" s="701">
        <v>135</v>
      </c>
      <c r="C14" s="701">
        <v>89.666550000000001</v>
      </c>
      <c r="D14" s="702">
        <v>-45.333449999998997</v>
      </c>
      <c r="E14" s="703">
        <v>0.66419666666599997</v>
      </c>
      <c r="F14" s="701">
        <v>60</v>
      </c>
      <c r="G14" s="702">
        <v>20</v>
      </c>
      <c r="H14" s="704">
        <v>6.9008999999989999</v>
      </c>
      <c r="I14" s="701">
        <v>32.622630000000001</v>
      </c>
      <c r="J14" s="702">
        <v>12.622629999999999</v>
      </c>
      <c r="K14" s="705">
        <v>0.54371049999999999</v>
      </c>
    </row>
    <row r="15" spans="1:11" ht="14.4" customHeight="1" thickBot="1" x14ac:dyDescent="0.35">
      <c r="A15" s="723" t="s">
        <v>340</v>
      </c>
      <c r="B15" s="701">
        <v>60</v>
      </c>
      <c r="C15" s="701">
        <v>0</v>
      </c>
      <c r="D15" s="702">
        <v>-60</v>
      </c>
      <c r="E15" s="703">
        <v>0</v>
      </c>
      <c r="F15" s="701">
        <v>30</v>
      </c>
      <c r="G15" s="702">
        <v>10</v>
      </c>
      <c r="H15" s="704">
        <v>0</v>
      </c>
      <c r="I15" s="701">
        <v>0</v>
      </c>
      <c r="J15" s="702">
        <v>-10</v>
      </c>
      <c r="K15" s="705">
        <v>0</v>
      </c>
    </row>
    <row r="16" spans="1:11" ht="14.4" customHeight="1" thickBot="1" x14ac:dyDescent="0.35">
      <c r="A16" s="723" t="s">
        <v>341</v>
      </c>
      <c r="B16" s="701">
        <v>8100</v>
      </c>
      <c r="C16" s="701">
        <v>11701.483029999999</v>
      </c>
      <c r="D16" s="702">
        <v>3601.4830300000199</v>
      </c>
      <c r="E16" s="703">
        <v>1.4446275345670001</v>
      </c>
      <c r="F16" s="701">
        <v>11500</v>
      </c>
      <c r="G16" s="702">
        <v>3833.3333333333298</v>
      </c>
      <c r="H16" s="704">
        <v>1483.3316199999899</v>
      </c>
      <c r="I16" s="701">
        <v>5506.8579399999899</v>
      </c>
      <c r="J16" s="702">
        <v>1673.52460666666</v>
      </c>
      <c r="K16" s="705">
        <v>0.47885721217299998</v>
      </c>
    </row>
    <row r="17" spans="1:11" ht="14.4" customHeight="1" thickBot="1" x14ac:dyDescent="0.35">
      <c r="A17" s="723" t="s">
        <v>342</v>
      </c>
      <c r="B17" s="701">
        <v>7450</v>
      </c>
      <c r="C17" s="701">
        <v>7681.5719400000098</v>
      </c>
      <c r="D17" s="702">
        <v>231.571940000013</v>
      </c>
      <c r="E17" s="703">
        <v>1.031083481879</v>
      </c>
      <c r="F17" s="701">
        <v>7700</v>
      </c>
      <c r="G17" s="702">
        <v>2566.6666666666702</v>
      </c>
      <c r="H17" s="704">
        <v>972.66119999999603</v>
      </c>
      <c r="I17" s="701">
        <v>3100.3663999999999</v>
      </c>
      <c r="J17" s="702">
        <v>533.69973333332996</v>
      </c>
      <c r="K17" s="705">
        <v>0.40264498701200002</v>
      </c>
    </row>
    <row r="18" spans="1:11" ht="14.4" customHeight="1" thickBot="1" x14ac:dyDescent="0.35">
      <c r="A18" s="723" t="s">
        <v>343</v>
      </c>
      <c r="B18" s="701">
        <v>0</v>
      </c>
      <c r="C18" s="701">
        <v>25.8324</v>
      </c>
      <c r="D18" s="702">
        <v>25.8324</v>
      </c>
      <c r="E18" s="711" t="s">
        <v>344</v>
      </c>
      <c r="F18" s="701">
        <v>29.999388067312001</v>
      </c>
      <c r="G18" s="702">
        <v>9.9997960224369997</v>
      </c>
      <c r="H18" s="704">
        <v>1.8259799999990001</v>
      </c>
      <c r="I18" s="701">
        <v>269.62493999999901</v>
      </c>
      <c r="J18" s="702">
        <v>259.625143977562</v>
      </c>
      <c r="K18" s="705">
        <v>8.9876813285320001</v>
      </c>
    </row>
    <row r="19" spans="1:11" ht="14.4" customHeight="1" thickBot="1" x14ac:dyDescent="0.35">
      <c r="A19" s="723" t="s">
        <v>345</v>
      </c>
      <c r="B19" s="701">
        <v>3500</v>
      </c>
      <c r="C19" s="701">
        <v>3477.2548200000101</v>
      </c>
      <c r="D19" s="702">
        <v>-22.745179999994001</v>
      </c>
      <c r="E19" s="703">
        <v>0.99350137714200004</v>
      </c>
      <c r="F19" s="701">
        <v>3500</v>
      </c>
      <c r="G19" s="702">
        <v>1166.6666666666699</v>
      </c>
      <c r="H19" s="704">
        <v>187.525139999999</v>
      </c>
      <c r="I19" s="701">
        <v>711.20991999999899</v>
      </c>
      <c r="J19" s="702">
        <v>-455.45674666666702</v>
      </c>
      <c r="K19" s="705">
        <v>0.20320283428499999</v>
      </c>
    </row>
    <row r="20" spans="1:11" ht="14.4" customHeight="1" thickBot="1" x14ac:dyDescent="0.35">
      <c r="A20" s="723" t="s">
        <v>346</v>
      </c>
      <c r="B20" s="701">
        <v>503</v>
      </c>
      <c r="C20" s="701">
        <v>583.84490000000096</v>
      </c>
      <c r="D20" s="702">
        <v>80.844900000001005</v>
      </c>
      <c r="E20" s="703">
        <v>1.160725447316</v>
      </c>
      <c r="F20" s="701">
        <v>540</v>
      </c>
      <c r="G20" s="702">
        <v>180</v>
      </c>
      <c r="H20" s="704">
        <v>51.565999999999001</v>
      </c>
      <c r="I20" s="701">
        <v>251.79705000000001</v>
      </c>
      <c r="J20" s="702">
        <v>71.797049999999999</v>
      </c>
      <c r="K20" s="705">
        <v>0.46629083333299998</v>
      </c>
    </row>
    <row r="21" spans="1:11" ht="14.4" customHeight="1" thickBot="1" x14ac:dyDescent="0.35">
      <c r="A21" s="723" t="s">
        <v>347</v>
      </c>
      <c r="B21" s="701">
        <v>80</v>
      </c>
      <c r="C21" s="701">
        <v>80.529970000000006</v>
      </c>
      <c r="D21" s="702">
        <v>0.52997000000000005</v>
      </c>
      <c r="E21" s="703">
        <v>1.0066246249999999</v>
      </c>
      <c r="F21" s="701">
        <v>100</v>
      </c>
      <c r="G21" s="702">
        <v>33.333333333333002</v>
      </c>
      <c r="H21" s="704">
        <v>10.86575</v>
      </c>
      <c r="I21" s="701">
        <v>60.566540000000003</v>
      </c>
      <c r="J21" s="702">
        <v>27.233206666666</v>
      </c>
      <c r="K21" s="705">
        <v>0.60566540000000002</v>
      </c>
    </row>
    <row r="22" spans="1:11" ht="14.4" customHeight="1" thickBot="1" x14ac:dyDescent="0.35">
      <c r="A22" s="723" t="s">
        <v>348</v>
      </c>
      <c r="B22" s="701">
        <v>238500.00436645499</v>
      </c>
      <c r="C22" s="701">
        <v>235461.40716</v>
      </c>
      <c r="D22" s="702">
        <v>-3038.5972064545799</v>
      </c>
      <c r="E22" s="703">
        <v>0.98725955073000005</v>
      </c>
      <c r="F22" s="701">
        <v>235500</v>
      </c>
      <c r="G22" s="702">
        <v>78500</v>
      </c>
      <c r="H22" s="704">
        <v>27738.652539999901</v>
      </c>
      <c r="I22" s="701">
        <v>88164.548779999895</v>
      </c>
      <c r="J22" s="702">
        <v>9664.54877999991</v>
      </c>
      <c r="K22" s="705">
        <v>0.37437175702699999</v>
      </c>
    </row>
    <row r="23" spans="1:11" ht="14.4" customHeight="1" thickBot="1" x14ac:dyDescent="0.35">
      <c r="A23" s="723" t="s">
        <v>349</v>
      </c>
      <c r="B23" s="701">
        <v>1570.8333333333301</v>
      </c>
      <c r="C23" s="701">
        <v>1750.89509</v>
      </c>
      <c r="D23" s="702">
        <v>180.061756666669</v>
      </c>
      <c r="E23" s="703">
        <v>1.1146281740049999</v>
      </c>
      <c r="F23" s="701">
        <v>1750</v>
      </c>
      <c r="G23" s="702">
        <v>583.33333333333303</v>
      </c>
      <c r="H23" s="704">
        <v>202.279519999999</v>
      </c>
      <c r="I23" s="701">
        <v>451.36153999999902</v>
      </c>
      <c r="J23" s="702">
        <v>-131.971793333335</v>
      </c>
      <c r="K23" s="705">
        <v>0.25792087999899999</v>
      </c>
    </row>
    <row r="24" spans="1:11" ht="14.4" customHeight="1" thickBot="1" x14ac:dyDescent="0.35">
      <c r="A24" s="723" t="s">
        <v>350</v>
      </c>
      <c r="B24" s="701">
        <v>8</v>
      </c>
      <c r="C24" s="701">
        <v>12.023250000000001</v>
      </c>
      <c r="D24" s="702">
        <v>4.02325</v>
      </c>
      <c r="E24" s="703">
        <v>1.5029062500000001</v>
      </c>
      <c r="F24" s="701">
        <v>10</v>
      </c>
      <c r="G24" s="702">
        <v>3.333333333333</v>
      </c>
      <c r="H24" s="704">
        <v>4.7437499999990003</v>
      </c>
      <c r="I24" s="701">
        <v>6.8769999999989997</v>
      </c>
      <c r="J24" s="702">
        <v>3.5436666666660002</v>
      </c>
      <c r="K24" s="705">
        <v>0.687699999999</v>
      </c>
    </row>
    <row r="25" spans="1:11" ht="14.4" customHeight="1" thickBot="1" x14ac:dyDescent="0.35">
      <c r="A25" s="722" t="s">
        <v>351</v>
      </c>
      <c r="B25" s="706">
        <v>246.081931858145</v>
      </c>
      <c r="C25" s="706">
        <v>409.25000000000102</v>
      </c>
      <c r="D25" s="707">
        <v>163.168068141856</v>
      </c>
      <c r="E25" s="713">
        <v>1.6630639921820001</v>
      </c>
      <c r="F25" s="706">
        <v>466.59344098797101</v>
      </c>
      <c r="G25" s="707">
        <v>155.53114699599001</v>
      </c>
      <c r="H25" s="709">
        <v>90.299999999999002</v>
      </c>
      <c r="I25" s="706">
        <v>291.47000000000003</v>
      </c>
      <c r="J25" s="707">
        <v>135.93885300400899</v>
      </c>
      <c r="K25" s="714">
        <v>0.624676590787</v>
      </c>
    </row>
    <row r="26" spans="1:11" ht="14.4" customHeight="1" thickBot="1" x14ac:dyDescent="0.35">
      <c r="A26" s="723" t="s">
        <v>352</v>
      </c>
      <c r="B26" s="701">
        <v>154.16410139479399</v>
      </c>
      <c r="C26" s="701">
        <v>198.8</v>
      </c>
      <c r="D26" s="702">
        <v>44.635898605206002</v>
      </c>
      <c r="E26" s="703">
        <v>1.289534970861</v>
      </c>
      <c r="F26" s="701">
        <v>203.87225417772001</v>
      </c>
      <c r="G26" s="702">
        <v>67.957418059239998</v>
      </c>
      <c r="H26" s="704">
        <v>4.1999999999990001</v>
      </c>
      <c r="I26" s="701">
        <v>132.37</v>
      </c>
      <c r="J26" s="702">
        <v>64.412581940760006</v>
      </c>
      <c r="K26" s="705">
        <v>0.649279130865</v>
      </c>
    </row>
    <row r="27" spans="1:11" ht="14.4" customHeight="1" thickBot="1" x14ac:dyDescent="0.35">
      <c r="A27" s="723" t="s">
        <v>353</v>
      </c>
      <c r="B27" s="701">
        <v>91.917830463350995</v>
      </c>
      <c r="C27" s="701">
        <v>210.45</v>
      </c>
      <c r="D27" s="702">
        <v>118.53216953664899</v>
      </c>
      <c r="E27" s="703">
        <v>2.2895449004740001</v>
      </c>
      <c r="F27" s="701">
        <v>262.72118681025103</v>
      </c>
      <c r="G27" s="702">
        <v>87.573728936750001</v>
      </c>
      <c r="H27" s="704">
        <v>86.099999999999</v>
      </c>
      <c r="I27" s="701">
        <v>159.1</v>
      </c>
      <c r="J27" s="702">
        <v>71.526271063248998</v>
      </c>
      <c r="K27" s="705">
        <v>0.60558496226199998</v>
      </c>
    </row>
    <row r="28" spans="1:11" ht="14.4" customHeight="1" thickBot="1" x14ac:dyDescent="0.35">
      <c r="A28" s="722" t="s">
        <v>354</v>
      </c>
      <c r="B28" s="706">
        <v>2333</v>
      </c>
      <c r="C28" s="706">
        <v>2304.77054</v>
      </c>
      <c r="D28" s="707">
        <v>-28.229459999995001</v>
      </c>
      <c r="E28" s="713">
        <v>0.98789993141800003</v>
      </c>
      <c r="F28" s="706">
        <v>2333</v>
      </c>
      <c r="G28" s="707">
        <v>777.66666666666697</v>
      </c>
      <c r="H28" s="709">
        <v>176.438559999999</v>
      </c>
      <c r="I28" s="706">
        <v>754.32687999999905</v>
      </c>
      <c r="J28" s="707">
        <v>-23.339786666666999</v>
      </c>
      <c r="K28" s="714">
        <v>0.32332913844799999</v>
      </c>
    </row>
    <row r="29" spans="1:11" ht="14.4" customHeight="1" thickBot="1" x14ac:dyDescent="0.35">
      <c r="A29" s="723" t="s">
        <v>355</v>
      </c>
      <c r="B29" s="701">
        <v>15</v>
      </c>
      <c r="C29" s="701">
        <v>0</v>
      </c>
      <c r="D29" s="702">
        <v>-15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0</v>
      </c>
    </row>
    <row r="30" spans="1:11" ht="14.4" customHeight="1" thickBot="1" x14ac:dyDescent="0.35">
      <c r="A30" s="723" t="s">
        <v>356</v>
      </c>
      <c r="B30" s="701">
        <v>40</v>
      </c>
      <c r="C30" s="701">
        <v>44.775280000000002</v>
      </c>
      <c r="D30" s="702">
        <v>4.7752800000000004</v>
      </c>
      <c r="E30" s="703">
        <v>1.1193820000000001</v>
      </c>
      <c r="F30" s="701">
        <v>45</v>
      </c>
      <c r="G30" s="702">
        <v>15</v>
      </c>
      <c r="H30" s="704">
        <v>6.758209999999</v>
      </c>
      <c r="I30" s="701">
        <v>19.929200000000002</v>
      </c>
      <c r="J30" s="702">
        <v>4.9291999999989997</v>
      </c>
      <c r="K30" s="705">
        <v>0.44287111111100003</v>
      </c>
    </row>
    <row r="31" spans="1:11" ht="14.4" customHeight="1" thickBot="1" x14ac:dyDescent="0.35">
      <c r="A31" s="723" t="s">
        <v>357</v>
      </c>
      <c r="B31" s="701">
        <v>10</v>
      </c>
      <c r="C31" s="701">
        <v>7.1474799999999998</v>
      </c>
      <c r="D31" s="702">
        <v>-2.8525199999990001</v>
      </c>
      <c r="E31" s="703">
        <v>0.71474800000000005</v>
      </c>
      <c r="F31" s="701">
        <v>10</v>
      </c>
      <c r="G31" s="702">
        <v>3.333333333333</v>
      </c>
      <c r="H31" s="704">
        <v>0</v>
      </c>
      <c r="I31" s="701">
        <v>0</v>
      </c>
      <c r="J31" s="702">
        <v>-3.333333333333</v>
      </c>
      <c r="K31" s="705">
        <v>0</v>
      </c>
    </row>
    <row r="32" spans="1:11" ht="14.4" customHeight="1" thickBot="1" x14ac:dyDescent="0.35">
      <c r="A32" s="723" t="s">
        <v>358</v>
      </c>
      <c r="B32" s="701">
        <v>160</v>
      </c>
      <c r="C32" s="701">
        <v>178.93828999999999</v>
      </c>
      <c r="D32" s="702">
        <v>18.938289999999999</v>
      </c>
      <c r="E32" s="703">
        <v>1.1183643125</v>
      </c>
      <c r="F32" s="701">
        <v>180</v>
      </c>
      <c r="G32" s="702">
        <v>60</v>
      </c>
      <c r="H32" s="704">
        <v>20.121189999999</v>
      </c>
      <c r="I32" s="701">
        <v>74.206800000000001</v>
      </c>
      <c r="J32" s="702">
        <v>14.206799999999999</v>
      </c>
      <c r="K32" s="705">
        <v>0.41226000000000002</v>
      </c>
    </row>
    <row r="33" spans="1:11" ht="14.4" customHeight="1" thickBot="1" x14ac:dyDescent="0.35">
      <c r="A33" s="723" t="s">
        <v>359</v>
      </c>
      <c r="B33" s="701">
        <v>1130</v>
      </c>
      <c r="C33" s="701">
        <v>1130.3603700000001</v>
      </c>
      <c r="D33" s="702">
        <v>0.36037000000199998</v>
      </c>
      <c r="E33" s="703">
        <v>1.0003189115040001</v>
      </c>
      <c r="F33" s="701">
        <v>1123</v>
      </c>
      <c r="G33" s="702">
        <v>374.33333333333297</v>
      </c>
      <c r="H33" s="704">
        <v>73.256869999998997</v>
      </c>
      <c r="I33" s="701">
        <v>342.89962000000003</v>
      </c>
      <c r="J33" s="702">
        <v>-31.433713333332999</v>
      </c>
      <c r="K33" s="705">
        <v>0.305342493321</v>
      </c>
    </row>
    <row r="34" spans="1:11" ht="14.4" customHeight="1" thickBot="1" x14ac:dyDescent="0.35">
      <c r="A34" s="723" t="s">
        <v>360</v>
      </c>
      <c r="B34" s="701">
        <v>210</v>
      </c>
      <c r="C34" s="701">
        <v>262.70420000000001</v>
      </c>
      <c r="D34" s="702">
        <v>52.7042</v>
      </c>
      <c r="E34" s="703">
        <v>1.2509723809519999</v>
      </c>
      <c r="F34" s="701">
        <v>275</v>
      </c>
      <c r="G34" s="702">
        <v>91.666666666666003</v>
      </c>
      <c r="H34" s="704">
        <v>15.250999999998999</v>
      </c>
      <c r="I34" s="701">
        <v>79.801000000000002</v>
      </c>
      <c r="J34" s="702">
        <v>-11.865666666666</v>
      </c>
      <c r="K34" s="705">
        <v>0.290185454545</v>
      </c>
    </row>
    <row r="35" spans="1:11" ht="14.4" customHeight="1" thickBot="1" x14ac:dyDescent="0.35">
      <c r="A35" s="723" t="s">
        <v>361</v>
      </c>
      <c r="B35" s="701">
        <v>3</v>
      </c>
      <c r="C35" s="701">
        <v>3.7425600000000001</v>
      </c>
      <c r="D35" s="702">
        <v>0.74256</v>
      </c>
      <c r="E35" s="703">
        <v>1.24752</v>
      </c>
      <c r="F35" s="701">
        <v>5</v>
      </c>
      <c r="G35" s="702">
        <v>1.6666666666659999</v>
      </c>
      <c r="H35" s="704">
        <v>0</v>
      </c>
      <c r="I35" s="701">
        <v>0</v>
      </c>
      <c r="J35" s="702">
        <v>-1.6666666666659999</v>
      </c>
      <c r="K35" s="705">
        <v>0</v>
      </c>
    </row>
    <row r="36" spans="1:11" ht="14.4" customHeight="1" thickBot="1" x14ac:dyDescent="0.35">
      <c r="A36" s="723" t="s">
        <v>362</v>
      </c>
      <c r="B36" s="701">
        <v>245</v>
      </c>
      <c r="C36" s="701">
        <v>211.85675000000001</v>
      </c>
      <c r="D36" s="702">
        <v>-33.143249999999</v>
      </c>
      <c r="E36" s="703">
        <v>0.86472142857099998</v>
      </c>
      <c r="F36" s="701">
        <v>240</v>
      </c>
      <c r="G36" s="702">
        <v>80</v>
      </c>
      <c r="H36" s="704">
        <v>19.790209999999</v>
      </c>
      <c r="I36" s="701">
        <v>54.739759999999002</v>
      </c>
      <c r="J36" s="702">
        <v>-25.26024</v>
      </c>
      <c r="K36" s="705">
        <v>0.22808233333299999</v>
      </c>
    </row>
    <row r="37" spans="1:11" ht="14.4" customHeight="1" thickBot="1" x14ac:dyDescent="0.35">
      <c r="A37" s="723" t="s">
        <v>363</v>
      </c>
      <c r="B37" s="701">
        <v>160</v>
      </c>
      <c r="C37" s="701">
        <v>165.21206000000001</v>
      </c>
      <c r="D37" s="702">
        <v>5.2120600000000001</v>
      </c>
      <c r="E37" s="703">
        <v>1.032575375</v>
      </c>
      <c r="F37" s="701">
        <v>165</v>
      </c>
      <c r="G37" s="702">
        <v>55</v>
      </c>
      <c r="H37" s="704">
        <v>13.955599999999</v>
      </c>
      <c r="I37" s="701">
        <v>52.817999999999003</v>
      </c>
      <c r="J37" s="702">
        <v>-2.1819999999999999</v>
      </c>
      <c r="K37" s="705">
        <v>0.32010909090900003</v>
      </c>
    </row>
    <row r="38" spans="1:11" ht="14.4" customHeight="1" thickBot="1" x14ac:dyDescent="0.35">
      <c r="A38" s="723" t="s">
        <v>364</v>
      </c>
      <c r="B38" s="701">
        <v>100</v>
      </c>
      <c r="C38" s="701">
        <v>83.159660000000002</v>
      </c>
      <c r="D38" s="702">
        <v>-16.840339999998999</v>
      </c>
      <c r="E38" s="703">
        <v>0.83159660000000002</v>
      </c>
      <c r="F38" s="701">
        <v>70</v>
      </c>
      <c r="G38" s="702">
        <v>23.333333333333002</v>
      </c>
      <c r="H38" s="704">
        <v>13.859959999999001</v>
      </c>
      <c r="I38" s="701">
        <v>64.047269999999997</v>
      </c>
      <c r="J38" s="702">
        <v>40.713936666666001</v>
      </c>
      <c r="K38" s="705">
        <v>0.91496100000000002</v>
      </c>
    </row>
    <row r="39" spans="1:11" ht="14.4" customHeight="1" thickBot="1" x14ac:dyDescent="0.35">
      <c r="A39" s="723" t="s">
        <v>365</v>
      </c>
      <c r="B39" s="701">
        <v>260</v>
      </c>
      <c r="C39" s="701">
        <v>216.87388999999999</v>
      </c>
      <c r="D39" s="702">
        <v>-43.126109999999002</v>
      </c>
      <c r="E39" s="703">
        <v>0.83413034615299997</v>
      </c>
      <c r="F39" s="701">
        <v>220</v>
      </c>
      <c r="G39" s="702">
        <v>73.333333333333002</v>
      </c>
      <c r="H39" s="704">
        <v>13.445519999999</v>
      </c>
      <c r="I39" s="701">
        <v>65.885230000000007</v>
      </c>
      <c r="J39" s="702">
        <v>-7.448103333333</v>
      </c>
      <c r="K39" s="705">
        <v>0.29947831818100001</v>
      </c>
    </row>
    <row r="40" spans="1:11" ht="14.4" customHeight="1" thickBot="1" x14ac:dyDescent="0.35">
      <c r="A40" s="722" t="s">
        <v>366</v>
      </c>
      <c r="B40" s="706">
        <v>1452.44605077598</v>
      </c>
      <c r="C40" s="706">
        <v>1561.8869999999999</v>
      </c>
      <c r="D40" s="707">
        <v>109.440949224018</v>
      </c>
      <c r="E40" s="713">
        <v>1.075349407412</v>
      </c>
      <c r="F40" s="706">
        <v>1526.47174700596</v>
      </c>
      <c r="G40" s="707">
        <v>508.82391566865198</v>
      </c>
      <c r="H40" s="709">
        <v>144.41817999999901</v>
      </c>
      <c r="I40" s="706">
        <v>484.51414</v>
      </c>
      <c r="J40" s="707">
        <v>-24.309775668652001</v>
      </c>
      <c r="K40" s="714">
        <v>0.31740786617900002</v>
      </c>
    </row>
    <row r="41" spans="1:11" ht="14.4" customHeight="1" thickBot="1" x14ac:dyDescent="0.35">
      <c r="A41" s="723" t="s">
        <v>367</v>
      </c>
      <c r="B41" s="701">
        <v>1245.3339979535201</v>
      </c>
      <c r="C41" s="701">
        <v>1351.3716999999999</v>
      </c>
      <c r="D41" s="702">
        <v>106.03770204648001</v>
      </c>
      <c r="E41" s="703">
        <v>1.0851480022390001</v>
      </c>
      <c r="F41" s="701">
        <v>1310.59107103361</v>
      </c>
      <c r="G41" s="702">
        <v>436.863690344536</v>
      </c>
      <c r="H41" s="704">
        <v>125.111289999999</v>
      </c>
      <c r="I41" s="701">
        <v>410.76227999999998</v>
      </c>
      <c r="J41" s="702">
        <v>-26.101410344535999</v>
      </c>
      <c r="K41" s="705">
        <v>0.313417578586</v>
      </c>
    </row>
    <row r="42" spans="1:11" ht="14.4" customHeight="1" thickBot="1" x14ac:dyDescent="0.35">
      <c r="A42" s="723" t="s">
        <v>368</v>
      </c>
      <c r="B42" s="701">
        <v>207.112052822463</v>
      </c>
      <c r="C42" s="701">
        <v>210.5153</v>
      </c>
      <c r="D42" s="702">
        <v>3.4032471775370001</v>
      </c>
      <c r="E42" s="703">
        <v>1.016431912731</v>
      </c>
      <c r="F42" s="701">
        <v>215.880675972349</v>
      </c>
      <c r="G42" s="702">
        <v>71.960225324115996</v>
      </c>
      <c r="H42" s="704">
        <v>19.306889999999001</v>
      </c>
      <c r="I42" s="701">
        <v>73.751859999998999</v>
      </c>
      <c r="J42" s="702">
        <v>1.791634675883</v>
      </c>
      <c r="K42" s="705">
        <v>0.34163252300199998</v>
      </c>
    </row>
    <row r="43" spans="1:11" ht="14.4" customHeight="1" thickBot="1" x14ac:dyDescent="0.35">
      <c r="A43" s="722" t="s">
        <v>369</v>
      </c>
      <c r="B43" s="706">
        <v>641.00292140241402</v>
      </c>
      <c r="C43" s="706">
        <v>783.22995000000105</v>
      </c>
      <c r="D43" s="707">
        <v>142.227028597588</v>
      </c>
      <c r="E43" s="713">
        <v>1.2218820286900001</v>
      </c>
      <c r="F43" s="706">
        <v>648.54679578223102</v>
      </c>
      <c r="G43" s="707">
        <v>216.182265260744</v>
      </c>
      <c r="H43" s="709">
        <v>56.740369999998997</v>
      </c>
      <c r="I43" s="706">
        <v>238.64176</v>
      </c>
      <c r="J43" s="707">
        <v>22.459494739256002</v>
      </c>
      <c r="K43" s="714">
        <v>0.36796382551200002</v>
      </c>
    </row>
    <row r="44" spans="1:11" ht="14.4" customHeight="1" thickBot="1" x14ac:dyDescent="0.35">
      <c r="A44" s="723" t="s">
        <v>370</v>
      </c>
      <c r="B44" s="701">
        <v>0</v>
      </c>
      <c r="C44" s="701">
        <v>40.432850000000002</v>
      </c>
      <c r="D44" s="702">
        <v>40.432850000000002</v>
      </c>
      <c r="E44" s="711" t="s">
        <v>329</v>
      </c>
      <c r="F44" s="701">
        <v>0</v>
      </c>
      <c r="G44" s="702">
        <v>0</v>
      </c>
      <c r="H44" s="704">
        <v>0</v>
      </c>
      <c r="I44" s="701">
        <v>9.7823600000000006</v>
      </c>
      <c r="J44" s="702">
        <v>9.7823600000000006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35</v>
      </c>
      <c r="C45" s="701">
        <v>24.732990000000001</v>
      </c>
      <c r="D45" s="702">
        <v>-10.267009999999001</v>
      </c>
      <c r="E45" s="703">
        <v>0.70665685714199999</v>
      </c>
      <c r="F45" s="701">
        <v>30</v>
      </c>
      <c r="G45" s="702">
        <v>10</v>
      </c>
      <c r="H45" s="704">
        <v>1.4552199999990001</v>
      </c>
      <c r="I45" s="701">
        <v>7.8185200000000004</v>
      </c>
      <c r="J45" s="702">
        <v>-2.1814800000000001</v>
      </c>
      <c r="K45" s="705">
        <v>0.26061733333300002</v>
      </c>
    </row>
    <row r="46" spans="1:11" ht="14.4" customHeight="1" thickBot="1" x14ac:dyDescent="0.35">
      <c r="A46" s="723" t="s">
        <v>372</v>
      </c>
      <c r="B46" s="701">
        <v>249.55354208651499</v>
      </c>
      <c r="C46" s="701">
        <v>291.68542000000099</v>
      </c>
      <c r="D46" s="702">
        <v>42.131877913486001</v>
      </c>
      <c r="E46" s="703">
        <v>1.1688290118469999</v>
      </c>
      <c r="F46" s="701">
        <v>275</v>
      </c>
      <c r="G46" s="702">
        <v>91.666666666666003</v>
      </c>
      <c r="H46" s="704">
        <v>26.946379999998999</v>
      </c>
      <c r="I46" s="701">
        <v>99.716099999999003</v>
      </c>
      <c r="J46" s="702">
        <v>8.0494333333330008</v>
      </c>
      <c r="K46" s="705">
        <v>0.36260399999999998</v>
      </c>
    </row>
    <row r="47" spans="1:11" ht="14.4" customHeight="1" thickBot="1" x14ac:dyDescent="0.35">
      <c r="A47" s="723" t="s">
        <v>373</v>
      </c>
      <c r="B47" s="701">
        <v>120</v>
      </c>
      <c r="C47" s="701">
        <v>112.36843</v>
      </c>
      <c r="D47" s="702">
        <v>-7.6315699999989999</v>
      </c>
      <c r="E47" s="703">
        <v>0.936403583333</v>
      </c>
      <c r="F47" s="701">
        <v>120</v>
      </c>
      <c r="G47" s="702">
        <v>40</v>
      </c>
      <c r="H47" s="704">
        <v>10.290850000000001</v>
      </c>
      <c r="I47" s="701">
        <v>37.21011</v>
      </c>
      <c r="J47" s="702">
        <v>-2.7898900000000002</v>
      </c>
      <c r="K47" s="705">
        <v>0.31008425000000001</v>
      </c>
    </row>
    <row r="48" spans="1:11" ht="14.4" customHeight="1" thickBot="1" x14ac:dyDescent="0.35">
      <c r="A48" s="723" t="s">
        <v>374</v>
      </c>
      <c r="B48" s="701">
        <v>15.591075853581</v>
      </c>
      <c r="C48" s="701">
        <v>18.806190000000001</v>
      </c>
      <c r="D48" s="702">
        <v>3.2151141464180002</v>
      </c>
      <c r="E48" s="703">
        <v>1.2062150281740001</v>
      </c>
      <c r="F48" s="701">
        <v>17.172829118277999</v>
      </c>
      <c r="G48" s="702">
        <v>5.7242763727590003</v>
      </c>
      <c r="H48" s="704">
        <v>0.53139999999900001</v>
      </c>
      <c r="I48" s="701">
        <v>9.6731099999999994</v>
      </c>
      <c r="J48" s="702">
        <v>3.94883362724</v>
      </c>
      <c r="K48" s="705">
        <v>0.56327993095200002</v>
      </c>
    </row>
    <row r="49" spans="1:11" ht="14.4" customHeight="1" thickBot="1" x14ac:dyDescent="0.35">
      <c r="A49" s="723" t="s">
        <v>375</v>
      </c>
      <c r="B49" s="701">
        <v>2.1208072775739999</v>
      </c>
      <c r="C49" s="701">
        <v>5.5E-2</v>
      </c>
      <c r="D49" s="702">
        <v>-2.0658072775740002</v>
      </c>
      <c r="E49" s="703">
        <v>2.5933520966999999E-2</v>
      </c>
      <c r="F49" s="701">
        <v>0</v>
      </c>
      <c r="G49" s="702">
        <v>0</v>
      </c>
      <c r="H49" s="704">
        <v>0</v>
      </c>
      <c r="I49" s="701">
        <v>1.9710000000000001</v>
      </c>
      <c r="J49" s="702">
        <v>1.9710000000000001</v>
      </c>
      <c r="K49" s="712" t="s">
        <v>329</v>
      </c>
    </row>
    <row r="50" spans="1:11" ht="14.4" customHeight="1" thickBot="1" x14ac:dyDescent="0.35">
      <c r="A50" s="723" t="s">
        <v>376</v>
      </c>
      <c r="B50" s="701">
        <v>0</v>
      </c>
      <c r="C50" s="701">
        <v>26.050239999999999</v>
      </c>
      <c r="D50" s="702">
        <v>26.050239999999999</v>
      </c>
      <c r="E50" s="711" t="s">
        <v>329</v>
      </c>
      <c r="F50" s="701">
        <v>0</v>
      </c>
      <c r="G50" s="702">
        <v>0</v>
      </c>
      <c r="H50" s="704">
        <v>2.3473999999989998</v>
      </c>
      <c r="I50" s="701">
        <v>4.6947999999989998</v>
      </c>
      <c r="J50" s="702">
        <v>4.6947999999989998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9.4069153465840003</v>
      </c>
      <c r="C51" s="701">
        <v>4.0147399999999998</v>
      </c>
      <c r="D51" s="702">
        <v>-5.3921753465839997</v>
      </c>
      <c r="E51" s="703">
        <v>0.42678602411900002</v>
      </c>
      <c r="F51" s="701">
        <v>0</v>
      </c>
      <c r="G51" s="702">
        <v>0</v>
      </c>
      <c r="H51" s="704">
        <v>1.9289999998999999E-2</v>
      </c>
      <c r="I51" s="701">
        <v>1.1374</v>
      </c>
      <c r="J51" s="702">
        <v>1.1374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104.33058083815899</v>
      </c>
      <c r="C52" s="701">
        <v>114.55522000000001</v>
      </c>
      <c r="D52" s="702">
        <v>10.224639161841001</v>
      </c>
      <c r="E52" s="703">
        <v>1.0980023218470001</v>
      </c>
      <c r="F52" s="701">
        <v>101.373966663953</v>
      </c>
      <c r="G52" s="702">
        <v>33.791322221317003</v>
      </c>
      <c r="H52" s="704">
        <v>5.8368599999989996</v>
      </c>
      <c r="I52" s="701">
        <v>20.781279999999999</v>
      </c>
      <c r="J52" s="702">
        <v>-13.010042221317001</v>
      </c>
      <c r="K52" s="705">
        <v>0.20499622027100001</v>
      </c>
    </row>
    <row r="53" spans="1:11" ht="14.4" customHeight="1" thickBot="1" x14ac:dyDescent="0.35">
      <c r="A53" s="723" t="s">
        <v>379</v>
      </c>
      <c r="B53" s="701">
        <v>0</v>
      </c>
      <c r="C53" s="701">
        <v>26.015000000000001</v>
      </c>
      <c r="D53" s="702">
        <v>26.015000000000001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</v>
      </c>
      <c r="C54" s="701">
        <v>1.74882</v>
      </c>
      <c r="D54" s="702">
        <v>1.74882</v>
      </c>
      <c r="E54" s="711" t="s">
        <v>329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105</v>
      </c>
      <c r="C55" s="701">
        <v>122.76505</v>
      </c>
      <c r="D55" s="702">
        <v>17.765049999999999</v>
      </c>
      <c r="E55" s="703">
        <v>1.1691909523799999</v>
      </c>
      <c r="F55" s="701">
        <v>105</v>
      </c>
      <c r="G55" s="702">
        <v>35</v>
      </c>
      <c r="H55" s="704">
        <v>9.3129699999989999</v>
      </c>
      <c r="I55" s="701">
        <v>45.857080000000003</v>
      </c>
      <c r="J55" s="702">
        <v>10.85708</v>
      </c>
      <c r="K55" s="705">
        <v>0.436734095238</v>
      </c>
    </row>
    <row r="56" spans="1:11" ht="14.4" customHeight="1" thickBot="1" x14ac:dyDescent="0.35">
      <c r="A56" s="722" t="s">
        <v>382</v>
      </c>
      <c r="B56" s="706">
        <v>279.94527703470101</v>
      </c>
      <c r="C56" s="706">
        <v>125.42663</v>
      </c>
      <c r="D56" s="707">
        <v>-154.5186470347</v>
      </c>
      <c r="E56" s="713">
        <v>0.44803981452500002</v>
      </c>
      <c r="F56" s="706">
        <v>118.80310790111901</v>
      </c>
      <c r="G56" s="707">
        <v>39.601035967039003</v>
      </c>
      <c r="H56" s="709">
        <v>4.1096399999989996</v>
      </c>
      <c r="I56" s="706">
        <v>75.070189999999997</v>
      </c>
      <c r="J56" s="707">
        <v>35.469154032959999</v>
      </c>
      <c r="K56" s="714">
        <v>0.63188742555800004</v>
      </c>
    </row>
    <row r="57" spans="1:11" ht="14.4" customHeight="1" thickBot="1" x14ac:dyDescent="0.35">
      <c r="A57" s="723" t="s">
        <v>383</v>
      </c>
      <c r="B57" s="701">
        <v>0</v>
      </c>
      <c r="C57" s="701">
        <v>0.15329999999999999</v>
      </c>
      <c r="D57" s="702">
        <v>0.15329999999999999</v>
      </c>
      <c r="E57" s="711" t="s">
        <v>329</v>
      </c>
      <c r="F57" s="701">
        <v>0</v>
      </c>
      <c r="G57" s="702">
        <v>0</v>
      </c>
      <c r="H57" s="704">
        <v>0</v>
      </c>
      <c r="I57" s="701">
        <v>0.43799999999900002</v>
      </c>
      <c r="J57" s="702">
        <v>0.43799999999900002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3.857740359918</v>
      </c>
      <c r="C58" s="701">
        <v>0</v>
      </c>
      <c r="D58" s="702">
        <v>-3.857740359918</v>
      </c>
      <c r="E58" s="703">
        <v>0</v>
      </c>
      <c r="F58" s="701">
        <v>0</v>
      </c>
      <c r="G58" s="702">
        <v>0</v>
      </c>
      <c r="H58" s="704">
        <v>1.7048899999989999</v>
      </c>
      <c r="I58" s="701">
        <v>1.7048899999989999</v>
      </c>
      <c r="J58" s="702">
        <v>1.7048899999989999</v>
      </c>
      <c r="K58" s="712" t="s">
        <v>344</v>
      </c>
    </row>
    <row r="59" spans="1:11" ht="14.4" customHeight="1" thickBot="1" x14ac:dyDescent="0.35">
      <c r="A59" s="723" t="s">
        <v>385</v>
      </c>
      <c r="B59" s="701">
        <v>272.62639286061898</v>
      </c>
      <c r="C59" s="701">
        <v>119.00319</v>
      </c>
      <c r="D59" s="702">
        <v>-153.62320286061799</v>
      </c>
      <c r="E59" s="703">
        <v>0.43650649062699998</v>
      </c>
      <c r="F59" s="701">
        <v>113.086255273543</v>
      </c>
      <c r="G59" s="702">
        <v>37.695418424514003</v>
      </c>
      <c r="H59" s="704">
        <v>1.077</v>
      </c>
      <c r="I59" s="701">
        <v>70.213260000000005</v>
      </c>
      <c r="J59" s="702">
        <v>32.517841575486003</v>
      </c>
      <c r="K59" s="705">
        <v>0.62088235064599995</v>
      </c>
    </row>
    <row r="60" spans="1:11" ht="14.4" customHeight="1" thickBot="1" x14ac:dyDescent="0.35">
      <c r="A60" s="723" t="s">
        <v>386</v>
      </c>
      <c r="B60" s="701">
        <v>3.461143814163</v>
      </c>
      <c r="C60" s="701">
        <v>6.2701399999999996</v>
      </c>
      <c r="D60" s="702">
        <v>2.808996185836</v>
      </c>
      <c r="E60" s="703">
        <v>1.811580314675</v>
      </c>
      <c r="F60" s="701">
        <v>5.7168526275760003</v>
      </c>
      <c r="G60" s="702">
        <v>1.9056175425249999</v>
      </c>
      <c r="H60" s="704">
        <v>1.3277499999989999</v>
      </c>
      <c r="I60" s="701">
        <v>2.7140399999990001</v>
      </c>
      <c r="J60" s="702">
        <v>0.80842245747399999</v>
      </c>
      <c r="K60" s="705">
        <v>0.47474374044700002</v>
      </c>
    </row>
    <row r="61" spans="1:11" ht="14.4" customHeight="1" thickBot="1" x14ac:dyDescent="0.35">
      <c r="A61" s="722" t="s">
        <v>387</v>
      </c>
      <c r="B61" s="706">
        <v>139.28064880062999</v>
      </c>
      <c r="C61" s="706">
        <v>208.56389000000101</v>
      </c>
      <c r="D61" s="707">
        <v>69.283241199369996</v>
      </c>
      <c r="E61" s="713">
        <v>1.497436232498</v>
      </c>
      <c r="F61" s="706">
        <v>85</v>
      </c>
      <c r="G61" s="707">
        <v>28.333333333333002</v>
      </c>
      <c r="H61" s="709">
        <v>7.6398499999989999</v>
      </c>
      <c r="I61" s="706">
        <v>38.809370000000001</v>
      </c>
      <c r="J61" s="707">
        <v>10.476036666665999</v>
      </c>
      <c r="K61" s="714">
        <v>0.45658082352899998</v>
      </c>
    </row>
    <row r="62" spans="1:11" ht="14.4" customHeight="1" thickBot="1" x14ac:dyDescent="0.35">
      <c r="A62" s="723" t="s">
        <v>388</v>
      </c>
      <c r="B62" s="701">
        <v>0</v>
      </c>
      <c r="C62" s="701">
        <v>7.66045</v>
      </c>
      <c r="D62" s="702">
        <v>7.66045</v>
      </c>
      <c r="E62" s="711" t="s">
        <v>329</v>
      </c>
      <c r="F62" s="701">
        <v>0</v>
      </c>
      <c r="G62" s="702">
        <v>0</v>
      </c>
      <c r="H62" s="704">
        <v>0</v>
      </c>
      <c r="I62" s="701">
        <v>0.68976999999999999</v>
      </c>
      <c r="J62" s="702">
        <v>0.68976999999999999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54.280648800629997</v>
      </c>
      <c r="C63" s="701">
        <v>51.823009999999996</v>
      </c>
      <c r="D63" s="702">
        <v>-2.4576388006299998</v>
      </c>
      <c r="E63" s="703">
        <v>0.95472348148099995</v>
      </c>
      <c r="F63" s="701">
        <v>0</v>
      </c>
      <c r="G63" s="702">
        <v>0</v>
      </c>
      <c r="H63" s="704">
        <v>0</v>
      </c>
      <c r="I63" s="701">
        <v>9.3736499999999996</v>
      </c>
      <c r="J63" s="702">
        <v>9.3736499999999996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0</v>
      </c>
      <c r="C64" s="701">
        <v>64.008390000000006</v>
      </c>
      <c r="D64" s="702">
        <v>64.008390000000006</v>
      </c>
      <c r="E64" s="711" t="s">
        <v>329</v>
      </c>
      <c r="F64" s="701">
        <v>0</v>
      </c>
      <c r="G64" s="702">
        <v>0</v>
      </c>
      <c r="H64" s="704">
        <v>0</v>
      </c>
      <c r="I64" s="701">
        <v>0.2</v>
      </c>
      <c r="J64" s="702">
        <v>0.2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10</v>
      </c>
      <c r="C65" s="701">
        <v>11.642189999999999</v>
      </c>
      <c r="D65" s="702">
        <v>1.64219</v>
      </c>
      <c r="E65" s="703">
        <v>1.1642189999999999</v>
      </c>
      <c r="F65" s="701">
        <v>10</v>
      </c>
      <c r="G65" s="702">
        <v>3.333333333333</v>
      </c>
      <c r="H65" s="704">
        <v>0.54646999999900003</v>
      </c>
      <c r="I65" s="701">
        <v>2.8713500000000001</v>
      </c>
      <c r="J65" s="702">
        <v>-0.46198333333300001</v>
      </c>
      <c r="K65" s="705">
        <v>0.28713499999999997</v>
      </c>
    </row>
    <row r="66" spans="1:11" ht="14.4" customHeight="1" thickBot="1" x14ac:dyDescent="0.35">
      <c r="A66" s="723" t="s">
        <v>392</v>
      </c>
      <c r="B66" s="701">
        <v>0</v>
      </c>
      <c r="C66" s="701">
        <v>1.0468900000000001</v>
      </c>
      <c r="D66" s="702">
        <v>1.0468900000000001</v>
      </c>
      <c r="E66" s="711" t="s">
        <v>329</v>
      </c>
      <c r="F66" s="701">
        <v>0</v>
      </c>
      <c r="G66" s="702">
        <v>0</v>
      </c>
      <c r="H66" s="704">
        <v>0.617099999999</v>
      </c>
      <c r="I66" s="701">
        <v>0.617099999999</v>
      </c>
      <c r="J66" s="702">
        <v>0.617099999999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75</v>
      </c>
      <c r="C67" s="701">
        <v>72.382959999999997</v>
      </c>
      <c r="D67" s="702">
        <v>-2.6170399999990002</v>
      </c>
      <c r="E67" s="703">
        <v>0.96510613333299999</v>
      </c>
      <c r="F67" s="701">
        <v>75</v>
      </c>
      <c r="G67" s="702">
        <v>25</v>
      </c>
      <c r="H67" s="704">
        <v>6.4762799999989999</v>
      </c>
      <c r="I67" s="701">
        <v>25.057500000000001</v>
      </c>
      <c r="J67" s="702">
        <v>5.7499999998999997E-2</v>
      </c>
      <c r="K67" s="705">
        <v>0.33410000000000001</v>
      </c>
    </row>
    <row r="68" spans="1:11" ht="14.4" customHeight="1" thickBot="1" x14ac:dyDescent="0.35">
      <c r="A68" s="722" t="s">
        <v>394</v>
      </c>
      <c r="B68" s="706">
        <v>0</v>
      </c>
      <c r="C68" s="706">
        <v>0</v>
      </c>
      <c r="D68" s="707">
        <v>0</v>
      </c>
      <c r="E68" s="713">
        <v>1</v>
      </c>
      <c r="F68" s="706">
        <v>0</v>
      </c>
      <c r="G68" s="707">
        <v>0</v>
      </c>
      <c r="H68" s="709">
        <v>0</v>
      </c>
      <c r="I68" s="706">
        <v>0.26400000000000001</v>
      </c>
      <c r="J68" s="707">
        <v>0.26400000000000001</v>
      </c>
      <c r="K68" s="710" t="s">
        <v>344</v>
      </c>
    </row>
    <row r="69" spans="1:11" ht="14.4" customHeight="1" thickBot="1" x14ac:dyDescent="0.35">
      <c r="A69" s="723" t="s">
        <v>395</v>
      </c>
      <c r="B69" s="701">
        <v>0</v>
      </c>
      <c r="C69" s="701">
        <v>0</v>
      </c>
      <c r="D69" s="702">
        <v>0</v>
      </c>
      <c r="E69" s="703">
        <v>1</v>
      </c>
      <c r="F69" s="701">
        <v>0</v>
      </c>
      <c r="G69" s="702">
        <v>0</v>
      </c>
      <c r="H69" s="704">
        <v>0</v>
      </c>
      <c r="I69" s="701">
        <v>0.26400000000000001</v>
      </c>
      <c r="J69" s="702">
        <v>0.26400000000000001</v>
      </c>
      <c r="K69" s="712" t="s">
        <v>344</v>
      </c>
    </row>
    <row r="70" spans="1:11" ht="14.4" customHeight="1" thickBot="1" x14ac:dyDescent="0.35">
      <c r="A70" s="722" t="s">
        <v>396</v>
      </c>
      <c r="B70" s="706">
        <v>0</v>
      </c>
      <c r="C70" s="706">
        <v>0.40898000000000001</v>
      </c>
      <c r="D70" s="707">
        <v>0.40898000000000001</v>
      </c>
      <c r="E70" s="708" t="s">
        <v>329</v>
      </c>
      <c r="F70" s="706">
        <v>0</v>
      </c>
      <c r="G70" s="707">
        <v>0</v>
      </c>
      <c r="H70" s="709">
        <v>0</v>
      </c>
      <c r="I70" s="706">
        <v>0</v>
      </c>
      <c r="J70" s="707">
        <v>0</v>
      </c>
      <c r="K70" s="710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0.40898000000000001</v>
      </c>
      <c r="D71" s="702">
        <v>0.40898000000000001</v>
      </c>
      <c r="E71" s="711" t="s">
        <v>344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" customHeight="1" thickBot="1" x14ac:dyDescent="0.35">
      <c r="A72" s="721" t="s">
        <v>42</v>
      </c>
      <c r="B72" s="701">
        <v>2559.53411312449</v>
      </c>
      <c r="C72" s="701">
        <v>2545.3359999999998</v>
      </c>
      <c r="D72" s="702">
        <v>-14.198113124481001</v>
      </c>
      <c r="E72" s="703">
        <v>0.99445285255100002</v>
      </c>
      <c r="F72" s="701">
        <v>2852.4140117910001</v>
      </c>
      <c r="G72" s="702">
        <v>950.80467059700004</v>
      </c>
      <c r="H72" s="704">
        <v>224.43699999999899</v>
      </c>
      <c r="I72" s="701">
        <v>1112.9290000000001</v>
      </c>
      <c r="J72" s="702">
        <v>162.12432940299999</v>
      </c>
      <c r="K72" s="705">
        <v>0.39017092027900002</v>
      </c>
    </row>
    <row r="73" spans="1:11" ht="14.4" customHeight="1" thickBot="1" x14ac:dyDescent="0.35">
      <c r="A73" s="722" t="s">
        <v>398</v>
      </c>
      <c r="B73" s="706">
        <v>2559.53411312449</v>
      </c>
      <c r="C73" s="706">
        <v>2545.3359999999998</v>
      </c>
      <c r="D73" s="707">
        <v>-14.198113124481001</v>
      </c>
      <c r="E73" s="713">
        <v>0.99445285255100002</v>
      </c>
      <c r="F73" s="706">
        <v>2852.4140117910001</v>
      </c>
      <c r="G73" s="707">
        <v>950.80467059700004</v>
      </c>
      <c r="H73" s="709">
        <v>224.43699999999899</v>
      </c>
      <c r="I73" s="706">
        <v>1112.9290000000001</v>
      </c>
      <c r="J73" s="707">
        <v>162.12432940299999</v>
      </c>
      <c r="K73" s="714">
        <v>0.39017092027900002</v>
      </c>
    </row>
    <row r="74" spans="1:11" ht="14.4" customHeight="1" thickBot="1" x14ac:dyDescent="0.35">
      <c r="A74" s="723" t="s">
        <v>399</v>
      </c>
      <c r="B74" s="701">
        <v>614.83940332161001</v>
      </c>
      <c r="C74" s="701">
        <v>640.66300000000103</v>
      </c>
      <c r="D74" s="702">
        <v>25.823596678390999</v>
      </c>
      <c r="E74" s="703">
        <v>1.0420005558180001</v>
      </c>
      <c r="F74" s="701">
        <v>838.82755501562701</v>
      </c>
      <c r="G74" s="702">
        <v>279.60918500520899</v>
      </c>
      <c r="H74" s="704">
        <v>68.415999999999002</v>
      </c>
      <c r="I74" s="701">
        <v>287.399</v>
      </c>
      <c r="J74" s="702">
        <v>7.7898149947900004</v>
      </c>
      <c r="K74" s="705">
        <v>0.34261988448199998</v>
      </c>
    </row>
    <row r="75" spans="1:11" ht="14.4" customHeight="1" thickBot="1" x14ac:dyDescent="0.35">
      <c r="A75" s="723" t="s">
        <v>400</v>
      </c>
      <c r="B75" s="701">
        <v>632.99454711402097</v>
      </c>
      <c r="C75" s="701">
        <v>669.36300000000097</v>
      </c>
      <c r="D75" s="702">
        <v>36.368452885979998</v>
      </c>
      <c r="E75" s="703">
        <v>1.057454606918</v>
      </c>
      <c r="F75" s="701">
        <v>660.35778817446896</v>
      </c>
      <c r="G75" s="702">
        <v>220.11926272482299</v>
      </c>
      <c r="H75" s="704">
        <v>56.821999999999001</v>
      </c>
      <c r="I75" s="701">
        <v>228.98400000000001</v>
      </c>
      <c r="J75" s="702">
        <v>8.8647372751759992</v>
      </c>
      <c r="K75" s="705">
        <v>0.34675747617500002</v>
      </c>
    </row>
    <row r="76" spans="1:11" ht="14.4" customHeight="1" thickBot="1" x14ac:dyDescent="0.35">
      <c r="A76" s="723" t="s">
        <v>401</v>
      </c>
      <c r="B76" s="701">
        <v>1311.70016268885</v>
      </c>
      <c r="C76" s="701">
        <v>1235.31</v>
      </c>
      <c r="D76" s="702">
        <v>-76.390162688852001</v>
      </c>
      <c r="E76" s="703">
        <v>0.94176248134899998</v>
      </c>
      <c r="F76" s="701">
        <v>1353.2286686008999</v>
      </c>
      <c r="G76" s="702">
        <v>451.07622286696801</v>
      </c>
      <c r="H76" s="704">
        <v>99.198999999999003</v>
      </c>
      <c r="I76" s="701">
        <v>596.54600000000005</v>
      </c>
      <c r="J76" s="702">
        <v>145.46977713303201</v>
      </c>
      <c r="K76" s="705">
        <v>0.44083163018999999</v>
      </c>
    </row>
    <row r="77" spans="1:11" ht="14.4" customHeight="1" thickBot="1" x14ac:dyDescent="0.35">
      <c r="A77" s="724" t="s">
        <v>402</v>
      </c>
      <c r="B77" s="706">
        <v>3139.8585439072599</v>
      </c>
      <c r="C77" s="706">
        <v>3844.8720100000101</v>
      </c>
      <c r="D77" s="707">
        <v>705.01346609274799</v>
      </c>
      <c r="E77" s="713">
        <v>1.2245366968710001</v>
      </c>
      <c r="F77" s="706">
        <v>2861.2705353295601</v>
      </c>
      <c r="G77" s="707">
        <v>953.75684510985297</v>
      </c>
      <c r="H77" s="709">
        <v>2320.5945999999899</v>
      </c>
      <c r="I77" s="706">
        <v>4578.0367099999903</v>
      </c>
      <c r="J77" s="707">
        <v>3624.2798648901298</v>
      </c>
      <c r="K77" s="714">
        <v>1.600001346769</v>
      </c>
    </row>
    <row r="78" spans="1:11" ht="14.4" customHeight="1" thickBot="1" x14ac:dyDescent="0.35">
      <c r="A78" s="721" t="s">
        <v>45</v>
      </c>
      <c r="B78" s="701">
        <v>1128.3061649134099</v>
      </c>
      <c r="C78" s="701">
        <v>1861.2133900000099</v>
      </c>
      <c r="D78" s="702">
        <v>732.90722508659701</v>
      </c>
      <c r="E78" s="703">
        <v>1.649564141256</v>
      </c>
      <c r="F78" s="701">
        <v>868.34706890621499</v>
      </c>
      <c r="G78" s="702">
        <v>289.44902296873801</v>
      </c>
      <c r="H78" s="704">
        <v>2095.75388999999</v>
      </c>
      <c r="I78" s="701">
        <v>3821.89706999999</v>
      </c>
      <c r="J78" s="702">
        <v>3532.4480470312501</v>
      </c>
      <c r="K78" s="705">
        <v>4.4013473492959996</v>
      </c>
    </row>
    <row r="79" spans="1:11" ht="14.4" customHeight="1" thickBot="1" x14ac:dyDescent="0.35">
      <c r="A79" s="725" t="s">
        <v>403</v>
      </c>
      <c r="B79" s="701">
        <v>1128.3061649134099</v>
      </c>
      <c r="C79" s="701">
        <v>1861.2133900000099</v>
      </c>
      <c r="D79" s="702">
        <v>732.90722508659701</v>
      </c>
      <c r="E79" s="703">
        <v>1.649564141256</v>
      </c>
      <c r="F79" s="701">
        <v>868.34706890621499</v>
      </c>
      <c r="G79" s="702">
        <v>289.44902296873801</v>
      </c>
      <c r="H79" s="704">
        <v>2095.75388999999</v>
      </c>
      <c r="I79" s="701">
        <v>3821.89706999999</v>
      </c>
      <c r="J79" s="702">
        <v>3532.4480470312501</v>
      </c>
      <c r="K79" s="705">
        <v>4.4013473492959996</v>
      </c>
    </row>
    <row r="80" spans="1:11" ht="14.4" customHeight="1" thickBot="1" x14ac:dyDescent="0.35">
      <c r="A80" s="723" t="s">
        <v>404</v>
      </c>
      <c r="B80" s="701">
        <v>322.01994904770601</v>
      </c>
      <c r="C80" s="701">
        <v>358.740800000001</v>
      </c>
      <c r="D80" s="702">
        <v>36.720850952295002</v>
      </c>
      <c r="E80" s="703">
        <v>1.1140328450479999</v>
      </c>
      <c r="F80" s="701">
        <v>320.10041544491099</v>
      </c>
      <c r="G80" s="702">
        <v>106.700138481637</v>
      </c>
      <c r="H80" s="704">
        <v>14.737369999999</v>
      </c>
      <c r="I80" s="701">
        <v>68.80686</v>
      </c>
      <c r="J80" s="702">
        <v>-37.893278481636997</v>
      </c>
      <c r="K80" s="705">
        <v>0.214953985312</v>
      </c>
    </row>
    <row r="81" spans="1:11" ht="14.4" customHeight="1" thickBot="1" x14ac:dyDescent="0.35">
      <c r="A81" s="723" t="s">
        <v>405</v>
      </c>
      <c r="B81" s="701">
        <v>0</v>
      </c>
      <c r="C81" s="701">
        <v>13.552</v>
      </c>
      <c r="D81" s="702">
        <v>13.552</v>
      </c>
      <c r="E81" s="711" t="s">
        <v>344</v>
      </c>
      <c r="F81" s="701">
        <v>27.361994881638999</v>
      </c>
      <c r="G81" s="702">
        <v>9.1206649605459997</v>
      </c>
      <c r="H81" s="704">
        <v>0</v>
      </c>
      <c r="I81" s="701">
        <v>0</v>
      </c>
      <c r="J81" s="702">
        <v>-9.1206649605459997</v>
      </c>
      <c r="K81" s="705">
        <v>0</v>
      </c>
    </row>
    <row r="82" spans="1:11" ht="14.4" customHeight="1" thickBot="1" x14ac:dyDescent="0.35">
      <c r="A82" s="723" t="s">
        <v>406</v>
      </c>
      <c r="B82" s="701">
        <v>46.663953300073999</v>
      </c>
      <c r="C82" s="701">
        <v>23.46998</v>
      </c>
      <c r="D82" s="702">
        <v>-23.193973300073999</v>
      </c>
      <c r="E82" s="703">
        <v>0.502957386595</v>
      </c>
      <c r="F82" s="701">
        <v>1.3779792391229999</v>
      </c>
      <c r="G82" s="702">
        <v>0.45932641304100003</v>
      </c>
      <c r="H82" s="704">
        <v>2.026999999999</v>
      </c>
      <c r="I82" s="701">
        <v>24.550799999999999</v>
      </c>
      <c r="J82" s="702">
        <v>24.091473586957999</v>
      </c>
      <c r="K82" s="705">
        <v>17.816523865495</v>
      </c>
    </row>
    <row r="83" spans="1:11" ht="14.4" customHeight="1" thickBot="1" x14ac:dyDescent="0.35">
      <c r="A83" s="723" t="s">
        <v>407</v>
      </c>
      <c r="B83" s="701">
        <v>624.25515985042</v>
      </c>
      <c r="C83" s="701">
        <v>233.40094000000099</v>
      </c>
      <c r="D83" s="702">
        <v>-390.85421985042001</v>
      </c>
      <c r="E83" s="703">
        <v>0.37388708177500002</v>
      </c>
      <c r="F83" s="701">
        <v>362.64447340048201</v>
      </c>
      <c r="G83" s="702">
        <v>120.88149113349399</v>
      </c>
      <c r="H83" s="704">
        <v>2058.9556199999902</v>
      </c>
      <c r="I83" s="701">
        <v>3642.2235799999899</v>
      </c>
      <c r="J83" s="702">
        <v>3521.34208886649</v>
      </c>
      <c r="K83" s="705">
        <v>10.043510510023999</v>
      </c>
    </row>
    <row r="84" spans="1:11" ht="14.4" customHeight="1" thickBot="1" x14ac:dyDescent="0.35">
      <c r="A84" s="723" t="s">
        <v>408</v>
      </c>
      <c r="B84" s="701">
        <v>135.36710271520801</v>
      </c>
      <c r="C84" s="701">
        <v>1232.0496700000101</v>
      </c>
      <c r="D84" s="702">
        <v>1096.6825672847999</v>
      </c>
      <c r="E84" s="703">
        <v>9.1015442104270008</v>
      </c>
      <c r="F84" s="701">
        <v>126.385817841402</v>
      </c>
      <c r="G84" s="702">
        <v>42.128605947133998</v>
      </c>
      <c r="H84" s="704">
        <v>20.033899999999001</v>
      </c>
      <c r="I84" s="701">
        <v>86.315829999998996</v>
      </c>
      <c r="J84" s="702">
        <v>44.187224052864998</v>
      </c>
      <c r="K84" s="705">
        <v>0.68295502987699996</v>
      </c>
    </row>
    <row r="85" spans="1:11" ht="14.4" customHeight="1" thickBot="1" x14ac:dyDescent="0.35">
      <c r="A85" s="723" t="s">
        <v>409</v>
      </c>
      <c r="B85" s="701">
        <v>0</v>
      </c>
      <c r="C85" s="701">
        <v>0</v>
      </c>
      <c r="D85" s="702">
        <v>0</v>
      </c>
      <c r="E85" s="703">
        <v>1</v>
      </c>
      <c r="F85" s="701">
        <v>3.3427776665160001</v>
      </c>
      <c r="G85" s="702">
        <v>1.114259222172</v>
      </c>
      <c r="H85" s="704">
        <v>0</v>
      </c>
      <c r="I85" s="701">
        <v>0</v>
      </c>
      <c r="J85" s="702">
        <v>-1.114259222172</v>
      </c>
      <c r="K85" s="705">
        <v>0</v>
      </c>
    </row>
    <row r="86" spans="1:11" ht="14.4" customHeight="1" thickBot="1" x14ac:dyDescent="0.35">
      <c r="A86" s="723" t="s">
        <v>410</v>
      </c>
      <c r="B86" s="701">
        <v>0</v>
      </c>
      <c r="C86" s="701">
        <v>0</v>
      </c>
      <c r="D86" s="702">
        <v>0</v>
      </c>
      <c r="E86" s="703">
        <v>1</v>
      </c>
      <c r="F86" s="701">
        <v>20.488644612024</v>
      </c>
      <c r="G86" s="702">
        <v>6.8295482040079998</v>
      </c>
      <c r="H86" s="704">
        <v>0</v>
      </c>
      <c r="I86" s="701">
        <v>0</v>
      </c>
      <c r="J86" s="702">
        <v>-6.8295482040079998</v>
      </c>
      <c r="K86" s="705">
        <v>0</v>
      </c>
    </row>
    <row r="87" spans="1:11" ht="14.4" customHeight="1" thickBot="1" x14ac:dyDescent="0.3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6.644965820116</v>
      </c>
      <c r="G87" s="702">
        <v>2.214988606705</v>
      </c>
      <c r="H87" s="704">
        <v>0</v>
      </c>
      <c r="I87" s="701">
        <v>0</v>
      </c>
      <c r="J87" s="702">
        <v>-2.214988606705</v>
      </c>
      <c r="K87" s="705">
        <v>0</v>
      </c>
    </row>
    <row r="88" spans="1:11" ht="14.4" customHeight="1" thickBot="1" x14ac:dyDescent="0.35">
      <c r="A88" s="726" t="s">
        <v>46</v>
      </c>
      <c r="B88" s="706">
        <v>0</v>
      </c>
      <c r="C88" s="706">
        <v>48.521999999999998</v>
      </c>
      <c r="D88" s="707">
        <v>48.521999999999998</v>
      </c>
      <c r="E88" s="708" t="s">
        <v>329</v>
      </c>
      <c r="F88" s="706">
        <v>0</v>
      </c>
      <c r="G88" s="707">
        <v>0</v>
      </c>
      <c r="H88" s="709">
        <v>50.183999999999003</v>
      </c>
      <c r="I88" s="706">
        <v>75.779999999999006</v>
      </c>
      <c r="J88" s="707">
        <v>75.779999999999006</v>
      </c>
      <c r="K88" s="710" t="s">
        <v>329</v>
      </c>
    </row>
    <row r="89" spans="1:11" ht="14.4" customHeight="1" thickBot="1" x14ac:dyDescent="0.35">
      <c r="A89" s="722" t="s">
        <v>412</v>
      </c>
      <c r="B89" s="706">
        <v>0</v>
      </c>
      <c r="C89" s="706">
        <v>43.375</v>
      </c>
      <c r="D89" s="707">
        <v>43.375</v>
      </c>
      <c r="E89" s="708" t="s">
        <v>329</v>
      </c>
      <c r="F89" s="706">
        <v>0</v>
      </c>
      <c r="G89" s="707">
        <v>0</v>
      </c>
      <c r="H89" s="709">
        <v>7.047999999999</v>
      </c>
      <c r="I89" s="706">
        <v>32.643999999999998</v>
      </c>
      <c r="J89" s="707">
        <v>32.643999999999998</v>
      </c>
      <c r="K89" s="710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43.375</v>
      </c>
      <c r="D90" s="702">
        <v>43.375</v>
      </c>
      <c r="E90" s="711" t="s">
        <v>329</v>
      </c>
      <c r="F90" s="701">
        <v>0</v>
      </c>
      <c r="G90" s="702">
        <v>0</v>
      </c>
      <c r="H90" s="704">
        <v>7.047999999999</v>
      </c>
      <c r="I90" s="701">
        <v>32.061</v>
      </c>
      <c r="J90" s="702">
        <v>32.061</v>
      </c>
      <c r="K90" s="712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0</v>
      </c>
      <c r="D91" s="702">
        <v>0</v>
      </c>
      <c r="E91" s="711" t="s">
        <v>329</v>
      </c>
      <c r="F91" s="701">
        <v>0</v>
      </c>
      <c r="G91" s="702">
        <v>0</v>
      </c>
      <c r="H91" s="704">
        <v>0</v>
      </c>
      <c r="I91" s="701">
        <v>0.58299999999999996</v>
      </c>
      <c r="J91" s="702">
        <v>0.58299999999999996</v>
      </c>
      <c r="K91" s="712" t="s">
        <v>344</v>
      </c>
    </row>
    <row r="92" spans="1:11" ht="14.4" customHeight="1" thickBot="1" x14ac:dyDescent="0.35">
      <c r="A92" s="722" t="s">
        <v>415</v>
      </c>
      <c r="B92" s="706">
        <v>0</v>
      </c>
      <c r="C92" s="706">
        <v>5.1470000000000002</v>
      </c>
      <c r="D92" s="707">
        <v>5.1470000000000002</v>
      </c>
      <c r="E92" s="708" t="s">
        <v>329</v>
      </c>
      <c r="F92" s="706">
        <v>0</v>
      </c>
      <c r="G92" s="707">
        <v>0</v>
      </c>
      <c r="H92" s="709">
        <v>43.135999999999001</v>
      </c>
      <c r="I92" s="706">
        <v>43.135999999999001</v>
      </c>
      <c r="J92" s="707">
        <v>43.135999999999001</v>
      </c>
      <c r="K92" s="710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5.1470000000000002</v>
      </c>
      <c r="D93" s="702">
        <v>5.1470000000000002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4.6185277824406499E-14</v>
      </c>
      <c r="D94" s="702">
        <v>4.6185277824406499E-14</v>
      </c>
      <c r="E94" s="711" t="s">
        <v>329</v>
      </c>
      <c r="F94" s="701">
        <v>0</v>
      </c>
      <c r="G94" s="702">
        <v>0</v>
      </c>
      <c r="H94" s="704">
        <v>43.135999999999001</v>
      </c>
      <c r="I94" s="701">
        <v>43.135999999999001</v>
      </c>
      <c r="J94" s="702">
        <v>43.135999999999001</v>
      </c>
      <c r="K94" s="712" t="s">
        <v>329</v>
      </c>
    </row>
    <row r="95" spans="1:11" ht="14.4" customHeight="1" thickBot="1" x14ac:dyDescent="0.35">
      <c r="A95" s="721" t="s">
        <v>47</v>
      </c>
      <c r="B95" s="701">
        <v>2011.55237899385</v>
      </c>
      <c r="C95" s="701">
        <v>1935.13662</v>
      </c>
      <c r="D95" s="702">
        <v>-76.415758993848996</v>
      </c>
      <c r="E95" s="703">
        <v>0.96201154899399999</v>
      </c>
      <c r="F95" s="701">
        <v>1992.92346642334</v>
      </c>
      <c r="G95" s="702">
        <v>664.30782214111503</v>
      </c>
      <c r="H95" s="704">
        <v>174.65670999999901</v>
      </c>
      <c r="I95" s="701">
        <v>680.35964000000001</v>
      </c>
      <c r="J95" s="702">
        <v>16.051817858884</v>
      </c>
      <c r="K95" s="705">
        <v>0.34138774090500001</v>
      </c>
    </row>
    <row r="96" spans="1:11" ht="14.4" customHeight="1" thickBot="1" x14ac:dyDescent="0.35">
      <c r="A96" s="722" t="s">
        <v>418</v>
      </c>
      <c r="B96" s="706">
        <v>22.634284584054001</v>
      </c>
      <c r="C96" s="706">
        <v>7.4039999999999999</v>
      </c>
      <c r="D96" s="707">
        <v>-15.230284584054001</v>
      </c>
      <c r="E96" s="713">
        <v>0.32711438139299998</v>
      </c>
      <c r="F96" s="706">
        <v>8.6409488416230005</v>
      </c>
      <c r="G96" s="707">
        <v>2.8803162805409999</v>
      </c>
      <c r="H96" s="709">
        <v>0</v>
      </c>
      <c r="I96" s="706">
        <v>0</v>
      </c>
      <c r="J96" s="707">
        <v>-2.8803162805409999</v>
      </c>
      <c r="K96" s="714">
        <v>0</v>
      </c>
    </row>
    <row r="97" spans="1:11" ht="14.4" customHeight="1" thickBot="1" x14ac:dyDescent="0.35">
      <c r="A97" s="723" t="s">
        <v>419</v>
      </c>
      <c r="B97" s="701">
        <v>22.634284584054001</v>
      </c>
      <c r="C97" s="701">
        <v>7.4039999999999999</v>
      </c>
      <c r="D97" s="702">
        <v>-15.230284584054001</v>
      </c>
      <c r="E97" s="703">
        <v>0.32711438139299998</v>
      </c>
      <c r="F97" s="701">
        <v>8.6409488416230005</v>
      </c>
      <c r="G97" s="702">
        <v>2.8803162805409999</v>
      </c>
      <c r="H97" s="704">
        <v>0</v>
      </c>
      <c r="I97" s="701">
        <v>0</v>
      </c>
      <c r="J97" s="702">
        <v>-2.8803162805409999</v>
      </c>
      <c r="K97" s="705">
        <v>0</v>
      </c>
    </row>
    <row r="98" spans="1:11" ht="14.4" customHeight="1" thickBot="1" x14ac:dyDescent="0.35">
      <c r="A98" s="722" t="s">
        <v>420</v>
      </c>
      <c r="B98" s="706">
        <v>102.14754641265399</v>
      </c>
      <c r="C98" s="706">
        <v>107.44788</v>
      </c>
      <c r="D98" s="707">
        <v>5.3003335873459996</v>
      </c>
      <c r="E98" s="713">
        <v>1.0518889956090001</v>
      </c>
      <c r="F98" s="706">
        <v>109.073157436432</v>
      </c>
      <c r="G98" s="707">
        <v>36.357719145476999</v>
      </c>
      <c r="H98" s="709">
        <v>11.191470000000001</v>
      </c>
      <c r="I98" s="706">
        <v>34.593649999999997</v>
      </c>
      <c r="J98" s="707">
        <v>-1.7640691454769999</v>
      </c>
      <c r="K98" s="714">
        <v>0.31716006772900002</v>
      </c>
    </row>
    <row r="99" spans="1:11" ht="14.4" customHeight="1" thickBot="1" x14ac:dyDescent="0.35">
      <c r="A99" s="723" t="s">
        <v>421</v>
      </c>
      <c r="B99" s="701">
        <v>71.838183454420005</v>
      </c>
      <c r="C99" s="701">
        <v>76.756200000000007</v>
      </c>
      <c r="D99" s="702">
        <v>4.9180165455790004</v>
      </c>
      <c r="E99" s="703">
        <v>1.068459645123</v>
      </c>
      <c r="F99" s="701">
        <v>78.222933396371005</v>
      </c>
      <c r="G99" s="702">
        <v>26.074311132123</v>
      </c>
      <c r="H99" s="704">
        <v>6.2176999999989997</v>
      </c>
      <c r="I99" s="701">
        <v>22.7988</v>
      </c>
      <c r="J99" s="702">
        <v>-3.2755111321229999</v>
      </c>
      <c r="K99" s="705">
        <v>0.29145928195300003</v>
      </c>
    </row>
    <row r="100" spans="1:11" ht="14.4" customHeight="1" thickBot="1" x14ac:dyDescent="0.35">
      <c r="A100" s="723" t="s">
        <v>422</v>
      </c>
      <c r="B100" s="701">
        <v>30.309362958232999</v>
      </c>
      <c r="C100" s="701">
        <v>30.691680000000002</v>
      </c>
      <c r="D100" s="702">
        <v>0.38231704176600001</v>
      </c>
      <c r="E100" s="703">
        <v>1.01261382637</v>
      </c>
      <c r="F100" s="701">
        <v>30.850224040059999</v>
      </c>
      <c r="G100" s="702">
        <v>10.283408013353</v>
      </c>
      <c r="H100" s="704">
        <v>4.9737699999989999</v>
      </c>
      <c r="I100" s="701">
        <v>11.79485</v>
      </c>
      <c r="J100" s="702">
        <v>1.511441986646</v>
      </c>
      <c r="K100" s="705">
        <v>0.3823262348</v>
      </c>
    </row>
    <row r="101" spans="1:11" ht="14.4" customHeight="1" thickBot="1" x14ac:dyDescent="0.35">
      <c r="A101" s="722" t="s">
        <v>423</v>
      </c>
      <c r="B101" s="706">
        <v>63.922050016962999</v>
      </c>
      <c r="C101" s="706">
        <v>60.9178</v>
      </c>
      <c r="D101" s="707">
        <v>-3.0042500169630002</v>
      </c>
      <c r="E101" s="713">
        <v>0.953001350611</v>
      </c>
      <c r="F101" s="706">
        <v>34.999999999998998</v>
      </c>
      <c r="G101" s="707">
        <v>11.666666666666</v>
      </c>
      <c r="H101" s="709">
        <v>8.7749999999990003</v>
      </c>
      <c r="I101" s="706">
        <v>26.69594</v>
      </c>
      <c r="J101" s="707">
        <v>15.029273333333</v>
      </c>
      <c r="K101" s="714">
        <v>0.76274114285700001</v>
      </c>
    </row>
    <row r="102" spans="1:11" ht="14.4" customHeight="1" thickBot="1" x14ac:dyDescent="0.35">
      <c r="A102" s="723" t="s">
        <v>424</v>
      </c>
      <c r="B102" s="701">
        <v>24.561126760562999</v>
      </c>
      <c r="C102" s="701">
        <v>32.265000000000001</v>
      </c>
      <c r="D102" s="702">
        <v>7.7038732394359997</v>
      </c>
      <c r="E102" s="703">
        <v>1.313661230388</v>
      </c>
      <c r="F102" s="701">
        <v>34.999999999998998</v>
      </c>
      <c r="G102" s="702">
        <v>11.666666666666</v>
      </c>
      <c r="H102" s="704">
        <v>8.7749999999990003</v>
      </c>
      <c r="I102" s="701">
        <v>17.145</v>
      </c>
      <c r="J102" s="702">
        <v>5.4783333333330004</v>
      </c>
      <c r="K102" s="705">
        <v>0.48985714285699999</v>
      </c>
    </row>
    <row r="103" spans="1:11" ht="14.4" customHeight="1" thickBot="1" x14ac:dyDescent="0.35">
      <c r="A103" s="723" t="s">
        <v>425</v>
      </c>
      <c r="B103" s="701">
        <v>39.360923256398998</v>
      </c>
      <c r="C103" s="701">
        <v>28.652799999999999</v>
      </c>
      <c r="D103" s="702">
        <v>-10.708123256399</v>
      </c>
      <c r="E103" s="703">
        <v>0.72795040434699998</v>
      </c>
      <c r="F103" s="701">
        <v>0</v>
      </c>
      <c r="G103" s="702">
        <v>0</v>
      </c>
      <c r="H103" s="704">
        <v>0</v>
      </c>
      <c r="I103" s="701">
        <v>9.5509400000000007</v>
      </c>
      <c r="J103" s="702">
        <v>9.5509400000000007</v>
      </c>
      <c r="K103" s="712" t="s">
        <v>329</v>
      </c>
    </row>
    <row r="104" spans="1:11" ht="14.4" customHeight="1" thickBot="1" x14ac:dyDescent="0.35">
      <c r="A104" s="722" t="s">
        <v>426</v>
      </c>
      <c r="B104" s="706">
        <v>0</v>
      </c>
      <c r="C104" s="706">
        <v>0</v>
      </c>
      <c r="D104" s="707">
        <v>0</v>
      </c>
      <c r="E104" s="713">
        <v>1</v>
      </c>
      <c r="F104" s="706">
        <v>0</v>
      </c>
      <c r="G104" s="707">
        <v>0</v>
      </c>
      <c r="H104" s="709">
        <v>0</v>
      </c>
      <c r="I104" s="706">
        <v>39.445999999999998</v>
      </c>
      <c r="J104" s="707">
        <v>39.445999999999998</v>
      </c>
      <c r="K104" s="710" t="s">
        <v>344</v>
      </c>
    </row>
    <row r="105" spans="1:11" ht="14.4" customHeight="1" thickBot="1" x14ac:dyDescent="0.35">
      <c r="A105" s="723" t="s">
        <v>427</v>
      </c>
      <c r="B105" s="701">
        <v>0</v>
      </c>
      <c r="C105" s="701">
        <v>0</v>
      </c>
      <c r="D105" s="702">
        <v>0</v>
      </c>
      <c r="E105" s="703">
        <v>1</v>
      </c>
      <c r="F105" s="701">
        <v>0</v>
      </c>
      <c r="G105" s="702">
        <v>0</v>
      </c>
      <c r="H105" s="704">
        <v>0</v>
      </c>
      <c r="I105" s="701">
        <v>39.445999999999998</v>
      </c>
      <c r="J105" s="702">
        <v>39.445999999999998</v>
      </c>
      <c r="K105" s="712" t="s">
        <v>344</v>
      </c>
    </row>
    <row r="106" spans="1:11" ht="14.4" customHeight="1" thickBot="1" x14ac:dyDescent="0.35">
      <c r="A106" s="722" t="s">
        <v>428</v>
      </c>
      <c r="B106" s="706">
        <v>1292.9817676241501</v>
      </c>
      <c r="C106" s="706">
        <v>1207.9335900000001</v>
      </c>
      <c r="D106" s="707">
        <v>-85.048177624147002</v>
      </c>
      <c r="E106" s="713">
        <v>0.93422321972800004</v>
      </c>
      <c r="F106" s="706">
        <v>1236.70938762731</v>
      </c>
      <c r="G106" s="707">
        <v>412.23646254243698</v>
      </c>
      <c r="H106" s="709">
        <v>145.32158999999899</v>
      </c>
      <c r="I106" s="706">
        <v>450.77188000000001</v>
      </c>
      <c r="J106" s="707">
        <v>38.535417457561998</v>
      </c>
      <c r="K106" s="714">
        <v>0.36449297184099999</v>
      </c>
    </row>
    <row r="107" spans="1:11" ht="14.4" customHeight="1" thickBot="1" x14ac:dyDescent="0.35">
      <c r="A107" s="723" t="s">
        <v>429</v>
      </c>
      <c r="B107" s="701">
        <v>1062.99335342992</v>
      </c>
      <c r="C107" s="701">
        <v>979.73650000000202</v>
      </c>
      <c r="D107" s="702">
        <v>-83.256853429922003</v>
      </c>
      <c r="E107" s="703">
        <v>0.92167697647199998</v>
      </c>
      <c r="F107" s="701">
        <v>1020.71448133554</v>
      </c>
      <c r="G107" s="702">
        <v>340.23816044518099</v>
      </c>
      <c r="H107" s="704">
        <v>85.815099999999006</v>
      </c>
      <c r="I107" s="701">
        <v>330.11669999999998</v>
      </c>
      <c r="J107" s="702">
        <v>-10.121460445181</v>
      </c>
      <c r="K107" s="705">
        <v>0.32341727881400001</v>
      </c>
    </row>
    <row r="108" spans="1:11" ht="14.4" customHeight="1" thickBot="1" x14ac:dyDescent="0.35">
      <c r="A108" s="723" t="s">
        <v>430</v>
      </c>
      <c r="B108" s="701">
        <v>11.561425140347</v>
      </c>
      <c r="C108" s="701">
        <v>18.68845</v>
      </c>
      <c r="D108" s="702">
        <v>7.1270248596519998</v>
      </c>
      <c r="E108" s="703">
        <v>1.616448644793</v>
      </c>
      <c r="F108" s="701">
        <v>0</v>
      </c>
      <c r="G108" s="702">
        <v>0</v>
      </c>
      <c r="H108" s="704">
        <v>0</v>
      </c>
      <c r="I108" s="701">
        <v>11.3619</v>
      </c>
      <c r="J108" s="702">
        <v>11.3619</v>
      </c>
      <c r="K108" s="712" t="s">
        <v>329</v>
      </c>
    </row>
    <row r="109" spans="1:11" ht="14.4" customHeight="1" thickBot="1" x14ac:dyDescent="0.35">
      <c r="A109" s="723" t="s">
        <v>431</v>
      </c>
      <c r="B109" s="701">
        <v>26.732673267326</v>
      </c>
      <c r="C109" s="701">
        <v>27.074999999999999</v>
      </c>
      <c r="D109" s="702">
        <v>0.34232673267300001</v>
      </c>
      <c r="E109" s="703">
        <v>1.012805555555</v>
      </c>
      <c r="F109" s="701">
        <v>26.543623207018001</v>
      </c>
      <c r="G109" s="702">
        <v>8.8478744023390004</v>
      </c>
      <c r="H109" s="704">
        <v>2.7589999999989998</v>
      </c>
      <c r="I109" s="701">
        <v>3.0619999999990002</v>
      </c>
      <c r="J109" s="702">
        <v>-5.7858744023390001</v>
      </c>
      <c r="K109" s="705">
        <v>0.115357273425</v>
      </c>
    </row>
    <row r="110" spans="1:11" ht="14.4" customHeight="1" thickBot="1" x14ac:dyDescent="0.35">
      <c r="A110" s="723" t="s">
        <v>432</v>
      </c>
      <c r="B110" s="701">
        <v>191.69431578655099</v>
      </c>
      <c r="C110" s="701">
        <v>182.43364</v>
      </c>
      <c r="D110" s="702">
        <v>-9.2606757865499993</v>
      </c>
      <c r="E110" s="703">
        <v>0.951690399641</v>
      </c>
      <c r="F110" s="701">
        <v>189.45128308475</v>
      </c>
      <c r="G110" s="702">
        <v>63.150427694915997</v>
      </c>
      <c r="H110" s="704">
        <v>16.779879999999</v>
      </c>
      <c r="I110" s="701">
        <v>66.263670000000005</v>
      </c>
      <c r="J110" s="702">
        <v>3.1132423050829998</v>
      </c>
      <c r="K110" s="705">
        <v>0.349766277224</v>
      </c>
    </row>
    <row r="111" spans="1:11" ht="14.4" customHeight="1" thickBot="1" x14ac:dyDescent="0.35">
      <c r="A111" s="723" t="s">
        <v>433</v>
      </c>
      <c r="B111" s="701">
        <v>0</v>
      </c>
      <c r="C111" s="701">
        <v>0</v>
      </c>
      <c r="D111" s="702">
        <v>0</v>
      </c>
      <c r="E111" s="703">
        <v>1</v>
      </c>
      <c r="F111" s="701">
        <v>0</v>
      </c>
      <c r="G111" s="702">
        <v>0</v>
      </c>
      <c r="H111" s="704">
        <v>39.967609999998999</v>
      </c>
      <c r="I111" s="701">
        <v>39.967609999998999</v>
      </c>
      <c r="J111" s="702">
        <v>39.967609999998999</v>
      </c>
      <c r="K111" s="712" t="s">
        <v>344</v>
      </c>
    </row>
    <row r="112" spans="1:11" ht="14.4" customHeight="1" thickBot="1" x14ac:dyDescent="0.35">
      <c r="A112" s="722" t="s">
        <v>434</v>
      </c>
      <c r="B112" s="706">
        <v>509.53256616272603</v>
      </c>
      <c r="C112" s="706">
        <v>523.18235000000095</v>
      </c>
      <c r="D112" s="707">
        <v>13.649783837275001</v>
      </c>
      <c r="E112" s="713">
        <v>1.0267888349900001</v>
      </c>
      <c r="F112" s="706">
        <v>599.78140487687699</v>
      </c>
      <c r="G112" s="707">
        <v>199.92713495895899</v>
      </c>
      <c r="H112" s="709">
        <v>9.3686499999990005</v>
      </c>
      <c r="I112" s="706">
        <v>128.85217</v>
      </c>
      <c r="J112" s="707">
        <v>-71.074964958958006</v>
      </c>
      <c r="K112" s="714">
        <v>0.21483188533700001</v>
      </c>
    </row>
    <row r="113" spans="1:11" ht="14.4" customHeight="1" thickBot="1" x14ac:dyDescent="0.35">
      <c r="A113" s="723" t="s">
        <v>435</v>
      </c>
      <c r="B113" s="701">
        <v>35</v>
      </c>
      <c r="C113" s="701">
        <v>24.488</v>
      </c>
      <c r="D113" s="702">
        <v>-10.511999999999</v>
      </c>
      <c r="E113" s="703">
        <v>0.69965714285699998</v>
      </c>
      <c r="F113" s="701">
        <v>39.180561782184</v>
      </c>
      <c r="G113" s="702">
        <v>13.060187260728</v>
      </c>
      <c r="H113" s="704">
        <v>0</v>
      </c>
      <c r="I113" s="701">
        <v>0</v>
      </c>
      <c r="J113" s="702">
        <v>-13.060187260728</v>
      </c>
      <c r="K113" s="705">
        <v>0</v>
      </c>
    </row>
    <row r="114" spans="1:11" ht="14.4" customHeight="1" thickBot="1" x14ac:dyDescent="0.35">
      <c r="A114" s="723" t="s">
        <v>436</v>
      </c>
      <c r="B114" s="701">
        <v>400.81959824167598</v>
      </c>
      <c r="C114" s="701">
        <v>388.29192000000103</v>
      </c>
      <c r="D114" s="702">
        <v>-12.527678241675</v>
      </c>
      <c r="E114" s="703">
        <v>0.96874484606800004</v>
      </c>
      <c r="F114" s="701">
        <v>444.30865183817701</v>
      </c>
      <c r="G114" s="702">
        <v>148.10288394605899</v>
      </c>
      <c r="H114" s="704">
        <v>8.7366499999990008</v>
      </c>
      <c r="I114" s="701">
        <v>100.01066</v>
      </c>
      <c r="J114" s="702">
        <v>-48.092223946057999</v>
      </c>
      <c r="K114" s="705">
        <v>0.22509275834699999</v>
      </c>
    </row>
    <row r="115" spans="1:11" ht="14.4" customHeight="1" thickBot="1" x14ac:dyDescent="0.35">
      <c r="A115" s="723" t="s">
        <v>437</v>
      </c>
      <c r="B115" s="701">
        <v>6.1353380674659999</v>
      </c>
      <c r="C115" s="701">
        <v>4.8040000000000003</v>
      </c>
      <c r="D115" s="702">
        <v>-1.331338067466</v>
      </c>
      <c r="E115" s="703">
        <v>0.78300493749</v>
      </c>
      <c r="F115" s="701">
        <v>4</v>
      </c>
      <c r="G115" s="702">
        <v>1.333333333333</v>
      </c>
      <c r="H115" s="704">
        <v>0</v>
      </c>
      <c r="I115" s="701">
        <v>0</v>
      </c>
      <c r="J115" s="702">
        <v>-1.333333333333</v>
      </c>
      <c r="K115" s="705">
        <v>0</v>
      </c>
    </row>
    <row r="116" spans="1:11" ht="14.4" customHeight="1" thickBot="1" x14ac:dyDescent="0.35">
      <c r="A116" s="723" t="s">
        <v>438</v>
      </c>
      <c r="B116" s="701">
        <v>3.5145323057989999</v>
      </c>
      <c r="C116" s="701">
        <v>11.40076</v>
      </c>
      <c r="D116" s="702">
        <v>7.8862276941999996</v>
      </c>
      <c r="E116" s="703">
        <v>3.243891080809</v>
      </c>
      <c r="F116" s="701">
        <v>9.9034243196140004</v>
      </c>
      <c r="G116" s="702">
        <v>3.3011414398709999</v>
      </c>
      <c r="H116" s="704">
        <v>0</v>
      </c>
      <c r="I116" s="701">
        <v>6.0325099999990002</v>
      </c>
      <c r="J116" s="702">
        <v>2.7313685601279998</v>
      </c>
      <c r="K116" s="705">
        <v>0.60913375064099995</v>
      </c>
    </row>
    <row r="117" spans="1:11" ht="14.4" customHeight="1" thickBot="1" x14ac:dyDescent="0.35">
      <c r="A117" s="723" t="s">
        <v>439</v>
      </c>
      <c r="B117" s="701">
        <v>64.063097547783002</v>
      </c>
      <c r="C117" s="701">
        <v>94.197670000000002</v>
      </c>
      <c r="D117" s="702">
        <v>30.134572452215998</v>
      </c>
      <c r="E117" s="703">
        <v>1.470388938495</v>
      </c>
      <c r="F117" s="701">
        <v>102.38876693690101</v>
      </c>
      <c r="G117" s="702">
        <v>34.129588978967</v>
      </c>
      <c r="H117" s="704">
        <v>0.63199999999900003</v>
      </c>
      <c r="I117" s="701">
        <v>22.809000000000001</v>
      </c>
      <c r="J117" s="702">
        <v>-11.320588978967001</v>
      </c>
      <c r="K117" s="705">
        <v>0.22276857786599999</v>
      </c>
    </row>
    <row r="118" spans="1:11" ht="14.4" customHeight="1" thickBot="1" x14ac:dyDescent="0.35">
      <c r="A118" s="722" t="s">
        <v>440</v>
      </c>
      <c r="B118" s="706">
        <v>20.334164193305998</v>
      </c>
      <c r="C118" s="706">
        <v>28.251000000000001</v>
      </c>
      <c r="D118" s="707">
        <v>7.9168358066930002</v>
      </c>
      <c r="E118" s="713">
        <v>1.389336671595</v>
      </c>
      <c r="F118" s="706">
        <v>3.7185676410999999</v>
      </c>
      <c r="G118" s="707">
        <v>1.239522547033</v>
      </c>
      <c r="H118" s="709">
        <v>0</v>
      </c>
      <c r="I118" s="706">
        <v>0</v>
      </c>
      <c r="J118" s="707">
        <v>-1.239522547033</v>
      </c>
      <c r="K118" s="714">
        <v>0</v>
      </c>
    </row>
    <row r="119" spans="1:11" ht="14.4" customHeight="1" thickBot="1" x14ac:dyDescent="0.35">
      <c r="A119" s="723" t="s">
        <v>441</v>
      </c>
      <c r="B119" s="701">
        <v>0</v>
      </c>
      <c r="C119" s="701">
        <v>3.6120000000000001</v>
      </c>
      <c r="D119" s="702">
        <v>3.6120000000000001</v>
      </c>
      <c r="E119" s="711" t="s">
        <v>344</v>
      </c>
      <c r="F119" s="701">
        <v>3.7185676410999999</v>
      </c>
      <c r="G119" s="702">
        <v>1.239522547033</v>
      </c>
      <c r="H119" s="704">
        <v>0</v>
      </c>
      <c r="I119" s="701">
        <v>0</v>
      </c>
      <c r="J119" s="702">
        <v>-1.239522547033</v>
      </c>
      <c r="K119" s="705">
        <v>0</v>
      </c>
    </row>
    <row r="120" spans="1:11" ht="14.4" customHeight="1" thickBot="1" x14ac:dyDescent="0.35">
      <c r="A120" s="723" t="s">
        <v>442</v>
      </c>
      <c r="B120" s="701">
        <v>20.334164193305998</v>
      </c>
      <c r="C120" s="701">
        <v>24.638999999999999</v>
      </c>
      <c r="D120" s="702">
        <v>4.3048358066930001</v>
      </c>
      <c r="E120" s="703">
        <v>1.2117045857290001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12" t="s">
        <v>329</v>
      </c>
    </row>
    <row r="121" spans="1:11" ht="14.4" customHeight="1" thickBot="1" x14ac:dyDescent="0.35">
      <c r="A121" s="720" t="s">
        <v>48</v>
      </c>
      <c r="B121" s="701">
        <v>78627.298326497999</v>
      </c>
      <c r="C121" s="701">
        <v>88251.551810000194</v>
      </c>
      <c r="D121" s="702">
        <v>9624.2534835021506</v>
      </c>
      <c r="E121" s="703">
        <v>1.1224034614989999</v>
      </c>
      <c r="F121" s="701">
        <v>96694.659066000095</v>
      </c>
      <c r="G121" s="702">
        <v>32231.553022</v>
      </c>
      <c r="H121" s="704">
        <v>7747.4229699999696</v>
      </c>
      <c r="I121" s="701">
        <v>30307.438300000002</v>
      </c>
      <c r="J121" s="702">
        <v>-1924.1147220000601</v>
      </c>
      <c r="K121" s="705">
        <v>0.31343446052399998</v>
      </c>
    </row>
    <row r="122" spans="1:11" ht="14.4" customHeight="1" thickBot="1" x14ac:dyDescent="0.35">
      <c r="A122" s="726" t="s">
        <v>443</v>
      </c>
      <c r="B122" s="706">
        <v>57959.338326498</v>
      </c>
      <c r="C122" s="706">
        <v>65313.369580000101</v>
      </c>
      <c r="D122" s="707">
        <v>7354.0312535020903</v>
      </c>
      <c r="E122" s="713">
        <v>1.1268825950370001</v>
      </c>
      <c r="F122" s="706">
        <v>69456.750000000102</v>
      </c>
      <c r="G122" s="707">
        <v>23152.25</v>
      </c>
      <c r="H122" s="709">
        <v>5701.9419399999797</v>
      </c>
      <c r="I122" s="706">
        <v>22305.747940000001</v>
      </c>
      <c r="J122" s="707">
        <v>-846.50206000006096</v>
      </c>
      <c r="K122" s="714">
        <v>0.32114586328900002</v>
      </c>
    </row>
    <row r="123" spans="1:11" ht="14.4" customHeight="1" thickBot="1" x14ac:dyDescent="0.35">
      <c r="A123" s="722" t="s">
        <v>444</v>
      </c>
      <c r="B123" s="706">
        <v>57410.999999999804</v>
      </c>
      <c r="C123" s="706">
        <v>64595.0640000001</v>
      </c>
      <c r="D123" s="707">
        <v>7184.0640000002804</v>
      </c>
      <c r="E123" s="713">
        <v>1.1251339290369999</v>
      </c>
      <c r="F123" s="706">
        <v>67777.540000000095</v>
      </c>
      <c r="G123" s="707">
        <v>22592.513333333402</v>
      </c>
      <c r="H123" s="709">
        <v>5654.7609999999804</v>
      </c>
      <c r="I123" s="706">
        <v>22057.184000000001</v>
      </c>
      <c r="J123" s="707">
        <v>-535.32933333339702</v>
      </c>
      <c r="K123" s="714">
        <v>0.32543500398500003</v>
      </c>
    </row>
    <row r="124" spans="1:11" ht="14.4" customHeight="1" thickBot="1" x14ac:dyDescent="0.35">
      <c r="A124" s="723" t="s">
        <v>445</v>
      </c>
      <c r="B124" s="701">
        <v>57410.999999999804</v>
      </c>
      <c r="C124" s="701">
        <v>64595.0640000001</v>
      </c>
      <c r="D124" s="702">
        <v>7184.0640000002804</v>
      </c>
      <c r="E124" s="703">
        <v>1.1251339290369999</v>
      </c>
      <c r="F124" s="701">
        <v>67777.540000000095</v>
      </c>
      <c r="G124" s="702">
        <v>22592.513333333402</v>
      </c>
      <c r="H124" s="704">
        <v>5654.7609999999804</v>
      </c>
      <c r="I124" s="701">
        <v>22057.184000000001</v>
      </c>
      <c r="J124" s="702">
        <v>-535.32933333339702</v>
      </c>
      <c r="K124" s="705">
        <v>0.32543500398500003</v>
      </c>
    </row>
    <row r="125" spans="1:11" ht="14.4" customHeight="1" thickBot="1" x14ac:dyDescent="0.35">
      <c r="A125" s="722" t="s">
        <v>446</v>
      </c>
      <c r="B125" s="706">
        <v>0</v>
      </c>
      <c r="C125" s="706">
        <v>-14.26642</v>
      </c>
      <c r="D125" s="707">
        <v>-14.26642</v>
      </c>
      <c r="E125" s="708" t="s">
        <v>329</v>
      </c>
      <c r="F125" s="706">
        <v>0</v>
      </c>
      <c r="G125" s="707">
        <v>0</v>
      </c>
      <c r="H125" s="709">
        <v>-3.8880599999990002</v>
      </c>
      <c r="I125" s="706">
        <v>-3.8880599999990002</v>
      </c>
      <c r="J125" s="707">
        <v>-3.8880599999990002</v>
      </c>
      <c r="K125" s="710" t="s">
        <v>329</v>
      </c>
    </row>
    <row r="126" spans="1:11" ht="14.4" customHeight="1" thickBot="1" x14ac:dyDescent="0.35">
      <c r="A126" s="723" t="s">
        <v>447</v>
      </c>
      <c r="B126" s="701">
        <v>0</v>
      </c>
      <c r="C126" s="701">
        <v>-14.26642</v>
      </c>
      <c r="D126" s="702">
        <v>-14.26642</v>
      </c>
      <c r="E126" s="711" t="s">
        <v>329</v>
      </c>
      <c r="F126" s="701">
        <v>0</v>
      </c>
      <c r="G126" s="702">
        <v>0</v>
      </c>
      <c r="H126" s="704">
        <v>-3.8880599999990002</v>
      </c>
      <c r="I126" s="701">
        <v>-3.8880599999990002</v>
      </c>
      <c r="J126" s="702">
        <v>-3.8880599999990002</v>
      </c>
      <c r="K126" s="712" t="s">
        <v>329</v>
      </c>
    </row>
    <row r="127" spans="1:11" ht="14.4" customHeight="1" thickBot="1" x14ac:dyDescent="0.35">
      <c r="A127" s="722" t="s">
        <v>448</v>
      </c>
      <c r="B127" s="706">
        <v>0</v>
      </c>
      <c r="C127" s="706">
        <v>3.1869999999999998</v>
      </c>
      <c r="D127" s="707">
        <v>3.1869999999999998</v>
      </c>
      <c r="E127" s="708" t="s">
        <v>344</v>
      </c>
      <c r="F127" s="706">
        <v>0</v>
      </c>
      <c r="G127" s="707">
        <v>0</v>
      </c>
      <c r="H127" s="709">
        <v>0</v>
      </c>
      <c r="I127" s="706">
        <v>-0.7</v>
      </c>
      <c r="J127" s="707">
        <v>-0.7</v>
      </c>
      <c r="K127" s="710" t="s">
        <v>329</v>
      </c>
    </row>
    <row r="128" spans="1:11" ht="14.4" customHeight="1" thickBot="1" x14ac:dyDescent="0.35">
      <c r="A128" s="723" t="s">
        <v>449</v>
      </c>
      <c r="B128" s="701">
        <v>0</v>
      </c>
      <c r="C128" s="701">
        <v>3.1869999999999998</v>
      </c>
      <c r="D128" s="702">
        <v>3.1869999999999998</v>
      </c>
      <c r="E128" s="711" t="s">
        <v>344</v>
      </c>
      <c r="F128" s="701">
        <v>0</v>
      </c>
      <c r="G128" s="702">
        <v>0</v>
      </c>
      <c r="H128" s="704">
        <v>0</v>
      </c>
      <c r="I128" s="701">
        <v>-0.7</v>
      </c>
      <c r="J128" s="702">
        <v>-0.7</v>
      </c>
      <c r="K128" s="712" t="s">
        <v>329</v>
      </c>
    </row>
    <row r="129" spans="1:11" ht="14.4" customHeight="1" thickBot="1" x14ac:dyDescent="0.35">
      <c r="A129" s="722" t="s">
        <v>450</v>
      </c>
      <c r="B129" s="706">
        <v>411.51532649820501</v>
      </c>
      <c r="C129" s="706">
        <v>413.258000000001</v>
      </c>
      <c r="D129" s="707">
        <v>1.7426735017949999</v>
      </c>
      <c r="E129" s="713">
        <v>1.0042347718039999</v>
      </c>
      <c r="F129" s="706">
        <v>454.56</v>
      </c>
      <c r="G129" s="707">
        <v>151.52000000000001</v>
      </c>
      <c r="H129" s="709">
        <v>27.199999999999001</v>
      </c>
      <c r="I129" s="706">
        <v>108.2</v>
      </c>
      <c r="J129" s="707">
        <v>-43.32</v>
      </c>
      <c r="K129" s="714">
        <v>0.238032382963</v>
      </c>
    </row>
    <row r="130" spans="1:11" ht="14.4" customHeight="1" thickBot="1" x14ac:dyDescent="0.35">
      <c r="A130" s="723" t="s">
        <v>451</v>
      </c>
      <c r="B130" s="701">
        <v>411.51532649820501</v>
      </c>
      <c r="C130" s="701">
        <v>413.258000000001</v>
      </c>
      <c r="D130" s="702">
        <v>1.7426735017949999</v>
      </c>
      <c r="E130" s="703">
        <v>1.0042347718039999</v>
      </c>
      <c r="F130" s="701">
        <v>454.56</v>
      </c>
      <c r="G130" s="702">
        <v>151.52000000000001</v>
      </c>
      <c r="H130" s="704">
        <v>27.199999999999001</v>
      </c>
      <c r="I130" s="701">
        <v>108.2</v>
      </c>
      <c r="J130" s="702">
        <v>-43.32</v>
      </c>
      <c r="K130" s="705">
        <v>0.238032382963</v>
      </c>
    </row>
    <row r="131" spans="1:11" ht="14.4" customHeight="1" thickBot="1" x14ac:dyDescent="0.35">
      <c r="A131" s="722" t="s">
        <v>452</v>
      </c>
      <c r="B131" s="706">
        <v>136.82300000000001</v>
      </c>
      <c r="C131" s="706">
        <v>187.87700000000001</v>
      </c>
      <c r="D131" s="707">
        <v>51.054000000000002</v>
      </c>
      <c r="E131" s="713">
        <v>1.373139019024</v>
      </c>
      <c r="F131" s="706">
        <v>207.77</v>
      </c>
      <c r="G131" s="707">
        <v>69.256666666666007</v>
      </c>
      <c r="H131" s="709">
        <v>19.368999999999001</v>
      </c>
      <c r="I131" s="706">
        <v>91.201999999999998</v>
      </c>
      <c r="J131" s="707">
        <v>21.945333333333</v>
      </c>
      <c r="K131" s="714">
        <v>0.43895653847999999</v>
      </c>
    </row>
    <row r="132" spans="1:11" ht="14.4" customHeight="1" thickBot="1" x14ac:dyDescent="0.35">
      <c r="A132" s="723" t="s">
        <v>453</v>
      </c>
      <c r="B132" s="701">
        <v>136.82300000000001</v>
      </c>
      <c r="C132" s="701">
        <v>187.87700000000001</v>
      </c>
      <c r="D132" s="702">
        <v>51.054000000000002</v>
      </c>
      <c r="E132" s="703">
        <v>1.373139019024</v>
      </c>
      <c r="F132" s="701">
        <v>207.77</v>
      </c>
      <c r="G132" s="702">
        <v>69.256666666666007</v>
      </c>
      <c r="H132" s="704">
        <v>19.368999999999001</v>
      </c>
      <c r="I132" s="701">
        <v>91.201999999999998</v>
      </c>
      <c r="J132" s="702">
        <v>21.945333333333</v>
      </c>
      <c r="K132" s="705">
        <v>0.43895653847999999</v>
      </c>
    </row>
    <row r="133" spans="1:11" ht="14.4" customHeight="1" thickBot="1" x14ac:dyDescent="0.35">
      <c r="A133" s="725" t="s">
        <v>454</v>
      </c>
      <c r="B133" s="701">
        <v>0</v>
      </c>
      <c r="C133" s="701">
        <v>128.25</v>
      </c>
      <c r="D133" s="702">
        <v>128.25</v>
      </c>
      <c r="E133" s="711" t="s">
        <v>329</v>
      </c>
      <c r="F133" s="701">
        <v>1016.88</v>
      </c>
      <c r="G133" s="702">
        <v>338.96</v>
      </c>
      <c r="H133" s="704">
        <v>4.4999999999989999</v>
      </c>
      <c r="I133" s="701">
        <v>53.75</v>
      </c>
      <c r="J133" s="702">
        <v>-285.20999999999998</v>
      </c>
      <c r="K133" s="705">
        <v>5.2857760993999997E-2</v>
      </c>
    </row>
    <row r="134" spans="1:11" ht="14.4" customHeight="1" thickBot="1" x14ac:dyDescent="0.35">
      <c r="A134" s="723" t="s">
        <v>455</v>
      </c>
      <c r="B134" s="701">
        <v>0</v>
      </c>
      <c r="C134" s="701">
        <v>128.25</v>
      </c>
      <c r="D134" s="702">
        <v>128.25</v>
      </c>
      <c r="E134" s="711" t="s">
        <v>329</v>
      </c>
      <c r="F134" s="701">
        <v>1016.88</v>
      </c>
      <c r="G134" s="702">
        <v>338.96</v>
      </c>
      <c r="H134" s="704">
        <v>4.4999999999989999</v>
      </c>
      <c r="I134" s="701">
        <v>53.75</v>
      </c>
      <c r="J134" s="702">
        <v>-285.20999999999998</v>
      </c>
      <c r="K134" s="705">
        <v>5.2857760993999997E-2</v>
      </c>
    </row>
    <row r="135" spans="1:11" ht="14.4" customHeight="1" thickBot="1" x14ac:dyDescent="0.35">
      <c r="A135" s="721" t="s">
        <v>456</v>
      </c>
      <c r="B135" s="701">
        <v>19519.740000000002</v>
      </c>
      <c r="C135" s="701">
        <v>21642.77634</v>
      </c>
      <c r="D135" s="702">
        <v>2123.0363400000501</v>
      </c>
      <c r="E135" s="703">
        <v>1.1087635562760001</v>
      </c>
      <c r="F135" s="701">
        <v>25393.4</v>
      </c>
      <c r="G135" s="702">
        <v>8464.4666666666599</v>
      </c>
      <c r="H135" s="704">
        <v>1932.07222999999</v>
      </c>
      <c r="I135" s="701">
        <v>7558.7617200000004</v>
      </c>
      <c r="J135" s="702">
        <v>-905.70494666666502</v>
      </c>
      <c r="K135" s="705">
        <v>0.29766639047900001</v>
      </c>
    </row>
    <row r="136" spans="1:11" ht="14.4" customHeight="1" thickBot="1" x14ac:dyDescent="0.35">
      <c r="A136" s="722" t="s">
        <v>457</v>
      </c>
      <c r="B136" s="706">
        <v>5166.9900000000098</v>
      </c>
      <c r="C136" s="706">
        <v>5862.58014000001</v>
      </c>
      <c r="D136" s="707">
        <v>695.59013999999797</v>
      </c>
      <c r="E136" s="713">
        <v>1.13462192495</v>
      </c>
      <c r="F136" s="706">
        <v>6885.8299999999899</v>
      </c>
      <c r="G136" s="707">
        <v>2295.2766666666598</v>
      </c>
      <c r="H136" s="709">
        <v>511.77891999999798</v>
      </c>
      <c r="I136" s="706">
        <v>2001.2001499999999</v>
      </c>
      <c r="J136" s="707">
        <v>-294.07651666666402</v>
      </c>
      <c r="K136" s="714">
        <v>0.29062584321700002</v>
      </c>
    </row>
    <row r="137" spans="1:11" ht="14.4" customHeight="1" thickBot="1" x14ac:dyDescent="0.35">
      <c r="A137" s="723" t="s">
        <v>458</v>
      </c>
      <c r="B137" s="701">
        <v>5166.9900000000098</v>
      </c>
      <c r="C137" s="701">
        <v>5862.58014000001</v>
      </c>
      <c r="D137" s="702">
        <v>695.59013999999797</v>
      </c>
      <c r="E137" s="703">
        <v>1.13462192495</v>
      </c>
      <c r="F137" s="701">
        <v>6885.8299999999899</v>
      </c>
      <c r="G137" s="702">
        <v>2295.2766666666598</v>
      </c>
      <c r="H137" s="704">
        <v>511.77891999999798</v>
      </c>
      <c r="I137" s="701">
        <v>2001.2001499999999</v>
      </c>
      <c r="J137" s="702">
        <v>-294.07651666666402</v>
      </c>
      <c r="K137" s="705">
        <v>0.29062584321700002</v>
      </c>
    </row>
    <row r="138" spans="1:11" ht="14.4" customHeight="1" thickBot="1" x14ac:dyDescent="0.35">
      <c r="A138" s="722" t="s">
        <v>459</v>
      </c>
      <c r="B138" s="706">
        <v>14352.75</v>
      </c>
      <c r="C138" s="706">
        <v>15785.047780000001</v>
      </c>
      <c r="D138" s="707">
        <v>1432.2977800000499</v>
      </c>
      <c r="E138" s="713">
        <v>1.0997925679739999</v>
      </c>
      <c r="F138" s="706">
        <v>18507.57</v>
      </c>
      <c r="G138" s="707">
        <v>6169.19</v>
      </c>
      <c r="H138" s="709">
        <v>1421.6152499999901</v>
      </c>
      <c r="I138" s="706">
        <v>5558.8835099999997</v>
      </c>
      <c r="J138" s="707">
        <v>-610.30649000000005</v>
      </c>
      <c r="K138" s="714">
        <v>0.30035728677500001</v>
      </c>
    </row>
    <row r="139" spans="1:11" ht="14.4" customHeight="1" thickBot="1" x14ac:dyDescent="0.35">
      <c r="A139" s="723" t="s">
        <v>460</v>
      </c>
      <c r="B139" s="701">
        <v>14352.75</v>
      </c>
      <c r="C139" s="701">
        <v>15785.047780000001</v>
      </c>
      <c r="D139" s="702">
        <v>1432.2977800000499</v>
      </c>
      <c r="E139" s="703">
        <v>1.0997925679739999</v>
      </c>
      <c r="F139" s="701">
        <v>18507.57</v>
      </c>
      <c r="G139" s="702">
        <v>6169.19</v>
      </c>
      <c r="H139" s="704">
        <v>1421.6152499999901</v>
      </c>
      <c r="I139" s="701">
        <v>5558.8835099999997</v>
      </c>
      <c r="J139" s="702">
        <v>-610.30649000000005</v>
      </c>
      <c r="K139" s="705">
        <v>0.30035728677500001</v>
      </c>
    </row>
    <row r="140" spans="1:11" ht="14.4" customHeight="1" thickBot="1" x14ac:dyDescent="0.35">
      <c r="A140" s="722" t="s">
        <v>461</v>
      </c>
      <c r="B140" s="706">
        <v>0</v>
      </c>
      <c r="C140" s="706">
        <v>-1.2844800000000001</v>
      </c>
      <c r="D140" s="707">
        <v>-1.2844800000000001</v>
      </c>
      <c r="E140" s="708" t="s">
        <v>329</v>
      </c>
      <c r="F140" s="706">
        <v>0</v>
      </c>
      <c r="G140" s="707">
        <v>0</v>
      </c>
      <c r="H140" s="709">
        <v>-0.34991999999899998</v>
      </c>
      <c r="I140" s="706">
        <v>-0.34991999999899998</v>
      </c>
      <c r="J140" s="707">
        <v>-0.34991999999899998</v>
      </c>
      <c r="K140" s="710" t="s">
        <v>329</v>
      </c>
    </row>
    <row r="141" spans="1:11" ht="14.4" customHeight="1" thickBot="1" x14ac:dyDescent="0.35">
      <c r="A141" s="723" t="s">
        <v>462</v>
      </c>
      <c r="B141" s="701">
        <v>0</v>
      </c>
      <c r="C141" s="701">
        <v>-1.2844800000000001</v>
      </c>
      <c r="D141" s="702">
        <v>-1.2844800000000001</v>
      </c>
      <c r="E141" s="711" t="s">
        <v>329</v>
      </c>
      <c r="F141" s="701">
        <v>0</v>
      </c>
      <c r="G141" s="702">
        <v>0</v>
      </c>
      <c r="H141" s="704">
        <v>-0.34991999999899998</v>
      </c>
      <c r="I141" s="701">
        <v>-0.34991999999899998</v>
      </c>
      <c r="J141" s="702">
        <v>-0.34991999999899998</v>
      </c>
      <c r="K141" s="712" t="s">
        <v>329</v>
      </c>
    </row>
    <row r="142" spans="1:11" ht="14.4" customHeight="1" thickBot="1" x14ac:dyDescent="0.35">
      <c r="A142" s="722" t="s">
        <v>463</v>
      </c>
      <c r="B142" s="706">
        <v>0</v>
      </c>
      <c r="C142" s="706">
        <v>-3.5670999999999999</v>
      </c>
      <c r="D142" s="707">
        <v>-3.5670999999999999</v>
      </c>
      <c r="E142" s="708" t="s">
        <v>329</v>
      </c>
      <c r="F142" s="706">
        <v>0</v>
      </c>
      <c r="G142" s="707">
        <v>0</v>
      </c>
      <c r="H142" s="709">
        <v>-0.97201999999900002</v>
      </c>
      <c r="I142" s="706">
        <v>-0.97201999999900002</v>
      </c>
      <c r="J142" s="707">
        <v>-0.97201999999900002</v>
      </c>
      <c r="K142" s="710" t="s">
        <v>329</v>
      </c>
    </row>
    <row r="143" spans="1:11" ht="14.4" customHeight="1" thickBot="1" x14ac:dyDescent="0.35">
      <c r="A143" s="723" t="s">
        <v>464</v>
      </c>
      <c r="B143" s="701">
        <v>0</v>
      </c>
      <c r="C143" s="701">
        <v>-3.5670999999999999</v>
      </c>
      <c r="D143" s="702">
        <v>-3.5670999999999999</v>
      </c>
      <c r="E143" s="711" t="s">
        <v>329</v>
      </c>
      <c r="F143" s="701">
        <v>0</v>
      </c>
      <c r="G143" s="702">
        <v>0</v>
      </c>
      <c r="H143" s="704">
        <v>-0.97201999999900002</v>
      </c>
      <c r="I143" s="701">
        <v>-0.97201999999900002</v>
      </c>
      <c r="J143" s="702">
        <v>-0.97201999999900002</v>
      </c>
      <c r="K143" s="712" t="s">
        <v>329</v>
      </c>
    </row>
    <row r="144" spans="1:11" ht="14.4" customHeight="1" thickBot="1" x14ac:dyDescent="0.35">
      <c r="A144" s="721" t="s">
        <v>465</v>
      </c>
      <c r="B144" s="701">
        <v>0</v>
      </c>
      <c r="C144" s="701">
        <v>0</v>
      </c>
      <c r="D144" s="702">
        <v>0</v>
      </c>
      <c r="E144" s="703">
        <v>1</v>
      </c>
      <c r="F144" s="701">
        <v>314.28906599999999</v>
      </c>
      <c r="G144" s="702">
        <v>104.76302200000001</v>
      </c>
      <c r="H144" s="704">
        <v>0</v>
      </c>
      <c r="I144" s="701">
        <v>0</v>
      </c>
      <c r="J144" s="702">
        <v>-104.76302200000001</v>
      </c>
      <c r="K144" s="705">
        <v>0</v>
      </c>
    </row>
    <row r="145" spans="1:11" ht="14.4" customHeight="1" thickBot="1" x14ac:dyDescent="0.35">
      <c r="A145" s="722" t="s">
        <v>466</v>
      </c>
      <c r="B145" s="706">
        <v>0</v>
      </c>
      <c r="C145" s="706">
        <v>0</v>
      </c>
      <c r="D145" s="707">
        <v>0</v>
      </c>
      <c r="E145" s="713">
        <v>1</v>
      </c>
      <c r="F145" s="706">
        <v>314.28906599999999</v>
      </c>
      <c r="G145" s="707">
        <v>104.76302200000001</v>
      </c>
      <c r="H145" s="709">
        <v>0</v>
      </c>
      <c r="I145" s="706">
        <v>0</v>
      </c>
      <c r="J145" s="707">
        <v>-104.76302200000001</v>
      </c>
      <c r="K145" s="714">
        <v>0</v>
      </c>
    </row>
    <row r="146" spans="1:11" ht="14.4" customHeight="1" thickBot="1" x14ac:dyDescent="0.35">
      <c r="A146" s="723" t="s">
        <v>467</v>
      </c>
      <c r="B146" s="701">
        <v>0</v>
      </c>
      <c r="C146" s="701">
        <v>0</v>
      </c>
      <c r="D146" s="702">
        <v>0</v>
      </c>
      <c r="E146" s="703">
        <v>1</v>
      </c>
      <c r="F146" s="701">
        <v>314.28906599999999</v>
      </c>
      <c r="G146" s="702">
        <v>104.76302200000001</v>
      </c>
      <c r="H146" s="704">
        <v>0</v>
      </c>
      <c r="I146" s="701">
        <v>0</v>
      </c>
      <c r="J146" s="702">
        <v>-104.76302200000001</v>
      </c>
      <c r="K146" s="705">
        <v>0</v>
      </c>
    </row>
    <row r="147" spans="1:11" ht="14.4" customHeight="1" thickBot="1" x14ac:dyDescent="0.35">
      <c r="A147" s="721" t="s">
        <v>468</v>
      </c>
      <c r="B147" s="701">
        <v>1148.22</v>
      </c>
      <c r="C147" s="701">
        <v>1295.40589</v>
      </c>
      <c r="D147" s="702">
        <v>147.18588999999801</v>
      </c>
      <c r="E147" s="703">
        <v>1.1281861402860001</v>
      </c>
      <c r="F147" s="701">
        <v>1530.22</v>
      </c>
      <c r="G147" s="702">
        <v>510.07333333333298</v>
      </c>
      <c r="H147" s="704">
        <v>113.4088</v>
      </c>
      <c r="I147" s="701">
        <v>442.92863999999997</v>
      </c>
      <c r="J147" s="702">
        <v>-67.144693333332995</v>
      </c>
      <c r="K147" s="705">
        <v>0.28945422226799999</v>
      </c>
    </row>
    <row r="148" spans="1:11" ht="14.4" customHeight="1" thickBot="1" x14ac:dyDescent="0.35">
      <c r="A148" s="722" t="s">
        <v>469</v>
      </c>
      <c r="B148" s="706">
        <v>1148.22</v>
      </c>
      <c r="C148" s="706">
        <v>1295.40589</v>
      </c>
      <c r="D148" s="707">
        <v>147.18588999999801</v>
      </c>
      <c r="E148" s="713">
        <v>1.1281861402860001</v>
      </c>
      <c r="F148" s="706">
        <v>1530.22</v>
      </c>
      <c r="G148" s="707">
        <v>510.07333333333298</v>
      </c>
      <c r="H148" s="709">
        <v>113.4088</v>
      </c>
      <c r="I148" s="706">
        <v>442.92863999999997</v>
      </c>
      <c r="J148" s="707">
        <v>-67.144693333332995</v>
      </c>
      <c r="K148" s="714">
        <v>0.28945422226799999</v>
      </c>
    </row>
    <row r="149" spans="1:11" ht="14.4" customHeight="1" thickBot="1" x14ac:dyDescent="0.35">
      <c r="A149" s="723" t="s">
        <v>470</v>
      </c>
      <c r="B149" s="701">
        <v>1148.22</v>
      </c>
      <c r="C149" s="701">
        <v>1295.40589</v>
      </c>
      <c r="D149" s="702">
        <v>147.18588999999801</v>
      </c>
      <c r="E149" s="703">
        <v>1.1281861402860001</v>
      </c>
      <c r="F149" s="701">
        <v>1530.22</v>
      </c>
      <c r="G149" s="702">
        <v>510.07333333333298</v>
      </c>
      <c r="H149" s="704">
        <v>113.4088</v>
      </c>
      <c r="I149" s="701">
        <v>442.92863999999997</v>
      </c>
      <c r="J149" s="702">
        <v>-67.144693333332995</v>
      </c>
      <c r="K149" s="705">
        <v>0.28945422226799999</v>
      </c>
    </row>
    <row r="150" spans="1:11" ht="14.4" customHeight="1" thickBot="1" x14ac:dyDescent="0.35">
      <c r="A150" s="720" t="s">
        <v>471</v>
      </c>
      <c r="B150" s="701">
        <v>0</v>
      </c>
      <c r="C150" s="701">
        <v>128.5436</v>
      </c>
      <c r="D150" s="702">
        <v>128.5436</v>
      </c>
      <c r="E150" s="711" t="s">
        <v>329</v>
      </c>
      <c r="F150" s="701">
        <v>0</v>
      </c>
      <c r="G150" s="702">
        <v>0</v>
      </c>
      <c r="H150" s="704">
        <v>21.959349999998999</v>
      </c>
      <c r="I150" s="701">
        <v>106.90235</v>
      </c>
      <c r="J150" s="702">
        <v>106.90235</v>
      </c>
      <c r="K150" s="712" t="s">
        <v>329</v>
      </c>
    </row>
    <row r="151" spans="1:11" ht="14.4" customHeight="1" thickBot="1" x14ac:dyDescent="0.35">
      <c r="A151" s="721" t="s">
        <v>472</v>
      </c>
      <c r="B151" s="701">
        <v>0</v>
      </c>
      <c r="C151" s="701">
        <v>128.5436</v>
      </c>
      <c r="D151" s="702">
        <v>128.5436</v>
      </c>
      <c r="E151" s="711" t="s">
        <v>329</v>
      </c>
      <c r="F151" s="701">
        <v>0</v>
      </c>
      <c r="G151" s="702">
        <v>0</v>
      </c>
      <c r="H151" s="704">
        <v>21.959349999998999</v>
      </c>
      <c r="I151" s="701">
        <v>106.90235</v>
      </c>
      <c r="J151" s="702">
        <v>106.90235</v>
      </c>
      <c r="K151" s="712" t="s">
        <v>329</v>
      </c>
    </row>
    <row r="152" spans="1:11" ht="14.4" customHeight="1" thickBot="1" x14ac:dyDescent="0.35">
      <c r="A152" s="722" t="s">
        <v>473</v>
      </c>
      <c r="B152" s="706">
        <v>0</v>
      </c>
      <c r="C152" s="706">
        <v>2.91126</v>
      </c>
      <c r="D152" s="707">
        <v>2.91126</v>
      </c>
      <c r="E152" s="708" t="s">
        <v>344</v>
      </c>
      <c r="F152" s="706">
        <v>0</v>
      </c>
      <c r="G152" s="707">
        <v>0</v>
      </c>
      <c r="H152" s="709">
        <v>0</v>
      </c>
      <c r="I152" s="706">
        <v>0</v>
      </c>
      <c r="J152" s="707">
        <v>0</v>
      </c>
      <c r="K152" s="710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2.91126</v>
      </c>
      <c r="D153" s="702">
        <v>2.91126</v>
      </c>
      <c r="E153" s="711" t="s">
        <v>344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2" t="s">
        <v>475</v>
      </c>
      <c r="B154" s="706">
        <v>0</v>
      </c>
      <c r="C154" s="706">
        <v>117.63234</v>
      </c>
      <c r="D154" s="707">
        <v>117.63234</v>
      </c>
      <c r="E154" s="708" t="s">
        <v>329</v>
      </c>
      <c r="F154" s="706">
        <v>0</v>
      </c>
      <c r="G154" s="707">
        <v>0</v>
      </c>
      <c r="H154" s="709">
        <v>21.959349999998999</v>
      </c>
      <c r="I154" s="706">
        <v>104.15235</v>
      </c>
      <c r="J154" s="707">
        <v>104.15235</v>
      </c>
      <c r="K154" s="710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2.3789500000000001</v>
      </c>
      <c r="D155" s="702">
        <v>2.3789500000000001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1.02</v>
      </c>
      <c r="J155" s="702">
        <v>1.02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-4.5156099999999997</v>
      </c>
      <c r="D156" s="702">
        <v>-4.5156099999999997</v>
      </c>
      <c r="E156" s="711" t="s">
        <v>344</v>
      </c>
      <c r="F156" s="701">
        <v>0</v>
      </c>
      <c r="G156" s="702">
        <v>0</v>
      </c>
      <c r="H156" s="704">
        <v>-1.1679999999990001</v>
      </c>
      <c r="I156" s="701">
        <v>-1.1679999999990001</v>
      </c>
      <c r="J156" s="702">
        <v>-1.1679999999990001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80.98</v>
      </c>
      <c r="D157" s="702">
        <v>80.98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61.999999999998998</v>
      </c>
      <c r="J157" s="702">
        <v>61.999999999998998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38.679000000000002</v>
      </c>
      <c r="D158" s="702">
        <v>38.679000000000002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19.172999999999998</v>
      </c>
      <c r="J158" s="702">
        <v>19.172999999999998</v>
      </c>
      <c r="K158" s="712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0.11</v>
      </c>
      <c r="D159" s="702">
        <v>0.11</v>
      </c>
      <c r="E159" s="711" t="s">
        <v>344</v>
      </c>
      <c r="F159" s="701">
        <v>0</v>
      </c>
      <c r="G159" s="702">
        <v>0</v>
      </c>
      <c r="H159" s="704">
        <v>0.32999999999899998</v>
      </c>
      <c r="I159" s="701">
        <v>0.32999999999899998</v>
      </c>
      <c r="J159" s="702">
        <v>0.32999999999899998</v>
      </c>
      <c r="K159" s="712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0</v>
      </c>
      <c r="D160" s="702">
        <v>0</v>
      </c>
      <c r="E160" s="703">
        <v>1</v>
      </c>
      <c r="F160" s="701">
        <v>0</v>
      </c>
      <c r="G160" s="702">
        <v>0</v>
      </c>
      <c r="H160" s="704">
        <v>22.797349999999</v>
      </c>
      <c r="I160" s="701">
        <v>22.797349999999</v>
      </c>
      <c r="J160" s="702">
        <v>22.797349999999</v>
      </c>
      <c r="K160" s="712" t="s">
        <v>344</v>
      </c>
    </row>
    <row r="161" spans="1:11" ht="14.4" customHeight="1" thickBot="1" x14ac:dyDescent="0.35">
      <c r="A161" s="725" t="s">
        <v>482</v>
      </c>
      <c r="B161" s="701">
        <v>0</v>
      </c>
      <c r="C161" s="701">
        <v>8</v>
      </c>
      <c r="D161" s="702">
        <v>8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2.75</v>
      </c>
      <c r="J161" s="702">
        <v>2.75</v>
      </c>
      <c r="K161" s="712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8</v>
      </c>
      <c r="D162" s="702">
        <v>8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2.75</v>
      </c>
      <c r="J162" s="702">
        <v>2.75</v>
      </c>
      <c r="K162" s="712" t="s">
        <v>329</v>
      </c>
    </row>
    <row r="163" spans="1:11" ht="14.4" customHeight="1" thickBot="1" x14ac:dyDescent="0.35">
      <c r="A163" s="720" t="s">
        <v>484</v>
      </c>
      <c r="B163" s="701">
        <v>3085.9580405464199</v>
      </c>
      <c r="C163" s="701">
        <v>3202.2401800000098</v>
      </c>
      <c r="D163" s="702">
        <v>116.282139453582</v>
      </c>
      <c r="E163" s="703">
        <v>1.0376810500739999</v>
      </c>
      <c r="F163" s="701">
        <v>2412.5684030687498</v>
      </c>
      <c r="G163" s="702">
        <v>804.18946768958494</v>
      </c>
      <c r="H163" s="704">
        <v>252.693649999999</v>
      </c>
      <c r="I163" s="701">
        <v>1119.8584599999999</v>
      </c>
      <c r="J163" s="702">
        <v>315.66899231041401</v>
      </c>
      <c r="K163" s="705">
        <v>0.46417687414600001</v>
      </c>
    </row>
    <row r="164" spans="1:11" ht="14.4" customHeight="1" thickBot="1" x14ac:dyDescent="0.35">
      <c r="A164" s="721" t="s">
        <v>485</v>
      </c>
      <c r="B164" s="701">
        <v>2888.92472002164</v>
      </c>
      <c r="C164" s="701">
        <v>2733.4059999999999</v>
      </c>
      <c r="D164" s="702">
        <v>-155.518720021635</v>
      </c>
      <c r="E164" s="703">
        <v>0.94616726460699996</v>
      </c>
      <c r="F164" s="701">
        <v>2404.99999999997</v>
      </c>
      <c r="G164" s="702">
        <v>801.66666666665503</v>
      </c>
      <c r="H164" s="704">
        <v>194.61364999999901</v>
      </c>
      <c r="I164" s="701">
        <v>847.45375000000001</v>
      </c>
      <c r="J164" s="702">
        <v>45.787083333344</v>
      </c>
      <c r="K164" s="705">
        <v>0.352371621621</v>
      </c>
    </row>
    <row r="165" spans="1:11" ht="14.4" customHeight="1" thickBot="1" x14ac:dyDescent="0.35">
      <c r="A165" s="722" t="s">
        <v>486</v>
      </c>
      <c r="B165" s="706">
        <v>2888.92472002164</v>
      </c>
      <c r="C165" s="706">
        <v>2732.3580000000002</v>
      </c>
      <c r="D165" s="707">
        <v>-156.56672002163501</v>
      </c>
      <c r="E165" s="713">
        <v>0.94580449987600002</v>
      </c>
      <c r="F165" s="706">
        <v>2404.99999999997</v>
      </c>
      <c r="G165" s="707">
        <v>801.66666666665503</v>
      </c>
      <c r="H165" s="709">
        <v>194.61364999999901</v>
      </c>
      <c r="I165" s="706">
        <v>847.45375000000001</v>
      </c>
      <c r="J165" s="707">
        <v>45.787083333344</v>
      </c>
      <c r="K165" s="714">
        <v>0.352371621621</v>
      </c>
    </row>
    <row r="166" spans="1:11" ht="14.4" customHeight="1" thickBot="1" x14ac:dyDescent="0.35">
      <c r="A166" s="723" t="s">
        <v>487</v>
      </c>
      <c r="B166" s="701">
        <v>578.16264748859396</v>
      </c>
      <c r="C166" s="701">
        <v>548.21400000000096</v>
      </c>
      <c r="D166" s="702">
        <v>-29.948647488593</v>
      </c>
      <c r="E166" s="703">
        <v>0.94820030726799998</v>
      </c>
      <c r="F166" s="701">
        <v>557.99999999999204</v>
      </c>
      <c r="G166" s="702">
        <v>185.99999999999699</v>
      </c>
      <c r="H166" s="704">
        <v>46.448709999998997</v>
      </c>
      <c r="I166" s="701">
        <v>185.79491999999999</v>
      </c>
      <c r="J166" s="702">
        <v>-0.205079999997</v>
      </c>
      <c r="K166" s="705">
        <v>0.33296580645099999</v>
      </c>
    </row>
    <row r="167" spans="1:11" ht="14.4" customHeight="1" thickBot="1" x14ac:dyDescent="0.35">
      <c r="A167" s="723" t="s">
        <v>488</v>
      </c>
      <c r="B167" s="701">
        <v>908.66807480555997</v>
      </c>
      <c r="C167" s="701">
        <v>863.42800000000102</v>
      </c>
      <c r="D167" s="702">
        <v>-45.240074805558002</v>
      </c>
      <c r="E167" s="703">
        <v>0.95021276078700001</v>
      </c>
      <c r="F167" s="701">
        <v>736.99999999998897</v>
      </c>
      <c r="G167" s="702">
        <v>245.66666666666299</v>
      </c>
      <c r="H167" s="704">
        <v>60.529019999999001</v>
      </c>
      <c r="I167" s="701">
        <v>252.46883</v>
      </c>
      <c r="J167" s="702">
        <v>6.8021633333359999</v>
      </c>
      <c r="K167" s="705">
        <v>0.342562862957</v>
      </c>
    </row>
    <row r="168" spans="1:11" ht="14.4" customHeight="1" thickBot="1" x14ac:dyDescent="0.35">
      <c r="A168" s="723" t="s">
        <v>489</v>
      </c>
      <c r="B168" s="701">
        <v>145.85475967264099</v>
      </c>
      <c r="C168" s="701">
        <v>147.96</v>
      </c>
      <c r="D168" s="702">
        <v>2.1052403273590001</v>
      </c>
      <c r="E168" s="703">
        <v>1.0144338130070001</v>
      </c>
      <c r="F168" s="701">
        <v>147.99999999999801</v>
      </c>
      <c r="G168" s="702">
        <v>49.333333333332</v>
      </c>
      <c r="H168" s="704">
        <v>12.329999999999</v>
      </c>
      <c r="I168" s="701">
        <v>49.320999999999998</v>
      </c>
      <c r="J168" s="702">
        <v>-1.2333333332000001E-2</v>
      </c>
      <c r="K168" s="705">
        <v>0.33324999999999999</v>
      </c>
    </row>
    <row r="169" spans="1:11" ht="14.4" customHeight="1" thickBot="1" x14ac:dyDescent="0.35">
      <c r="A169" s="723" t="s">
        <v>490</v>
      </c>
      <c r="B169" s="701">
        <v>8.5318052101539994</v>
      </c>
      <c r="C169" s="701">
        <v>8.0839999999999996</v>
      </c>
      <c r="D169" s="702">
        <v>-0.44780521015399999</v>
      </c>
      <c r="E169" s="703">
        <v>0.94751342780000003</v>
      </c>
      <c r="F169" s="701">
        <v>7.9999999999989999</v>
      </c>
      <c r="G169" s="702">
        <v>2.6666666666659999</v>
      </c>
      <c r="H169" s="704">
        <v>0.67993999999900001</v>
      </c>
      <c r="I169" s="701">
        <v>2.71983</v>
      </c>
      <c r="J169" s="702">
        <v>5.3163333333000003E-2</v>
      </c>
      <c r="K169" s="705">
        <v>0.33997875</v>
      </c>
    </row>
    <row r="170" spans="1:11" ht="14.4" customHeight="1" thickBot="1" x14ac:dyDescent="0.35">
      <c r="A170" s="723" t="s">
        <v>491</v>
      </c>
      <c r="B170" s="701">
        <v>1247.7074328446899</v>
      </c>
      <c r="C170" s="701">
        <v>1164.672</v>
      </c>
      <c r="D170" s="702">
        <v>-83.035432844688003</v>
      </c>
      <c r="E170" s="703">
        <v>0.93344959670899996</v>
      </c>
      <c r="F170" s="701">
        <v>953.99999999998602</v>
      </c>
      <c r="G170" s="702">
        <v>317.999999999995</v>
      </c>
      <c r="H170" s="704">
        <v>74.625979999999004</v>
      </c>
      <c r="I170" s="701">
        <v>357.14917000000003</v>
      </c>
      <c r="J170" s="702">
        <v>39.149170000003998</v>
      </c>
      <c r="K170" s="705">
        <v>0.37437019916100001</v>
      </c>
    </row>
    <row r="171" spans="1:11" ht="14.4" customHeight="1" thickBot="1" x14ac:dyDescent="0.35">
      <c r="A171" s="722" t="s">
        <v>492</v>
      </c>
      <c r="B171" s="706">
        <v>0</v>
      </c>
      <c r="C171" s="706">
        <v>1.048</v>
      </c>
      <c r="D171" s="707">
        <v>1.048</v>
      </c>
      <c r="E171" s="708" t="s">
        <v>344</v>
      </c>
      <c r="F171" s="706">
        <v>0</v>
      </c>
      <c r="G171" s="707">
        <v>0</v>
      </c>
      <c r="H171" s="709">
        <v>0</v>
      </c>
      <c r="I171" s="706">
        <v>0</v>
      </c>
      <c r="J171" s="707">
        <v>0</v>
      </c>
      <c r="K171" s="710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1.048</v>
      </c>
      <c r="D172" s="702">
        <v>1.048</v>
      </c>
      <c r="E172" s="711" t="s">
        <v>344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1" t="s">
        <v>494</v>
      </c>
      <c r="B173" s="701">
        <v>197.03332052478501</v>
      </c>
      <c r="C173" s="701">
        <v>468.83418000000103</v>
      </c>
      <c r="D173" s="702">
        <v>271.80085947521701</v>
      </c>
      <c r="E173" s="703">
        <v>2.3794664717180001</v>
      </c>
      <c r="F173" s="701">
        <v>7.5684030687890003</v>
      </c>
      <c r="G173" s="702">
        <v>2.5228010229289999</v>
      </c>
      <c r="H173" s="704">
        <v>58.079999999999004</v>
      </c>
      <c r="I173" s="701">
        <v>272.404709999999</v>
      </c>
      <c r="J173" s="702">
        <v>269.88190897706897</v>
      </c>
      <c r="K173" s="705">
        <v>0</v>
      </c>
    </row>
    <row r="174" spans="1:11" ht="14.4" customHeight="1" thickBot="1" x14ac:dyDescent="0.35">
      <c r="A174" s="722" t="s">
        <v>495</v>
      </c>
      <c r="B174" s="706">
        <v>188</v>
      </c>
      <c r="C174" s="706">
        <v>267.79246000000097</v>
      </c>
      <c r="D174" s="707">
        <v>79.792460000000005</v>
      </c>
      <c r="E174" s="713">
        <v>1.4244279787230001</v>
      </c>
      <c r="F174" s="706">
        <v>0</v>
      </c>
      <c r="G174" s="707">
        <v>0</v>
      </c>
      <c r="H174" s="709">
        <v>0</v>
      </c>
      <c r="I174" s="706">
        <v>184.36891</v>
      </c>
      <c r="J174" s="707">
        <v>184.36891</v>
      </c>
      <c r="K174" s="710" t="s">
        <v>329</v>
      </c>
    </row>
    <row r="175" spans="1:11" ht="14.4" customHeight="1" thickBot="1" x14ac:dyDescent="0.35">
      <c r="A175" s="723" t="s">
        <v>496</v>
      </c>
      <c r="B175" s="701">
        <v>188</v>
      </c>
      <c r="C175" s="701">
        <v>267.79246000000097</v>
      </c>
      <c r="D175" s="702">
        <v>79.792460000000005</v>
      </c>
      <c r="E175" s="703">
        <v>1.4244279787230001</v>
      </c>
      <c r="F175" s="701">
        <v>0</v>
      </c>
      <c r="G175" s="702">
        <v>0</v>
      </c>
      <c r="H175" s="704">
        <v>0</v>
      </c>
      <c r="I175" s="701">
        <v>184.36891</v>
      </c>
      <c r="J175" s="702">
        <v>184.36891</v>
      </c>
      <c r="K175" s="712" t="s">
        <v>329</v>
      </c>
    </row>
    <row r="176" spans="1:11" ht="14.4" customHeight="1" thickBot="1" x14ac:dyDescent="0.35">
      <c r="A176" s="722" t="s">
        <v>497</v>
      </c>
      <c r="B176" s="706">
        <v>9.0333205247839992</v>
      </c>
      <c r="C176" s="706">
        <v>81.331500000000005</v>
      </c>
      <c r="D176" s="707">
        <v>72.298179475214994</v>
      </c>
      <c r="E176" s="713">
        <v>9.0034998511180007</v>
      </c>
      <c r="F176" s="706">
        <v>7.5684030687890003</v>
      </c>
      <c r="G176" s="707">
        <v>2.5228010229289999</v>
      </c>
      <c r="H176" s="709">
        <v>0</v>
      </c>
      <c r="I176" s="706">
        <v>10.285</v>
      </c>
      <c r="J176" s="707">
        <v>7.7621989770699997</v>
      </c>
      <c r="K176" s="714">
        <v>1.3589392513209999</v>
      </c>
    </row>
    <row r="177" spans="1:11" ht="14.4" customHeight="1" thickBot="1" x14ac:dyDescent="0.35">
      <c r="A177" s="723" t="s">
        <v>498</v>
      </c>
      <c r="B177" s="701">
        <v>0</v>
      </c>
      <c r="C177" s="701">
        <v>26.704999999999998</v>
      </c>
      <c r="D177" s="702">
        <v>26.704999999999998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18</v>
      </c>
      <c r="D178" s="702">
        <v>18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3.0855000000000001</v>
      </c>
      <c r="D179" s="702">
        <v>3.0855000000000001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9.0333205247839992</v>
      </c>
      <c r="C180" s="701">
        <v>33.540999999999997</v>
      </c>
      <c r="D180" s="702">
        <v>24.507679475214999</v>
      </c>
      <c r="E180" s="703">
        <v>3.7130310950409999</v>
      </c>
      <c r="F180" s="701">
        <v>7.5684030687890003</v>
      </c>
      <c r="G180" s="702">
        <v>2.5228010229289999</v>
      </c>
      <c r="H180" s="704">
        <v>0</v>
      </c>
      <c r="I180" s="701">
        <v>10.285</v>
      </c>
      <c r="J180" s="702">
        <v>7.7621989770699997</v>
      </c>
      <c r="K180" s="705">
        <v>1.3589392513209999</v>
      </c>
    </row>
    <row r="181" spans="1:11" ht="14.4" customHeight="1" thickBot="1" x14ac:dyDescent="0.35">
      <c r="A181" s="722" t="s">
        <v>502</v>
      </c>
      <c r="B181" s="706">
        <v>0</v>
      </c>
      <c r="C181" s="706">
        <v>57.813940000000002</v>
      </c>
      <c r="D181" s="707">
        <v>57.813940000000002</v>
      </c>
      <c r="E181" s="708" t="s">
        <v>329</v>
      </c>
      <c r="F181" s="706">
        <v>0</v>
      </c>
      <c r="G181" s="707">
        <v>0</v>
      </c>
      <c r="H181" s="709">
        <v>58.079999999999004</v>
      </c>
      <c r="I181" s="706">
        <v>69.408999999998997</v>
      </c>
      <c r="J181" s="707">
        <v>69.408999999998997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57.813940000000002</v>
      </c>
      <c r="D182" s="702">
        <v>57.813940000000002</v>
      </c>
      <c r="E182" s="711" t="s">
        <v>329</v>
      </c>
      <c r="F182" s="701">
        <v>0</v>
      </c>
      <c r="G182" s="702">
        <v>0</v>
      </c>
      <c r="H182" s="704">
        <v>58.079999999999004</v>
      </c>
      <c r="I182" s="701">
        <v>58.079999999999004</v>
      </c>
      <c r="J182" s="702">
        <v>58.079999999999004</v>
      </c>
      <c r="K182" s="712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0</v>
      </c>
      <c r="D183" s="702">
        <v>0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11.329000000000001</v>
      </c>
      <c r="J183" s="702">
        <v>11.329000000000001</v>
      </c>
      <c r="K183" s="712" t="s">
        <v>344</v>
      </c>
    </row>
    <row r="184" spans="1:11" ht="14.4" customHeight="1" thickBot="1" x14ac:dyDescent="0.35">
      <c r="A184" s="722" t="s">
        <v>505</v>
      </c>
      <c r="B184" s="706">
        <v>0</v>
      </c>
      <c r="C184" s="706">
        <v>61.896279999999997</v>
      </c>
      <c r="D184" s="707">
        <v>61.896279999999997</v>
      </c>
      <c r="E184" s="708" t="s">
        <v>329</v>
      </c>
      <c r="F184" s="706">
        <v>0</v>
      </c>
      <c r="G184" s="707">
        <v>0</v>
      </c>
      <c r="H184" s="709">
        <v>0</v>
      </c>
      <c r="I184" s="706">
        <v>8.3417999999999992</v>
      </c>
      <c r="J184" s="707">
        <v>8.3417999999999992</v>
      </c>
      <c r="K184" s="710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47.654580000000003</v>
      </c>
      <c r="D185" s="702">
        <v>47.654580000000003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8.3417999999999992</v>
      </c>
      <c r="J185" s="702">
        <v>8.3417999999999992</v>
      </c>
      <c r="K185" s="712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14.2417</v>
      </c>
      <c r="D186" s="702">
        <v>14.2417</v>
      </c>
      <c r="E186" s="711" t="s">
        <v>344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0" t="s">
        <v>508</v>
      </c>
      <c r="B187" s="701">
        <v>0</v>
      </c>
      <c r="C187" s="701">
        <v>0.50765000000000005</v>
      </c>
      <c r="D187" s="702">
        <v>0.50765000000000005</v>
      </c>
      <c r="E187" s="711" t="s">
        <v>344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1" t="s">
        <v>509</v>
      </c>
      <c r="B188" s="701">
        <v>0</v>
      </c>
      <c r="C188" s="701">
        <v>0.50765000000000005</v>
      </c>
      <c r="D188" s="702">
        <v>0.50765000000000005</v>
      </c>
      <c r="E188" s="711" t="s">
        <v>344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22" t="s">
        <v>510</v>
      </c>
      <c r="B189" s="706">
        <v>0</v>
      </c>
      <c r="C189" s="706">
        <v>0.50765000000000005</v>
      </c>
      <c r="D189" s="707">
        <v>0.50765000000000005</v>
      </c>
      <c r="E189" s="708" t="s">
        <v>344</v>
      </c>
      <c r="F189" s="706">
        <v>0</v>
      </c>
      <c r="G189" s="707">
        <v>0</v>
      </c>
      <c r="H189" s="709">
        <v>0</v>
      </c>
      <c r="I189" s="706">
        <v>0</v>
      </c>
      <c r="J189" s="707">
        <v>0</v>
      </c>
      <c r="K189" s="710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0.50765000000000005</v>
      </c>
      <c r="D190" s="702">
        <v>0.50765000000000005</v>
      </c>
      <c r="E190" s="711" t="s">
        <v>344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" customHeight="1" thickBot="1" x14ac:dyDescent="0.35">
      <c r="A191" s="719" t="s">
        <v>512</v>
      </c>
      <c r="B191" s="701">
        <v>348495.22197193501</v>
      </c>
      <c r="C191" s="701">
        <v>337200.56420000002</v>
      </c>
      <c r="D191" s="702">
        <v>-11294.657771935001</v>
      </c>
      <c r="E191" s="703">
        <v>0.96759020767000004</v>
      </c>
      <c r="F191" s="701">
        <v>390149.26607038302</v>
      </c>
      <c r="G191" s="702">
        <v>130049.755356794</v>
      </c>
      <c r="H191" s="704">
        <v>29854.820830000001</v>
      </c>
      <c r="I191" s="701">
        <v>119285.33508999999</v>
      </c>
      <c r="J191" s="702">
        <v>-10764.420266794399</v>
      </c>
      <c r="K191" s="705">
        <v>0.30574281554100002</v>
      </c>
    </row>
    <row r="192" spans="1:11" ht="14.4" customHeight="1" thickBot="1" x14ac:dyDescent="0.35">
      <c r="A192" s="720" t="s">
        <v>513</v>
      </c>
      <c r="B192" s="701">
        <v>348388.66044552298</v>
      </c>
      <c r="C192" s="701">
        <v>336146.82431</v>
      </c>
      <c r="D192" s="702">
        <v>-12241.836135522501</v>
      </c>
      <c r="E192" s="703">
        <v>0.96486155398999995</v>
      </c>
      <c r="F192" s="701">
        <v>389993.583396092</v>
      </c>
      <c r="G192" s="702">
        <v>129997.861132031</v>
      </c>
      <c r="H192" s="704">
        <v>29754.668420000002</v>
      </c>
      <c r="I192" s="701">
        <v>119119.34513</v>
      </c>
      <c r="J192" s="702">
        <v>-10878.516002030699</v>
      </c>
      <c r="K192" s="705">
        <v>0.30543924362199998</v>
      </c>
    </row>
    <row r="193" spans="1:11" ht="14.4" customHeight="1" thickBot="1" x14ac:dyDescent="0.35">
      <c r="A193" s="721" t="s">
        <v>514</v>
      </c>
      <c r="B193" s="701">
        <v>348388.66044552298</v>
      </c>
      <c r="C193" s="701">
        <v>336146.82431</v>
      </c>
      <c r="D193" s="702">
        <v>-12241.836135522501</v>
      </c>
      <c r="E193" s="703">
        <v>0.96486155398999995</v>
      </c>
      <c r="F193" s="701">
        <v>389993.583396092</v>
      </c>
      <c r="G193" s="702">
        <v>129997.861132031</v>
      </c>
      <c r="H193" s="704">
        <v>29754.668420000002</v>
      </c>
      <c r="I193" s="701">
        <v>119119.34513</v>
      </c>
      <c r="J193" s="702">
        <v>-10878.516002030699</v>
      </c>
      <c r="K193" s="705">
        <v>0.30543924362199998</v>
      </c>
    </row>
    <row r="194" spans="1:11" ht="14.4" customHeight="1" thickBot="1" x14ac:dyDescent="0.35">
      <c r="A194" s="722" t="s">
        <v>515</v>
      </c>
      <c r="B194" s="706">
        <v>170.053886109091</v>
      </c>
      <c r="C194" s="706">
        <v>477.39769999999999</v>
      </c>
      <c r="D194" s="707">
        <v>307.34381389090902</v>
      </c>
      <c r="E194" s="713">
        <v>2.8073319047449998</v>
      </c>
      <c r="F194" s="706">
        <v>493.50784796986301</v>
      </c>
      <c r="G194" s="707">
        <v>164.50261598995399</v>
      </c>
      <c r="H194" s="709">
        <v>23.261340000000001</v>
      </c>
      <c r="I194" s="706">
        <v>47.751759999999997</v>
      </c>
      <c r="J194" s="707">
        <v>-116.750855989954</v>
      </c>
      <c r="K194" s="714">
        <v>9.6759879697999998E-2</v>
      </c>
    </row>
    <row r="195" spans="1:11" ht="14.4" customHeight="1" thickBot="1" x14ac:dyDescent="0.35">
      <c r="A195" s="723" t="s">
        <v>516</v>
      </c>
      <c r="B195" s="701">
        <v>41.003728303967002</v>
      </c>
      <c r="C195" s="701">
        <v>46.005830000000003</v>
      </c>
      <c r="D195" s="702">
        <v>5.0021016960319997</v>
      </c>
      <c r="E195" s="703">
        <v>1.1219913871959999</v>
      </c>
      <c r="F195" s="701">
        <v>44.639247500769002</v>
      </c>
      <c r="G195" s="702">
        <v>14.879749166923</v>
      </c>
      <c r="H195" s="704">
        <v>0.87744999999999995</v>
      </c>
      <c r="I195" s="701">
        <v>6.7273500000000004</v>
      </c>
      <c r="J195" s="702">
        <v>-8.1523991669230007</v>
      </c>
      <c r="K195" s="705">
        <v>0.150704825386</v>
      </c>
    </row>
    <row r="196" spans="1:11" ht="14.4" customHeight="1" thickBot="1" x14ac:dyDescent="0.35">
      <c r="A196" s="723" t="s">
        <v>517</v>
      </c>
      <c r="B196" s="701">
        <v>12.773924172349</v>
      </c>
      <c r="C196" s="701">
        <v>54.342199999999998</v>
      </c>
      <c r="D196" s="702">
        <v>41.568275827649998</v>
      </c>
      <c r="E196" s="703">
        <v>4.2541508205929999</v>
      </c>
      <c r="F196" s="701">
        <v>56.628744959369001</v>
      </c>
      <c r="G196" s="702">
        <v>18.876248319788999</v>
      </c>
      <c r="H196" s="704">
        <v>0</v>
      </c>
      <c r="I196" s="701">
        <v>0.184</v>
      </c>
      <c r="J196" s="702">
        <v>-18.692248319789002</v>
      </c>
      <c r="K196" s="705">
        <v>3.2492332310000002E-3</v>
      </c>
    </row>
    <row r="197" spans="1:11" ht="14.4" customHeight="1" thickBot="1" x14ac:dyDescent="0.35">
      <c r="A197" s="723" t="s">
        <v>518</v>
      </c>
      <c r="B197" s="701">
        <v>104.621716829528</v>
      </c>
      <c r="C197" s="701">
        <v>349.26569999999998</v>
      </c>
      <c r="D197" s="702">
        <v>244.64398317047201</v>
      </c>
      <c r="E197" s="703">
        <v>3.3383671247629998</v>
      </c>
      <c r="F197" s="701">
        <v>364.791335342943</v>
      </c>
      <c r="G197" s="702">
        <v>121.597111780981</v>
      </c>
      <c r="H197" s="704">
        <v>22.256599999999999</v>
      </c>
      <c r="I197" s="701">
        <v>36.0426</v>
      </c>
      <c r="J197" s="702">
        <v>-85.554511780981002</v>
      </c>
      <c r="K197" s="705">
        <v>9.8803333598999996E-2</v>
      </c>
    </row>
    <row r="198" spans="1:11" ht="14.4" customHeight="1" thickBot="1" x14ac:dyDescent="0.35">
      <c r="A198" s="723" t="s">
        <v>519</v>
      </c>
      <c r="B198" s="701">
        <v>11.654516803246</v>
      </c>
      <c r="C198" s="701">
        <v>27.78397</v>
      </c>
      <c r="D198" s="702">
        <v>16.129453196753001</v>
      </c>
      <c r="E198" s="703">
        <v>2.3839658450919998</v>
      </c>
      <c r="F198" s="701">
        <v>27.448520166781002</v>
      </c>
      <c r="G198" s="702">
        <v>9.1495067222599999</v>
      </c>
      <c r="H198" s="704">
        <v>0.12728999999999999</v>
      </c>
      <c r="I198" s="701">
        <v>4.7978100000000001</v>
      </c>
      <c r="J198" s="702">
        <v>-4.3516967222599998</v>
      </c>
      <c r="K198" s="705">
        <v>0.17479302967300001</v>
      </c>
    </row>
    <row r="199" spans="1:11" ht="14.4" customHeight="1" thickBot="1" x14ac:dyDescent="0.35">
      <c r="A199" s="722" t="s">
        <v>520</v>
      </c>
      <c r="B199" s="706">
        <v>657.79716645192605</v>
      </c>
      <c r="C199" s="706">
        <v>494.96001999999999</v>
      </c>
      <c r="D199" s="707">
        <v>-162.837146451926</v>
      </c>
      <c r="E199" s="713">
        <v>0.75245082411899999</v>
      </c>
      <c r="F199" s="706">
        <v>0</v>
      </c>
      <c r="G199" s="707">
        <v>0</v>
      </c>
      <c r="H199" s="709">
        <v>0</v>
      </c>
      <c r="I199" s="706">
        <v>0</v>
      </c>
      <c r="J199" s="707">
        <v>0</v>
      </c>
      <c r="K199" s="710" t="s">
        <v>329</v>
      </c>
    </row>
    <row r="200" spans="1:11" ht="14.4" customHeight="1" thickBot="1" x14ac:dyDescent="0.35">
      <c r="A200" s="723" t="s">
        <v>521</v>
      </c>
      <c r="B200" s="701">
        <v>657.79716645192605</v>
      </c>
      <c r="C200" s="701">
        <v>494.92475000000002</v>
      </c>
      <c r="D200" s="702">
        <v>-162.872416451926</v>
      </c>
      <c r="E200" s="703">
        <v>0.75239720576699998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3.5269999998999997E-2</v>
      </c>
      <c r="D201" s="702">
        <v>3.5269999998999997E-2</v>
      </c>
      <c r="E201" s="711" t="s">
        <v>344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" customHeight="1" thickBot="1" x14ac:dyDescent="0.35">
      <c r="A202" s="725" t="s">
        <v>523</v>
      </c>
      <c r="B202" s="701">
        <v>60.032409011012</v>
      </c>
      <c r="C202" s="701">
        <v>150.50452999999999</v>
      </c>
      <c r="D202" s="702">
        <v>90.472120988987001</v>
      </c>
      <c r="E202" s="703">
        <v>2.5070546473049999</v>
      </c>
      <c r="F202" s="701">
        <v>272.901035946864</v>
      </c>
      <c r="G202" s="702">
        <v>90.967011982288</v>
      </c>
      <c r="H202" s="704">
        <v>127.63581000000001</v>
      </c>
      <c r="I202" s="701">
        <v>302.65388999999999</v>
      </c>
      <c r="J202" s="702">
        <v>211.68687801771199</v>
      </c>
      <c r="K202" s="705">
        <v>1.109024335323</v>
      </c>
    </row>
    <row r="203" spans="1:11" ht="14.4" customHeight="1" thickBot="1" x14ac:dyDescent="0.35">
      <c r="A203" s="723" t="s">
        <v>524</v>
      </c>
      <c r="B203" s="701">
        <v>0</v>
      </c>
      <c r="C203" s="701">
        <v>0</v>
      </c>
      <c r="D203" s="702">
        <v>0</v>
      </c>
      <c r="E203" s="703">
        <v>1</v>
      </c>
      <c r="F203" s="701">
        <v>194.66298832498899</v>
      </c>
      <c r="G203" s="702">
        <v>64.887662774996002</v>
      </c>
      <c r="H203" s="704">
        <v>0.75895999999999997</v>
      </c>
      <c r="I203" s="701">
        <v>49.802129999999998</v>
      </c>
      <c r="J203" s="702">
        <v>-15.085532774996</v>
      </c>
      <c r="K203" s="705">
        <v>0.25583769379299998</v>
      </c>
    </row>
    <row r="204" spans="1:11" ht="14.4" customHeight="1" thickBot="1" x14ac:dyDescent="0.35">
      <c r="A204" s="723" t="s">
        <v>525</v>
      </c>
      <c r="B204" s="701">
        <v>0</v>
      </c>
      <c r="C204" s="701">
        <v>0</v>
      </c>
      <c r="D204" s="702">
        <v>0</v>
      </c>
      <c r="E204" s="703">
        <v>1</v>
      </c>
      <c r="F204" s="701">
        <v>78.238047621874998</v>
      </c>
      <c r="G204" s="702">
        <v>26.079349207290999</v>
      </c>
      <c r="H204" s="704">
        <v>126.87685</v>
      </c>
      <c r="I204" s="701">
        <v>252.85176000000001</v>
      </c>
      <c r="J204" s="702">
        <v>226.772410792708</v>
      </c>
      <c r="K204" s="705">
        <v>3.2318260448160001</v>
      </c>
    </row>
    <row r="205" spans="1:11" ht="14.4" customHeight="1" thickBot="1" x14ac:dyDescent="0.35">
      <c r="A205" s="723" t="s">
        <v>526</v>
      </c>
      <c r="B205" s="701">
        <v>47.541970445818997</v>
      </c>
      <c r="C205" s="701">
        <v>145.48087000000001</v>
      </c>
      <c r="D205" s="702">
        <v>97.938899554179997</v>
      </c>
      <c r="E205" s="703">
        <v>3.0600513322389999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" customHeight="1" thickBot="1" x14ac:dyDescent="0.35">
      <c r="A206" s="723" t="s">
        <v>527</v>
      </c>
      <c r="B206" s="701">
        <v>12.490438565192999</v>
      </c>
      <c r="C206" s="701">
        <v>5.0236599999999996</v>
      </c>
      <c r="D206" s="702">
        <v>-7.4667785651929997</v>
      </c>
      <c r="E206" s="703">
        <v>0.40220044906899999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2" t="s">
        <v>528</v>
      </c>
      <c r="B207" s="706">
        <v>0</v>
      </c>
      <c r="C207" s="706">
        <v>-3.9491999999999998</v>
      </c>
      <c r="D207" s="707">
        <v>-3.9491999999999998</v>
      </c>
      <c r="E207" s="708" t="s">
        <v>329</v>
      </c>
      <c r="F207" s="706">
        <v>0</v>
      </c>
      <c r="G207" s="707">
        <v>0</v>
      </c>
      <c r="H207" s="709">
        <v>0</v>
      </c>
      <c r="I207" s="706">
        <v>0</v>
      </c>
      <c r="J207" s="707">
        <v>0</v>
      </c>
      <c r="K207" s="710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-3.9192</v>
      </c>
      <c r="D208" s="702">
        <v>-3.9192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-0.03</v>
      </c>
      <c r="D209" s="702">
        <v>-0.03</v>
      </c>
      <c r="E209" s="711" t="s">
        <v>344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" customHeight="1" thickBot="1" x14ac:dyDescent="0.35">
      <c r="A210" s="722" t="s">
        <v>531</v>
      </c>
      <c r="B210" s="706">
        <v>347500.77698395</v>
      </c>
      <c r="C210" s="706">
        <v>330892.21398</v>
      </c>
      <c r="D210" s="707">
        <v>-16608.563003950501</v>
      </c>
      <c r="E210" s="713">
        <v>0.95220568095299996</v>
      </c>
      <c r="F210" s="706">
        <v>389227.17451217503</v>
      </c>
      <c r="G210" s="707">
        <v>129742.391504058</v>
      </c>
      <c r="H210" s="709">
        <v>29603.771270000001</v>
      </c>
      <c r="I210" s="706">
        <v>116898.11709</v>
      </c>
      <c r="J210" s="707">
        <v>-12844.2744140585</v>
      </c>
      <c r="K210" s="714">
        <v>0.30033390457999998</v>
      </c>
    </row>
    <row r="211" spans="1:11" ht="14.4" customHeight="1" thickBot="1" x14ac:dyDescent="0.35">
      <c r="A211" s="723" t="s">
        <v>532</v>
      </c>
      <c r="B211" s="701">
        <v>39033.955117927602</v>
      </c>
      <c r="C211" s="701">
        <v>47169.360939999999</v>
      </c>
      <c r="D211" s="702">
        <v>8135.4058220724501</v>
      </c>
      <c r="E211" s="703">
        <v>1.2084186907900001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" customHeight="1" thickBot="1" x14ac:dyDescent="0.35">
      <c r="A212" s="723" t="s">
        <v>533</v>
      </c>
      <c r="B212" s="701">
        <v>50129.822408877997</v>
      </c>
      <c r="C212" s="701">
        <v>57272.583630000001</v>
      </c>
      <c r="D212" s="702">
        <v>7142.7612211220303</v>
      </c>
      <c r="E212" s="703">
        <v>1.142485268805</v>
      </c>
      <c r="F212" s="701">
        <v>115276.34994304601</v>
      </c>
      <c r="G212" s="702">
        <v>38425.449981015503</v>
      </c>
      <c r="H212" s="704">
        <v>8340.6765599999999</v>
      </c>
      <c r="I212" s="701">
        <v>33294.452440000001</v>
      </c>
      <c r="J212" s="702">
        <v>-5130.9975410154902</v>
      </c>
      <c r="K212" s="705">
        <v>0.28882292383800001</v>
      </c>
    </row>
    <row r="213" spans="1:11" ht="14.4" customHeight="1" thickBot="1" x14ac:dyDescent="0.35">
      <c r="A213" s="723" t="s">
        <v>534</v>
      </c>
      <c r="B213" s="701">
        <v>102076.290327845</v>
      </c>
      <c r="C213" s="701">
        <v>84256.935429999998</v>
      </c>
      <c r="D213" s="702">
        <v>-17819.3548978447</v>
      </c>
      <c r="E213" s="703">
        <v>0.82543101007399999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" customHeight="1" thickBot="1" x14ac:dyDescent="0.35">
      <c r="A214" s="723" t="s">
        <v>535</v>
      </c>
      <c r="B214" s="701">
        <v>156260.7091293</v>
      </c>
      <c r="C214" s="701">
        <v>142193.33398</v>
      </c>
      <c r="D214" s="702">
        <v>-14067.3751493002</v>
      </c>
      <c r="E214" s="703">
        <v>0.90997496921800003</v>
      </c>
      <c r="F214" s="701">
        <v>273950.82456912898</v>
      </c>
      <c r="G214" s="702">
        <v>91316.941523043002</v>
      </c>
      <c r="H214" s="704">
        <v>21263.094710000001</v>
      </c>
      <c r="I214" s="701">
        <v>83603.664650000006</v>
      </c>
      <c r="J214" s="702">
        <v>-7713.2768730429998</v>
      </c>
      <c r="K214" s="705">
        <v>0.30517763464100001</v>
      </c>
    </row>
    <row r="215" spans="1:11" ht="14.4" customHeight="1" thickBot="1" x14ac:dyDescent="0.35">
      <c r="A215" s="722" t="s">
        <v>536</v>
      </c>
      <c r="B215" s="706">
        <v>0</v>
      </c>
      <c r="C215" s="706">
        <v>4135.6972800000003</v>
      </c>
      <c r="D215" s="707">
        <v>4135.6972800000003</v>
      </c>
      <c r="E215" s="708" t="s">
        <v>329</v>
      </c>
      <c r="F215" s="706">
        <v>0</v>
      </c>
      <c r="G215" s="707">
        <v>0</v>
      </c>
      <c r="H215" s="709">
        <v>0</v>
      </c>
      <c r="I215" s="706">
        <v>1870.82239</v>
      </c>
      <c r="J215" s="707">
        <v>1870.82239</v>
      </c>
      <c r="K215" s="710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1548.2983999999999</v>
      </c>
      <c r="D216" s="702">
        <v>1548.2983999999999</v>
      </c>
      <c r="E216" s="711" t="s">
        <v>329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2587.3988800000002</v>
      </c>
      <c r="D217" s="702">
        <v>2587.3988800000002</v>
      </c>
      <c r="E217" s="711" t="s">
        <v>329</v>
      </c>
      <c r="F217" s="701">
        <v>0</v>
      </c>
      <c r="G217" s="702">
        <v>0</v>
      </c>
      <c r="H217" s="704">
        <v>0</v>
      </c>
      <c r="I217" s="701">
        <v>1870.82239</v>
      </c>
      <c r="J217" s="702">
        <v>1870.82239</v>
      </c>
      <c r="K217" s="712" t="s">
        <v>329</v>
      </c>
    </row>
    <row r="218" spans="1:11" ht="14.4" customHeight="1" thickBot="1" x14ac:dyDescent="0.35">
      <c r="A218" s="720" t="s">
        <v>539</v>
      </c>
      <c r="B218" s="701">
        <v>106.56152641252299</v>
      </c>
      <c r="C218" s="701">
        <v>333.76436999999999</v>
      </c>
      <c r="D218" s="702">
        <v>227.20284358747699</v>
      </c>
      <c r="E218" s="703">
        <v>3.1321282759020002</v>
      </c>
      <c r="F218" s="701">
        <v>135.121277421824</v>
      </c>
      <c r="G218" s="702">
        <v>45.040425807273998</v>
      </c>
      <c r="H218" s="704">
        <v>98.399619999999999</v>
      </c>
      <c r="I218" s="701">
        <v>158.97880000000001</v>
      </c>
      <c r="J218" s="702">
        <v>113.93837419272499</v>
      </c>
      <c r="K218" s="705">
        <v>1.176563773177</v>
      </c>
    </row>
    <row r="219" spans="1:11" ht="14.4" customHeight="1" thickBot="1" x14ac:dyDescent="0.35">
      <c r="A219" s="721" t="s">
        <v>540</v>
      </c>
      <c r="B219" s="701">
        <v>0</v>
      </c>
      <c r="C219" s="701">
        <v>142.90067999999999</v>
      </c>
      <c r="D219" s="702">
        <v>142.90067999999999</v>
      </c>
      <c r="E219" s="711" t="s">
        <v>329</v>
      </c>
      <c r="F219" s="701">
        <v>0</v>
      </c>
      <c r="G219" s="702">
        <v>0</v>
      </c>
      <c r="H219" s="704">
        <v>4.5</v>
      </c>
      <c r="I219" s="701">
        <v>53.749999999998998</v>
      </c>
      <c r="J219" s="702">
        <v>53.749999999998998</v>
      </c>
      <c r="K219" s="712" t="s">
        <v>329</v>
      </c>
    </row>
    <row r="220" spans="1:11" ht="14.4" customHeight="1" thickBot="1" x14ac:dyDescent="0.35">
      <c r="A220" s="722" t="s">
        <v>541</v>
      </c>
      <c r="B220" s="706">
        <v>0</v>
      </c>
      <c r="C220" s="706">
        <v>14.650679999999999</v>
      </c>
      <c r="D220" s="707">
        <v>14.650679999999999</v>
      </c>
      <c r="E220" s="708" t="s">
        <v>344</v>
      </c>
      <c r="F220" s="706">
        <v>0</v>
      </c>
      <c r="G220" s="707">
        <v>0</v>
      </c>
      <c r="H220" s="709">
        <v>0</v>
      </c>
      <c r="I220" s="706">
        <v>0</v>
      </c>
      <c r="J220" s="707">
        <v>0</v>
      </c>
      <c r="K220" s="710" t="s">
        <v>329</v>
      </c>
    </row>
    <row r="221" spans="1:11" ht="14.4" customHeight="1" thickBot="1" x14ac:dyDescent="0.35">
      <c r="A221" s="723" t="s">
        <v>542</v>
      </c>
      <c r="B221" s="701">
        <v>0</v>
      </c>
      <c r="C221" s="701">
        <v>14.650679999999999</v>
      </c>
      <c r="D221" s="702">
        <v>14.650679999999999</v>
      </c>
      <c r="E221" s="711" t="s">
        <v>344</v>
      </c>
      <c r="F221" s="701">
        <v>0</v>
      </c>
      <c r="G221" s="702">
        <v>0</v>
      </c>
      <c r="H221" s="704">
        <v>0</v>
      </c>
      <c r="I221" s="701">
        <v>0</v>
      </c>
      <c r="J221" s="702">
        <v>0</v>
      </c>
      <c r="K221" s="712" t="s">
        <v>329</v>
      </c>
    </row>
    <row r="222" spans="1:11" ht="14.4" customHeight="1" thickBot="1" x14ac:dyDescent="0.35">
      <c r="A222" s="722" t="s">
        <v>543</v>
      </c>
      <c r="B222" s="706">
        <v>0</v>
      </c>
      <c r="C222" s="706">
        <v>128.25</v>
      </c>
      <c r="D222" s="707">
        <v>128.25</v>
      </c>
      <c r="E222" s="708" t="s">
        <v>329</v>
      </c>
      <c r="F222" s="706">
        <v>0</v>
      </c>
      <c r="G222" s="707">
        <v>0</v>
      </c>
      <c r="H222" s="709">
        <v>4.5</v>
      </c>
      <c r="I222" s="706">
        <v>53.749999999998998</v>
      </c>
      <c r="J222" s="707">
        <v>53.749999999998998</v>
      </c>
      <c r="K222" s="710" t="s">
        <v>329</v>
      </c>
    </row>
    <row r="223" spans="1:11" ht="14.4" customHeight="1" thickBot="1" x14ac:dyDescent="0.35">
      <c r="A223" s="723" t="s">
        <v>544</v>
      </c>
      <c r="B223" s="701">
        <v>0</v>
      </c>
      <c r="C223" s="701">
        <v>128.25</v>
      </c>
      <c r="D223" s="702">
        <v>128.25</v>
      </c>
      <c r="E223" s="711" t="s">
        <v>329</v>
      </c>
      <c r="F223" s="701">
        <v>0</v>
      </c>
      <c r="G223" s="702">
        <v>0</v>
      </c>
      <c r="H223" s="704">
        <v>4.5</v>
      </c>
      <c r="I223" s="701">
        <v>53.749999999998998</v>
      </c>
      <c r="J223" s="702">
        <v>53.749999999998998</v>
      </c>
      <c r="K223" s="712" t="s">
        <v>329</v>
      </c>
    </row>
    <row r="224" spans="1:11" ht="14.4" customHeight="1" thickBot="1" x14ac:dyDescent="0.35">
      <c r="A224" s="726" t="s">
        <v>545</v>
      </c>
      <c r="B224" s="706">
        <v>106.56152641252299</v>
      </c>
      <c r="C224" s="706">
        <v>190.86368999999999</v>
      </c>
      <c r="D224" s="707">
        <v>84.302163587476002</v>
      </c>
      <c r="E224" s="713">
        <v>1.791112575294</v>
      </c>
      <c r="F224" s="706">
        <v>135.121277421824</v>
      </c>
      <c r="G224" s="707">
        <v>45.040425807273998</v>
      </c>
      <c r="H224" s="709">
        <v>93.899619999999999</v>
      </c>
      <c r="I224" s="706">
        <v>105.22880000000001</v>
      </c>
      <c r="J224" s="707">
        <v>60.188374192725</v>
      </c>
      <c r="K224" s="714">
        <v>0.77877298089400004</v>
      </c>
    </row>
    <row r="225" spans="1:11" ht="14.4" customHeight="1" thickBot="1" x14ac:dyDescent="0.35">
      <c r="A225" s="722" t="s">
        <v>546</v>
      </c>
      <c r="B225" s="706">
        <v>0</v>
      </c>
      <c r="C225" s="706">
        <v>18.00159</v>
      </c>
      <c r="D225" s="707">
        <v>18.00159</v>
      </c>
      <c r="E225" s="708" t="s">
        <v>329</v>
      </c>
      <c r="F225" s="706">
        <v>0</v>
      </c>
      <c r="G225" s="707">
        <v>0</v>
      </c>
      <c r="H225" s="709">
        <v>-3.8000000000000002E-4</v>
      </c>
      <c r="I225" s="706">
        <v>-1.9999999899999999E-4</v>
      </c>
      <c r="J225" s="707">
        <v>-1.9999999899999999E-4</v>
      </c>
      <c r="K225" s="710" t="s">
        <v>329</v>
      </c>
    </row>
    <row r="226" spans="1:11" ht="14.4" customHeight="1" thickBot="1" x14ac:dyDescent="0.35">
      <c r="A226" s="723" t="s">
        <v>547</v>
      </c>
      <c r="B226" s="701">
        <v>0</v>
      </c>
      <c r="C226" s="701">
        <v>1.5900000000000001E-3</v>
      </c>
      <c r="D226" s="702">
        <v>1.5900000000000001E-3</v>
      </c>
      <c r="E226" s="711" t="s">
        <v>329</v>
      </c>
      <c r="F226" s="701">
        <v>0</v>
      </c>
      <c r="G226" s="702">
        <v>0</v>
      </c>
      <c r="H226" s="704">
        <v>-3.8000000000000002E-4</v>
      </c>
      <c r="I226" s="701">
        <v>-1.9999999899999999E-4</v>
      </c>
      <c r="J226" s="702">
        <v>-1.9999999899999999E-4</v>
      </c>
      <c r="K226" s="712" t="s">
        <v>329</v>
      </c>
    </row>
    <row r="227" spans="1:11" ht="14.4" customHeight="1" thickBot="1" x14ac:dyDescent="0.35">
      <c r="A227" s="723" t="s">
        <v>548</v>
      </c>
      <c r="B227" s="701">
        <v>0</v>
      </c>
      <c r="C227" s="701">
        <v>18</v>
      </c>
      <c r="D227" s="702">
        <v>18</v>
      </c>
      <c r="E227" s="711" t="s">
        <v>329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12" t="s">
        <v>329</v>
      </c>
    </row>
    <row r="228" spans="1:11" ht="14.4" customHeight="1" thickBot="1" x14ac:dyDescent="0.35">
      <c r="A228" s="722" t="s">
        <v>549</v>
      </c>
      <c r="B228" s="706">
        <v>106.56152641252299</v>
      </c>
      <c r="C228" s="706">
        <v>172.8621</v>
      </c>
      <c r="D228" s="707">
        <v>66.300573587475995</v>
      </c>
      <c r="E228" s="713">
        <v>1.622181155052</v>
      </c>
      <c r="F228" s="706">
        <v>135.121277421824</v>
      </c>
      <c r="G228" s="707">
        <v>45.040425807273998</v>
      </c>
      <c r="H228" s="709">
        <v>93.9</v>
      </c>
      <c r="I228" s="706">
        <v>93.9</v>
      </c>
      <c r="J228" s="707">
        <v>48.859574192724999</v>
      </c>
      <c r="K228" s="714">
        <v>0.69493126316999998</v>
      </c>
    </row>
    <row r="229" spans="1:11" ht="14.4" customHeight="1" thickBot="1" x14ac:dyDescent="0.35">
      <c r="A229" s="723" t="s">
        <v>550</v>
      </c>
      <c r="B229" s="701">
        <v>0.219869796363</v>
      </c>
      <c r="C229" s="701">
        <v>0.105</v>
      </c>
      <c r="D229" s="702">
        <v>-0.114869796363</v>
      </c>
      <c r="E229" s="703">
        <v>0.477555361111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" customHeight="1" thickBot="1" x14ac:dyDescent="0.35">
      <c r="A230" s="723" t="s">
        <v>551</v>
      </c>
      <c r="B230" s="701">
        <v>0</v>
      </c>
      <c r="C230" s="701">
        <v>8</v>
      </c>
      <c r="D230" s="702">
        <v>8</v>
      </c>
      <c r="E230" s="711" t="s">
        <v>344</v>
      </c>
      <c r="F230" s="701">
        <v>6.6123985738129996</v>
      </c>
      <c r="G230" s="702">
        <v>2.2041328579370001</v>
      </c>
      <c r="H230" s="704">
        <v>0</v>
      </c>
      <c r="I230" s="701">
        <v>0</v>
      </c>
      <c r="J230" s="702">
        <v>-2.2041328579370001</v>
      </c>
      <c r="K230" s="705">
        <v>0</v>
      </c>
    </row>
    <row r="231" spans="1:11" ht="14.4" customHeight="1" thickBot="1" x14ac:dyDescent="0.35">
      <c r="A231" s="723" t="s">
        <v>552</v>
      </c>
      <c r="B231" s="701">
        <v>86.531594775027997</v>
      </c>
      <c r="C231" s="701">
        <v>123.15</v>
      </c>
      <c r="D231" s="702">
        <v>36.618405224970999</v>
      </c>
      <c r="E231" s="703">
        <v>1.4231795949229999</v>
      </c>
      <c r="F231" s="701">
        <v>128.50887884801099</v>
      </c>
      <c r="G231" s="702">
        <v>42.836292949335999</v>
      </c>
      <c r="H231" s="704">
        <v>93.9</v>
      </c>
      <c r="I231" s="701">
        <v>93.9</v>
      </c>
      <c r="J231" s="702">
        <v>51.063707050662998</v>
      </c>
      <c r="K231" s="705">
        <v>0.73068881186800005</v>
      </c>
    </row>
    <row r="232" spans="1:11" ht="14.4" customHeight="1" thickBot="1" x14ac:dyDescent="0.35">
      <c r="A232" s="723" t="s">
        <v>553</v>
      </c>
      <c r="B232" s="701">
        <v>0.11990385332</v>
      </c>
      <c r="C232" s="701">
        <v>0.2021</v>
      </c>
      <c r="D232" s="702">
        <v>8.2196146679000007E-2</v>
      </c>
      <c r="E232" s="703">
        <v>1.685517140637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</row>
    <row r="233" spans="1:11" ht="14.4" customHeight="1" thickBot="1" x14ac:dyDescent="0.35">
      <c r="A233" s="723" t="s">
        <v>554</v>
      </c>
      <c r="B233" s="701">
        <v>19.69015798781</v>
      </c>
      <c r="C233" s="701">
        <v>41.405000000000001</v>
      </c>
      <c r="D233" s="702">
        <v>21.714842012188999</v>
      </c>
      <c r="E233" s="703">
        <v>2.1028272107119999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12" t="s">
        <v>329</v>
      </c>
    </row>
    <row r="234" spans="1:11" ht="14.4" customHeight="1" thickBot="1" x14ac:dyDescent="0.35">
      <c r="A234" s="722" t="s">
        <v>555</v>
      </c>
      <c r="B234" s="706">
        <v>0</v>
      </c>
      <c r="C234" s="706">
        <v>0</v>
      </c>
      <c r="D234" s="707">
        <v>0</v>
      </c>
      <c r="E234" s="708" t="s">
        <v>329</v>
      </c>
      <c r="F234" s="706">
        <v>0</v>
      </c>
      <c r="G234" s="707">
        <v>0</v>
      </c>
      <c r="H234" s="709">
        <v>0</v>
      </c>
      <c r="I234" s="706">
        <v>11.329000000000001</v>
      </c>
      <c r="J234" s="707">
        <v>11.329000000000001</v>
      </c>
      <c r="K234" s="710" t="s">
        <v>344</v>
      </c>
    </row>
    <row r="235" spans="1:11" ht="14.4" customHeight="1" thickBot="1" x14ac:dyDescent="0.35">
      <c r="A235" s="723" t="s">
        <v>556</v>
      </c>
      <c r="B235" s="701">
        <v>0</v>
      </c>
      <c r="C235" s="701">
        <v>0</v>
      </c>
      <c r="D235" s="702">
        <v>0</v>
      </c>
      <c r="E235" s="711" t="s">
        <v>329</v>
      </c>
      <c r="F235" s="701">
        <v>0</v>
      </c>
      <c r="G235" s="702">
        <v>0</v>
      </c>
      <c r="H235" s="704">
        <v>0</v>
      </c>
      <c r="I235" s="701">
        <v>11.329000000000001</v>
      </c>
      <c r="J235" s="702">
        <v>11.329000000000001</v>
      </c>
      <c r="K235" s="712" t="s">
        <v>344</v>
      </c>
    </row>
    <row r="236" spans="1:11" ht="14.4" customHeight="1" thickBot="1" x14ac:dyDescent="0.35">
      <c r="A236" s="720" t="s">
        <v>557</v>
      </c>
      <c r="B236" s="701">
        <v>0</v>
      </c>
      <c r="C236" s="701">
        <v>0.60060000000000002</v>
      </c>
      <c r="D236" s="702">
        <v>0.60060000000000002</v>
      </c>
      <c r="E236" s="711" t="s">
        <v>344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12" t="s">
        <v>329</v>
      </c>
    </row>
    <row r="237" spans="1:11" ht="14.4" customHeight="1" thickBot="1" x14ac:dyDescent="0.35">
      <c r="A237" s="726" t="s">
        <v>558</v>
      </c>
      <c r="B237" s="706">
        <v>0</v>
      </c>
      <c r="C237" s="706">
        <v>0.60060000000000002</v>
      </c>
      <c r="D237" s="707">
        <v>0.60060000000000002</v>
      </c>
      <c r="E237" s="708" t="s">
        <v>344</v>
      </c>
      <c r="F237" s="706">
        <v>0</v>
      </c>
      <c r="G237" s="707">
        <v>0</v>
      </c>
      <c r="H237" s="709">
        <v>0</v>
      </c>
      <c r="I237" s="706">
        <v>0</v>
      </c>
      <c r="J237" s="707">
        <v>0</v>
      </c>
      <c r="K237" s="710" t="s">
        <v>329</v>
      </c>
    </row>
    <row r="238" spans="1:11" ht="14.4" customHeight="1" thickBot="1" x14ac:dyDescent="0.35">
      <c r="A238" s="722" t="s">
        <v>559</v>
      </c>
      <c r="B238" s="706">
        <v>0</v>
      </c>
      <c r="C238" s="706">
        <v>0.60060000000000002</v>
      </c>
      <c r="D238" s="707">
        <v>0.60060000000000002</v>
      </c>
      <c r="E238" s="708" t="s">
        <v>344</v>
      </c>
      <c r="F238" s="706">
        <v>0</v>
      </c>
      <c r="G238" s="707">
        <v>0</v>
      </c>
      <c r="H238" s="709">
        <v>0</v>
      </c>
      <c r="I238" s="706">
        <v>0</v>
      </c>
      <c r="J238" s="707">
        <v>0</v>
      </c>
      <c r="K238" s="710" t="s">
        <v>329</v>
      </c>
    </row>
    <row r="239" spans="1:11" ht="14.4" customHeight="1" thickBot="1" x14ac:dyDescent="0.35">
      <c r="A239" s="723" t="s">
        <v>560</v>
      </c>
      <c r="B239" s="701">
        <v>0</v>
      </c>
      <c r="C239" s="701">
        <v>0.60060000000000002</v>
      </c>
      <c r="D239" s="702">
        <v>0.60060000000000002</v>
      </c>
      <c r="E239" s="711" t="s">
        <v>344</v>
      </c>
      <c r="F239" s="701">
        <v>0</v>
      </c>
      <c r="G239" s="702">
        <v>0</v>
      </c>
      <c r="H239" s="704">
        <v>0</v>
      </c>
      <c r="I239" s="701">
        <v>0</v>
      </c>
      <c r="J239" s="702">
        <v>0</v>
      </c>
      <c r="K239" s="712" t="s">
        <v>329</v>
      </c>
    </row>
    <row r="240" spans="1:11" ht="14.4" customHeight="1" thickBot="1" x14ac:dyDescent="0.35">
      <c r="A240" s="720" t="s">
        <v>561</v>
      </c>
      <c r="B240" s="701">
        <v>0</v>
      </c>
      <c r="C240" s="701">
        <v>719.374920000001</v>
      </c>
      <c r="D240" s="702">
        <v>719.374920000001</v>
      </c>
      <c r="E240" s="711" t="s">
        <v>329</v>
      </c>
      <c r="F240" s="701">
        <v>20.561396869208</v>
      </c>
      <c r="G240" s="702">
        <v>6.8537989564019997</v>
      </c>
      <c r="H240" s="704">
        <v>1.7527900000000001</v>
      </c>
      <c r="I240" s="701">
        <v>7.0111600000000003</v>
      </c>
      <c r="J240" s="702">
        <v>0.15736104359700001</v>
      </c>
      <c r="K240" s="705">
        <v>0.34098656062100002</v>
      </c>
    </row>
    <row r="241" spans="1:11" ht="14.4" customHeight="1" thickBot="1" x14ac:dyDescent="0.35">
      <c r="A241" s="726" t="s">
        <v>562</v>
      </c>
      <c r="B241" s="706">
        <v>0</v>
      </c>
      <c r="C241" s="706">
        <v>719.374920000001</v>
      </c>
      <c r="D241" s="707">
        <v>719.374920000001</v>
      </c>
      <c r="E241" s="708" t="s">
        <v>329</v>
      </c>
      <c r="F241" s="706">
        <v>20.561396869208</v>
      </c>
      <c r="G241" s="707">
        <v>6.8537989564019997</v>
      </c>
      <c r="H241" s="709">
        <v>1.7527900000000001</v>
      </c>
      <c r="I241" s="706">
        <v>7.0111600000000003</v>
      </c>
      <c r="J241" s="707">
        <v>0.15736104359700001</v>
      </c>
      <c r="K241" s="714">
        <v>0.34098656062100002</v>
      </c>
    </row>
    <row r="242" spans="1:11" ht="14.4" customHeight="1" thickBot="1" x14ac:dyDescent="0.35">
      <c r="A242" s="722" t="s">
        <v>563</v>
      </c>
      <c r="B242" s="706">
        <v>0</v>
      </c>
      <c r="C242" s="706">
        <v>698.33892000000105</v>
      </c>
      <c r="D242" s="707">
        <v>698.33892000000105</v>
      </c>
      <c r="E242" s="708" t="s">
        <v>344</v>
      </c>
      <c r="F242" s="706">
        <v>0</v>
      </c>
      <c r="G242" s="707">
        <v>0</v>
      </c>
      <c r="H242" s="709">
        <v>0</v>
      </c>
      <c r="I242" s="706">
        <v>0</v>
      </c>
      <c r="J242" s="707">
        <v>0</v>
      </c>
      <c r="K242" s="714">
        <v>0</v>
      </c>
    </row>
    <row r="243" spans="1:11" ht="14.4" customHeight="1" thickBot="1" x14ac:dyDescent="0.35">
      <c r="A243" s="723" t="s">
        <v>564</v>
      </c>
      <c r="B243" s="701">
        <v>0</v>
      </c>
      <c r="C243" s="701">
        <v>698.33892000000105</v>
      </c>
      <c r="D243" s="702">
        <v>698.33892000000105</v>
      </c>
      <c r="E243" s="711" t="s">
        <v>344</v>
      </c>
      <c r="F243" s="701">
        <v>0</v>
      </c>
      <c r="G243" s="702">
        <v>0</v>
      </c>
      <c r="H243" s="704">
        <v>0</v>
      </c>
      <c r="I243" s="701">
        <v>0</v>
      </c>
      <c r="J243" s="702">
        <v>0</v>
      </c>
      <c r="K243" s="705">
        <v>0</v>
      </c>
    </row>
    <row r="244" spans="1:11" ht="14.4" customHeight="1" thickBot="1" x14ac:dyDescent="0.35">
      <c r="A244" s="725" t="s">
        <v>565</v>
      </c>
      <c r="B244" s="701">
        <v>0</v>
      </c>
      <c r="C244" s="701">
        <v>21.036000000000001</v>
      </c>
      <c r="D244" s="702">
        <v>21.036000000000001</v>
      </c>
      <c r="E244" s="711" t="s">
        <v>329</v>
      </c>
      <c r="F244" s="701">
        <v>20.561396869208</v>
      </c>
      <c r="G244" s="702">
        <v>6.8537989564019997</v>
      </c>
      <c r="H244" s="704">
        <v>1.7527900000000001</v>
      </c>
      <c r="I244" s="701">
        <v>7.0111600000000003</v>
      </c>
      <c r="J244" s="702">
        <v>0.15736104359700001</v>
      </c>
      <c r="K244" s="705">
        <v>0.34098656062100002</v>
      </c>
    </row>
    <row r="245" spans="1:11" ht="14.4" customHeight="1" thickBot="1" x14ac:dyDescent="0.35">
      <c r="A245" s="723" t="s">
        <v>566</v>
      </c>
      <c r="B245" s="701">
        <v>0</v>
      </c>
      <c r="C245" s="701">
        <v>21.036000000000001</v>
      </c>
      <c r="D245" s="702">
        <v>21.036000000000001</v>
      </c>
      <c r="E245" s="711" t="s">
        <v>329</v>
      </c>
      <c r="F245" s="701">
        <v>20.561396869208</v>
      </c>
      <c r="G245" s="702">
        <v>6.8537989564019997</v>
      </c>
      <c r="H245" s="704">
        <v>1.7527900000000001</v>
      </c>
      <c r="I245" s="701">
        <v>7.0111600000000003</v>
      </c>
      <c r="J245" s="702">
        <v>0.15736104359700001</v>
      </c>
      <c r="K245" s="705">
        <v>0.34098656062100002</v>
      </c>
    </row>
    <row r="246" spans="1:11" ht="14.4" customHeight="1" thickBot="1" x14ac:dyDescent="0.35">
      <c r="A246" s="719" t="s">
        <v>567</v>
      </c>
      <c r="B246" s="701">
        <v>14924.251156877999</v>
      </c>
      <c r="C246" s="701">
        <v>18624.33094</v>
      </c>
      <c r="D246" s="702">
        <v>3700.0797831219802</v>
      </c>
      <c r="E246" s="703">
        <v>1.2479239825320001</v>
      </c>
      <c r="F246" s="701">
        <v>16058.9227445497</v>
      </c>
      <c r="G246" s="702">
        <v>5352.97424818324</v>
      </c>
      <c r="H246" s="704">
        <v>1639.9208799999999</v>
      </c>
      <c r="I246" s="701">
        <v>6309.5124500000102</v>
      </c>
      <c r="J246" s="702">
        <v>956.53820181676701</v>
      </c>
      <c r="K246" s="705">
        <v>0.39289761526099998</v>
      </c>
    </row>
    <row r="247" spans="1:11" ht="14.4" customHeight="1" thickBot="1" x14ac:dyDescent="0.35">
      <c r="A247" s="724" t="s">
        <v>568</v>
      </c>
      <c r="B247" s="706">
        <v>14924.251156877999</v>
      </c>
      <c r="C247" s="706">
        <v>18624.33094</v>
      </c>
      <c r="D247" s="707">
        <v>3700.0797831219802</v>
      </c>
      <c r="E247" s="713">
        <v>1.2479239825320001</v>
      </c>
      <c r="F247" s="706">
        <v>16058.9227445497</v>
      </c>
      <c r="G247" s="707">
        <v>5352.97424818324</v>
      </c>
      <c r="H247" s="709">
        <v>1639.9208799999999</v>
      </c>
      <c r="I247" s="706">
        <v>6309.5124500000102</v>
      </c>
      <c r="J247" s="707">
        <v>956.53820181676701</v>
      </c>
      <c r="K247" s="714">
        <v>0.39289761526099998</v>
      </c>
    </row>
    <row r="248" spans="1:11" ht="14.4" customHeight="1" thickBot="1" x14ac:dyDescent="0.35">
      <c r="A248" s="726" t="s">
        <v>54</v>
      </c>
      <c r="B248" s="706">
        <v>14924.251156877999</v>
      </c>
      <c r="C248" s="706">
        <v>18624.33094</v>
      </c>
      <c r="D248" s="707">
        <v>3700.0797831219802</v>
      </c>
      <c r="E248" s="713">
        <v>1.2479239825320001</v>
      </c>
      <c r="F248" s="706">
        <v>16058.9227445497</v>
      </c>
      <c r="G248" s="707">
        <v>5352.97424818324</v>
      </c>
      <c r="H248" s="709">
        <v>1639.9208799999999</v>
      </c>
      <c r="I248" s="706">
        <v>6309.5124500000102</v>
      </c>
      <c r="J248" s="707">
        <v>956.53820181676701</v>
      </c>
      <c r="K248" s="714">
        <v>0.39289761526099998</v>
      </c>
    </row>
    <row r="249" spans="1:11" ht="14.4" customHeight="1" thickBot="1" x14ac:dyDescent="0.35">
      <c r="A249" s="725" t="s">
        <v>569</v>
      </c>
      <c r="B249" s="701">
        <v>0</v>
      </c>
      <c r="C249" s="701">
        <v>428.98586999999998</v>
      </c>
      <c r="D249" s="702">
        <v>428.98586999999998</v>
      </c>
      <c r="E249" s="711" t="s">
        <v>344</v>
      </c>
      <c r="F249" s="701">
        <v>616.55682464772303</v>
      </c>
      <c r="G249" s="702">
        <v>205.51894154924099</v>
      </c>
      <c r="H249" s="704">
        <v>61.943849999999998</v>
      </c>
      <c r="I249" s="701">
        <v>220.71369000000001</v>
      </c>
      <c r="J249" s="702">
        <v>15.194748450759</v>
      </c>
      <c r="K249" s="705">
        <v>0.35797785569200002</v>
      </c>
    </row>
    <row r="250" spans="1:11" ht="14.4" customHeight="1" thickBot="1" x14ac:dyDescent="0.35">
      <c r="A250" s="723" t="s">
        <v>570</v>
      </c>
      <c r="B250" s="701">
        <v>0</v>
      </c>
      <c r="C250" s="701">
        <v>428.98586999999998</v>
      </c>
      <c r="D250" s="702">
        <v>428.98586999999998</v>
      </c>
      <c r="E250" s="711" t="s">
        <v>344</v>
      </c>
      <c r="F250" s="701">
        <v>616.55682464772303</v>
      </c>
      <c r="G250" s="702">
        <v>205.51894154924099</v>
      </c>
      <c r="H250" s="704">
        <v>61.943849999999998</v>
      </c>
      <c r="I250" s="701">
        <v>220.71369000000001</v>
      </c>
      <c r="J250" s="702">
        <v>15.194748450759</v>
      </c>
      <c r="K250" s="705">
        <v>0.35797785569200002</v>
      </c>
    </row>
    <row r="251" spans="1:11" ht="14.4" customHeight="1" thickBot="1" x14ac:dyDescent="0.35">
      <c r="A251" s="722" t="s">
        <v>571</v>
      </c>
      <c r="B251" s="706">
        <v>266.52539731578401</v>
      </c>
      <c r="C251" s="706">
        <v>137.17349999999999</v>
      </c>
      <c r="D251" s="707">
        <v>-129.35189731578399</v>
      </c>
      <c r="E251" s="713">
        <v>0.51467327834900001</v>
      </c>
      <c r="F251" s="706">
        <v>290.65690205029199</v>
      </c>
      <c r="G251" s="707">
        <v>96.885634016764001</v>
      </c>
      <c r="H251" s="709">
        <v>8.7449999999999992</v>
      </c>
      <c r="I251" s="706">
        <v>44.323</v>
      </c>
      <c r="J251" s="707">
        <v>-52.562634016764001</v>
      </c>
      <c r="K251" s="714">
        <v>0.152492508133</v>
      </c>
    </row>
    <row r="252" spans="1:11" ht="14.4" customHeight="1" thickBot="1" x14ac:dyDescent="0.35">
      <c r="A252" s="723" t="s">
        <v>572</v>
      </c>
      <c r="B252" s="701">
        <v>266.52539731578401</v>
      </c>
      <c r="C252" s="701">
        <v>137.17349999999999</v>
      </c>
      <c r="D252" s="702">
        <v>-129.35189731578399</v>
      </c>
      <c r="E252" s="703">
        <v>0.51467327834900001</v>
      </c>
      <c r="F252" s="701">
        <v>290.65690205029199</v>
      </c>
      <c r="G252" s="702">
        <v>96.885634016764001</v>
      </c>
      <c r="H252" s="704">
        <v>8.7449999999999992</v>
      </c>
      <c r="I252" s="701">
        <v>44.323</v>
      </c>
      <c r="J252" s="702">
        <v>-52.562634016764001</v>
      </c>
      <c r="K252" s="705">
        <v>0.152492508133</v>
      </c>
    </row>
    <row r="253" spans="1:11" ht="14.4" customHeight="1" thickBot="1" x14ac:dyDescent="0.35">
      <c r="A253" s="722" t="s">
        <v>573</v>
      </c>
      <c r="B253" s="706">
        <v>2671.5494277233702</v>
      </c>
      <c r="C253" s="706">
        <v>1978.49846</v>
      </c>
      <c r="D253" s="707">
        <v>-693.05096772336606</v>
      </c>
      <c r="E253" s="713">
        <v>0.74058089267100002</v>
      </c>
      <c r="F253" s="706">
        <v>2714.9194983872098</v>
      </c>
      <c r="G253" s="707">
        <v>904.973166129069</v>
      </c>
      <c r="H253" s="709">
        <v>146.71505999999999</v>
      </c>
      <c r="I253" s="706">
        <v>620.46262000000002</v>
      </c>
      <c r="J253" s="707">
        <v>-284.51054612906898</v>
      </c>
      <c r="K253" s="714">
        <v>0.22853812806099999</v>
      </c>
    </row>
    <row r="254" spans="1:11" ht="14.4" customHeight="1" thickBot="1" x14ac:dyDescent="0.35">
      <c r="A254" s="723" t="s">
        <v>574</v>
      </c>
      <c r="B254" s="701">
        <v>2616.7324273120998</v>
      </c>
      <c r="C254" s="701">
        <v>1943.98</v>
      </c>
      <c r="D254" s="702">
        <v>-672.75242731209596</v>
      </c>
      <c r="E254" s="703">
        <v>0.74290362274300004</v>
      </c>
      <c r="F254" s="701">
        <v>2664.5794246875198</v>
      </c>
      <c r="G254" s="702">
        <v>888.19314156250505</v>
      </c>
      <c r="H254" s="704">
        <v>143.19</v>
      </c>
      <c r="I254" s="701">
        <v>606.43000000000097</v>
      </c>
      <c r="J254" s="702">
        <v>-281.76314156250498</v>
      </c>
      <c r="K254" s="705">
        <v>0.22758938779599999</v>
      </c>
    </row>
    <row r="255" spans="1:11" ht="14.4" customHeight="1" thickBot="1" x14ac:dyDescent="0.35">
      <c r="A255" s="723" t="s">
        <v>575</v>
      </c>
      <c r="B255" s="701">
        <v>11.277615782361</v>
      </c>
      <c r="C255" s="701">
        <v>1.3582000000000001</v>
      </c>
      <c r="D255" s="702">
        <v>-9.9194157823609999</v>
      </c>
      <c r="E255" s="703">
        <v>0.120433257012</v>
      </c>
      <c r="F255" s="701">
        <v>0</v>
      </c>
      <c r="G255" s="702">
        <v>0</v>
      </c>
      <c r="H255" s="704">
        <v>0</v>
      </c>
      <c r="I255" s="701">
        <v>0</v>
      </c>
      <c r="J255" s="702">
        <v>0</v>
      </c>
      <c r="K255" s="705">
        <v>4</v>
      </c>
    </row>
    <row r="256" spans="1:11" ht="14.4" customHeight="1" thickBot="1" x14ac:dyDescent="0.35">
      <c r="A256" s="723" t="s">
        <v>576</v>
      </c>
      <c r="B256" s="701">
        <v>43.539384628908003</v>
      </c>
      <c r="C256" s="701">
        <v>33.160260000000001</v>
      </c>
      <c r="D256" s="702">
        <v>-10.379124628908</v>
      </c>
      <c r="E256" s="703">
        <v>0.76161526586999995</v>
      </c>
      <c r="F256" s="701">
        <v>50.340073699690997</v>
      </c>
      <c r="G256" s="702">
        <v>16.780024566563</v>
      </c>
      <c r="H256" s="704">
        <v>3.5250599999999999</v>
      </c>
      <c r="I256" s="701">
        <v>14.03262</v>
      </c>
      <c r="J256" s="702">
        <v>-2.747404566563</v>
      </c>
      <c r="K256" s="705">
        <v>0.27875644528600002</v>
      </c>
    </row>
    <row r="257" spans="1:11" ht="14.4" customHeight="1" thickBot="1" x14ac:dyDescent="0.35">
      <c r="A257" s="722" t="s">
        <v>577</v>
      </c>
      <c r="B257" s="706">
        <v>1478.8054804472599</v>
      </c>
      <c r="C257" s="706">
        <v>1581.9654399999999</v>
      </c>
      <c r="D257" s="707">
        <v>103.159959552742</v>
      </c>
      <c r="E257" s="713">
        <v>1.069758978389</v>
      </c>
      <c r="F257" s="706">
        <v>1464.2868864770701</v>
      </c>
      <c r="G257" s="707">
        <v>488.095628825689</v>
      </c>
      <c r="H257" s="709">
        <v>0</v>
      </c>
      <c r="I257" s="706">
        <v>373.6789</v>
      </c>
      <c r="J257" s="707">
        <v>-114.41672882568901</v>
      </c>
      <c r="K257" s="714">
        <v>0.255195142052</v>
      </c>
    </row>
    <row r="258" spans="1:11" ht="14.4" customHeight="1" thickBot="1" x14ac:dyDescent="0.35">
      <c r="A258" s="723" t="s">
        <v>578</v>
      </c>
      <c r="B258" s="701">
        <v>1478.8054804472599</v>
      </c>
      <c r="C258" s="701">
        <v>1581.9654399999999</v>
      </c>
      <c r="D258" s="702">
        <v>103.159959552742</v>
      </c>
      <c r="E258" s="703">
        <v>1.069758978389</v>
      </c>
      <c r="F258" s="701">
        <v>1464.2868864770701</v>
      </c>
      <c r="G258" s="702">
        <v>488.095628825689</v>
      </c>
      <c r="H258" s="704">
        <v>0</v>
      </c>
      <c r="I258" s="701">
        <v>373.6789</v>
      </c>
      <c r="J258" s="702">
        <v>-114.41672882568901</v>
      </c>
      <c r="K258" s="705">
        <v>0.255195142052</v>
      </c>
    </row>
    <row r="259" spans="1:11" ht="14.4" customHeight="1" thickBot="1" x14ac:dyDescent="0.35">
      <c r="A259" s="722" t="s">
        <v>579</v>
      </c>
      <c r="B259" s="706">
        <v>0</v>
      </c>
      <c r="C259" s="706">
        <v>5.0090000000000003</v>
      </c>
      <c r="D259" s="707">
        <v>5.0090000000000003</v>
      </c>
      <c r="E259" s="708" t="s">
        <v>344</v>
      </c>
      <c r="F259" s="706">
        <v>0</v>
      </c>
      <c r="G259" s="707">
        <v>0</v>
      </c>
      <c r="H259" s="709">
        <v>0.48899999999999999</v>
      </c>
      <c r="I259" s="706">
        <v>1.242</v>
      </c>
      <c r="J259" s="707">
        <v>1.242</v>
      </c>
      <c r="K259" s="710" t="s">
        <v>344</v>
      </c>
    </row>
    <row r="260" spans="1:11" ht="14.4" customHeight="1" thickBot="1" x14ac:dyDescent="0.35">
      <c r="A260" s="723" t="s">
        <v>580</v>
      </c>
      <c r="B260" s="701">
        <v>0</v>
      </c>
      <c r="C260" s="701">
        <v>5.0090000000000003</v>
      </c>
      <c r="D260" s="702">
        <v>5.0090000000000003</v>
      </c>
      <c r="E260" s="711" t="s">
        <v>344</v>
      </c>
      <c r="F260" s="701">
        <v>0</v>
      </c>
      <c r="G260" s="702">
        <v>0</v>
      </c>
      <c r="H260" s="704">
        <v>0.48899999999999999</v>
      </c>
      <c r="I260" s="701">
        <v>1.242</v>
      </c>
      <c r="J260" s="702">
        <v>1.242</v>
      </c>
      <c r="K260" s="712" t="s">
        <v>344</v>
      </c>
    </row>
    <row r="261" spans="1:11" ht="14.4" customHeight="1" thickBot="1" x14ac:dyDescent="0.35">
      <c r="A261" s="722" t="s">
        <v>581</v>
      </c>
      <c r="B261" s="706">
        <v>2476.9576602929301</v>
      </c>
      <c r="C261" s="706">
        <v>2074.57899</v>
      </c>
      <c r="D261" s="707">
        <v>-402.37867029293</v>
      </c>
      <c r="E261" s="713">
        <v>0.83755125219000004</v>
      </c>
      <c r="F261" s="706">
        <v>2785.5375735331399</v>
      </c>
      <c r="G261" s="707">
        <v>928.51252451104699</v>
      </c>
      <c r="H261" s="709">
        <v>145.39637999999999</v>
      </c>
      <c r="I261" s="706">
        <v>749.031530000001</v>
      </c>
      <c r="J261" s="707">
        <v>-179.48099451104599</v>
      </c>
      <c r="K261" s="714">
        <v>0.26890017105300001</v>
      </c>
    </row>
    <row r="262" spans="1:11" ht="14.4" customHeight="1" thickBot="1" x14ac:dyDescent="0.35">
      <c r="A262" s="723" t="s">
        <v>582</v>
      </c>
      <c r="B262" s="701">
        <v>2476.9576602929301</v>
      </c>
      <c r="C262" s="701">
        <v>2074.57899</v>
      </c>
      <c r="D262" s="702">
        <v>-402.37867029293</v>
      </c>
      <c r="E262" s="703">
        <v>0.83755125219000004</v>
      </c>
      <c r="F262" s="701">
        <v>2785.5375735331399</v>
      </c>
      <c r="G262" s="702">
        <v>928.51252451104699</v>
      </c>
      <c r="H262" s="704">
        <v>145.39637999999999</v>
      </c>
      <c r="I262" s="701">
        <v>749.031530000001</v>
      </c>
      <c r="J262" s="702">
        <v>-179.48099451104599</v>
      </c>
      <c r="K262" s="705">
        <v>0.26890017105300001</v>
      </c>
    </row>
    <row r="263" spans="1:11" ht="14.4" customHeight="1" thickBot="1" x14ac:dyDescent="0.35">
      <c r="A263" s="722" t="s">
        <v>583</v>
      </c>
      <c r="B263" s="706">
        <v>0</v>
      </c>
      <c r="C263" s="706">
        <v>3328.86672</v>
      </c>
      <c r="D263" s="707">
        <v>3328.86672</v>
      </c>
      <c r="E263" s="708" t="s">
        <v>344</v>
      </c>
      <c r="F263" s="706">
        <v>0</v>
      </c>
      <c r="G263" s="707">
        <v>0</v>
      </c>
      <c r="H263" s="709">
        <v>289.81425000000002</v>
      </c>
      <c r="I263" s="706">
        <v>1119.22441</v>
      </c>
      <c r="J263" s="707">
        <v>1119.22441</v>
      </c>
      <c r="K263" s="710" t="s">
        <v>344</v>
      </c>
    </row>
    <row r="264" spans="1:11" ht="14.4" customHeight="1" thickBot="1" x14ac:dyDescent="0.35">
      <c r="A264" s="723" t="s">
        <v>584</v>
      </c>
      <c r="B264" s="701">
        <v>0</v>
      </c>
      <c r="C264" s="701">
        <v>3328.86672</v>
      </c>
      <c r="D264" s="702">
        <v>3328.86672</v>
      </c>
      <c r="E264" s="711" t="s">
        <v>344</v>
      </c>
      <c r="F264" s="701">
        <v>0</v>
      </c>
      <c r="G264" s="702">
        <v>0</v>
      </c>
      <c r="H264" s="704">
        <v>289.81425000000002</v>
      </c>
      <c r="I264" s="701">
        <v>1119.22441</v>
      </c>
      <c r="J264" s="702">
        <v>1119.22441</v>
      </c>
      <c r="K264" s="712" t="s">
        <v>344</v>
      </c>
    </row>
    <row r="265" spans="1:11" ht="14.4" customHeight="1" thickBot="1" x14ac:dyDescent="0.35">
      <c r="A265" s="722" t="s">
        <v>585</v>
      </c>
      <c r="B265" s="706">
        <v>8030.4131910986798</v>
      </c>
      <c r="C265" s="706">
        <v>9089.2529599999998</v>
      </c>
      <c r="D265" s="707">
        <v>1058.83976890132</v>
      </c>
      <c r="E265" s="713">
        <v>1.131853709604</v>
      </c>
      <c r="F265" s="706">
        <v>8186.96505945428</v>
      </c>
      <c r="G265" s="707">
        <v>2728.9883531514301</v>
      </c>
      <c r="H265" s="709">
        <v>986.81733999999994</v>
      </c>
      <c r="I265" s="706">
        <v>3180.8362999999999</v>
      </c>
      <c r="J265" s="707">
        <v>451.84794684857502</v>
      </c>
      <c r="K265" s="714">
        <v>0.38852447480800001</v>
      </c>
    </row>
    <row r="266" spans="1:11" ht="14.4" customHeight="1" thickBot="1" x14ac:dyDescent="0.35">
      <c r="A266" s="723" t="s">
        <v>586</v>
      </c>
      <c r="B266" s="701">
        <v>8030.4131910986798</v>
      </c>
      <c r="C266" s="701">
        <v>9089.2529599999998</v>
      </c>
      <c r="D266" s="702">
        <v>1058.83976890132</v>
      </c>
      <c r="E266" s="703">
        <v>1.131853709604</v>
      </c>
      <c r="F266" s="701">
        <v>8186.96505945428</v>
      </c>
      <c r="G266" s="702">
        <v>2728.9883531514301</v>
      </c>
      <c r="H266" s="704">
        <v>986.81733999999994</v>
      </c>
      <c r="I266" s="701">
        <v>3180.8362999999999</v>
      </c>
      <c r="J266" s="702">
        <v>451.84794684857502</v>
      </c>
      <c r="K266" s="705">
        <v>0.38852447480800001</v>
      </c>
    </row>
    <row r="267" spans="1:11" ht="14.4" customHeight="1" thickBot="1" x14ac:dyDescent="0.35">
      <c r="A267" s="719" t="s">
        <v>587</v>
      </c>
      <c r="B267" s="701">
        <v>0</v>
      </c>
      <c r="C267" s="701">
        <v>111.52954</v>
      </c>
      <c r="D267" s="702">
        <v>111.52954</v>
      </c>
      <c r="E267" s="711" t="s">
        <v>329</v>
      </c>
      <c r="F267" s="701">
        <v>0</v>
      </c>
      <c r="G267" s="702">
        <v>0</v>
      </c>
      <c r="H267" s="704">
        <v>2.0398100000000001</v>
      </c>
      <c r="I267" s="701">
        <v>6.9453500000000004</v>
      </c>
      <c r="J267" s="702">
        <v>6.9453500000000004</v>
      </c>
      <c r="K267" s="712" t="s">
        <v>344</v>
      </c>
    </row>
    <row r="268" spans="1:11" ht="14.4" customHeight="1" thickBot="1" x14ac:dyDescent="0.35">
      <c r="A268" s="724" t="s">
        <v>588</v>
      </c>
      <c r="B268" s="706">
        <v>0</v>
      </c>
      <c r="C268" s="706">
        <v>111.52954</v>
      </c>
      <c r="D268" s="707">
        <v>111.52954</v>
      </c>
      <c r="E268" s="708" t="s">
        <v>329</v>
      </c>
      <c r="F268" s="706">
        <v>0</v>
      </c>
      <c r="G268" s="707">
        <v>0</v>
      </c>
      <c r="H268" s="709">
        <v>2.0398100000000001</v>
      </c>
      <c r="I268" s="706">
        <v>6.9453500000000004</v>
      </c>
      <c r="J268" s="707">
        <v>6.9453500000000004</v>
      </c>
      <c r="K268" s="710" t="s">
        <v>344</v>
      </c>
    </row>
    <row r="269" spans="1:11" ht="14.4" customHeight="1" thickBot="1" x14ac:dyDescent="0.35">
      <c r="A269" s="726" t="s">
        <v>589</v>
      </c>
      <c r="B269" s="706">
        <v>0</v>
      </c>
      <c r="C269" s="706">
        <v>111.52954</v>
      </c>
      <c r="D269" s="707">
        <v>111.52954</v>
      </c>
      <c r="E269" s="708" t="s">
        <v>329</v>
      </c>
      <c r="F269" s="706">
        <v>0</v>
      </c>
      <c r="G269" s="707">
        <v>0</v>
      </c>
      <c r="H269" s="709">
        <v>2.0398100000000001</v>
      </c>
      <c r="I269" s="706">
        <v>6.9453500000000004</v>
      </c>
      <c r="J269" s="707">
        <v>6.9453500000000004</v>
      </c>
      <c r="K269" s="710" t="s">
        <v>344</v>
      </c>
    </row>
    <row r="270" spans="1:11" ht="14.4" customHeight="1" thickBot="1" x14ac:dyDescent="0.35">
      <c r="A270" s="722" t="s">
        <v>590</v>
      </c>
      <c r="B270" s="706">
        <v>0</v>
      </c>
      <c r="C270" s="706">
        <v>111.52954</v>
      </c>
      <c r="D270" s="707">
        <v>111.52954</v>
      </c>
      <c r="E270" s="708" t="s">
        <v>344</v>
      </c>
      <c r="F270" s="706">
        <v>0</v>
      </c>
      <c r="G270" s="707">
        <v>0</v>
      </c>
      <c r="H270" s="709">
        <v>2.0398100000000001</v>
      </c>
      <c r="I270" s="706">
        <v>6.9453500000000004</v>
      </c>
      <c r="J270" s="707">
        <v>6.9453500000000004</v>
      </c>
      <c r="K270" s="710" t="s">
        <v>344</v>
      </c>
    </row>
    <row r="271" spans="1:11" ht="14.4" customHeight="1" thickBot="1" x14ac:dyDescent="0.35">
      <c r="A271" s="723" t="s">
        <v>591</v>
      </c>
      <c r="B271" s="701">
        <v>0</v>
      </c>
      <c r="C271" s="701">
        <v>2</v>
      </c>
      <c r="D271" s="702">
        <v>2</v>
      </c>
      <c r="E271" s="711" t="s">
        <v>344</v>
      </c>
      <c r="F271" s="701">
        <v>0</v>
      </c>
      <c r="G271" s="702">
        <v>0</v>
      </c>
      <c r="H271" s="704">
        <v>0</v>
      </c>
      <c r="I271" s="701">
        <v>0</v>
      </c>
      <c r="J271" s="702">
        <v>0</v>
      </c>
      <c r="K271" s="705">
        <v>0</v>
      </c>
    </row>
    <row r="272" spans="1:11" ht="14.4" customHeight="1" thickBot="1" x14ac:dyDescent="0.35">
      <c r="A272" s="723" t="s">
        <v>592</v>
      </c>
      <c r="B272" s="701">
        <v>0</v>
      </c>
      <c r="C272" s="701">
        <v>2.3617400000000002</v>
      </c>
      <c r="D272" s="702">
        <v>2.3617400000000002</v>
      </c>
      <c r="E272" s="711" t="s">
        <v>344</v>
      </c>
      <c r="F272" s="701">
        <v>0</v>
      </c>
      <c r="G272" s="702">
        <v>0</v>
      </c>
      <c r="H272" s="704">
        <v>0.27981</v>
      </c>
      <c r="I272" s="701">
        <v>1.00535</v>
      </c>
      <c r="J272" s="702">
        <v>1.00535</v>
      </c>
      <c r="K272" s="712" t="s">
        <v>344</v>
      </c>
    </row>
    <row r="273" spans="1:11" ht="14.4" customHeight="1" thickBot="1" x14ac:dyDescent="0.35">
      <c r="A273" s="723" t="s">
        <v>593</v>
      </c>
      <c r="B273" s="701">
        <v>0</v>
      </c>
      <c r="C273" s="701">
        <v>107.1678</v>
      </c>
      <c r="D273" s="702">
        <v>107.1678</v>
      </c>
      <c r="E273" s="711" t="s">
        <v>344</v>
      </c>
      <c r="F273" s="701">
        <v>0</v>
      </c>
      <c r="G273" s="702">
        <v>0</v>
      </c>
      <c r="H273" s="704">
        <v>1.76</v>
      </c>
      <c r="I273" s="701">
        <v>5.94</v>
      </c>
      <c r="J273" s="702">
        <v>5.94</v>
      </c>
      <c r="K273" s="712" t="s">
        <v>344</v>
      </c>
    </row>
    <row r="274" spans="1:11" ht="14.4" customHeight="1" thickBot="1" x14ac:dyDescent="0.35">
      <c r="A274" s="727"/>
      <c r="B274" s="701">
        <v>-22860.269122171499</v>
      </c>
      <c r="C274" s="701">
        <v>-49789.633550000603</v>
      </c>
      <c r="D274" s="702">
        <v>-26929.364427829099</v>
      </c>
      <c r="E274" s="703">
        <v>2.1779985740279999</v>
      </c>
      <c r="F274" s="701">
        <v>-608.90468138788106</v>
      </c>
      <c r="G274" s="702">
        <v>-202.96822712929401</v>
      </c>
      <c r="H274" s="704">
        <v>-13945.6167699998</v>
      </c>
      <c r="I274" s="701">
        <v>-26150.062599999899</v>
      </c>
      <c r="J274" s="702">
        <v>-25947.094372870601</v>
      </c>
      <c r="K274" s="705">
        <v>42.946069227773997</v>
      </c>
    </row>
    <row r="275" spans="1:11" ht="14.4" customHeight="1" thickBot="1" x14ac:dyDescent="0.35">
      <c r="A275" s="728" t="s">
        <v>66</v>
      </c>
      <c r="B275" s="715">
        <v>-22860.269122171499</v>
      </c>
      <c r="C275" s="715">
        <v>-49789.633550000603</v>
      </c>
      <c r="D275" s="716">
        <v>-26929.364427829099</v>
      </c>
      <c r="E275" s="717" t="s">
        <v>329</v>
      </c>
      <c r="F275" s="715">
        <v>-608.90468138788106</v>
      </c>
      <c r="G275" s="716">
        <v>-202.96822712929901</v>
      </c>
      <c r="H275" s="715">
        <v>-13945.6167699998</v>
      </c>
      <c r="I275" s="715">
        <v>-26150.062599999899</v>
      </c>
      <c r="J275" s="716">
        <v>-25947.094372870601</v>
      </c>
      <c r="K275" s="718">
        <v>42.946069227773997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594</v>
      </c>
      <c r="B5" s="730" t="s">
        <v>595</v>
      </c>
      <c r="C5" s="731" t="s">
        <v>596</v>
      </c>
      <c r="D5" s="731" t="s">
        <v>596</v>
      </c>
      <c r="E5" s="731"/>
      <c r="F5" s="731" t="s">
        <v>596</v>
      </c>
      <c r="G5" s="731" t="s">
        <v>596</v>
      </c>
      <c r="H5" s="731" t="s">
        <v>596</v>
      </c>
      <c r="I5" s="732" t="s">
        <v>596</v>
      </c>
      <c r="J5" s="733" t="s">
        <v>73</v>
      </c>
    </row>
    <row r="6" spans="1:10" ht="14.4" customHeight="1" x14ac:dyDescent="0.3">
      <c r="A6" s="729" t="s">
        <v>594</v>
      </c>
      <c r="B6" s="730" t="s">
        <v>597</v>
      </c>
      <c r="C6" s="731">
        <v>1274.0497</v>
      </c>
      <c r="D6" s="731">
        <v>1671.6829100000002</v>
      </c>
      <c r="E6" s="731"/>
      <c r="F6" s="731">
        <v>1391.8408099999999</v>
      </c>
      <c r="G6" s="731">
        <v>1266.6405468749999</v>
      </c>
      <c r="H6" s="731">
        <v>125.20026312499999</v>
      </c>
      <c r="I6" s="732">
        <v>1.0988443512517332</v>
      </c>
      <c r="J6" s="733" t="s">
        <v>1</v>
      </c>
    </row>
    <row r="7" spans="1:10" ht="14.4" customHeight="1" x14ac:dyDescent="0.3">
      <c r="A7" s="729" t="s">
        <v>594</v>
      </c>
      <c r="B7" s="730" t="s">
        <v>598</v>
      </c>
      <c r="C7" s="731">
        <v>51.744</v>
      </c>
      <c r="D7" s="731">
        <v>46.807200000000002</v>
      </c>
      <c r="E7" s="731"/>
      <c r="F7" s="731">
        <v>76.895939999999982</v>
      </c>
      <c r="G7" s="731">
        <v>59.999999023437496</v>
      </c>
      <c r="H7" s="731">
        <v>16.895940976562486</v>
      </c>
      <c r="I7" s="732">
        <v>1.2815990208593588</v>
      </c>
      <c r="J7" s="733" t="s">
        <v>1</v>
      </c>
    </row>
    <row r="8" spans="1:10" ht="14.4" customHeight="1" x14ac:dyDescent="0.3">
      <c r="A8" s="729" t="s">
        <v>594</v>
      </c>
      <c r="B8" s="730" t="s">
        <v>599</v>
      </c>
      <c r="C8" s="731">
        <v>53.496049999999997</v>
      </c>
      <c r="D8" s="731">
        <v>23.321839999999998</v>
      </c>
      <c r="E8" s="731"/>
      <c r="F8" s="731">
        <v>32.622629999999994</v>
      </c>
      <c r="G8" s="731">
        <v>19.999999755859374</v>
      </c>
      <c r="H8" s="731">
        <v>12.62263024414062</v>
      </c>
      <c r="I8" s="732">
        <v>1.6311315199112733</v>
      </c>
      <c r="J8" s="733" t="s">
        <v>1</v>
      </c>
    </row>
    <row r="9" spans="1:10" ht="14.4" customHeight="1" x14ac:dyDescent="0.3">
      <c r="A9" s="729" t="s">
        <v>594</v>
      </c>
      <c r="B9" s="730" t="s">
        <v>600</v>
      </c>
      <c r="C9" s="731">
        <v>47.499970000000005</v>
      </c>
      <c r="D9" s="731">
        <v>0</v>
      </c>
      <c r="E9" s="731"/>
      <c r="F9" s="731">
        <v>0</v>
      </c>
      <c r="G9" s="731">
        <v>10</v>
      </c>
      <c r="H9" s="731">
        <v>-10</v>
      </c>
      <c r="I9" s="732">
        <v>0</v>
      </c>
      <c r="J9" s="733" t="s">
        <v>1</v>
      </c>
    </row>
    <row r="10" spans="1:10" ht="14.4" customHeight="1" x14ac:dyDescent="0.3">
      <c r="A10" s="729" t="s">
        <v>594</v>
      </c>
      <c r="B10" s="730" t="s">
        <v>601</v>
      </c>
      <c r="C10" s="731">
        <v>2950.1127000000001</v>
      </c>
      <c r="D10" s="731">
        <v>3217.6866399999994</v>
      </c>
      <c r="E10" s="731"/>
      <c r="F10" s="731">
        <v>5506.857939999999</v>
      </c>
      <c r="G10" s="731">
        <v>3833.33319921875</v>
      </c>
      <c r="H10" s="731">
        <v>1673.524740781249</v>
      </c>
      <c r="I10" s="732">
        <v>1.4365716867822294</v>
      </c>
      <c r="J10" s="733" t="s">
        <v>1</v>
      </c>
    </row>
    <row r="11" spans="1:10" ht="14.4" customHeight="1" x14ac:dyDescent="0.3">
      <c r="A11" s="729" t="s">
        <v>594</v>
      </c>
      <c r="B11" s="730" t="s">
        <v>602</v>
      </c>
      <c r="C11" s="731">
        <v>2378.4724199999996</v>
      </c>
      <c r="D11" s="731">
        <v>2474.0065800000002</v>
      </c>
      <c r="E11" s="731"/>
      <c r="F11" s="731">
        <v>3100.3663999999999</v>
      </c>
      <c r="G11" s="731">
        <v>2566.6667499999999</v>
      </c>
      <c r="H11" s="731">
        <v>533.69965000000002</v>
      </c>
      <c r="I11" s="732">
        <v>1.2079349218202948</v>
      </c>
      <c r="J11" s="733" t="s">
        <v>1</v>
      </c>
    </row>
    <row r="12" spans="1:10" ht="14.4" customHeight="1" x14ac:dyDescent="0.3">
      <c r="A12" s="729" t="s">
        <v>594</v>
      </c>
      <c r="B12" s="730" t="s">
        <v>603</v>
      </c>
      <c r="C12" s="731">
        <v>0</v>
      </c>
      <c r="D12" s="731">
        <v>0</v>
      </c>
      <c r="E12" s="731"/>
      <c r="F12" s="731">
        <v>269.62493999999998</v>
      </c>
      <c r="G12" s="731">
        <v>9.9997958984374993</v>
      </c>
      <c r="H12" s="731">
        <v>259.62514410156246</v>
      </c>
      <c r="I12" s="732">
        <v>26.963044319947546</v>
      </c>
      <c r="J12" s="733" t="s">
        <v>1</v>
      </c>
    </row>
    <row r="13" spans="1:10" ht="14.4" customHeight="1" x14ac:dyDescent="0.3">
      <c r="A13" s="729" t="s">
        <v>594</v>
      </c>
      <c r="B13" s="730" t="s">
        <v>604</v>
      </c>
      <c r="C13" s="731">
        <v>1157.9759299999998</v>
      </c>
      <c r="D13" s="731">
        <v>1150.63841</v>
      </c>
      <c r="E13" s="731"/>
      <c r="F13" s="731">
        <v>711.20992000000001</v>
      </c>
      <c r="G13" s="731">
        <v>1166.6666362304686</v>
      </c>
      <c r="H13" s="731">
        <v>-455.4567162304686</v>
      </c>
      <c r="I13" s="732">
        <v>0.60960851876071342</v>
      </c>
      <c r="J13" s="733" t="s">
        <v>1</v>
      </c>
    </row>
    <row r="14" spans="1:10" ht="14.4" customHeight="1" x14ac:dyDescent="0.3">
      <c r="A14" s="729" t="s">
        <v>594</v>
      </c>
      <c r="B14" s="730" t="s">
        <v>605</v>
      </c>
      <c r="C14" s="731">
        <v>208.91217</v>
      </c>
      <c r="D14" s="731">
        <v>165.25577000000001</v>
      </c>
      <c r="E14" s="731"/>
      <c r="F14" s="731">
        <v>251.79705000000001</v>
      </c>
      <c r="G14" s="731">
        <v>179.99999887275695</v>
      </c>
      <c r="H14" s="731">
        <v>71.797051127243066</v>
      </c>
      <c r="I14" s="732">
        <v>1.3988725087603853</v>
      </c>
      <c r="J14" s="733" t="s">
        <v>1</v>
      </c>
    </row>
    <row r="15" spans="1:10" ht="14.4" customHeight="1" x14ac:dyDescent="0.3">
      <c r="A15" s="729" t="s">
        <v>594</v>
      </c>
      <c r="B15" s="730" t="s">
        <v>606</v>
      </c>
      <c r="C15" s="731">
        <v>2.0607099999999998</v>
      </c>
      <c r="D15" s="731">
        <v>35.694139999999997</v>
      </c>
      <c r="E15" s="731"/>
      <c r="F15" s="731">
        <v>60.566540000000003</v>
      </c>
      <c r="G15" s="731">
        <v>33.33333438491821</v>
      </c>
      <c r="H15" s="731">
        <v>27.233205615081793</v>
      </c>
      <c r="I15" s="732">
        <v>1.8169961426782302</v>
      </c>
      <c r="J15" s="733" t="s">
        <v>1</v>
      </c>
    </row>
    <row r="16" spans="1:10" ht="14.4" customHeight="1" x14ac:dyDescent="0.3">
      <c r="A16" s="729" t="s">
        <v>594</v>
      </c>
      <c r="B16" s="730" t="s">
        <v>607</v>
      </c>
      <c r="C16" s="731">
        <v>69621.236450000011</v>
      </c>
      <c r="D16" s="731">
        <v>82922.701560000001</v>
      </c>
      <c r="E16" s="731"/>
      <c r="F16" s="731">
        <v>88164.548779999983</v>
      </c>
      <c r="G16" s="731">
        <v>78500</v>
      </c>
      <c r="H16" s="731">
        <v>9664.5487799999828</v>
      </c>
      <c r="I16" s="732">
        <v>1.1231152710828023</v>
      </c>
      <c r="J16" s="733" t="s">
        <v>1</v>
      </c>
    </row>
    <row r="17" spans="1:10" ht="14.4" customHeight="1" x14ac:dyDescent="0.3">
      <c r="A17" s="729" t="s">
        <v>594</v>
      </c>
      <c r="B17" s="730" t="s">
        <v>608</v>
      </c>
      <c r="C17" s="731">
        <v>0</v>
      </c>
      <c r="D17" s="731">
        <v>0</v>
      </c>
      <c r="E17" s="731"/>
      <c r="F17" s="731">
        <v>451.36153999999999</v>
      </c>
      <c r="G17" s="731">
        <v>583.33331250000003</v>
      </c>
      <c r="H17" s="731">
        <v>-131.97177250000004</v>
      </c>
      <c r="I17" s="732">
        <v>0.77376266763438095</v>
      </c>
      <c r="J17" s="733" t="s">
        <v>1</v>
      </c>
    </row>
    <row r="18" spans="1:10" ht="14.4" customHeight="1" x14ac:dyDescent="0.3">
      <c r="A18" s="729" t="s">
        <v>594</v>
      </c>
      <c r="B18" s="730" t="s">
        <v>609</v>
      </c>
      <c r="C18" s="731">
        <v>2.2712500000000002</v>
      </c>
      <c r="D18" s="731">
        <v>7.7567500000000003</v>
      </c>
      <c r="E18" s="731"/>
      <c r="F18" s="731">
        <v>6.8770000000000007</v>
      </c>
      <c r="G18" s="731">
        <v>3.3333333740234377</v>
      </c>
      <c r="H18" s="731">
        <v>3.543666625976563</v>
      </c>
      <c r="I18" s="732">
        <v>2.0630999748156742</v>
      </c>
      <c r="J18" s="733" t="s">
        <v>1</v>
      </c>
    </row>
    <row r="19" spans="1:10" ht="14.4" customHeight="1" x14ac:dyDescent="0.3">
      <c r="A19" s="729" t="s">
        <v>594</v>
      </c>
      <c r="B19" s="730" t="s">
        <v>610</v>
      </c>
      <c r="C19" s="731">
        <v>77747.831350000022</v>
      </c>
      <c r="D19" s="731">
        <v>91715.551800000001</v>
      </c>
      <c r="E19" s="731"/>
      <c r="F19" s="731">
        <v>100024.56948999997</v>
      </c>
      <c r="G19" s="731">
        <v>88233.306906133672</v>
      </c>
      <c r="H19" s="731">
        <v>11791.262583866293</v>
      </c>
      <c r="I19" s="732">
        <v>1.1336373190275</v>
      </c>
      <c r="J19" s="733" t="s">
        <v>611</v>
      </c>
    </row>
    <row r="21" spans="1:10" ht="14.4" customHeight="1" x14ac:dyDescent="0.3">
      <c r="A21" s="729" t="s">
        <v>594</v>
      </c>
      <c r="B21" s="730" t="s">
        <v>595</v>
      </c>
      <c r="C21" s="731" t="s">
        <v>596</v>
      </c>
      <c r="D21" s="731" t="s">
        <v>596</v>
      </c>
      <c r="E21" s="731"/>
      <c r="F21" s="731" t="s">
        <v>596</v>
      </c>
      <c r="G21" s="731" t="s">
        <v>596</v>
      </c>
      <c r="H21" s="731" t="s">
        <v>596</v>
      </c>
      <c r="I21" s="732" t="s">
        <v>596</v>
      </c>
      <c r="J21" s="733" t="s">
        <v>73</v>
      </c>
    </row>
    <row r="22" spans="1:10" ht="14.4" customHeight="1" x14ac:dyDescent="0.3">
      <c r="A22" s="729" t="s">
        <v>612</v>
      </c>
      <c r="B22" s="730" t="s">
        <v>613</v>
      </c>
      <c r="C22" s="731" t="s">
        <v>596</v>
      </c>
      <c r="D22" s="731" t="s">
        <v>596</v>
      </c>
      <c r="E22" s="731"/>
      <c r="F22" s="731" t="s">
        <v>596</v>
      </c>
      <c r="G22" s="731" t="s">
        <v>596</v>
      </c>
      <c r="H22" s="731" t="s">
        <v>596</v>
      </c>
      <c r="I22" s="732" t="s">
        <v>596</v>
      </c>
      <c r="J22" s="733" t="s">
        <v>0</v>
      </c>
    </row>
    <row r="23" spans="1:10" ht="14.4" customHeight="1" x14ac:dyDescent="0.3">
      <c r="A23" s="729" t="s">
        <v>612</v>
      </c>
      <c r="B23" s="730" t="s">
        <v>597</v>
      </c>
      <c r="C23" s="731">
        <v>296.41679999999997</v>
      </c>
      <c r="D23" s="731">
        <v>299.60863999999998</v>
      </c>
      <c r="E23" s="731"/>
      <c r="F23" s="731">
        <v>238.04091999999991</v>
      </c>
      <c r="G23" s="731">
        <v>235</v>
      </c>
      <c r="H23" s="731">
        <v>3.0409199999999146</v>
      </c>
      <c r="I23" s="732">
        <v>1.0129400851063826</v>
      </c>
      <c r="J23" s="733" t="s">
        <v>1</v>
      </c>
    </row>
    <row r="24" spans="1:10" ht="14.4" customHeight="1" x14ac:dyDescent="0.3">
      <c r="A24" s="729" t="s">
        <v>612</v>
      </c>
      <c r="B24" s="730" t="s">
        <v>599</v>
      </c>
      <c r="C24" s="731">
        <v>0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596</v>
      </c>
      <c r="J24" s="733" t="s">
        <v>1</v>
      </c>
    </row>
    <row r="25" spans="1:10" ht="14.4" customHeight="1" x14ac:dyDescent="0.3">
      <c r="A25" s="729" t="s">
        <v>612</v>
      </c>
      <c r="B25" s="730" t="s">
        <v>600</v>
      </c>
      <c r="C25" s="731">
        <v>0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596</v>
      </c>
      <c r="J25" s="733" t="s">
        <v>1</v>
      </c>
    </row>
    <row r="26" spans="1:10" ht="14.4" customHeight="1" x14ac:dyDescent="0.3">
      <c r="A26" s="729" t="s">
        <v>612</v>
      </c>
      <c r="B26" s="730" t="s">
        <v>601</v>
      </c>
      <c r="C26" s="731">
        <v>1341.1058</v>
      </c>
      <c r="D26" s="731">
        <v>1048.40968</v>
      </c>
      <c r="E26" s="731"/>
      <c r="F26" s="731">
        <v>1171.5056000000002</v>
      </c>
      <c r="G26" s="731">
        <v>1282</v>
      </c>
      <c r="H26" s="731">
        <v>-110.49439999999981</v>
      </c>
      <c r="I26" s="732">
        <v>0.91381092043681766</v>
      </c>
      <c r="J26" s="733" t="s">
        <v>1</v>
      </c>
    </row>
    <row r="27" spans="1:10" ht="14.4" customHeight="1" x14ac:dyDescent="0.3">
      <c r="A27" s="729" t="s">
        <v>612</v>
      </c>
      <c r="B27" s="730" t="s">
        <v>603</v>
      </c>
      <c r="C27" s="731">
        <v>0</v>
      </c>
      <c r="D27" s="731">
        <v>0</v>
      </c>
      <c r="E27" s="731"/>
      <c r="F27" s="731">
        <v>109.55412</v>
      </c>
      <c r="G27" s="731">
        <v>0</v>
      </c>
      <c r="H27" s="731">
        <v>109.55412</v>
      </c>
      <c r="I27" s="732" t="s">
        <v>596</v>
      </c>
      <c r="J27" s="733" t="s">
        <v>1</v>
      </c>
    </row>
    <row r="28" spans="1:10" ht="14.4" customHeight="1" x14ac:dyDescent="0.3">
      <c r="A28" s="729" t="s">
        <v>612</v>
      </c>
      <c r="B28" s="730" t="s">
        <v>605</v>
      </c>
      <c r="C28" s="731">
        <v>8.2140099999999983</v>
      </c>
      <c r="D28" s="731">
        <v>11.35238</v>
      </c>
      <c r="E28" s="731"/>
      <c r="F28" s="731">
        <v>32.658510000000007</v>
      </c>
      <c r="G28" s="731">
        <v>15</v>
      </c>
      <c r="H28" s="731">
        <v>17.658510000000007</v>
      </c>
      <c r="I28" s="732">
        <v>2.1772340000000003</v>
      </c>
      <c r="J28" s="733" t="s">
        <v>1</v>
      </c>
    </row>
    <row r="29" spans="1:10" ht="14.4" customHeight="1" x14ac:dyDescent="0.3">
      <c r="A29" s="729" t="s">
        <v>612</v>
      </c>
      <c r="B29" s="730" t="s">
        <v>606</v>
      </c>
      <c r="C29" s="731">
        <v>0.28467999999999999</v>
      </c>
      <c r="D29" s="731">
        <v>0</v>
      </c>
      <c r="E29" s="731"/>
      <c r="F29" s="731">
        <v>14.796250000000001</v>
      </c>
      <c r="G29" s="731">
        <v>0</v>
      </c>
      <c r="H29" s="731">
        <v>14.796250000000001</v>
      </c>
      <c r="I29" s="732" t="s">
        <v>596</v>
      </c>
      <c r="J29" s="733" t="s">
        <v>1</v>
      </c>
    </row>
    <row r="30" spans="1:10" ht="14.4" customHeight="1" x14ac:dyDescent="0.3">
      <c r="A30" s="729" t="s">
        <v>612</v>
      </c>
      <c r="B30" s="730" t="s">
        <v>614</v>
      </c>
      <c r="C30" s="731">
        <v>1646.0212899999999</v>
      </c>
      <c r="D30" s="731">
        <v>1359.3706999999999</v>
      </c>
      <c r="E30" s="731"/>
      <c r="F30" s="731">
        <v>1566.5554000000002</v>
      </c>
      <c r="G30" s="731">
        <v>1532</v>
      </c>
      <c r="H30" s="731">
        <v>34.555400000000191</v>
      </c>
      <c r="I30" s="732">
        <v>1.0225557441253266</v>
      </c>
      <c r="J30" s="733" t="s">
        <v>615</v>
      </c>
    </row>
    <row r="31" spans="1:10" ht="14.4" customHeight="1" x14ac:dyDescent="0.3">
      <c r="A31" s="729" t="s">
        <v>596</v>
      </c>
      <c r="B31" s="730" t="s">
        <v>596</v>
      </c>
      <c r="C31" s="731" t="s">
        <v>596</v>
      </c>
      <c r="D31" s="731" t="s">
        <v>596</v>
      </c>
      <c r="E31" s="731"/>
      <c r="F31" s="731" t="s">
        <v>596</v>
      </c>
      <c r="G31" s="731" t="s">
        <v>596</v>
      </c>
      <c r="H31" s="731" t="s">
        <v>596</v>
      </c>
      <c r="I31" s="732" t="s">
        <v>596</v>
      </c>
      <c r="J31" s="733" t="s">
        <v>616</v>
      </c>
    </row>
    <row r="32" spans="1:10" ht="14.4" customHeight="1" x14ac:dyDescent="0.3">
      <c r="A32" s="729" t="s">
        <v>617</v>
      </c>
      <c r="B32" s="730" t="s">
        <v>618</v>
      </c>
      <c r="C32" s="731" t="s">
        <v>596</v>
      </c>
      <c r="D32" s="731" t="s">
        <v>596</v>
      </c>
      <c r="E32" s="731"/>
      <c r="F32" s="731" t="s">
        <v>596</v>
      </c>
      <c r="G32" s="731" t="s">
        <v>596</v>
      </c>
      <c r="H32" s="731" t="s">
        <v>596</v>
      </c>
      <c r="I32" s="732" t="s">
        <v>596</v>
      </c>
      <c r="J32" s="733" t="s">
        <v>0</v>
      </c>
    </row>
    <row r="33" spans="1:10" ht="14.4" customHeight="1" x14ac:dyDescent="0.3">
      <c r="A33" s="729" t="s">
        <v>617</v>
      </c>
      <c r="B33" s="730" t="s">
        <v>597</v>
      </c>
      <c r="C33" s="731">
        <v>271.14457999999996</v>
      </c>
      <c r="D33" s="731">
        <v>342.31842000000029</v>
      </c>
      <c r="E33" s="731"/>
      <c r="F33" s="731">
        <v>237.16703999999999</v>
      </c>
      <c r="G33" s="731">
        <v>236</v>
      </c>
      <c r="H33" s="731">
        <v>1.1670399999999859</v>
      </c>
      <c r="I33" s="732">
        <v>1.0049450847457626</v>
      </c>
      <c r="J33" s="733" t="s">
        <v>1</v>
      </c>
    </row>
    <row r="34" spans="1:10" ht="14.4" customHeight="1" x14ac:dyDescent="0.3">
      <c r="A34" s="729" t="s">
        <v>617</v>
      </c>
      <c r="B34" s="730" t="s">
        <v>600</v>
      </c>
      <c r="C34" s="731">
        <v>18.99999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596</v>
      </c>
      <c r="J34" s="733" t="s">
        <v>1</v>
      </c>
    </row>
    <row r="35" spans="1:10" ht="14.4" customHeight="1" x14ac:dyDescent="0.3">
      <c r="A35" s="729" t="s">
        <v>617</v>
      </c>
      <c r="B35" s="730" t="s">
        <v>601</v>
      </c>
      <c r="C35" s="731">
        <v>1178.3681000000001</v>
      </c>
      <c r="D35" s="731">
        <v>2032.5361599999999</v>
      </c>
      <c r="E35" s="731"/>
      <c r="F35" s="731">
        <v>3452.993989999999</v>
      </c>
      <c r="G35" s="731">
        <v>2309</v>
      </c>
      <c r="H35" s="731">
        <v>1143.993989999999</v>
      </c>
      <c r="I35" s="732">
        <v>1.4954499740147245</v>
      </c>
      <c r="J35" s="733" t="s">
        <v>1</v>
      </c>
    </row>
    <row r="36" spans="1:10" ht="14.4" customHeight="1" x14ac:dyDescent="0.3">
      <c r="A36" s="729" t="s">
        <v>617</v>
      </c>
      <c r="B36" s="730" t="s">
        <v>603</v>
      </c>
      <c r="C36" s="731">
        <v>0</v>
      </c>
      <c r="D36" s="731">
        <v>0</v>
      </c>
      <c r="E36" s="731"/>
      <c r="F36" s="731">
        <v>158.24484000000001</v>
      </c>
      <c r="G36" s="731">
        <v>10</v>
      </c>
      <c r="H36" s="731">
        <v>148.24484000000001</v>
      </c>
      <c r="I36" s="732">
        <v>15.824484000000002</v>
      </c>
      <c r="J36" s="733" t="s">
        <v>1</v>
      </c>
    </row>
    <row r="37" spans="1:10" ht="14.4" customHeight="1" x14ac:dyDescent="0.3">
      <c r="A37" s="729" t="s">
        <v>617</v>
      </c>
      <c r="B37" s="730" t="s">
        <v>605</v>
      </c>
      <c r="C37" s="731">
        <v>9.7712499999999984</v>
      </c>
      <c r="D37" s="731">
        <v>14.480109999999998</v>
      </c>
      <c r="E37" s="731"/>
      <c r="F37" s="731">
        <v>89.926510000000022</v>
      </c>
      <c r="G37" s="731">
        <v>15</v>
      </c>
      <c r="H37" s="731">
        <v>74.926510000000022</v>
      </c>
      <c r="I37" s="732">
        <v>5.9951006666666684</v>
      </c>
      <c r="J37" s="733" t="s">
        <v>1</v>
      </c>
    </row>
    <row r="38" spans="1:10" ht="14.4" customHeight="1" x14ac:dyDescent="0.3">
      <c r="A38" s="729" t="s">
        <v>617</v>
      </c>
      <c r="B38" s="730" t="s">
        <v>606</v>
      </c>
      <c r="C38" s="731">
        <v>0</v>
      </c>
      <c r="D38" s="731">
        <v>0</v>
      </c>
      <c r="E38" s="731"/>
      <c r="F38" s="731">
        <v>40.779510000000002</v>
      </c>
      <c r="G38" s="731">
        <v>0</v>
      </c>
      <c r="H38" s="731">
        <v>40.779510000000002</v>
      </c>
      <c r="I38" s="732" t="s">
        <v>596</v>
      </c>
      <c r="J38" s="733" t="s">
        <v>1</v>
      </c>
    </row>
    <row r="39" spans="1:10" ht="14.4" customHeight="1" x14ac:dyDescent="0.3">
      <c r="A39" s="729" t="s">
        <v>617</v>
      </c>
      <c r="B39" s="730" t="s">
        <v>609</v>
      </c>
      <c r="C39" s="731">
        <v>1.02925</v>
      </c>
      <c r="D39" s="731">
        <v>7.2047499999999998</v>
      </c>
      <c r="E39" s="731"/>
      <c r="F39" s="731">
        <v>3.6397499999999998</v>
      </c>
      <c r="G39" s="731">
        <v>2</v>
      </c>
      <c r="H39" s="731">
        <v>1.6397499999999998</v>
      </c>
      <c r="I39" s="732">
        <v>1.8198749999999999</v>
      </c>
      <c r="J39" s="733" t="s">
        <v>1</v>
      </c>
    </row>
    <row r="40" spans="1:10" ht="14.4" customHeight="1" x14ac:dyDescent="0.3">
      <c r="A40" s="729" t="s">
        <v>617</v>
      </c>
      <c r="B40" s="730" t="s">
        <v>619</v>
      </c>
      <c r="C40" s="731">
        <v>1479.3131700000001</v>
      </c>
      <c r="D40" s="731">
        <v>2396.53944</v>
      </c>
      <c r="E40" s="731"/>
      <c r="F40" s="731">
        <v>3982.7516399999986</v>
      </c>
      <c r="G40" s="731">
        <v>2572</v>
      </c>
      <c r="H40" s="731">
        <v>1410.7516399999986</v>
      </c>
      <c r="I40" s="732">
        <v>1.5485037480559871</v>
      </c>
      <c r="J40" s="733" t="s">
        <v>615</v>
      </c>
    </row>
    <row r="41" spans="1:10" ht="14.4" customHeight="1" x14ac:dyDescent="0.3">
      <c r="A41" s="729" t="s">
        <v>596</v>
      </c>
      <c r="B41" s="730" t="s">
        <v>596</v>
      </c>
      <c r="C41" s="731" t="s">
        <v>596</v>
      </c>
      <c r="D41" s="731" t="s">
        <v>596</v>
      </c>
      <c r="E41" s="731"/>
      <c r="F41" s="731" t="s">
        <v>596</v>
      </c>
      <c r="G41" s="731" t="s">
        <v>596</v>
      </c>
      <c r="H41" s="731" t="s">
        <v>596</v>
      </c>
      <c r="I41" s="732" t="s">
        <v>596</v>
      </c>
      <c r="J41" s="733" t="s">
        <v>616</v>
      </c>
    </row>
    <row r="42" spans="1:10" ht="14.4" customHeight="1" x14ac:dyDescent="0.3">
      <c r="A42" s="729" t="s">
        <v>620</v>
      </c>
      <c r="B42" s="730" t="s">
        <v>621</v>
      </c>
      <c r="C42" s="731" t="s">
        <v>596</v>
      </c>
      <c r="D42" s="731" t="s">
        <v>596</v>
      </c>
      <c r="E42" s="731"/>
      <c r="F42" s="731" t="s">
        <v>596</v>
      </c>
      <c r="G42" s="731" t="s">
        <v>596</v>
      </c>
      <c r="H42" s="731" t="s">
        <v>596</v>
      </c>
      <c r="I42" s="732" t="s">
        <v>596</v>
      </c>
      <c r="J42" s="733" t="s">
        <v>0</v>
      </c>
    </row>
    <row r="43" spans="1:10" ht="14.4" customHeight="1" x14ac:dyDescent="0.3">
      <c r="A43" s="729" t="s">
        <v>620</v>
      </c>
      <c r="B43" s="730" t="s">
        <v>597</v>
      </c>
      <c r="C43" s="731">
        <v>143.25415000000001</v>
      </c>
      <c r="D43" s="731">
        <v>145.36490000000001</v>
      </c>
      <c r="E43" s="731"/>
      <c r="F43" s="731">
        <v>113.58691999999999</v>
      </c>
      <c r="G43" s="731">
        <v>121</v>
      </c>
      <c r="H43" s="731">
        <v>-7.4130800000000079</v>
      </c>
      <c r="I43" s="732">
        <v>0.93873487603305783</v>
      </c>
      <c r="J43" s="733" t="s">
        <v>1</v>
      </c>
    </row>
    <row r="44" spans="1:10" ht="14.4" customHeight="1" x14ac:dyDescent="0.3">
      <c r="A44" s="729" t="s">
        <v>620</v>
      </c>
      <c r="B44" s="730" t="s">
        <v>598</v>
      </c>
      <c r="C44" s="731">
        <v>0</v>
      </c>
      <c r="D44" s="731">
        <v>2.266</v>
      </c>
      <c r="E44" s="731"/>
      <c r="F44" s="731">
        <v>26.929099999999998</v>
      </c>
      <c r="G44" s="731">
        <v>12</v>
      </c>
      <c r="H44" s="731">
        <v>14.929099999999998</v>
      </c>
      <c r="I44" s="732">
        <v>2.2440916666666664</v>
      </c>
      <c r="J44" s="733" t="s">
        <v>1</v>
      </c>
    </row>
    <row r="45" spans="1:10" ht="14.4" customHeight="1" x14ac:dyDescent="0.3">
      <c r="A45" s="729" t="s">
        <v>620</v>
      </c>
      <c r="B45" s="730" t="s">
        <v>599</v>
      </c>
      <c r="C45" s="731">
        <v>2.46645</v>
      </c>
      <c r="D45" s="731">
        <v>1.6066800000000001</v>
      </c>
      <c r="E45" s="731"/>
      <c r="F45" s="731">
        <v>3.1826500000000002</v>
      </c>
      <c r="G45" s="731">
        <v>2</v>
      </c>
      <c r="H45" s="731">
        <v>1.1826500000000002</v>
      </c>
      <c r="I45" s="732">
        <v>1.5913250000000001</v>
      </c>
      <c r="J45" s="733" t="s">
        <v>1</v>
      </c>
    </row>
    <row r="46" spans="1:10" ht="14.4" customHeight="1" x14ac:dyDescent="0.3">
      <c r="A46" s="729" t="s">
        <v>620</v>
      </c>
      <c r="B46" s="730" t="s">
        <v>601</v>
      </c>
      <c r="C46" s="731">
        <v>57</v>
      </c>
      <c r="D46" s="731">
        <v>6.4354499999999994</v>
      </c>
      <c r="E46" s="731"/>
      <c r="F46" s="731">
        <v>163.51119</v>
      </c>
      <c r="G46" s="731">
        <v>35</v>
      </c>
      <c r="H46" s="731">
        <v>128.51119</v>
      </c>
      <c r="I46" s="732">
        <v>4.671748285714286</v>
      </c>
      <c r="J46" s="733" t="s">
        <v>1</v>
      </c>
    </row>
    <row r="47" spans="1:10" ht="14.4" customHeight="1" x14ac:dyDescent="0.3">
      <c r="A47" s="729" t="s">
        <v>620</v>
      </c>
      <c r="B47" s="730" t="s">
        <v>604</v>
      </c>
      <c r="C47" s="731">
        <v>0</v>
      </c>
      <c r="D47" s="731">
        <v>0</v>
      </c>
      <c r="E47" s="731"/>
      <c r="F47" s="731">
        <v>0</v>
      </c>
      <c r="G47" s="731">
        <v>7</v>
      </c>
      <c r="H47" s="731">
        <v>-7</v>
      </c>
      <c r="I47" s="732">
        <v>0</v>
      </c>
      <c r="J47" s="733" t="s">
        <v>1</v>
      </c>
    </row>
    <row r="48" spans="1:10" ht="14.4" customHeight="1" x14ac:dyDescent="0.3">
      <c r="A48" s="729" t="s">
        <v>620</v>
      </c>
      <c r="B48" s="730" t="s">
        <v>605</v>
      </c>
      <c r="C48" s="731">
        <v>1.5143499999999999</v>
      </c>
      <c r="D48" s="731">
        <v>28.161829999999998</v>
      </c>
      <c r="E48" s="731"/>
      <c r="F48" s="731">
        <v>17.23038</v>
      </c>
      <c r="G48" s="731">
        <v>16</v>
      </c>
      <c r="H48" s="731">
        <v>1.2303800000000003</v>
      </c>
      <c r="I48" s="732">
        <v>1.07689875</v>
      </c>
      <c r="J48" s="733" t="s">
        <v>1</v>
      </c>
    </row>
    <row r="49" spans="1:10" ht="14.4" customHeight="1" x14ac:dyDescent="0.3">
      <c r="A49" s="729" t="s">
        <v>620</v>
      </c>
      <c r="B49" s="730" t="s">
        <v>606</v>
      </c>
      <c r="C49" s="731">
        <v>0</v>
      </c>
      <c r="D49" s="731">
        <v>0.14849999999999999</v>
      </c>
      <c r="E49" s="731"/>
      <c r="F49" s="731">
        <v>0.23502000000000001</v>
      </c>
      <c r="G49" s="731">
        <v>1</v>
      </c>
      <c r="H49" s="731">
        <v>-0.76497999999999999</v>
      </c>
      <c r="I49" s="732">
        <v>0.23502000000000001</v>
      </c>
      <c r="J49" s="733" t="s">
        <v>1</v>
      </c>
    </row>
    <row r="50" spans="1:10" ht="14.4" customHeight="1" x14ac:dyDescent="0.3">
      <c r="A50" s="729" t="s">
        <v>620</v>
      </c>
      <c r="B50" s="730" t="s">
        <v>622</v>
      </c>
      <c r="C50" s="731">
        <v>204.23495000000003</v>
      </c>
      <c r="D50" s="731">
        <v>183.98336000000003</v>
      </c>
      <c r="E50" s="731"/>
      <c r="F50" s="731">
        <v>324.67526000000004</v>
      </c>
      <c r="G50" s="731">
        <v>194</v>
      </c>
      <c r="H50" s="731">
        <v>130.67526000000004</v>
      </c>
      <c r="I50" s="732">
        <v>1.67358381443299</v>
      </c>
      <c r="J50" s="733" t="s">
        <v>615</v>
      </c>
    </row>
    <row r="51" spans="1:10" ht="14.4" customHeight="1" x14ac:dyDescent="0.3">
      <c r="A51" s="729" t="s">
        <v>596</v>
      </c>
      <c r="B51" s="730" t="s">
        <v>596</v>
      </c>
      <c r="C51" s="731" t="s">
        <v>596</v>
      </c>
      <c r="D51" s="731" t="s">
        <v>596</v>
      </c>
      <c r="E51" s="731"/>
      <c r="F51" s="731" t="s">
        <v>596</v>
      </c>
      <c r="G51" s="731" t="s">
        <v>596</v>
      </c>
      <c r="H51" s="731" t="s">
        <v>596</v>
      </c>
      <c r="I51" s="732" t="s">
        <v>596</v>
      </c>
      <c r="J51" s="733" t="s">
        <v>616</v>
      </c>
    </row>
    <row r="52" spans="1:10" ht="14.4" customHeight="1" x14ac:dyDescent="0.3">
      <c r="A52" s="729" t="s">
        <v>623</v>
      </c>
      <c r="B52" s="730" t="s">
        <v>624</v>
      </c>
      <c r="C52" s="731" t="s">
        <v>596</v>
      </c>
      <c r="D52" s="731" t="s">
        <v>596</v>
      </c>
      <c r="E52" s="731"/>
      <c r="F52" s="731" t="s">
        <v>596</v>
      </c>
      <c r="G52" s="731" t="s">
        <v>596</v>
      </c>
      <c r="H52" s="731" t="s">
        <v>596</v>
      </c>
      <c r="I52" s="732" t="s">
        <v>596</v>
      </c>
      <c r="J52" s="733" t="s">
        <v>0</v>
      </c>
    </row>
    <row r="53" spans="1:10" ht="14.4" customHeight="1" x14ac:dyDescent="0.3">
      <c r="A53" s="729" t="s">
        <v>623</v>
      </c>
      <c r="B53" s="730" t="s">
        <v>597</v>
      </c>
      <c r="C53" s="731">
        <v>23.999560000000002</v>
      </c>
      <c r="D53" s="731">
        <v>255.15245000000002</v>
      </c>
      <c r="E53" s="731"/>
      <c r="F53" s="731">
        <v>141.48934</v>
      </c>
      <c r="G53" s="731">
        <v>84</v>
      </c>
      <c r="H53" s="731">
        <v>57.489339999999999</v>
      </c>
      <c r="I53" s="732">
        <v>1.6843969047619047</v>
      </c>
      <c r="J53" s="733" t="s">
        <v>1</v>
      </c>
    </row>
    <row r="54" spans="1:10" ht="14.4" customHeight="1" x14ac:dyDescent="0.3">
      <c r="A54" s="729" t="s">
        <v>623</v>
      </c>
      <c r="B54" s="730" t="s">
        <v>602</v>
      </c>
      <c r="C54" s="731">
        <v>2378.4724199999996</v>
      </c>
      <c r="D54" s="731">
        <v>2474.0065800000002</v>
      </c>
      <c r="E54" s="731"/>
      <c r="F54" s="731">
        <v>3100.3663999999999</v>
      </c>
      <c r="G54" s="731">
        <v>2567</v>
      </c>
      <c r="H54" s="731">
        <v>533.36639999999989</v>
      </c>
      <c r="I54" s="732">
        <v>1.2077781067393845</v>
      </c>
      <c r="J54" s="733" t="s">
        <v>1</v>
      </c>
    </row>
    <row r="55" spans="1:10" ht="14.4" customHeight="1" x14ac:dyDescent="0.3">
      <c r="A55" s="729" t="s">
        <v>623</v>
      </c>
      <c r="B55" s="730" t="s">
        <v>605</v>
      </c>
      <c r="C55" s="731">
        <v>0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596</v>
      </c>
      <c r="J55" s="733" t="s">
        <v>1</v>
      </c>
    </row>
    <row r="56" spans="1:10" ht="14.4" customHeight="1" x14ac:dyDescent="0.3">
      <c r="A56" s="729" t="s">
        <v>623</v>
      </c>
      <c r="B56" s="730" t="s">
        <v>606</v>
      </c>
      <c r="C56" s="731">
        <v>0</v>
      </c>
      <c r="D56" s="731">
        <v>0</v>
      </c>
      <c r="E56" s="731"/>
      <c r="F56" s="731">
        <v>0</v>
      </c>
      <c r="G56" s="731">
        <v>0</v>
      </c>
      <c r="H56" s="731">
        <v>0</v>
      </c>
      <c r="I56" s="732" t="s">
        <v>596</v>
      </c>
      <c r="J56" s="733" t="s">
        <v>1</v>
      </c>
    </row>
    <row r="57" spans="1:10" ht="14.4" customHeight="1" x14ac:dyDescent="0.3">
      <c r="A57" s="729" t="s">
        <v>623</v>
      </c>
      <c r="B57" s="730" t="s">
        <v>608</v>
      </c>
      <c r="C57" s="731">
        <v>0</v>
      </c>
      <c r="D57" s="731">
        <v>0</v>
      </c>
      <c r="E57" s="731"/>
      <c r="F57" s="731">
        <v>451.36153999999999</v>
      </c>
      <c r="G57" s="731">
        <v>583</v>
      </c>
      <c r="H57" s="731">
        <v>-131.63846000000001</v>
      </c>
      <c r="I57" s="732">
        <v>0.7742050428816466</v>
      </c>
      <c r="J57" s="733" t="s">
        <v>1</v>
      </c>
    </row>
    <row r="58" spans="1:10" ht="14.4" customHeight="1" x14ac:dyDescent="0.3">
      <c r="A58" s="729" t="s">
        <v>623</v>
      </c>
      <c r="B58" s="730" t="s">
        <v>609</v>
      </c>
      <c r="C58" s="731">
        <v>0</v>
      </c>
      <c r="D58" s="731">
        <v>0</v>
      </c>
      <c r="E58" s="731"/>
      <c r="F58" s="731">
        <v>1.02925</v>
      </c>
      <c r="G58" s="731">
        <v>0</v>
      </c>
      <c r="H58" s="731">
        <v>1.02925</v>
      </c>
      <c r="I58" s="732" t="s">
        <v>596</v>
      </c>
      <c r="J58" s="733" t="s">
        <v>1</v>
      </c>
    </row>
    <row r="59" spans="1:10" ht="14.4" customHeight="1" x14ac:dyDescent="0.3">
      <c r="A59" s="729" t="s">
        <v>623</v>
      </c>
      <c r="B59" s="730" t="s">
        <v>625</v>
      </c>
      <c r="C59" s="731">
        <v>2402.4719799999998</v>
      </c>
      <c r="D59" s="731">
        <v>2729.1590300000003</v>
      </c>
      <c r="E59" s="731"/>
      <c r="F59" s="731">
        <v>3694.2465299999999</v>
      </c>
      <c r="G59" s="731">
        <v>3234</v>
      </c>
      <c r="H59" s="731">
        <v>460.24652999999989</v>
      </c>
      <c r="I59" s="732">
        <v>1.1423149443413729</v>
      </c>
      <c r="J59" s="733" t="s">
        <v>615</v>
      </c>
    </row>
    <row r="60" spans="1:10" ht="14.4" customHeight="1" x14ac:dyDescent="0.3">
      <c r="A60" s="729" t="s">
        <v>596</v>
      </c>
      <c r="B60" s="730" t="s">
        <v>596</v>
      </c>
      <c r="C60" s="731" t="s">
        <v>596</v>
      </c>
      <c r="D60" s="731" t="s">
        <v>596</v>
      </c>
      <c r="E60" s="731"/>
      <c r="F60" s="731" t="s">
        <v>596</v>
      </c>
      <c r="G60" s="731" t="s">
        <v>596</v>
      </c>
      <c r="H60" s="731" t="s">
        <v>596</v>
      </c>
      <c r="I60" s="732" t="s">
        <v>596</v>
      </c>
      <c r="J60" s="733" t="s">
        <v>616</v>
      </c>
    </row>
    <row r="61" spans="1:10" ht="14.4" customHeight="1" x14ac:dyDescent="0.3">
      <c r="A61" s="729" t="s">
        <v>626</v>
      </c>
      <c r="B61" s="730" t="s">
        <v>627</v>
      </c>
      <c r="C61" s="731" t="s">
        <v>596</v>
      </c>
      <c r="D61" s="731" t="s">
        <v>596</v>
      </c>
      <c r="E61" s="731"/>
      <c r="F61" s="731" t="s">
        <v>596</v>
      </c>
      <c r="G61" s="731" t="s">
        <v>596</v>
      </c>
      <c r="H61" s="731" t="s">
        <v>596</v>
      </c>
      <c r="I61" s="732" t="s">
        <v>596</v>
      </c>
      <c r="J61" s="733" t="s">
        <v>0</v>
      </c>
    </row>
    <row r="62" spans="1:10" ht="14.4" customHeight="1" x14ac:dyDescent="0.3">
      <c r="A62" s="729" t="s">
        <v>626</v>
      </c>
      <c r="B62" s="730" t="s">
        <v>597</v>
      </c>
      <c r="C62" s="731">
        <v>338.53059000000007</v>
      </c>
      <c r="D62" s="731">
        <v>413.55743999999999</v>
      </c>
      <c r="E62" s="731"/>
      <c r="F62" s="731">
        <v>405.96346000000005</v>
      </c>
      <c r="G62" s="731">
        <v>377</v>
      </c>
      <c r="H62" s="731">
        <v>28.963460000000055</v>
      </c>
      <c r="I62" s="732">
        <v>1.0768261538461541</v>
      </c>
      <c r="J62" s="733" t="s">
        <v>1</v>
      </c>
    </row>
    <row r="63" spans="1:10" ht="14.4" customHeight="1" x14ac:dyDescent="0.3">
      <c r="A63" s="729" t="s">
        <v>626</v>
      </c>
      <c r="B63" s="730" t="s">
        <v>598</v>
      </c>
      <c r="C63" s="731">
        <v>33.580800000000004</v>
      </c>
      <c r="D63" s="731">
        <v>28.943200000000001</v>
      </c>
      <c r="E63" s="731"/>
      <c r="F63" s="731">
        <v>45.434839999999994</v>
      </c>
      <c r="G63" s="731">
        <v>33</v>
      </c>
      <c r="H63" s="731">
        <v>12.434839999999994</v>
      </c>
      <c r="I63" s="732">
        <v>1.3768133333333332</v>
      </c>
      <c r="J63" s="733" t="s">
        <v>1</v>
      </c>
    </row>
    <row r="64" spans="1:10" ht="14.4" customHeight="1" x14ac:dyDescent="0.3">
      <c r="A64" s="729" t="s">
        <v>626</v>
      </c>
      <c r="B64" s="730" t="s">
        <v>599</v>
      </c>
      <c r="C64" s="731">
        <v>31.217320000000001</v>
      </c>
      <c r="D64" s="731">
        <v>11.792039999999998</v>
      </c>
      <c r="E64" s="731"/>
      <c r="F64" s="731">
        <v>12.292729999999999</v>
      </c>
      <c r="G64" s="731">
        <v>11</v>
      </c>
      <c r="H64" s="731">
        <v>1.2927299999999988</v>
      </c>
      <c r="I64" s="732">
        <v>1.1175209090909091</v>
      </c>
      <c r="J64" s="733" t="s">
        <v>1</v>
      </c>
    </row>
    <row r="65" spans="1:10" ht="14.4" customHeight="1" x14ac:dyDescent="0.3">
      <c r="A65" s="729" t="s">
        <v>626</v>
      </c>
      <c r="B65" s="730" t="s">
        <v>600</v>
      </c>
      <c r="C65" s="731">
        <v>28.499980000000001</v>
      </c>
      <c r="D65" s="731">
        <v>0</v>
      </c>
      <c r="E65" s="731"/>
      <c r="F65" s="731">
        <v>0</v>
      </c>
      <c r="G65" s="731">
        <v>10</v>
      </c>
      <c r="H65" s="731">
        <v>-10</v>
      </c>
      <c r="I65" s="732">
        <v>0</v>
      </c>
      <c r="J65" s="733" t="s">
        <v>1</v>
      </c>
    </row>
    <row r="66" spans="1:10" ht="14.4" customHeight="1" x14ac:dyDescent="0.3">
      <c r="A66" s="729" t="s">
        <v>626</v>
      </c>
      <c r="B66" s="730" t="s">
        <v>601</v>
      </c>
      <c r="C66" s="731">
        <v>373.63880000000006</v>
      </c>
      <c r="D66" s="731">
        <v>96.848849999999985</v>
      </c>
      <c r="E66" s="731"/>
      <c r="F66" s="731">
        <v>522.36701999999991</v>
      </c>
      <c r="G66" s="731">
        <v>49</v>
      </c>
      <c r="H66" s="731">
        <v>473.36701999999991</v>
      </c>
      <c r="I66" s="732">
        <v>10.660551428571427</v>
      </c>
      <c r="J66" s="733" t="s">
        <v>1</v>
      </c>
    </row>
    <row r="67" spans="1:10" ht="14.4" customHeight="1" x14ac:dyDescent="0.3">
      <c r="A67" s="729" t="s">
        <v>626</v>
      </c>
      <c r="B67" s="730" t="s">
        <v>603</v>
      </c>
      <c r="C67" s="731">
        <v>0</v>
      </c>
      <c r="D67" s="731">
        <v>0</v>
      </c>
      <c r="E67" s="731"/>
      <c r="F67" s="731">
        <v>1.8259799999999999</v>
      </c>
      <c r="G67" s="731">
        <v>0</v>
      </c>
      <c r="H67" s="731">
        <v>1.8259799999999999</v>
      </c>
      <c r="I67" s="732" t="s">
        <v>596</v>
      </c>
      <c r="J67" s="733" t="s">
        <v>1</v>
      </c>
    </row>
    <row r="68" spans="1:10" ht="14.4" customHeight="1" x14ac:dyDescent="0.3">
      <c r="A68" s="729" t="s">
        <v>626</v>
      </c>
      <c r="B68" s="730" t="s">
        <v>604</v>
      </c>
      <c r="C68" s="731">
        <v>615.05284999999992</v>
      </c>
      <c r="D68" s="731">
        <v>653.02298999999994</v>
      </c>
      <c r="E68" s="731"/>
      <c r="F68" s="731">
        <v>489.50192000000004</v>
      </c>
      <c r="G68" s="731">
        <v>661</v>
      </c>
      <c r="H68" s="731">
        <v>-171.49807999999996</v>
      </c>
      <c r="I68" s="732">
        <v>0.74054753403933438</v>
      </c>
      <c r="J68" s="733" t="s">
        <v>1</v>
      </c>
    </row>
    <row r="69" spans="1:10" ht="14.4" customHeight="1" x14ac:dyDescent="0.3">
      <c r="A69" s="729" t="s">
        <v>626</v>
      </c>
      <c r="B69" s="730" t="s">
        <v>605</v>
      </c>
      <c r="C69" s="731">
        <v>136.55223999999998</v>
      </c>
      <c r="D69" s="731">
        <v>62.923409999999997</v>
      </c>
      <c r="E69" s="731"/>
      <c r="F69" s="731">
        <v>64.152940000000001</v>
      </c>
      <c r="G69" s="731">
        <v>76</v>
      </c>
      <c r="H69" s="731">
        <v>-11.847059999999999</v>
      </c>
      <c r="I69" s="732">
        <v>0.84411763157894737</v>
      </c>
      <c r="J69" s="733" t="s">
        <v>1</v>
      </c>
    </row>
    <row r="70" spans="1:10" ht="14.4" customHeight="1" x14ac:dyDescent="0.3">
      <c r="A70" s="729" t="s">
        <v>626</v>
      </c>
      <c r="B70" s="730" t="s">
        <v>606</v>
      </c>
      <c r="C70" s="731">
        <v>1.1380299999999999</v>
      </c>
      <c r="D70" s="731">
        <v>34.506140000000002</v>
      </c>
      <c r="E70" s="731"/>
      <c r="F70" s="731">
        <v>4.1617600000000001</v>
      </c>
      <c r="G70" s="731">
        <v>30</v>
      </c>
      <c r="H70" s="731">
        <v>-25.838239999999999</v>
      </c>
      <c r="I70" s="732">
        <v>0.13872533333333334</v>
      </c>
      <c r="J70" s="733" t="s">
        <v>1</v>
      </c>
    </row>
    <row r="71" spans="1:10" ht="14.4" customHeight="1" x14ac:dyDescent="0.3">
      <c r="A71" s="729" t="s">
        <v>626</v>
      </c>
      <c r="B71" s="730" t="s">
        <v>609</v>
      </c>
      <c r="C71" s="731">
        <v>1.242</v>
      </c>
      <c r="D71" s="731">
        <v>0.55200000000000005</v>
      </c>
      <c r="E71" s="731"/>
      <c r="F71" s="731">
        <v>2.2080000000000002</v>
      </c>
      <c r="G71" s="731">
        <v>1</v>
      </c>
      <c r="H71" s="731">
        <v>1.2080000000000002</v>
      </c>
      <c r="I71" s="732">
        <v>2.2080000000000002</v>
      </c>
      <c r="J71" s="733" t="s">
        <v>1</v>
      </c>
    </row>
    <row r="72" spans="1:10" ht="14.4" customHeight="1" x14ac:dyDescent="0.3">
      <c r="A72" s="729" t="s">
        <v>626</v>
      </c>
      <c r="B72" s="730" t="s">
        <v>628</v>
      </c>
      <c r="C72" s="731">
        <v>1559.45261</v>
      </c>
      <c r="D72" s="731">
        <v>1302.1460699999998</v>
      </c>
      <c r="E72" s="731"/>
      <c r="F72" s="731">
        <v>1547.9086499999999</v>
      </c>
      <c r="G72" s="731">
        <v>1250</v>
      </c>
      <c r="H72" s="731">
        <v>297.90864999999985</v>
      </c>
      <c r="I72" s="732">
        <v>1.2383269199999998</v>
      </c>
      <c r="J72" s="733" t="s">
        <v>615</v>
      </c>
    </row>
    <row r="73" spans="1:10" ht="14.4" customHeight="1" x14ac:dyDescent="0.3">
      <c r="A73" s="729" t="s">
        <v>596</v>
      </c>
      <c r="B73" s="730" t="s">
        <v>596</v>
      </c>
      <c r="C73" s="731" t="s">
        <v>596</v>
      </c>
      <c r="D73" s="731" t="s">
        <v>596</v>
      </c>
      <c r="E73" s="731"/>
      <c r="F73" s="731" t="s">
        <v>596</v>
      </c>
      <c r="G73" s="731" t="s">
        <v>596</v>
      </c>
      <c r="H73" s="731" t="s">
        <v>596</v>
      </c>
      <c r="I73" s="732" t="s">
        <v>596</v>
      </c>
      <c r="J73" s="733" t="s">
        <v>616</v>
      </c>
    </row>
    <row r="74" spans="1:10" ht="14.4" customHeight="1" x14ac:dyDescent="0.3">
      <c r="A74" s="729" t="s">
        <v>629</v>
      </c>
      <c r="B74" s="730" t="s">
        <v>630</v>
      </c>
      <c r="C74" s="731" t="s">
        <v>596</v>
      </c>
      <c r="D74" s="731" t="s">
        <v>596</v>
      </c>
      <c r="E74" s="731"/>
      <c r="F74" s="731" t="s">
        <v>596</v>
      </c>
      <c r="G74" s="731" t="s">
        <v>596</v>
      </c>
      <c r="H74" s="731" t="s">
        <v>596</v>
      </c>
      <c r="I74" s="732" t="s">
        <v>596</v>
      </c>
      <c r="J74" s="733" t="s">
        <v>0</v>
      </c>
    </row>
    <row r="75" spans="1:10" ht="14.4" customHeight="1" x14ac:dyDescent="0.3">
      <c r="A75" s="729" t="s">
        <v>629</v>
      </c>
      <c r="B75" s="730" t="s">
        <v>597</v>
      </c>
      <c r="C75" s="731">
        <v>200.70402000000001</v>
      </c>
      <c r="D75" s="731">
        <v>215.68105999999997</v>
      </c>
      <c r="E75" s="731"/>
      <c r="F75" s="731">
        <v>255.59313</v>
      </c>
      <c r="G75" s="731">
        <v>213</v>
      </c>
      <c r="H75" s="731">
        <v>42.593130000000002</v>
      </c>
      <c r="I75" s="732">
        <v>1.1999677464788732</v>
      </c>
      <c r="J75" s="733" t="s">
        <v>1</v>
      </c>
    </row>
    <row r="76" spans="1:10" ht="14.4" customHeight="1" x14ac:dyDescent="0.3">
      <c r="A76" s="729" t="s">
        <v>629</v>
      </c>
      <c r="B76" s="730" t="s">
        <v>598</v>
      </c>
      <c r="C76" s="731">
        <v>18.1632</v>
      </c>
      <c r="D76" s="731">
        <v>15.598000000000001</v>
      </c>
      <c r="E76" s="731"/>
      <c r="F76" s="731">
        <v>4.532</v>
      </c>
      <c r="G76" s="731">
        <v>14</v>
      </c>
      <c r="H76" s="731">
        <v>-9.468</v>
      </c>
      <c r="I76" s="732">
        <v>0.32371428571428573</v>
      </c>
      <c r="J76" s="733" t="s">
        <v>1</v>
      </c>
    </row>
    <row r="77" spans="1:10" ht="14.4" customHeight="1" x14ac:dyDescent="0.3">
      <c r="A77" s="729" t="s">
        <v>629</v>
      </c>
      <c r="B77" s="730" t="s">
        <v>599</v>
      </c>
      <c r="C77" s="731">
        <v>19.812279999999998</v>
      </c>
      <c r="D77" s="731">
        <v>9.9231199999999991</v>
      </c>
      <c r="E77" s="731"/>
      <c r="F77" s="731">
        <v>17.147249999999996</v>
      </c>
      <c r="G77" s="731">
        <v>7</v>
      </c>
      <c r="H77" s="731">
        <v>10.147249999999996</v>
      </c>
      <c r="I77" s="732">
        <v>2.4496071428571424</v>
      </c>
      <c r="J77" s="733" t="s">
        <v>1</v>
      </c>
    </row>
    <row r="78" spans="1:10" ht="14.4" customHeight="1" x14ac:dyDescent="0.3">
      <c r="A78" s="729" t="s">
        <v>629</v>
      </c>
      <c r="B78" s="730" t="s">
        <v>601</v>
      </c>
      <c r="C78" s="731">
        <v>0</v>
      </c>
      <c r="D78" s="731">
        <v>33.456499999999998</v>
      </c>
      <c r="E78" s="731"/>
      <c r="F78" s="731">
        <v>196.48014000000001</v>
      </c>
      <c r="G78" s="731">
        <v>159</v>
      </c>
      <c r="H78" s="731">
        <v>37.480140000000006</v>
      </c>
      <c r="I78" s="732">
        <v>1.2357241509433963</v>
      </c>
      <c r="J78" s="733" t="s">
        <v>1</v>
      </c>
    </row>
    <row r="79" spans="1:10" ht="14.4" customHeight="1" x14ac:dyDescent="0.3">
      <c r="A79" s="729" t="s">
        <v>629</v>
      </c>
      <c r="B79" s="730" t="s">
        <v>604</v>
      </c>
      <c r="C79" s="731">
        <v>542.92307999999991</v>
      </c>
      <c r="D79" s="731">
        <v>497.61542000000003</v>
      </c>
      <c r="E79" s="731"/>
      <c r="F79" s="731">
        <v>221.708</v>
      </c>
      <c r="G79" s="731">
        <v>499</v>
      </c>
      <c r="H79" s="731">
        <v>-277.29200000000003</v>
      </c>
      <c r="I79" s="732">
        <v>0.4443046092184369</v>
      </c>
      <c r="J79" s="733" t="s">
        <v>1</v>
      </c>
    </row>
    <row r="80" spans="1:10" ht="14.4" customHeight="1" x14ac:dyDescent="0.3">
      <c r="A80" s="729" t="s">
        <v>629</v>
      </c>
      <c r="B80" s="730" t="s">
        <v>605</v>
      </c>
      <c r="C80" s="731">
        <v>52.860320000000002</v>
      </c>
      <c r="D80" s="731">
        <v>48.338040000000007</v>
      </c>
      <c r="E80" s="731"/>
      <c r="F80" s="731">
        <v>47.828710000000001</v>
      </c>
      <c r="G80" s="731">
        <v>58</v>
      </c>
      <c r="H80" s="731">
        <v>-10.171289999999999</v>
      </c>
      <c r="I80" s="732">
        <v>0.82463293103448276</v>
      </c>
      <c r="J80" s="733" t="s">
        <v>1</v>
      </c>
    </row>
    <row r="81" spans="1:10" ht="14.4" customHeight="1" x14ac:dyDescent="0.3">
      <c r="A81" s="729" t="s">
        <v>629</v>
      </c>
      <c r="B81" s="730" t="s">
        <v>606</v>
      </c>
      <c r="C81" s="731">
        <v>0.63800000000000001</v>
      </c>
      <c r="D81" s="731">
        <v>1.0395000000000001</v>
      </c>
      <c r="E81" s="731"/>
      <c r="F81" s="731">
        <v>0.59399999999999997</v>
      </c>
      <c r="G81" s="731">
        <v>2</v>
      </c>
      <c r="H81" s="731">
        <v>-1.4060000000000001</v>
      </c>
      <c r="I81" s="732">
        <v>0.29699999999999999</v>
      </c>
      <c r="J81" s="733" t="s">
        <v>1</v>
      </c>
    </row>
    <row r="82" spans="1:10" ht="14.4" customHeight="1" x14ac:dyDescent="0.3">
      <c r="A82" s="729" t="s">
        <v>629</v>
      </c>
      <c r="B82" s="730" t="s">
        <v>631</v>
      </c>
      <c r="C82" s="731">
        <v>835.10089999999991</v>
      </c>
      <c r="D82" s="731">
        <v>821.65164000000004</v>
      </c>
      <c r="E82" s="731"/>
      <c r="F82" s="731">
        <v>743.88323000000003</v>
      </c>
      <c r="G82" s="731">
        <v>952</v>
      </c>
      <c r="H82" s="731">
        <v>-208.11676999999997</v>
      </c>
      <c r="I82" s="732">
        <v>0.7813899474789916</v>
      </c>
      <c r="J82" s="733" t="s">
        <v>615</v>
      </c>
    </row>
    <row r="83" spans="1:10" ht="14.4" customHeight="1" x14ac:dyDescent="0.3">
      <c r="A83" s="729" t="s">
        <v>596</v>
      </c>
      <c r="B83" s="730" t="s">
        <v>596</v>
      </c>
      <c r="C83" s="731" t="s">
        <v>596</v>
      </c>
      <c r="D83" s="731" t="s">
        <v>596</v>
      </c>
      <c r="E83" s="731"/>
      <c r="F83" s="731" t="s">
        <v>596</v>
      </c>
      <c r="G83" s="731" t="s">
        <v>596</v>
      </c>
      <c r="H83" s="731" t="s">
        <v>596</v>
      </c>
      <c r="I83" s="732" t="s">
        <v>596</v>
      </c>
      <c r="J83" s="733" t="s">
        <v>616</v>
      </c>
    </row>
    <row r="84" spans="1:10" ht="14.4" customHeight="1" x14ac:dyDescent="0.3">
      <c r="A84" s="729" t="s">
        <v>632</v>
      </c>
      <c r="B84" s="730" t="s">
        <v>633</v>
      </c>
      <c r="C84" s="731" t="s">
        <v>596</v>
      </c>
      <c r="D84" s="731" t="s">
        <v>596</v>
      </c>
      <c r="E84" s="731"/>
      <c r="F84" s="731" t="s">
        <v>596</v>
      </c>
      <c r="G84" s="731" t="s">
        <v>596</v>
      </c>
      <c r="H84" s="731" t="s">
        <v>596</v>
      </c>
      <c r="I84" s="732" t="s">
        <v>596</v>
      </c>
      <c r="J84" s="733" t="s">
        <v>0</v>
      </c>
    </row>
    <row r="85" spans="1:10" ht="14.4" customHeight="1" x14ac:dyDescent="0.3">
      <c r="A85" s="729" t="s">
        <v>632</v>
      </c>
      <c r="B85" s="730" t="s">
        <v>597</v>
      </c>
      <c r="C85" s="731">
        <v>0</v>
      </c>
      <c r="D85" s="731">
        <v>-5.5067062021407764E-17</v>
      </c>
      <c r="E85" s="731"/>
      <c r="F85" s="731">
        <v>0</v>
      </c>
      <c r="G85" s="731">
        <v>0</v>
      </c>
      <c r="H85" s="731">
        <v>0</v>
      </c>
      <c r="I85" s="732" t="s">
        <v>596</v>
      </c>
      <c r="J85" s="733" t="s">
        <v>1</v>
      </c>
    </row>
    <row r="86" spans="1:10" ht="14.4" customHeight="1" x14ac:dyDescent="0.3">
      <c r="A86" s="729" t="s">
        <v>632</v>
      </c>
      <c r="B86" s="730" t="s">
        <v>607</v>
      </c>
      <c r="C86" s="731">
        <v>69621.236450000011</v>
      </c>
      <c r="D86" s="731">
        <v>82922.701560000001</v>
      </c>
      <c r="E86" s="731"/>
      <c r="F86" s="731">
        <v>88164.548779999983</v>
      </c>
      <c r="G86" s="731">
        <v>78500</v>
      </c>
      <c r="H86" s="731">
        <v>9664.5487799999828</v>
      </c>
      <c r="I86" s="732">
        <v>1.1231152710828023</v>
      </c>
      <c r="J86" s="733" t="s">
        <v>1</v>
      </c>
    </row>
    <row r="87" spans="1:10" ht="14.4" customHeight="1" x14ac:dyDescent="0.3">
      <c r="A87" s="729" t="s">
        <v>632</v>
      </c>
      <c r="B87" s="730" t="s">
        <v>634</v>
      </c>
      <c r="C87" s="731">
        <v>69621.236450000011</v>
      </c>
      <c r="D87" s="731">
        <v>82922.701560000001</v>
      </c>
      <c r="E87" s="731"/>
      <c r="F87" s="731">
        <v>88164.548779999983</v>
      </c>
      <c r="G87" s="731">
        <v>78500</v>
      </c>
      <c r="H87" s="731">
        <v>9664.5487799999828</v>
      </c>
      <c r="I87" s="732">
        <v>1.1231152710828023</v>
      </c>
      <c r="J87" s="733" t="s">
        <v>615</v>
      </c>
    </row>
    <row r="88" spans="1:10" ht="14.4" customHeight="1" x14ac:dyDescent="0.3">
      <c r="A88" s="729" t="s">
        <v>596</v>
      </c>
      <c r="B88" s="730" t="s">
        <v>596</v>
      </c>
      <c r="C88" s="731" t="s">
        <v>596</v>
      </c>
      <c r="D88" s="731" t="s">
        <v>596</v>
      </c>
      <c r="E88" s="731"/>
      <c r="F88" s="731" t="s">
        <v>596</v>
      </c>
      <c r="G88" s="731" t="s">
        <v>596</v>
      </c>
      <c r="H88" s="731" t="s">
        <v>596</v>
      </c>
      <c r="I88" s="732" t="s">
        <v>596</v>
      </c>
      <c r="J88" s="733" t="s">
        <v>616</v>
      </c>
    </row>
    <row r="89" spans="1:10" ht="14.4" customHeight="1" x14ac:dyDescent="0.3">
      <c r="A89" s="729" t="s">
        <v>594</v>
      </c>
      <c r="B89" s="730" t="s">
        <v>610</v>
      </c>
      <c r="C89" s="731">
        <v>77747.831350000008</v>
      </c>
      <c r="D89" s="731">
        <v>91715.551800000001</v>
      </c>
      <c r="E89" s="731"/>
      <c r="F89" s="731">
        <v>100024.56948999998</v>
      </c>
      <c r="G89" s="731">
        <v>88233</v>
      </c>
      <c r="H89" s="731">
        <v>11791.56948999998</v>
      </c>
      <c r="I89" s="732">
        <v>1.1336412622261509</v>
      </c>
      <c r="J89" s="733" t="s">
        <v>611</v>
      </c>
    </row>
  </sheetData>
  <mergeCells count="3">
    <mergeCell ref="F3:I3"/>
    <mergeCell ref="C4:D4"/>
    <mergeCell ref="A1:I1"/>
  </mergeCells>
  <conditionalFormatting sqref="F20 F90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89">
    <cfRule type="expression" dxfId="66" priority="5">
      <formula>$H21&gt;0</formula>
    </cfRule>
  </conditionalFormatting>
  <conditionalFormatting sqref="A21:A89">
    <cfRule type="expression" dxfId="65" priority="2">
      <formula>AND($J21&lt;&gt;"mezeraKL",$J21&lt;&gt;"")</formula>
    </cfRule>
  </conditionalFormatting>
  <conditionalFormatting sqref="I21:I89">
    <cfRule type="expression" dxfId="64" priority="6">
      <formula>$I21&gt;1</formula>
    </cfRule>
  </conditionalFormatting>
  <conditionalFormatting sqref="B21:B89">
    <cfRule type="expression" dxfId="63" priority="1">
      <formula>OR($J21="NS",$J21="SumaNS",$J21="Účet")</formula>
    </cfRule>
  </conditionalFormatting>
  <conditionalFormatting sqref="A21:D89 F21:I89">
    <cfRule type="expression" dxfId="62" priority="8">
      <formula>AND($J21&lt;&gt;"",$J21&lt;&gt;"mezeraKL")</formula>
    </cfRule>
  </conditionalFormatting>
  <conditionalFormatting sqref="B21:D89 F21:I89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89 F21:I89">
    <cfRule type="expression" dxfId="60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7669.8522108854795</v>
      </c>
      <c r="M3" s="203">
        <f>SUBTOTAL(9,M5:M1048576)</f>
        <v>13174.4</v>
      </c>
      <c r="N3" s="204">
        <f>SUBTOTAL(9,N5:N1048576)</f>
        <v>101045700.96708965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594</v>
      </c>
      <c r="B5" s="741" t="s">
        <v>595</v>
      </c>
      <c r="C5" s="742" t="s">
        <v>612</v>
      </c>
      <c r="D5" s="743" t="s">
        <v>613</v>
      </c>
      <c r="E5" s="744">
        <v>50113001</v>
      </c>
      <c r="F5" s="743" t="s">
        <v>635</v>
      </c>
      <c r="G5" s="742" t="s">
        <v>636</v>
      </c>
      <c r="H5" s="742">
        <v>196884</v>
      </c>
      <c r="I5" s="742">
        <v>96884</v>
      </c>
      <c r="J5" s="742" t="s">
        <v>637</v>
      </c>
      <c r="K5" s="742" t="s">
        <v>638</v>
      </c>
      <c r="L5" s="745">
        <v>9.3499986181160839</v>
      </c>
      <c r="M5" s="745">
        <v>12</v>
      </c>
      <c r="N5" s="746">
        <v>112.19998341739301</v>
      </c>
    </row>
    <row r="6" spans="1:14" ht="14.4" customHeight="1" x14ac:dyDescent="0.3">
      <c r="A6" s="747" t="s">
        <v>594</v>
      </c>
      <c r="B6" s="748" t="s">
        <v>595</v>
      </c>
      <c r="C6" s="749" t="s">
        <v>612</v>
      </c>
      <c r="D6" s="750" t="s">
        <v>613</v>
      </c>
      <c r="E6" s="751">
        <v>50113001</v>
      </c>
      <c r="F6" s="750" t="s">
        <v>635</v>
      </c>
      <c r="G6" s="749" t="s">
        <v>636</v>
      </c>
      <c r="H6" s="749">
        <v>192729</v>
      </c>
      <c r="I6" s="749">
        <v>92729</v>
      </c>
      <c r="J6" s="749" t="s">
        <v>639</v>
      </c>
      <c r="K6" s="749" t="s">
        <v>640</v>
      </c>
      <c r="L6" s="752">
        <v>48.32</v>
      </c>
      <c r="M6" s="752">
        <v>7</v>
      </c>
      <c r="N6" s="753">
        <v>338.24</v>
      </c>
    </row>
    <row r="7" spans="1:14" ht="14.4" customHeight="1" x14ac:dyDescent="0.3">
      <c r="A7" s="747" t="s">
        <v>594</v>
      </c>
      <c r="B7" s="748" t="s">
        <v>595</v>
      </c>
      <c r="C7" s="749" t="s">
        <v>612</v>
      </c>
      <c r="D7" s="750" t="s">
        <v>613</v>
      </c>
      <c r="E7" s="751">
        <v>50113001</v>
      </c>
      <c r="F7" s="750" t="s">
        <v>635</v>
      </c>
      <c r="G7" s="749" t="s">
        <v>636</v>
      </c>
      <c r="H7" s="749">
        <v>192730</v>
      </c>
      <c r="I7" s="749">
        <v>92730</v>
      </c>
      <c r="J7" s="749" t="s">
        <v>639</v>
      </c>
      <c r="K7" s="749" t="s">
        <v>641</v>
      </c>
      <c r="L7" s="752">
        <v>453.63666666666654</v>
      </c>
      <c r="M7" s="752">
        <v>3</v>
      </c>
      <c r="N7" s="753">
        <v>1360.9099999999996</v>
      </c>
    </row>
    <row r="8" spans="1:14" ht="14.4" customHeight="1" x14ac:dyDescent="0.3">
      <c r="A8" s="747" t="s">
        <v>594</v>
      </c>
      <c r="B8" s="748" t="s">
        <v>595</v>
      </c>
      <c r="C8" s="749" t="s">
        <v>612</v>
      </c>
      <c r="D8" s="750" t="s">
        <v>613</v>
      </c>
      <c r="E8" s="751">
        <v>50113001</v>
      </c>
      <c r="F8" s="750" t="s">
        <v>635</v>
      </c>
      <c r="G8" s="749" t="s">
        <v>636</v>
      </c>
      <c r="H8" s="749">
        <v>176064</v>
      </c>
      <c r="I8" s="749">
        <v>76064</v>
      </c>
      <c r="J8" s="749" t="s">
        <v>642</v>
      </c>
      <c r="K8" s="749" t="s">
        <v>643</v>
      </c>
      <c r="L8" s="752">
        <v>83.949999999999989</v>
      </c>
      <c r="M8" s="752">
        <v>2</v>
      </c>
      <c r="N8" s="753">
        <v>167.89999999999998</v>
      </c>
    </row>
    <row r="9" spans="1:14" ht="14.4" customHeight="1" x14ac:dyDescent="0.3">
      <c r="A9" s="747" t="s">
        <v>594</v>
      </c>
      <c r="B9" s="748" t="s">
        <v>595</v>
      </c>
      <c r="C9" s="749" t="s">
        <v>612</v>
      </c>
      <c r="D9" s="750" t="s">
        <v>613</v>
      </c>
      <c r="E9" s="751">
        <v>50113001</v>
      </c>
      <c r="F9" s="750" t="s">
        <v>635</v>
      </c>
      <c r="G9" s="749" t="s">
        <v>636</v>
      </c>
      <c r="H9" s="749">
        <v>100362</v>
      </c>
      <c r="I9" s="749">
        <v>362</v>
      </c>
      <c r="J9" s="749" t="s">
        <v>644</v>
      </c>
      <c r="K9" s="749" t="s">
        <v>645</v>
      </c>
      <c r="L9" s="752">
        <v>72.924999999999997</v>
      </c>
      <c r="M9" s="752">
        <v>2</v>
      </c>
      <c r="N9" s="753">
        <v>145.85</v>
      </c>
    </row>
    <row r="10" spans="1:14" ht="14.4" customHeight="1" x14ac:dyDescent="0.3">
      <c r="A10" s="747" t="s">
        <v>594</v>
      </c>
      <c r="B10" s="748" t="s">
        <v>595</v>
      </c>
      <c r="C10" s="749" t="s">
        <v>612</v>
      </c>
      <c r="D10" s="750" t="s">
        <v>613</v>
      </c>
      <c r="E10" s="751">
        <v>50113001</v>
      </c>
      <c r="F10" s="750" t="s">
        <v>635</v>
      </c>
      <c r="G10" s="749" t="s">
        <v>636</v>
      </c>
      <c r="H10" s="749">
        <v>202701</v>
      </c>
      <c r="I10" s="749">
        <v>202701</v>
      </c>
      <c r="J10" s="749" t="s">
        <v>646</v>
      </c>
      <c r="K10" s="749" t="s">
        <v>647</v>
      </c>
      <c r="L10" s="752">
        <v>136.87000000000003</v>
      </c>
      <c r="M10" s="752">
        <v>1</v>
      </c>
      <c r="N10" s="753">
        <v>136.87000000000003</v>
      </c>
    </row>
    <row r="11" spans="1:14" ht="14.4" customHeight="1" x14ac:dyDescent="0.3">
      <c r="A11" s="747" t="s">
        <v>594</v>
      </c>
      <c r="B11" s="748" t="s">
        <v>595</v>
      </c>
      <c r="C11" s="749" t="s">
        <v>612</v>
      </c>
      <c r="D11" s="750" t="s">
        <v>613</v>
      </c>
      <c r="E11" s="751">
        <v>50113001</v>
      </c>
      <c r="F11" s="750" t="s">
        <v>635</v>
      </c>
      <c r="G11" s="749" t="s">
        <v>636</v>
      </c>
      <c r="H11" s="749">
        <v>845008</v>
      </c>
      <c r="I11" s="749">
        <v>107806</v>
      </c>
      <c r="J11" s="749" t="s">
        <v>646</v>
      </c>
      <c r="K11" s="749" t="s">
        <v>648</v>
      </c>
      <c r="L11" s="752">
        <v>64.634000000000015</v>
      </c>
      <c r="M11" s="752">
        <v>5</v>
      </c>
      <c r="N11" s="753">
        <v>323.17000000000007</v>
      </c>
    </row>
    <row r="12" spans="1:14" ht="14.4" customHeight="1" x14ac:dyDescent="0.3">
      <c r="A12" s="747" t="s">
        <v>594</v>
      </c>
      <c r="B12" s="748" t="s">
        <v>595</v>
      </c>
      <c r="C12" s="749" t="s">
        <v>612</v>
      </c>
      <c r="D12" s="750" t="s">
        <v>613</v>
      </c>
      <c r="E12" s="751">
        <v>50113001</v>
      </c>
      <c r="F12" s="750" t="s">
        <v>635</v>
      </c>
      <c r="G12" s="749" t="s">
        <v>649</v>
      </c>
      <c r="H12" s="749">
        <v>102954</v>
      </c>
      <c r="I12" s="749">
        <v>2954</v>
      </c>
      <c r="J12" s="749" t="s">
        <v>650</v>
      </c>
      <c r="K12" s="749" t="s">
        <v>651</v>
      </c>
      <c r="L12" s="752">
        <v>14.989999999999998</v>
      </c>
      <c r="M12" s="752">
        <v>1</v>
      </c>
      <c r="N12" s="753">
        <v>14.989999999999998</v>
      </c>
    </row>
    <row r="13" spans="1:14" ht="14.4" customHeight="1" x14ac:dyDescent="0.3">
      <c r="A13" s="747" t="s">
        <v>594</v>
      </c>
      <c r="B13" s="748" t="s">
        <v>595</v>
      </c>
      <c r="C13" s="749" t="s">
        <v>612</v>
      </c>
      <c r="D13" s="750" t="s">
        <v>613</v>
      </c>
      <c r="E13" s="751">
        <v>50113001</v>
      </c>
      <c r="F13" s="750" t="s">
        <v>635</v>
      </c>
      <c r="G13" s="749" t="s">
        <v>649</v>
      </c>
      <c r="H13" s="749">
        <v>102945</v>
      </c>
      <c r="I13" s="749">
        <v>2945</v>
      </c>
      <c r="J13" s="749" t="s">
        <v>652</v>
      </c>
      <c r="K13" s="749" t="s">
        <v>653</v>
      </c>
      <c r="L13" s="752">
        <v>8.66</v>
      </c>
      <c r="M13" s="752">
        <v>5</v>
      </c>
      <c r="N13" s="753">
        <v>43.300000000000004</v>
      </c>
    </row>
    <row r="14" spans="1:14" ht="14.4" customHeight="1" x14ac:dyDescent="0.3">
      <c r="A14" s="747" t="s">
        <v>594</v>
      </c>
      <c r="B14" s="748" t="s">
        <v>595</v>
      </c>
      <c r="C14" s="749" t="s">
        <v>612</v>
      </c>
      <c r="D14" s="750" t="s">
        <v>613</v>
      </c>
      <c r="E14" s="751">
        <v>50113001</v>
      </c>
      <c r="F14" s="750" t="s">
        <v>635</v>
      </c>
      <c r="G14" s="749" t="s">
        <v>636</v>
      </c>
      <c r="H14" s="749">
        <v>167547</v>
      </c>
      <c r="I14" s="749">
        <v>67547</v>
      </c>
      <c r="J14" s="749" t="s">
        <v>654</v>
      </c>
      <c r="K14" s="749" t="s">
        <v>655</v>
      </c>
      <c r="L14" s="752">
        <v>47.11999999999999</v>
      </c>
      <c r="M14" s="752">
        <v>27</v>
      </c>
      <c r="N14" s="753">
        <v>1272.2399999999998</v>
      </c>
    </row>
    <row r="15" spans="1:14" ht="14.4" customHeight="1" x14ac:dyDescent="0.3">
      <c r="A15" s="747" t="s">
        <v>594</v>
      </c>
      <c r="B15" s="748" t="s">
        <v>595</v>
      </c>
      <c r="C15" s="749" t="s">
        <v>612</v>
      </c>
      <c r="D15" s="750" t="s">
        <v>613</v>
      </c>
      <c r="E15" s="751">
        <v>50113001</v>
      </c>
      <c r="F15" s="750" t="s">
        <v>635</v>
      </c>
      <c r="G15" s="749" t="s">
        <v>649</v>
      </c>
      <c r="H15" s="749">
        <v>849453</v>
      </c>
      <c r="I15" s="749">
        <v>163077</v>
      </c>
      <c r="J15" s="749" t="s">
        <v>656</v>
      </c>
      <c r="K15" s="749" t="s">
        <v>657</v>
      </c>
      <c r="L15" s="752">
        <v>15.510000000000003</v>
      </c>
      <c r="M15" s="752">
        <v>2</v>
      </c>
      <c r="N15" s="753">
        <v>31.020000000000007</v>
      </c>
    </row>
    <row r="16" spans="1:14" ht="14.4" customHeight="1" x14ac:dyDescent="0.3">
      <c r="A16" s="747" t="s">
        <v>594</v>
      </c>
      <c r="B16" s="748" t="s">
        <v>595</v>
      </c>
      <c r="C16" s="749" t="s">
        <v>612</v>
      </c>
      <c r="D16" s="750" t="s">
        <v>613</v>
      </c>
      <c r="E16" s="751">
        <v>50113001</v>
      </c>
      <c r="F16" s="750" t="s">
        <v>635</v>
      </c>
      <c r="G16" s="749" t="s">
        <v>649</v>
      </c>
      <c r="H16" s="749">
        <v>849444</v>
      </c>
      <c r="I16" s="749">
        <v>163085</v>
      </c>
      <c r="J16" s="749" t="s">
        <v>658</v>
      </c>
      <c r="K16" s="749" t="s">
        <v>659</v>
      </c>
      <c r="L16" s="752">
        <v>23.240000000000002</v>
      </c>
      <c r="M16" s="752">
        <v>1</v>
      </c>
      <c r="N16" s="753">
        <v>23.240000000000002</v>
      </c>
    </row>
    <row r="17" spans="1:14" ht="14.4" customHeight="1" x14ac:dyDescent="0.3">
      <c r="A17" s="747" t="s">
        <v>594</v>
      </c>
      <c r="B17" s="748" t="s">
        <v>595</v>
      </c>
      <c r="C17" s="749" t="s">
        <v>612</v>
      </c>
      <c r="D17" s="750" t="s">
        <v>613</v>
      </c>
      <c r="E17" s="751">
        <v>50113001</v>
      </c>
      <c r="F17" s="750" t="s">
        <v>635</v>
      </c>
      <c r="G17" s="749" t="s">
        <v>636</v>
      </c>
      <c r="H17" s="749">
        <v>235897</v>
      </c>
      <c r="I17" s="749">
        <v>235897</v>
      </c>
      <c r="J17" s="749" t="s">
        <v>660</v>
      </c>
      <c r="K17" s="749" t="s">
        <v>661</v>
      </c>
      <c r="L17" s="752">
        <v>59.14</v>
      </c>
      <c r="M17" s="752">
        <v>2</v>
      </c>
      <c r="N17" s="753">
        <v>118.28</v>
      </c>
    </row>
    <row r="18" spans="1:14" ht="14.4" customHeight="1" x14ac:dyDescent="0.3">
      <c r="A18" s="747" t="s">
        <v>594</v>
      </c>
      <c r="B18" s="748" t="s">
        <v>595</v>
      </c>
      <c r="C18" s="749" t="s">
        <v>612</v>
      </c>
      <c r="D18" s="750" t="s">
        <v>613</v>
      </c>
      <c r="E18" s="751">
        <v>50113001</v>
      </c>
      <c r="F18" s="750" t="s">
        <v>635</v>
      </c>
      <c r="G18" s="749" t="s">
        <v>636</v>
      </c>
      <c r="H18" s="749">
        <v>207931</v>
      </c>
      <c r="I18" s="749">
        <v>207931</v>
      </c>
      <c r="J18" s="749" t="s">
        <v>662</v>
      </c>
      <c r="K18" s="749" t="s">
        <v>663</v>
      </c>
      <c r="L18" s="752">
        <v>26.090000000000007</v>
      </c>
      <c r="M18" s="752">
        <v>4</v>
      </c>
      <c r="N18" s="753">
        <v>104.36000000000003</v>
      </c>
    </row>
    <row r="19" spans="1:14" ht="14.4" customHeight="1" x14ac:dyDescent="0.3">
      <c r="A19" s="747" t="s">
        <v>594</v>
      </c>
      <c r="B19" s="748" t="s">
        <v>595</v>
      </c>
      <c r="C19" s="749" t="s">
        <v>612</v>
      </c>
      <c r="D19" s="750" t="s">
        <v>613</v>
      </c>
      <c r="E19" s="751">
        <v>50113001</v>
      </c>
      <c r="F19" s="750" t="s">
        <v>635</v>
      </c>
      <c r="G19" s="749" t="s">
        <v>636</v>
      </c>
      <c r="H19" s="749">
        <v>196610</v>
      </c>
      <c r="I19" s="749">
        <v>96610</v>
      </c>
      <c r="J19" s="749" t="s">
        <v>664</v>
      </c>
      <c r="K19" s="749" t="s">
        <v>665</v>
      </c>
      <c r="L19" s="752">
        <v>46.379999999999995</v>
      </c>
      <c r="M19" s="752">
        <v>7</v>
      </c>
      <c r="N19" s="753">
        <v>324.65999999999997</v>
      </c>
    </row>
    <row r="20" spans="1:14" ht="14.4" customHeight="1" x14ac:dyDescent="0.3">
      <c r="A20" s="747" t="s">
        <v>594</v>
      </c>
      <c r="B20" s="748" t="s">
        <v>595</v>
      </c>
      <c r="C20" s="749" t="s">
        <v>612</v>
      </c>
      <c r="D20" s="750" t="s">
        <v>613</v>
      </c>
      <c r="E20" s="751">
        <v>50113001</v>
      </c>
      <c r="F20" s="750" t="s">
        <v>635</v>
      </c>
      <c r="G20" s="749" t="s">
        <v>636</v>
      </c>
      <c r="H20" s="749">
        <v>196303</v>
      </c>
      <c r="I20" s="749">
        <v>96303</v>
      </c>
      <c r="J20" s="749" t="s">
        <v>666</v>
      </c>
      <c r="K20" s="749" t="s">
        <v>667</v>
      </c>
      <c r="L20" s="752">
        <v>55.089999999999996</v>
      </c>
      <c r="M20" s="752">
        <v>3</v>
      </c>
      <c r="N20" s="753">
        <v>165.26999999999998</v>
      </c>
    </row>
    <row r="21" spans="1:14" ht="14.4" customHeight="1" x14ac:dyDescent="0.3">
      <c r="A21" s="747" t="s">
        <v>594</v>
      </c>
      <c r="B21" s="748" t="s">
        <v>595</v>
      </c>
      <c r="C21" s="749" t="s">
        <v>612</v>
      </c>
      <c r="D21" s="750" t="s">
        <v>613</v>
      </c>
      <c r="E21" s="751">
        <v>50113001</v>
      </c>
      <c r="F21" s="750" t="s">
        <v>635</v>
      </c>
      <c r="G21" s="749" t="s">
        <v>636</v>
      </c>
      <c r="H21" s="749">
        <v>993437</v>
      </c>
      <c r="I21" s="749">
        <v>223521</v>
      </c>
      <c r="J21" s="749" t="s">
        <v>668</v>
      </c>
      <c r="K21" s="749" t="s">
        <v>669</v>
      </c>
      <c r="L21" s="752">
        <v>76.67</v>
      </c>
      <c r="M21" s="752">
        <v>1</v>
      </c>
      <c r="N21" s="753">
        <v>76.67</v>
      </c>
    </row>
    <row r="22" spans="1:14" ht="14.4" customHeight="1" x14ac:dyDescent="0.3">
      <c r="A22" s="747" t="s">
        <v>594</v>
      </c>
      <c r="B22" s="748" t="s">
        <v>595</v>
      </c>
      <c r="C22" s="749" t="s">
        <v>612</v>
      </c>
      <c r="D22" s="750" t="s">
        <v>613</v>
      </c>
      <c r="E22" s="751">
        <v>50113001</v>
      </c>
      <c r="F22" s="750" t="s">
        <v>635</v>
      </c>
      <c r="G22" s="749" t="s">
        <v>636</v>
      </c>
      <c r="H22" s="749">
        <v>112892</v>
      </c>
      <c r="I22" s="749">
        <v>12892</v>
      </c>
      <c r="J22" s="749" t="s">
        <v>670</v>
      </c>
      <c r="K22" s="749" t="s">
        <v>671</v>
      </c>
      <c r="L22" s="752">
        <v>104.34999999999998</v>
      </c>
      <c r="M22" s="752">
        <v>3</v>
      </c>
      <c r="N22" s="753">
        <v>313.04999999999995</v>
      </c>
    </row>
    <row r="23" spans="1:14" ht="14.4" customHeight="1" x14ac:dyDescent="0.3">
      <c r="A23" s="747" t="s">
        <v>594</v>
      </c>
      <c r="B23" s="748" t="s">
        <v>595</v>
      </c>
      <c r="C23" s="749" t="s">
        <v>612</v>
      </c>
      <c r="D23" s="750" t="s">
        <v>613</v>
      </c>
      <c r="E23" s="751">
        <v>50113001</v>
      </c>
      <c r="F23" s="750" t="s">
        <v>635</v>
      </c>
      <c r="G23" s="749" t="s">
        <v>636</v>
      </c>
      <c r="H23" s="749">
        <v>988158</v>
      </c>
      <c r="I23" s="749">
        <v>500933</v>
      </c>
      <c r="J23" s="749" t="s">
        <v>672</v>
      </c>
      <c r="K23" s="749" t="s">
        <v>673</v>
      </c>
      <c r="L23" s="752">
        <v>334.36</v>
      </c>
      <c r="M23" s="752">
        <v>1</v>
      </c>
      <c r="N23" s="753">
        <v>334.36</v>
      </c>
    </row>
    <row r="24" spans="1:14" ht="14.4" customHeight="1" x14ac:dyDescent="0.3">
      <c r="A24" s="747" t="s">
        <v>594</v>
      </c>
      <c r="B24" s="748" t="s">
        <v>595</v>
      </c>
      <c r="C24" s="749" t="s">
        <v>612</v>
      </c>
      <c r="D24" s="750" t="s">
        <v>613</v>
      </c>
      <c r="E24" s="751">
        <v>50113001</v>
      </c>
      <c r="F24" s="750" t="s">
        <v>635</v>
      </c>
      <c r="G24" s="749" t="s">
        <v>636</v>
      </c>
      <c r="H24" s="749">
        <v>166006</v>
      </c>
      <c r="I24" s="749">
        <v>66006</v>
      </c>
      <c r="J24" s="749" t="s">
        <v>674</v>
      </c>
      <c r="K24" s="749" t="s">
        <v>675</v>
      </c>
      <c r="L24" s="752">
        <v>191.95000000000002</v>
      </c>
      <c r="M24" s="752">
        <v>1</v>
      </c>
      <c r="N24" s="753">
        <v>191.95000000000002</v>
      </c>
    </row>
    <row r="25" spans="1:14" ht="14.4" customHeight="1" x14ac:dyDescent="0.3">
      <c r="A25" s="747" t="s">
        <v>594</v>
      </c>
      <c r="B25" s="748" t="s">
        <v>595</v>
      </c>
      <c r="C25" s="749" t="s">
        <v>612</v>
      </c>
      <c r="D25" s="750" t="s">
        <v>613</v>
      </c>
      <c r="E25" s="751">
        <v>50113001</v>
      </c>
      <c r="F25" s="750" t="s">
        <v>635</v>
      </c>
      <c r="G25" s="749" t="s">
        <v>636</v>
      </c>
      <c r="H25" s="749">
        <v>162320</v>
      </c>
      <c r="I25" s="749">
        <v>62320</v>
      </c>
      <c r="J25" s="749" t="s">
        <v>676</v>
      </c>
      <c r="K25" s="749" t="s">
        <v>677</v>
      </c>
      <c r="L25" s="752">
        <v>75.95999999999998</v>
      </c>
      <c r="M25" s="752">
        <v>2</v>
      </c>
      <c r="N25" s="753">
        <v>151.91999999999996</v>
      </c>
    </row>
    <row r="26" spans="1:14" ht="14.4" customHeight="1" x14ac:dyDescent="0.3">
      <c r="A26" s="747" t="s">
        <v>594</v>
      </c>
      <c r="B26" s="748" t="s">
        <v>595</v>
      </c>
      <c r="C26" s="749" t="s">
        <v>612</v>
      </c>
      <c r="D26" s="750" t="s">
        <v>613</v>
      </c>
      <c r="E26" s="751">
        <v>50113001</v>
      </c>
      <c r="F26" s="750" t="s">
        <v>635</v>
      </c>
      <c r="G26" s="749" t="s">
        <v>636</v>
      </c>
      <c r="H26" s="749">
        <v>162318</v>
      </c>
      <c r="I26" s="749">
        <v>62318</v>
      </c>
      <c r="J26" s="749" t="s">
        <v>678</v>
      </c>
      <c r="K26" s="749" t="s">
        <v>679</v>
      </c>
      <c r="L26" s="752">
        <v>88.55</v>
      </c>
      <c r="M26" s="752">
        <v>2</v>
      </c>
      <c r="N26" s="753">
        <v>177.1</v>
      </c>
    </row>
    <row r="27" spans="1:14" ht="14.4" customHeight="1" x14ac:dyDescent="0.3">
      <c r="A27" s="747" t="s">
        <v>594</v>
      </c>
      <c r="B27" s="748" t="s">
        <v>595</v>
      </c>
      <c r="C27" s="749" t="s">
        <v>612</v>
      </c>
      <c r="D27" s="750" t="s">
        <v>613</v>
      </c>
      <c r="E27" s="751">
        <v>50113001</v>
      </c>
      <c r="F27" s="750" t="s">
        <v>635</v>
      </c>
      <c r="G27" s="749" t="s">
        <v>649</v>
      </c>
      <c r="H27" s="749">
        <v>215708</v>
      </c>
      <c r="I27" s="749">
        <v>215708</v>
      </c>
      <c r="J27" s="749" t="s">
        <v>680</v>
      </c>
      <c r="K27" s="749" t="s">
        <v>681</v>
      </c>
      <c r="L27" s="752">
        <v>128.61000000000001</v>
      </c>
      <c r="M27" s="752">
        <v>1</v>
      </c>
      <c r="N27" s="753">
        <v>128.61000000000001</v>
      </c>
    </row>
    <row r="28" spans="1:14" ht="14.4" customHeight="1" x14ac:dyDescent="0.3">
      <c r="A28" s="747" t="s">
        <v>594</v>
      </c>
      <c r="B28" s="748" t="s">
        <v>595</v>
      </c>
      <c r="C28" s="749" t="s">
        <v>612</v>
      </c>
      <c r="D28" s="750" t="s">
        <v>613</v>
      </c>
      <c r="E28" s="751">
        <v>50113001</v>
      </c>
      <c r="F28" s="750" t="s">
        <v>635</v>
      </c>
      <c r="G28" s="749" t="s">
        <v>636</v>
      </c>
      <c r="H28" s="749">
        <v>993603</v>
      </c>
      <c r="I28" s="749">
        <v>0</v>
      </c>
      <c r="J28" s="749" t="s">
        <v>682</v>
      </c>
      <c r="K28" s="749" t="s">
        <v>596</v>
      </c>
      <c r="L28" s="752">
        <v>178.41000000000003</v>
      </c>
      <c r="M28" s="752">
        <v>9</v>
      </c>
      <c r="N28" s="753">
        <v>1605.6900000000003</v>
      </c>
    </row>
    <row r="29" spans="1:14" ht="14.4" customHeight="1" x14ac:dyDescent="0.3">
      <c r="A29" s="747" t="s">
        <v>594</v>
      </c>
      <c r="B29" s="748" t="s">
        <v>595</v>
      </c>
      <c r="C29" s="749" t="s">
        <v>612</v>
      </c>
      <c r="D29" s="750" t="s">
        <v>613</v>
      </c>
      <c r="E29" s="751">
        <v>50113001</v>
      </c>
      <c r="F29" s="750" t="s">
        <v>635</v>
      </c>
      <c r="G29" s="749" t="s">
        <v>636</v>
      </c>
      <c r="H29" s="749">
        <v>203954</v>
      </c>
      <c r="I29" s="749">
        <v>203954</v>
      </c>
      <c r="J29" s="749" t="s">
        <v>683</v>
      </c>
      <c r="K29" s="749" t="s">
        <v>684</v>
      </c>
      <c r="L29" s="752">
        <v>92.404285714285706</v>
      </c>
      <c r="M29" s="752">
        <v>7</v>
      </c>
      <c r="N29" s="753">
        <v>646.82999999999993</v>
      </c>
    </row>
    <row r="30" spans="1:14" ht="14.4" customHeight="1" x14ac:dyDescent="0.3">
      <c r="A30" s="747" t="s">
        <v>594</v>
      </c>
      <c r="B30" s="748" t="s">
        <v>595</v>
      </c>
      <c r="C30" s="749" t="s">
        <v>612</v>
      </c>
      <c r="D30" s="750" t="s">
        <v>613</v>
      </c>
      <c r="E30" s="751">
        <v>50113001</v>
      </c>
      <c r="F30" s="750" t="s">
        <v>635</v>
      </c>
      <c r="G30" s="749" t="s">
        <v>649</v>
      </c>
      <c r="H30" s="749">
        <v>158692</v>
      </c>
      <c r="I30" s="749">
        <v>158692</v>
      </c>
      <c r="J30" s="749" t="s">
        <v>685</v>
      </c>
      <c r="K30" s="749" t="s">
        <v>686</v>
      </c>
      <c r="L30" s="752">
        <v>26.082500000000003</v>
      </c>
      <c r="M30" s="752">
        <v>4</v>
      </c>
      <c r="N30" s="753">
        <v>104.33000000000001</v>
      </c>
    </row>
    <row r="31" spans="1:14" ht="14.4" customHeight="1" x14ac:dyDescent="0.3">
      <c r="A31" s="747" t="s">
        <v>594</v>
      </c>
      <c r="B31" s="748" t="s">
        <v>595</v>
      </c>
      <c r="C31" s="749" t="s">
        <v>612</v>
      </c>
      <c r="D31" s="750" t="s">
        <v>613</v>
      </c>
      <c r="E31" s="751">
        <v>50113001</v>
      </c>
      <c r="F31" s="750" t="s">
        <v>635</v>
      </c>
      <c r="G31" s="749" t="s">
        <v>636</v>
      </c>
      <c r="H31" s="749">
        <v>199466</v>
      </c>
      <c r="I31" s="749">
        <v>199466</v>
      </c>
      <c r="J31" s="749" t="s">
        <v>687</v>
      </c>
      <c r="K31" s="749" t="s">
        <v>688</v>
      </c>
      <c r="L31" s="752">
        <v>112.51500000000001</v>
      </c>
      <c r="M31" s="752">
        <v>2</v>
      </c>
      <c r="N31" s="753">
        <v>225.03000000000003</v>
      </c>
    </row>
    <row r="32" spans="1:14" ht="14.4" customHeight="1" x14ac:dyDescent="0.3">
      <c r="A32" s="747" t="s">
        <v>594</v>
      </c>
      <c r="B32" s="748" t="s">
        <v>595</v>
      </c>
      <c r="C32" s="749" t="s">
        <v>612</v>
      </c>
      <c r="D32" s="750" t="s">
        <v>613</v>
      </c>
      <c r="E32" s="751">
        <v>50113001</v>
      </c>
      <c r="F32" s="750" t="s">
        <v>635</v>
      </c>
      <c r="G32" s="749" t="s">
        <v>636</v>
      </c>
      <c r="H32" s="749">
        <v>164888</v>
      </c>
      <c r="I32" s="749">
        <v>164888</v>
      </c>
      <c r="J32" s="749" t="s">
        <v>689</v>
      </c>
      <c r="K32" s="749" t="s">
        <v>690</v>
      </c>
      <c r="L32" s="752">
        <v>233.44999999999996</v>
      </c>
      <c r="M32" s="752">
        <v>1</v>
      </c>
      <c r="N32" s="753">
        <v>233.44999999999996</v>
      </c>
    </row>
    <row r="33" spans="1:14" ht="14.4" customHeight="1" x14ac:dyDescent="0.3">
      <c r="A33" s="747" t="s">
        <v>594</v>
      </c>
      <c r="B33" s="748" t="s">
        <v>595</v>
      </c>
      <c r="C33" s="749" t="s">
        <v>612</v>
      </c>
      <c r="D33" s="750" t="s">
        <v>613</v>
      </c>
      <c r="E33" s="751">
        <v>50113001</v>
      </c>
      <c r="F33" s="750" t="s">
        <v>635</v>
      </c>
      <c r="G33" s="749" t="s">
        <v>636</v>
      </c>
      <c r="H33" s="749">
        <v>850642</v>
      </c>
      <c r="I33" s="749">
        <v>169673</v>
      </c>
      <c r="J33" s="749" t="s">
        <v>691</v>
      </c>
      <c r="K33" s="749" t="s">
        <v>692</v>
      </c>
      <c r="L33" s="752">
        <v>139.11999999999998</v>
      </c>
      <c r="M33" s="752">
        <v>1</v>
      </c>
      <c r="N33" s="753">
        <v>139.11999999999998</v>
      </c>
    </row>
    <row r="34" spans="1:14" ht="14.4" customHeight="1" x14ac:dyDescent="0.3">
      <c r="A34" s="747" t="s">
        <v>594</v>
      </c>
      <c r="B34" s="748" t="s">
        <v>595</v>
      </c>
      <c r="C34" s="749" t="s">
        <v>612</v>
      </c>
      <c r="D34" s="750" t="s">
        <v>613</v>
      </c>
      <c r="E34" s="751">
        <v>50113001</v>
      </c>
      <c r="F34" s="750" t="s">
        <v>635</v>
      </c>
      <c r="G34" s="749" t="s">
        <v>636</v>
      </c>
      <c r="H34" s="749">
        <v>171539</v>
      </c>
      <c r="I34" s="749">
        <v>171539</v>
      </c>
      <c r="J34" s="749" t="s">
        <v>693</v>
      </c>
      <c r="K34" s="749" t="s">
        <v>694</v>
      </c>
      <c r="L34" s="752">
        <v>27.479999999999997</v>
      </c>
      <c r="M34" s="752">
        <v>1</v>
      </c>
      <c r="N34" s="753">
        <v>27.479999999999997</v>
      </c>
    </row>
    <row r="35" spans="1:14" ht="14.4" customHeight="1" x14ac:dyDescent="0.3">
      <c r="A35" s="747" t="s">
        <v>594</v>
      </c>
      <c r="B35" s="748" t="s">
        <v>595</v>
      </c>
      <c r="C35" s="749" t="s">
        <v>612</v>
      </c>
      <c r="D35" s="750" t="s">
        <v>613</v>
      </c>
      <c r="E35" s="751">
        <v>50113001</v>
      </c>
      <c r="F35" s="750" t="s">
        <v>635</v>
      </c>
      <c r="G35" s="749" t="s">
        <v>636</v>
      </c>
      <c r="H35" s="749">
        <v>846446</v>
      </c>
      <c r="I35" s="749">
        <v>124343</v>
      </c>
      <c r="J35" s="749" t="s">
        <v>695</v>
      </c>
      <c r="K35" s="749" t="s">
        <v>686</v>
      </c>
      <c r="L35" s="752">
        <v>35.013333333333343</v>
      </c>
      <c r="M35" s="752">
        <v>3</v>
      </c>
      <c r="N35" s="753">
        <v>105.04000000000002</v>
      </c>
    </row>
    <row r="36" spans="1:14" ht="14.4" customHeight="1" x14ac:dyDescent="0.3">
      <c r="A36" s="747" t="s">
        <v>594</v>
      </c>
      <c r="B36" s="748" t="s">
        <v>595</v>
      </c>
      <c r="C36" s="749" t="s">
        <v>612</v>
      </c>
      <c r="D36" s="750" t="s">
        <v>613</v>
      </c>
      <c r="E36" s="751">
        <v>50113001</v>
      </c>
      <c r="F36" s="750" t="s">
        <v>635</v>
      </c>
      <c r="G36" s="749" t="s">
        <v>636</v>
      </c>
      <c r="H36" s="749">
        <v>230409</v>
      </c>
      <c r="I36" s="749">
        <v>230409</v>
      </c>
      <c r="J36" s="749" t="s">
        <v>696</v>
      </c>
      <c r="K36" s="749" t="s">
        <v>697</v>
      </c>
      <c r="L36" s="752">
        <v>19.82</v>
      </c>
      <c r="M36" s="752">
        <v>2</v>
      </c>
      <c r="N36" s="753">
        <v>39.64</v>
      </c>
    </row>
    <row r="37" spans="1:14" ht="14.4" customHeight="1" x14ac:dyDescent="0.3">
      <c r="A37" s="747" t="s">
        <v>594</v>
      </c>
      <c r="B37" s="748" t="s">
        <v>595</v>
      </c>
      <c r="C37" s="749" t="s">
        <v>612</v>
      </c>
      <c r="D37" s="750" t="s">
        <v>613</v>
      </c>
      <c r="E37" s="751">
        <v>50113001</v>
      </c>
      <c r="F37" s="750" t="s">
        <v>635</v>
      </c>
      <c r="G37" s="749" t="s">
        <v>636</v>
      </c>
      <c r="H37" s="749">
        <v>207940</v>
      </c>
      <c r="I37" s="749">
        <v>207940</v>
      </c>
      <c r="J37" s="749" t="s">
        <v>698</v>
      </c>
      <c r="K37" s="749" t="s">
        <v>699</v>
      </c>
      <c r="L37" s="752">
        <v>73.150000000000006</v>
      </c>
      <c r="M37" s="752">
        <v>2</v>
      </c>
      <c r="N37" s="753">
        <v>146.30000000000001</v>
      </c>
    </row>
    <row r="38" spans="1:14" ht="14.4" customHeight="1" x14ac:dyDescent="0.3">
      <c r="A38" s="747" t="s">
        <v>594</v>
      </c>
      <c r="B38" s="748" t="s">
        <v>595</v>
      </c>
      <c r="C38" s="749" t="s">
        <v>612</v>
      </c>
      <c r="D38" s="750" t="s">
        <v>613</v>
      </c>
      <c r="E38" s="751">
        <v>50113001</v>
      </c>
      <c r="F38" s="750" t="s">
        <v>635</v>
      </c>
      <c r="G38" s="749" t="s">
        <v>636</v>
      </c>
      <c r="H38" s="749">
        <v>849382</v>
      </c>
      <c r="I38" s="749">
        <v>119697</v>
      </c>
      <c r="J38" s="749" t="s">
        <v>700</v>
      </c>
      <c r="K38" s="749" t="s">
        <v>701</v>
      </c>
      <c r="L38" s="752">
        <v>172.21000000000004</v>
      </c>
      <c r="M38" s="752">
        <v>1</v>
      </c>
      <c r="N38" s="753">
        <v>172.21000000000004</v>
      </c>
    </row>
    <row r="39" spans="1:14" ht="14.4" customHeight="1" x14ac:dyDescent="0.3">
      <c r="A39" s="747" t="s">
        <v>594</v>
      </c>
      <c r="B39" s="748" t="s">
        <v>595</v>
      </c>
      <c r="C39" s="749" t="s">
        <v>612</v>
      </c>
      <c r="D39" s="750" t="s">
        <v>613</v>
      </c>
      <c r="E39" s="751">
        <v>50113001</v>
      </c>
      <c r="F39" s="750" t="s">
        <v>635</v>
      </c>
      <c r="G39" s="749" t="s">
        <v>649</v>
      </c>
      <c r="H39" s="749">
        <v>214435</v>
      </c>
      <c r="I39" s="749">
        <v>214435</v>
      </c>
      <c r="J39" s="749" t="s">
        <v>702</v>
      </c>
      <c r="K39" s="749" t="s">
        <v>703</v>
      </c>
      <c r="L39" s="752">
        <v>43.042857142857144</v>
      </c>
      <c r="M39" s="752">
        <v>7</v>
      </c>
      <c r="N39" s="753">
        <v>301.3</v>
      </c>
    </row>
    <row r="40" spans="1:14" ht="14.4" customHeight="1" x14ac:dyDescent="0.3">
      <c r="A40" s="747" t="s">
        <v>594</v>
      </c>
      <c r="B40" s="748" t="s">
        <v>595</v>
      </c>
      <c r="C40" s="749" t="s">
        <v>612</v>
      </c>
      <c r="D40" s="750" t="s">
        <v>613</v>
      </c>
      <c r="E40" s="751">
        <v>50113001</v>
      </c>
      <c r="F40" s="750" t="s">
        <v>635</v>
      </c>
      <c r="G40" s="749" t="s">
        <v>649</v>
      </c>
      <c r="H40" s="749">
        <v>214433</v>
      </c>
      <c r="I40" s="749">
        <v>214433</v>
      </c>
      <c r="J40" s="749" t="s">
        <v>702</v>
      </c>
      <c r="K40" s="749" t="s">
        <v>704</v>
      </c>
      <c r="L40" s="752">
        <v>12.210000000000006</v>
      </c>
      <c r="M40" s="752">
        <v>1</v>
      </c>
      <c r="N40" s="753">
        <v>12.210000000000006</v>
      </c>
    </row>
    <row r="41" spans="1:14" ht="14.4" customHeight="1" x14ac:dyDescent="0.3">
      <c r="A41" s="747" t="s">
        <v>594</v>
      </c>
      <c r="B41" s="748" t="s">
        <v>595</v>
      </c>
      <c r="C41" s="749" t="s">
        <v>612</v>
      </c>
      <c r="D41" s="750" t="s">
        <v>613</v>
      </c>
      <c r="E41" s="751">
        <v>50113001</v>
      </c>
      <c r="F41" s="750" t="s">
        <v>635</v>
      </c>
      <c r="G41" s="749" t="s">
        <v>649</v>
      </c>
      <c r="H41" s="749">
        <v>214526</v>
      </c>
      <c r="I41" s="749">
        <v>214526</v>
      </c>
      <c r="J41" s="749" t="s">
        <v>705</v>
      </c>
      <c r="K41" s="749" t="s">
        <v>706</v>
      </c>
      <c r="L41" s="752">
        <v>85.759999999999991</v>
      </c>
      <c r="M41" s="752">
        <v>1</v>
      </c>
      <c r="N41" s="753">
        <v>85.759999999999991</v>
      </c>
    </row>
    <row r="42" spans="1:14" ht="14.4" customHeight="1" x14ac:dyDescent="0.3">
      <c r="A42" s="747" t="s">
        <v>594</v>
      </c>
      <c r="B42" s="748" t="s">
        <v>595</v>
      </c>
      <c r="C42" s="749" t="s">
        <v>612</v>
      </c>
      <c r="D42" s="750" t="s">
        <v>613</v>
      </c>
      <c r="E42" s="751">
        <v>50113001</v>
      </c>
      <c r="F42" s="750" t="s">
        <v>635</v>
      </c>
      <c r="G42" s="749" t="s">
        <v>649</v>
      </c>
      <c r="H42" s="749">
        <v>113768</v>
      </c>
      <c r="I42" s="749">
        <v>13768</v>
      </c>
      <c r="J42" s="749" t="s">
        <v>707</v>
      </c>
      <c r="K42" s="749" t="s">
        <v>708</v>
      </c>
      <c r="L42" s="752">
        <v>89.310000000000016</v>
      </c>
      <c r="M42" s="752">
        <v>1</v>
      </c>
      <c r="N42" s="753">
        <v>89.310000000000016</v>
      </c>
    </row>
    <row r="43" spans="1:14" ht="14.4" customHeight="1" x14ac:dyDescent="0.3">
      <c r="A43" s="747" t="s">
        <v>594</v>
      </c>
      <c r="B43" s="748" t="s">
        <v>595</v>
      </c>
      <c r="C43" s="749" t="s">
        <v>612</v>
      </c>
      <c r="D43" s="750" t="s">
        <v>613</v>
      </c>
      <c r="E43" s="751">
        <v>50113001</v>
      </c>
      <c r="F43" s="750" t="s">
        <v>635</v>
      </c>
      <c r="G43" s="749" t="s">
        <v>636</v>
      </c>
      <c r="H43" s="749">
        <v>213258</v>
      </c>
      <c r="I43" s="749">
        <v>213258</v>
      </c>
      <c r="J43" s="749" t="s">
        <v>709</v>
      </c>
      <c r="K43" s="749" t="s">
        <v>710</v>
      </c>
      <c r="L43" s="752">
        <v>161.76</v>
      </c>
      <c r="M43" s="752">
        <v>1</v>
      </c>
      <c r="N43" s="753">
        <v>161.76</v>
      </c>
    </row>
    <row r="44" spans="1:14" ht="14.4" customHeight="1" x14ac:dyDescent="0.3">
      <c r="A44" s="747" t="s">
        <v>594</v>
      </c>
      <c r="B44" s="748" t="s">
        <v>595</v>
      </c>
      <c r="C44" s="749" t="s">
        <v>612</v>
      </c>
      <c r="D44" s="750" t="s">
        <v>613</v>
      </c>
      <c r="E44" s="751">
        <v>50113001</v>
      </c>
      <c r="F44" s="750" t="s">
        <v>635</v>
      </c>
      <c r="G44" s="749" t="s">
        <v>636</v>
      </c>
      <c r="H44" s="749">
        <v>213255</v>
      </c>
      <c r="I44" s="749">
        <v>213255</v>
      </c>
      <c r="J44" s="749" t="s">
        <v>711</v>
      </c>
      <c r="K44" s="749" t="s">
        <v>712</v>
      </c>
      <c r="L44" s="752">
        <v>125.72</v>
      </c>
      <c r="M44" s="752">
        <v>1</v>
      </c>
      <c r="N44" s="753">
        <v>125.72</v>
      </c>
    </row>
    <row r="45" spans="1:14" ht="14.4" customHeight="1" x14ac:dyDescent="0.3">
      <c r="A45" s="747" t="s">
        <v>594</v>
      </c>
      <c r="B45" s="748" t="s">
        <v>595</v>
      </c>
      <c r="C45" s="749" t="s">
        <v>612</v>
      </c>
      <c r="D45" s="750" t="s">
        <v>613</v>
      </c>
      <c r="E45" s="751">
        <v>50113001</v>
      </c>
      <c r="F45" s="750" t="s">
        <v>635</v>
      </c>
      <c r="G45" s="749" t="s">
        <v>649</v>
      </c>
      <c r="H45" s="749">
        <v>128389</v>
      </c>
      <c r="I45" s="749">
        <v>28389</v>
      </c>
      <c r="J45" s="749" t="s">
        <v>713</v>
      </c>
      <c r="K45" s="749" t="s">
        <v>714</v>
      </c>
      <c r="L45" s="752">
        <v>427.99</v>
      </c>
      <c r="M45" s="752">
        <v>1</v>
      </c>
      <c r="N45" s="753">
        <v>427.99</v>
      </c>
    </row>
    <row r="46" spans="1:14" ht="14.4" customHeight="1" x14ac:dyDescent="0.3">
      <c r="A46" s="747" t="s">
        <v>594</v>
      </c>
      <c r="B46" s="748" t="s">
        <v>595</v>
      </c>
      <c r="C46" s="749" t="s">
        <v>612</v>
      </c>
      <c r="D46" s="750" t="s">
        <v>613</v>
      </c>
      <c r="E46" s="751">
        <v>50113001</v>
      </c>
      <c r="F46" s="750" t="s">
        <v>635</v>
      </c>
      <c r="G46" s="749" t="s">
        <v>636</v>
      </c>
      <c r="H46" s="749">
        <v>193104</v>
      </c>
      <c r="I46" s="749">
        <v>93104</v>
      </c>
      <c r="J46" s="749" t="s">
        <v>715</v>
      </c>
      <c r="K46" s="749" t="s">
        <v>716</v>
      </c>
      <c r="L46" s="752">
        <v>47.320000000000007</v>
      </c>
      <c r="M46" s="752">
        <v>2</v>
      </c>
      <c r="N46" s="753">
        <v>94.640000000000015</v>
      </c>
    </row>
    <row r="47" spans="1:14" ht="14.4" customHeight="1" x14ac:dyDescent="0.3">
      <c r="A47" s="747" t="s">
        <v>594</v>
      </c>
      <c r="B47" s="748" t="s">
        <v>595</v>
      </c>
      <c r="C47" s="749" t="s">
        <v>612</v>
      </c>
      <c r="D47" s="750" t="s">
        <v>613</v>
      </c>
      <c r="E47" s="751">
        <v>50113001</v>
      </c>
      <c r="F47" s="750" t="s">
        <v>635</v>
      </c>
      <c r="G47" s="749" t="s">
        <v>636</v>
      </c>
      <c r="H47" s="749">
        <v>193105</v>
      </c>
      <c r="I47" s="749">
        <v>93105</v>
      </c>
      <c r="J47" s="749" t="s">
        <v>715</v>
      </c>
      <c r="K47" s="749" t="s">
        <v>717</v>
      </c>
      <c r="L47" s="752">
        <v>208.57000000000005</v>
      </c>
      <c r="M47" s="752">
        <v>1</v>
      </c>
      <c r="N47" s="753">
        <v>208.57000000000005</v>
      </c>
    </row>
    <row r="48" spans="1:14" ht="14.4" customHeight="1" x14ac:dyDescent="0.3">
      <c r="A48" s="747" t="s">
        <v>594</v>
      </c>
      <c r="B48" s="748" t="s">
        <v>595</v>
      </c>
      <c r="C48" s="749" t="s">
        <v>612</v>
      </c>
      <c r="D48" s="750" t="s">
        <v>613</v>
      </c>
      <c r="E48" s="751">
        <v>50113001</v>
      </c>
      <c r="F48" s="750" t="s">
        <v>635</v>
      </c>
      <c r="G48" s="749" t="s">
        <v>649</v>
      </c>
      <c r="H48" s="749">
        <v>192587</v>
      </c>
      <c r="I48" s="749">
        <v>92587</v>
      </c>
      <c r="J48" s="749" t="s">
        <v>718</v>
      </c>
      <c r="K48" s="749" t="s">
        <v>719</v>
      </c>
      <c r="L48" s="752">
        <v>58.53</v>
      </c>
      <c r="M48" s="752">
        <v>2</v>
      </c>
      <c r="N48" s="753">
        <v>117.06</v>
      </c>
    </row>
    <row r="49" spans="1:14" ht="14.4" customHeight="1" x14ac:dyDescent="0.3">
      <c r="A49" s="747" t="s">
        <v>594</v>
      </c>
      <c r="B49" s="748" t="s">
        <v>595</v>
      </c>
      <c r="C49" s="749" t="s">
        <v>612</v>
      </c>
      <c r="D49" s="750" t="s">
        <v>613</v>
      </c>
      <c r="E49" s="751">
        <v>50113001</v>
      </c>
      <c r="F49" s="750" t="s">
        <v>635</v>
      </c>
      <c r="G49" s="749" t="s">
        <v>636</v>
      </c>
      <c r="H49" s="749">
        <v>197522</v>
      </c>
      <c r="I49" s="749">
        <v>97522</v>
      </c>
      <c r="J49" s="749" t="s">
        <v>720</v>
      </c>
      <c r="K49" s="749" t="s">
        <v>721</v>
      </c>
      <c r="L49" s="752">
        <v>159.20750000000001</v>
      </c>
      <c r="M49" s="752">
        <v>4</v>
      </c>
      <c r="N49" s="753">
        <v>636.83000000000004</v>
      </c>
    </row>
    <row r="50" spans="1:14" ht="14.4" customHeight="1" x14ac:dyDescent="0.3">
      <c r="A50" s="747" t="s">
        <v>594</v>
      </c>
      <c r="B50" s="748" t="s">
        <v>595</v>
      </c>
      <c r="C50" s="749" t="s">
        <v>612</v>
      </c>
      <c r="D50" s="750" t="s">
        <v>613</v>
      </c>
      <c r="E50" s="751">
        <v>50113001</v>
      </c>
      <c r="F50" s="750" t="s">
        <v>635</v>
      </c>
      <c r="G50" s="749" t="s">
        <v>636</v>
      </c>
      <c r="H50" s="749">
        <v>114075</v>
      </c>
      <c r="I50" s="749">
        <v>14075</v>
      </c>
      <c r="J50" s="749" t="s">
        <v>720</v>
      </c>
      <c r="K50" s="749" t="s">
        <v>722</v>
      </c>
      <c r="L50" s="752">
        <v>294.94999999999993</v>
      </c>
      <c r="M50" s="752">
        <v>2</v>
      </c>
      <c r="N50" s="753">
        <v>589.89999999999986</v>
      </c>
    </row>
    <row r="51" spans="1:14" ht="14.4" customHeight="1" x14ac:dyDescent="0.3">
      <c r="A51" s="747" t="s">
        <v>594</v>
      </c>
      <c r="B51" s="748" t="s">
        <v>595</v>
      </c>
      <c r="C51" s="749" t="s">
        <v>612</v>
      </c>
      <c r="D51" s="750" t="s">
        <v>613</v>
      </c>
      <c r="E51" s="751">
        <v>50113001</v>
      </c>
      <c r="F51" s="750" t="s">
        <v>635</v>
      </c>
      <c r="G51" s="749" t="s">
        <v>636</v>
      </c>
      <c r="H51" s="749">
        <v>184090</v>
      </c>
      <c r="I51" s="749">
        <v>84090</v>
      </c>
      <c r="J51" s="749" t="s">
        <v>723</v>
      </c>
      <c r="K51" s="749" t="s">
        <v>724</v>
      </c>
      <c r="L51" s="752">
        <v>60.14</v>
      </c>
      <c r="M51" s="752">
        <v>2</v>
      </c>
      <c r="N51" s="753">
        <v>120.28</v>
      </c>
    </row>
    <row r="52" spans="1:14" ht="14.4" customHeight="1" x14ac:dyDescent="0.3">
      <c r="A52" s="747" t="s">
        <v>594</v>
      </c>
      <c r="B52" s="748" t="s">
        <v>595</v>
      </c>
      <c r="C52" s="749" t="s">
        <v>612</v>
      </c>
      <c r="D52" s="750" t="s">
        <v>613</v>
      </c>
      <c r="E52" s="751">
        <v>50113001</v>
      </c>
      <c r="F52" s="750" t="s">
        <v>635</v>
      </c>
      <c r="G52" s="749" t="s">
        <v>636</v>
      </c>
      <c r="H52" s="749">
        <v>501994</v>
      </c>
      <c r="I52" s="749">
        <v>0</v>
      </c>
      <c r="J52" s="749" t="s">
        <v>725</v>
      </c>
      <c r="K52" s="749" t="s">
        <v>726</v>
      </c>
      <c r="L52" s="752">
        <v>279.34511111111112</v>
      </c>
      <c r="M52" s="752">
        <v>1</v>
      </c>
      <c r="N52" s="753">
        <v>279.34511111111112</v>
      </c>
    </row>
    <row r="53" spans="1:14" ht="14.4" customHeight="1" x14ac:dyDescent="0.3">
      <c r="A53" s="747" t="s">
        <v>594</v>
      </c>
      <c r="B53" s="748" t="s">
        <v>595</v>
      </c>
      <c r="C53" s="749" t="s">
        <v>612</v>
      </c>
      <c r="D53" s="750" t="s">
        <v>613</v>
      </c>
      <c r="E53" s="751">
        <v>50113001</v>
      </c>
      <c r="F53" s="750" t="s">
        <v>635</v>
      </c>
      <c r="G53" s="749" t="s">
        <v>636</v>
      </c>
      <c r="H53" s="749">
        <v>102478</v>
      </c>
      <c r="I53" s="749">
        <v>2478</v>
      </c>
      <c r="J53" s="749" t="s">
        <v>727</v>
      </c>
      <c r="K53" s="749" t="s">
        <v>728</v>
      </c>
      <c r="L53" s="752">
        <v>77.078409152851663</v>
      </c>
      <c r="M53" s="752">
        <v>2</v>
      </c>
      <c r="N53" s="753">
        <v>154.15681830570333</v>
      </c>
    </row>
    <row r="54" spans="1:14" ht="14.4" customHeight="1" x14ac:dyDescent="0.3">
      <c r="A54" s="747" t="s">
        <v>594</v>
      </c>
      <c r="B54" s="748" t="s">
        <v>595</v>
      </c>
      <c r="C54" s="749" t="s">
        <v>612</v>
      </c>
      <c r="D54" s="750" t="s">
        <v>613</v>
      </c>
      <c r="E54" s="751">
        <v>50113001</v>
      </c>
      <c r="F54" s="750" t="s">
        <v>635</v>
      </c>
      <c r="G54" s="749" t="s">
        <v>636</v>
      </c>
      <c r="H54" s="749">
        <v>102477</v>
      </c>
      <c r="I54" s="749">
        <v>2477</v>
      </c>
      <c r="J54" s="749" t="s">
        <v>727</v>
      </c>
      <c r="K54" s="749" t="s">
        <v>729</v>
      </c>
      <c r="L54" s="752">
        <v>39.898547783425727</v>
      </c>
      <c r="M54" s="752">
        <v>2</v>
      </c>
      <c r="N54" s="753">
        <v>79.797095566851453</v>
      </c>
    </row>
    <row r="55" spans="1:14" ht="14.4" customHeight="1" x14ac:dyDescent="0.3">
      <c r="A55" s="747" t="s">
        <v>594</v>
      </c>
      <c r="B55" s="748" t="s">
        <v>595</v>
      </c>
      <c r="C55" s="749" t="s">
        <v>612</v>
      </c>
      <c r="D55" s="750" t="s">
        <v>613</v>
      </c>
      <c r="E55" s="751">
        <v>50113001</v>
      </c>
      <c r="F55" s="750" t="s">
        <v>635</v>
      </c>
      <c r="G55" s="749" t="s">
        <v>636</v>
      </c>
      <c r="H55" s="749">
        <v>103645</v>
      </c>
      <c r="I55" s="749">
        <v>3645</v>
      </c>
      <c r="J55" s="749" t="s">
        <v>730</v>
      </c>
      <c r="K55" s="749" t="s">
        <v>731</v>
      </c>
      <c r="L55" s="752">
        <v>69.910000000000011</v>
      </c>
      <c r="M55" s="752">
        <v>2</v>
      </c>
      <c r="N55" s="753">
        <v>139.82000000000002</v>
      </c>
    </row>
    <row r="56" spans="1:14" ht="14.4" customHeight="1" x14ac:dyDescent="0.3">
      <c r="A56" s="747" t="s">
        <v>594</v>
      </c>
      <c r="B56" s="748" t="s">
        <v>595</v>
      </c>
      <c r="C56" s="749" t="s">
        <v>612</v>
      </c>
      <c r="D56" s="750" t="s">
        <v>613</v>
      </c>
      <c r="E56" s="751">
        <v>50113001</v>
      </c>
      <c r="F56" s="750" t="s">
        <v>635</v>
      </c>
      <c r="G56" s="749" t="s">
        <v>636</v>
      </c>
      <c r="H56" s="749">
        <v>191587</v>
      </c>
      <c r="I56" s="749">
        <v>91587</v>
      </c>
      <c r="J56" s="749" t="s">
        <v>732</v>
      </c>
      <c r="K56" s="749" t="s">
        <v>733</v>
      </c>
      <c r="L56" s="752">
        <v>65.44</v>
      </c>
      <c r="M56" s="752">
        <v>1</v>
      </c>
      <c r="N56" s="753">
        <v>65.44</v>
      </c>
    </row>
    <row r="57" spans="1:14" ht="14.4" customHeight="1" x14ac:dyDescent="0.3">
      <c r="A57" s="747" t="s">
        <v>594</v>
      </c>
      <c r="B57" s="748" t="s">
        <v>595</v>
      </c>
      <c r="C57" s="749" t="s">
        <v>612</v>
      </c>
      <c r="D57" s="750" t="s">
        <v>613</v>
      </c>
      <c r="E57" s="751">
        <v>50113001</v>
      </c>
      <c r="F57" s="750" t="s">
        <v>635</v>
      </c>
      <c r="G57" s="749" t="s">
        <v>636</v>
      </c>
      <c r="H57" s="749">
        <v>58880</v>
      </c>
      <c r="I57" s="749">
        <v>58880</v>
      </c>
      <c r="J57" s="749" t="s">
        <v>734</v>
      </c>
      <c r="K57" s="749" t="s">
        <v>735</v>
      </c>
      <c r="L57" s="752">
        <v>105.22999999999999</v>
      </c>
      <c r="M57" s="752">
        <v>1</v>
      </c>
      <c r="N57" s="753">
        <v>105.22999999999999</v>
      </c>
    </row>
    <row r="58" spans="1:14" ht="14.4" customHeight="1" x14ac:dyDescent="0.3">
      <c r="A58" s="747" t="s">
        <v>594</v>
      </c>
      <c r="B58" s="748" t="s">
        <v>595</v>
      </c>
      <c r="C58" s="749" t="s">
        <v>612</v>
      </c>
      <c r="D58" s="750" t="s">
        <v>613</v>
      </c>
      <c r="E58" s="751">
        <v>50113001</v>
      </c>
      <c r="F58" s="750" t="s">
        <v>635</v>
      </c>
      <c r="G58" s="749" t="s">
        <v>636</v>
      </c>
      <c r="H58" s="749">
        <v>154539</v>
      </c>
      <c r="I58" s="749">
        <v>54539</v>
      </c>
      <c r="J58" s="749" t="s">
        <v>736</v>
      </c>
      <c r="K58" s="749" t="s">
        <v>737</v>
      </c>
      <c r="L58" s="752">
        <v>60.21</v>
      </c>
      <c r="M58" s="752">
        <v>18</v>
      </c>
      <c r="N58" s="753">
        <v>1083.78</v>
      </c>
    </row>
    <row r="59" spans="1:14" ht="14.4" customHeight="1" x14ac:dyDescent="0.3">
      <c r="A59" s="747" t="s">
        <v>594</v>
      </c>
      <c r="B59" s="748" t="s">
        <v>595</v>
      </c>
      <c r="C59" s="749" t="s">
        <v>612</v>
      </c>
      <c r="D59" s="750" t="s">
        <v>613</v>
      </c>
      <c r="E59" s="751">
        <v>50113001</v>
      </c>
      <c r="F59" s="750" t="s">
        <v>635</v>
      </c>
      <c r="G59" s="749" t="s">
        <v>636</v>
      </c>
      <c r="H59" s="749">
        <v>185656</v>
      </c>
      <c r="I59" s="749">
        <v>85656</v>
      </c>
      <c r="J59" s="749" t="s">
        <v>738</v>
      </c>
      <c r="K59" s="749" t="s">
        <v>731</v>
      </c>
      <c r="L59" s="752">
        <v>69.919999999999987</v>
      </c>
      <c r="M59" s="752">
        <v>1</v>
      </c>
      <c r="N59" s="753">
        <v>69.919999999999987</v>
      </c>
    </row>
    <row r="60" spans="1:14" ht="14.4" customHeight="1" x14ac:dyDescent="0.3">
      <c r="A60" s="747" t="s">
        <v>594</v>
      </c>
      <c r="B60" s="748" t="s">
        <v>595</v>
      </c>
      <c r="C60" s="749" t="s">
        <v>612</v>
      </c>
      <c r="D60" s="750" t="s">
        <v>613</v>
      </c>
      <c r="E60" s="751">
        <v>50113001</v>
      </c>
      <c r="F60" s="750" t="s">
        <v>635</v>
      </c>
      <c r="G60" s="749" t="s">
        <v>596</v>
      </c>
      <c r="H60" s="749">
        <v>175080</v>
      </c>
      <c r="I60" s="749">
        <v>175080</v>
      </c>
      <c r="J60" s="749" t="s">
        <v>739</v>
      </c>
      <c r="K60" s="749" t="s">
        <v>740</v>
      </c>
      <c r="L60" s="752">
        <v>169.45999999999998</v>
      </c>
      <c r="M60" s="752">
        <v>2</v>
      </c>
      <c r="N60" s="753">
        <v>338.91999999999996</v>
      </c>
    </row>
    <row r="61" spans="1:14" ht="14.4" customHeight="1" x14ac:dyDescent="0.3">
      <c r="A61" s="747" t="s">
        <v>594</v>
      </c>
      <c r="B61" s="748" t="s">
        <v>595</v>
      </c>
      <c r="C61" s="749" t="s">
        <v>612</v>
      </c>
      <c r="D61" s="750" t="s">
        <v>613</v>
      </c>
      <c r="E61" s="751">
        <v>50113001</v>
      </c>
      <c r="F61" s="750" t="s">
        <v>635</v>
      </c>
      <c r="G61" s="749" t="s">
        <v>636</v>
      </c>
      <c r="H61" s="749">
        <v>23987</v>
      </c>
      <c r="I61" s="749">
        <v>23987</v>
      </c>
      <c r="J61" s="749" t="s">
        <v>741</v>
      </c>
      <c r="K61" s="749" t="s">
        <v>742</v>
      </c>
      <c r="L61" s="752">
        <v>167.4200409635161</v>
      </c>
      <c r="M61" s="752">
        <v>1</v>
      </c>
      <c r="N61" s="753">
        <v>167.4200409635161</v>
      </c>
    </row>
    <row r="62" spans="1:14" ht="14.4" customHeight="1" x14ac:dyDescent="0.3">
      <c r="A62" s="747" t="s">
        <v>594</v>
      </c>
      <c r="B62" s="748" t="s">
        <v>595</v>
      </c>
      <c r="C62" s="749" t="s">
        <v>612</v>
      </c>
      <c r="D62" s="750" t="s">
        <v>613</v>
      </c>
      <c r="E62" s="751">
        <v>50113001</v>
      </c>
      <c r="F62" s="750" t="s">
        <v>635</v>
      </c>
      <c r="G62" s="749" t="s">
        <v>636</v>
      </c>
      <c r="H62" s="749">
        <v>215476</v>
      </c>
      <c r="I62" s="749">
        <v>215476</v>
      </c>
      <c r="J62" s="749" t="s">
        <v>743</v>
      </c>
      <c r="K62" s="749" t="s">
        <v>744</v>
      </c>
      <c r="L62" s="752">
        <v>143.31666666666666</v>
      </c>
      <c r="M62" s="752">
        <v>3</v>
      </c>
      <c r="N62" s="753">
        <v>429.95</v>
      </c>
    </row>
    <row r="63" spans="1:14" ht="14.4" customHeight="1" x14ac:dyDescent="0.3">
      <c r="A63" s="747" t="s">
        <v>594</v>
      </c>
      <c r="B63" s="748" t="s">
        <v>595</v>
      </c>
      <c r="C63" s="749" t="s">
        <v>612</v>
      </c>
      <c r="D63" s="750" t="s">
        <v>613</v>
      </c>
      <c r="E63" s="751">
        <v>50113001</v>
      </c>
      <c r="F63" s="750" t="s">
        <v>635</v>
      </c>
      <c r="G63" s="749" t="s">
        <v>636</v>
      </c>
      <c r="H63" s="749">
        <v>215474</v>
      </c>
      <c r="I63" s="749">
        <v>215474</v>
      </c>
      <c r="J63" s="749" t="s">
        <v>745</v>
      </c>
      <c r="K63" s="749" t="s">
        <v>746</v>
      </c>
      <c r="L63" s="752">
        <v>532</v>
      </c>
      <c r="M63" s="752">
        <v>25</v>
      </c>
      <c r="N63" s="753">
        <v>13300</v>
      </c>
    </row>
    <row r="64" spans="1:14" ht="14.4" customHeight="1" x14ac:dyDescent="0.3">
      <c r="A64" s="747" t="s">
        <v>594</v>
      </c>
      <c r="B64" s="748" t="s">
        <v>595</v>
      </c>
      <c r="C64" s="749" t="s">
        <v>612</v>
      </c>
      <c r="D64" s="750" t="s">
        <v>613</v>
      </c>
      <c r="E64" s="751">
        <v>50113001</v>
      </c>
      <c r="F64" s="750" t="s">
        <v>635</v>
      </c>
      <c r="G64" s="749" t="s">
        <v>649</v>
      </c>
      <c r="H64" s="749">
        <v>168326</v>
      </c>
      <c r="I64" s="749">
        <v>168326</v>
      </c>
      <c r="J64" s="749" t="s">
        <v>747</v>
      </c>
      <c r="K64" s="749" t="s">
        <v>748</v>
      </c>
      <c r="L64" s="752">
        <v>379.62999999999988</v>
      </c>
      <c r="M64" s="752">
        <v>1</v>
      </c>
      <c r="N64" s="753">
        <v>379.62999999999988</v>
      </c>
    </row>
    <row r="65" spans="1:14" ht="14.4" customHeight="1" x14ac:dyDescent="0.3">
      <c r="A65" s="747" t="s">
        <v>594</v>
      </c>
      <c r="B65" s="748" t="s">
        <v>595</v>
      </c>
      <c r="C65" s="749" t="s">
        <v>612</v>
      </c>
      <c r="D65" s="750" t="s">
        <v>613</v>
      </c>
      <c r="E65" s="751">
        <v>50113001</v>
      </c>
      <c r="F65" s="750" t="s">
        <v>635</v>
      </c>
      <c r="G65" s="749" t="s">
        <v>636</v>
      </c>
      <c r="H65" s="749">
        <v>229191</v>
      </c>
      <c r="I65" s="749">
        <v>229191</v>
      </c>
      <c r="J65" s="749" t="s">
        <v>749</v>
      </c>
      <c r="K65" s="749" t="s">
        <v>750</v>
      </c>
      <c r="L65" s="752">
        <v>141.36999999999998</v>
      </c>
      <c r="M65" s="752">
        <v>1</v>
      </c>
      <c r="N65" s="753">
        <v>141.36999999999998</v>
      </c>
    </row>
    <row r="66" spans="1:14" ht="14.4" customHeight="1" x14ac:dyDescent="0.3">
      <c r="A66" s="747" t="s">
        <v>594</v>
      </c>
      <c r="B66" s="748" t="s">
        <v>595</v>
      </c>
      <c r="C66" s="749" t="s">
        <v>612</v>
      </c>
      <c r="D66" s="750" t="s">
        <v>613</v>
      </c>
      <c r="E66" s="751">
        <v>50113001</v>
      </c>
      <c r="F66" s="750" t="s">
        <v>635</v>
      </c>
      <c r="G66" s="749" t="s">
        <v>636</v>
      </c>
      <c r="H66" s="749">
        <v>184231</v>
      </c>
      <c r="I66" s="749">
        <v>84231</v>
      </c>
      <c r="J66" s="749" t="s">
        <v>751</v>
      </c>
      <c r="K66" s="749" t="s">
        <v>752</v>
      </c>
      <c r="L66" s="752">
        <v>373.29586027966292</v>
      </c>
      <c r="M66" s="752">
        <v>49</v>
      </c>
      <c r="N66" s="753">
        <v>18291.497153703483</v>
      </c>
    </row>
    <row r="67" spans="1:14" ht="14.4" customHeight="1" x14ac:dyDescent="0.3">
      <c r="A67" s="747" t="s">
        <v>594</v>
      </c>
      <c r="B67" s="748" t="s">
        <v>595</v>
      </c>
      <c r="C67" s="749" t="s">
        <v>612</v>
      </c>
      <c r="D67" s="750" t="s">
        <v>613</v>
      </c>
      <c r="E67" s="751">
        <v>50113001</v>
      </c>
      <c r="F67" s="750" t="s">
        <v>635</v>
      </c>
      <c r="G67" s="749" t="s">
        <v>636</v>
      </c>
      <c r="H67" s="749">
        <v>199680</v>
      </c>
      <c r="I67" s="749">
        <v>199680</v>
      </c>
      <c r="J67" s="749" t="s">
        <v>753</v>
      </c>
      <c r="K67" s="749" t="s">
        <v>754</v>
      </c>
      <c r="L67" s="752">
        <v>362.89000000000004</v>
      </c>
      <c r="M67" s="752">
        <v>2</v>
      </c>
      <c r="N67" s="753">
        <v>725.78000000000009</v>
      </c>
    </row>
    <row r="68" spans="1:14" ht="14.4" customHeight="1" x14ac:dyDescent="0.3">
      <c r="A68" s="747" t="s">
        <v>594</v>
      </c>
      <c r="B68" s="748" t="s">
        <v>595</v>
      </c>
      <c r="C68" s="749" t="s">
        <v>612</v>
      </c>
      <c r="D68" s="750" t="s">
        <v>613</v>
      </c>
      <c r="E68" s="751">
        <v>50113001</v>
      </c>
      <c r="F68" s="750" t="s">
        <v>635</v>
      </c>
      <c r="G68" s="749" t="s">
        <v>636</v>
      </c>
      <c r="H68" s="749">
        <v>187076</v>
      </c>
      <c r="I68" s="749">
        <v>87076</v>
      </c>
      <c r="J68" s="749" t="s">
        <v>755</v>
      </c>
      <c r="K68" s="749" t="s">
        <v>756</v>
      </c>
      <c r="L68" s="752">
        <v>133.50999999999991</v>
      </c>
      <c r="M68" s="752">
        <v>6</v>
      </c>
      <c r="N68" s="753">
        <v>801.05999999999949</v>
      </c>
    </row>
    <row r="69" spans="1:14" ht="14.4" customHeight="1" x14ac:dyDescent="0.3">
      <c r="A69" s="747" t="s">
        <v>594</v>
      </c>
      <c r="B69" s="748" t="s">
        <v>595</v>
      </c>
      <c r="C69" s="749" t="s">
        <v>612</v>
      </c>
      <c r="D69" s="750" t="s">
        <v>613</v>
      </c>
      <c r="E69" s="751">
        <v>50113001</v>
      </c>
      <c r="F69" s="750" t="s">
        <v>635</v>
      </c>
      <c r="G69" s="749" t="s">
        <v>636</v>
      </c>
      <c r="H69" s="749">
        <v>157586</v>
      </c>
      <c r="I69" s="749">
        <v>57586</v>
      </c>
      <c r="J69" s="749" t="s">
        <v>757</v>
      </c>
      <c r="K69" s="749" t="s">
        <v>758</v>
      </c>
      <c r="L69" s="752">
        <v>73.709999999999994</v>
      </c>
      <c r="M69" s="752">
        <v>2</v>
      </c>
      <c r="N69" s="753">
        <v>147.41999999999999</v>
      </c>
    </row>
    <row r="70" spans="1:14" ht="14.4" customHeight="1" x14ac:dyDescent="0.3">
      <c r="A70" s="747" t="s">
        <v>594</v>
      </c>
      <c r="B70" s="748" t="s">
        <v>595</v>
      </c>
      <c r="C70" s="749" t="s">
        <v>612</v>
      </c>
      <c r="D70" s="750" t="s">
        <v>613</v>
      </c>
      <c r="E70" s="751">
        <v>50113001</v>
      </c>
      <c r="F70" s="750" t="s">
        <v>635</v>
      </c>
      <c r="G70" s="749" t="s">
        <v>636</v>
      </c>
      <c r="H70" s="749">
        <v>848560</v>
      </c>
      <c r="I70" s="749">
        <v>125752</v>
      </c>
      <c r="J70" s="749" t="s">
        <v>759</v>
      </c>
      <c r="K70" s="749" t="s">
        <v>760</v>
      </c>
      <c r="L70" s="752">
        <v>223.26</v>
      </c>
      <c r="M70" s="752">
        <v>1</v>
      </c>
      <c r="N70" s="753">
        <v>223.26</v>
      </c>
    </row>
    <row r="71" spans="1:14" ht="14.4" customHeight="1" x14ac:dyDescent="0.3">
      <c r="A71" s="747" t="s">
        <v>594</v>
      </c>
      <c r="B71" s="748" t="s">
        <v>595</v>
      </c>
      <c r="C71" s="749" t="s">
        <v>612</v>
      </c>
      <c r="D71" s="750" t="s">
        <v>613</v>
      </c>
      <c r="E71" s="751">
        <v>50113001</v>
      </c>
      <c r="F71" s="750" t="s">
        <v>635</v>
      </c>
      <c r="G71" s="749" t="s">
        <v>636</v>
      </c>
      <c r="H71" s="749">
        <v>225508</v>
      </c>
      <c r="I71" s="749">
        <v>225508</v>
      </c>
      <c r="J71" s="749" t="s">
        <v>761</v>
      </c>
      <c r="K71" s="749" t="s">
        <v>762</v>
      </c>
      <c r="L71" s="752">
        <v>48.88</v>
      </c>
      <c r="M71" s="752">
        <v>1</v>
      </c>
      <c r="N71" s="753">
        <v>48.88</v>
      </c>
    </row>
    <row r="72" spans="1:14" ht="14.4" customHeight="1" x14ac:dyDescent="0.3">
      <c r="A72" s="747" t="s">
        <v>594</v>
      </c>
      <c r="B72" s="748" t="s">
        <v>595</v>
      </c>
      <c r="C72" s="749" t="s">
        <v>612</v>
      </c>
      <c r="D72" s="750" t="s">
        <v>613</v>
      </c>
      <c r="E72" s="751">
        <v>50113001</v>
      </c>
      <c r="F72" s="750" t="s">
        <v>635</v>
      </c>
      <c r="G72" s="749" t="s">
        <v>649</v>
      </c>
      <c r="H72" s="749">
        <v>169191</v>
      </c>
      <c r="I72" s="749">
        <v>69191</v>
      </c>
      <c r="J72" s="749" t="s">
        <v>763</v>
      </c>
      <c r="K72" s="749" t="s">
        <v>764</v>
      </c>
      <c r="L72" s="752">
        <v>94.269999999999982</v>
      </c>
      <c r="M72" s="752">
        <v>1</v>
      </c>
      <c r="N72" s="753">
        <v>94.269999999999982</v>
      </c>
    </row>
    <row r="73" spans="1:14" ht="14.4" customHeight="1" x14ac:dyDescent="0.3">
      <c r="A73" s="747" t="s">
        <v>594</v>
      </c>
      <c r="B73" s="748" t="s">
        <v>595</v>
      </c>
      <c r="C73" s="749" t="s">
        <v>612</v>
      </c>
      <c r="D73" s="750" t="s">
        <v>613</v>
      </c>
      <c r="E73" s="751">
        <v>50113001</v>
      </c>
      <c r="F73" s="750" t="s">
        <v>635</v>
      </c>
      <c r="G73" s="749" t="s">
        <v>649</v>
      </c>
      <c r="H73" s="749">
        <v>169189</v>
      </c>
      <c r="I73" s="749">
        <v>69189</v>
      </c>
      <c r="J73" s="749" t="s">
        <v>765</v>
      </c>
      <c r="K73" s="749" t="s">
        <v>766</v>
      </c>
      <c r="L73" s="752">
        <v>61.116666666666667</v>
      </c>
      <c r="M73" s="752">
        <v>3</v>
      </c>
      <c r="N73" s="753">
        <v>183.35</v>
      </c>
    </row>
    <row r="74" spans="1:14" ht="14.4" customHeight="1" x14ac:dyDescent="0.3">
      <c r="A74" s="747" t="s">
        <v>594</v>
      </c>
      <c r="B74" s="748" t="s">
        <v>595</v>
      </c>
      <c r="C74" s="749" t="s">
        <v>612</v>
      </c>
      <c r="D74" s="750" t="s">
        <v>613</v>
      </c>
      <c r="E74" s="751">
        <v>50113001</v>
      </c>
      <c r="F74" s="750" t="s">
        <v>635</v>
      </c>
      <c r="G74" s="749" t="s">
        <v>636</v>
      </c>
      <c r="H74" s="749">
        <v>159595</v>
      </c>
      <c r="I74" s="749">
        <v>59595</v>
      </c>
      <c r="J74" s="749" t="s">
        <v>767</v>
      </c>
      <c r="K74" s="749" t="s">
        <v>768</v>
      </c>
      <c r="L74" s="752">
        <v>74</v>
      </c>
      <c r="M74" s="752">
        <v>1</v>
      </c>
      <c r="N74" s="753">
        <v>74</v>
      </c>
    </row>
    <row r="75" spans="1:14" ht="14.4" customHeight="1" x14ac:dyDescent="0.3">
      <c r="A75" s="747" t="s">
        <v>594</v>
      </c>
      <c r="B75" s="748" t="s">
        <v>595</v>
      </c>
      <c r="C75" s="749" t="s">
        <v>612</v>
      </c>
      <c r="D75" s="750" t="s">
        <v>613</v>
      </c>
      <c r="E75" s="751">
        <v>50113001</v>
      </c>
      <c r="F75" s="750" t="s">
        <v>635</v>
      </c>
      <c r="G75" s="749" t="s">
        <v>649</v>
      </c>
      <c r="H75" s="749">
        <v>848697</v>
      </c>
      <c r="I75" s="749">
        <v>122593</v>
      </c>
      <c r="J75" s="749" t="s">
        <v>769</v>
      </c>
      <c r="K75" s="749" t="s">
        <v>770</v>
      </c>
      <c r="L75" s="752">
        <v>368.89000000000004</v>
      </c>
      <c r="M75" s="752">
        <v>2</v>
      </c>
      <c r="N75" s="753">
        <v>737.78000000000009</v>
      </c>
    </row>
    <row r="76" spans="1:14" ht="14.4" customHeight="1" x14ac:dyDescent="0.3">
      <c r="A76" s="747" t="s">
        <v>594</v>
      </c>
      <c r="B76" s="748" t="s">
        <v>595</v>
      </c>
      <c r="C76" s="749" t="s">
        <v>612</v>
      </c>
      <c r="D76" s="750" t="s">
        <v>613</v>
      </c>
      <c r="E76" s="751">
        <v>50113001</v>
      </c>
      <c r="F76" s="750" t="s">
        <v>635</v>
      </c>
      <c r="G76" s="749" t="s">
        <v>636</v>
      </c>
      <c r="H76" s="749">
        <v>214598</v>
      </c>
      <c r="I76" s="749">
        <v>214598</v>
      </c>
      <c r="J76" s="749" t="s">
        <v>771</v>
      </c>
      <c r="K76" s="749" t="s">
        <v>772</v>
      </c>
      <c r="L76" s="752">
        <v>166.65000000000003</v>
      </c>
      <c r="M76" s="752">
        <v>1</v>
      </c>
      <c r="N76" s="753">
        <v>166.65000000000003</v>
      </c>
    </row>
    <row r="77" spans="1:14" ht="14.4" customHeight="1" x14ac:dyDescent="0.3">
      <c r="A77" s="747" t="s">
        <v>594</v>
      </c>
      <c r="B77" s="748" t="s">
        <v>595</v>
      </c>
      <c r="C77" s="749" t="s">
        <v>612</v>
      </c>
      <c r="D77" s="750" t="s">
        <v>613</v>
      </c>
      <c r="E77" s="751">
        <v>50113001</v>
      </c>
      <c r="F77" s="750" t="s">
        <v>635</v>
      </c>
      <c r="G77" s="749" t="s">
        <v>649</v>
      </c>
      <c r="H77" s="749">
        <v>114439</v>
      </c>
      <c r="I77" s="749">
        <v>14439</v>
      </c>
      <c r="J77" s="749" t="s">
        <v>773</v>
      </c>
      <c r="K77" s="749" t="s">
        <v>774</v>
      </c>
      <c r="L77" s="752">
        <v>74.510000000000005</v>
      </c>
      <c r="M77" s="752">
        <v>3</v>
      </c>
      <c r="N77" s="753">
        <v>223.53000000000003</v>
      </c>
    </row>
    <row r="78" spans="1:14" ht="14.4" customHeight="1" x14ac:dyDescent="0.3">
      <c r="A78" s="747" t="s">
        <v>594</v>
      </c>
      <c r="B78" s="748" t="s">
        <v>595</v>
      </c>
      <c r="C78" s="749" t="s">
        <v>612</v>
      </c>
      <c r="D78" s="750" t="s">
        <v>613</v>
      </c>
      <c r="E78" s="751">
        <v>50113001</v>
      </c>
      <c r="F78" s="750" t="s">
        <v>635</v>
      </c>
      <c r="G78" s="749" t="s">
        <v>636</v>
      </c>
      <c r="H78" s="749">
        <v>152334</v>
      </c>
      <c r="I78" s="749">
        <v>52334</v>
      </c>
      <c r="J78" s="749" t="s">
        <v>775</v>
      </c>
      <c r="K78" s="749" t="s">
        <v>776</v>
      </c>
      <c r="L78" s="752">
        <v>198.17999999999992</v>
      </c>
      <c r="M78" s="752">
        <v>2</v>
      </c>
      <c r="N78" s="753">
        <v>396.35999999999984</v>
      </c>
    </row>
    <row r="79" spans="1:14" ht="14.4" customHeight="1" x14ac:dyDescent="0.3">
      <c r="A79" s="747" t="s">
        <v>594</v>
      </c>
      <c r="B79" s="748" t="s">
        <v>595</v>
      </c>
      <c r="C79" s="749" t="s">
        <v>612</v>
      </c>
      <c r="D79" s="750" t="s">
        <v>613</v>
      </c>
      <c r="E79" s="751">
        <v>50113001</v>
      </c>
      <c r="F79" s="750" t="s">
        <v>635</v>
      </c>
      <c r="G79" s="749" t="s">
        <v>649</v>
      </c>
      <c r="H79" s="749">
        <v>213477</v>
      </c>
      <c r="I79" s="749">
        <v>213477</v>
      </c>
      <c r="J79" s="749" t="s">
        <v>777</v>
      </c>
      <c r="K79" s="749" t="s">
        <v>778</v>
      </c>
      <c r="L79" s="752">
        <v>3300</v>
      </c>
      <c r="M79" s="752">
        <v>7</v>
      </c>
      <c r="N79" s="753">
        <v>23100</v>
      </c>
    </row>
    <row r="80" spans="1:14" ht="14.4" customHeight="1" x14ac:dyDescent="0.3">
      <c r="A80" s="747" t="s">
        <v>594</v>
      </c>
      <c r="B80" s="748" t="s">
        <v>595</v>
      </c>
      <c r="C80" s="749" t="s">
        <v>612</v>
      </c>
      <c r="D80" s="750" t="s">
        <v>613</v>
      </c>
      <c r="E80" s="751">
        <v>50113001</v>
      </c>
      <c r="F80" s="750" t="s">
        <v>635</v>
      </c>
      <c r="G80" s="749" t="s">
        <v>649</v>
      </c>
      <c r="H80" s="749">
        <v>156804</v>
      </c>
      <c r="I80" s="749">
        <v>56804</v>
      </c>
      <c r="J80" s="749" t="s">
        <v>779</v>
      </c>
      <c r="K80" s="749" t="s">
        <v>780</v>
      </c>
      <c r="L80" s="752">
        <v>31.649999999999995</v>
      </c>
      <c r="M80" s="752">
        <v>3</v>
      </c>
      <c r="N80" s="753">
        <v>94.949999999999989</v>
      </c>
    </row>
    <row r="81" spans="1:14" ht="14.4" customHeight="1" x14ac:dyDescent="0.3">
      <c r="A81" s="747" t="s">
        <v>594</v>
      </c>
      <c r="B81" s="748" t="s">
        <v>595</v>
      </c>
      <c r="C81" s="749" t="s">
        <v>612</v>
      </c>
      <c r="D81" s="750" t="s">
        <v>613</v>
      </c>
      <c r="E81" s="751">
        <v>50113001</v>
      </c>
      <c r="F81" s="750" t="s">
        <v>635</v>
      </c>
      <c r="G81" s="749" t="s">
        <v>649</v>
      </c>
      <c r="H81" s="749">
        <v>156805</v>
      </c>
      <c r="I81" s="749">
        <v>56805</v>
      </c>
      <c r="J81" s="749" t="s">
        <v>779</v>
      </c>
      <c r="K81" s="749" t="s">
        <v>781</v>
      </c>
      <c r="L81" s="752">
        <v>58.709999999999987</v>
      </c>
      <c r="M81" s="752">
        <v>1</v>
      </c>
      <c r="N81" s="753">
        <v>58.709999999999987</v>
      </c>
    </row>
    <row r="82" spans="1:14" ht="14.4" customHeight="1" x14ac:dyDescent="0.3">
      <c r="A82" s="747" t="s">
        <v>594</v>
      </c>
      <c r="B82" s="748" t="s">
        <v>595</v>
      </c>
      <c r="C82" s="749" t="s">
        <v>612</v>
      </c>
      <c r="D82" s="750" t="s">
        <v>613</v>
      </c>
      <c r="E82" s="751">
        <v>50113001</v>
      </c>
      <c r="F82" s="750" t="s">
        <v>635</v>
      </c>
      <c r="G82" s="749" t="s">
        <v>649</v>
      </c>
      <c r="H82" s="749">
        <v>214036</v>
      </c>
      <c r="I82" s="749">
        <v>214036</v>
      </c>
      <c r="J82" s="749" t="s">
        <v>782</v>
      </c>
      <c r="K82" s="749" t="s">
        <v>783</v>
      </c>
      <c r="L82" s="752">
        <v>40.389999999999993</v>
      </c>
      <c r="M82" s="752">
        <v>6</v>
      </c>
      <c r="N82" s="753">
        <v>242.33999999999997</v>
      </c>
    </row>
    <row r="83" spans="1:14" ht="14.4" customHeight="1" x14ac:dyDescent="0.3">
      <c r="A83" s="747" t="s">
        <v>594</v>
      </c>
      <c r="B83" s="748" t="s">
        <v>595</v>
      </c>
      <c r="C83" s="749" t="s">
        <v>612</v>
      </c>
      <c r="D83" s="750" t="s">
        <v>613</v>
      </c>
      <c r="E83" s="751">
        <v>50113001</v>
      </c>
      <c r="F83" s="750" t="s">
        <v>635</v>
      </c>
      <c r="G83" s="749" t="s">
        <v>636</v>
      </c>
      <c r="H83" s="749">
        <v>102587</v>
      </c>
      <c r="I83" s="749">
        <v>2587</v>
      </c>
      <c r="J83" s="749" t="s">
        <v>784</v>
      </c>
      <c r="K83" s="749" t="s">
        <v>785</v>
      </c>
      <c r="L83" s="752">
        <v>140.77795532376135</v>
      </c>
      <c r="M83" s="752">
        <v>1</v>
      </c>
      <c r="N83" s="753">
        <v>140.77795532376135</v>
      </c>
    </row>
    <row r="84" spans="1:14" ht="14.4" customHeight="1" x14ac:dyDescent="0.3">
      <c r="A84" s="747" t="s">
        <v>594</v>
      </c>
      <c r="B84" s="748" t="s">
        <v>595</v>
      </c>
      <c r="C84" s="749" t="s">
        <v>612</v>
      </c>
      <c r="D84" s="750" t="s">
        <v>613</v>
      </c>
      <c r="E84" s="751">
        <v>50113001</v>
      </c>
      <c r="F84" s="750" t="s">
        <v>635</v>
      </c>
      <c r="G84" s="749" t="s">
        <v>636</v>
      </c>
      <c r="H84" s="749">
        <v>106093</v>
      </c>
      <c r="I84" s="749">
        <v>6093</v>
      </c>
      <c r="J84" s="749" t="s">
        <v>786</v>
      </c>
      <c r="K84" s="749" t="s">
        <v>787</v>
      </c>
      <c r="L84" s="752">
        <v>175.37</v>
      </c>
      <c r="M84" s="752">
        <v>1</v>
      </c>
      <c r="N84" s="753">
        <v>175.37</v>
      </c>
    </row>
    <row r="85" spans="1:14" ht="14.4" customHeight="1" x14ac:dyDescent="0.3">
      <c r="A85" s="747" t="s">
        <v>594</v>
      </c>
      <c r="B85" s="748" t="s">
        <v>595</v>
      </c>
      <c r="C85" s="749" t="s">
        <v>612</v>
      </c>
      <c r="D85" s="750" t="s">
        <v>613</v>
      </c>
      <c r="E85" s="751">
        <v>50113001</v>
      </c>
      <c r="F85" s="750" t="s">
        <v>635</v>
      </c>
      <c r="G85" s="749" t="s">
        <v>636</v>
      </c>
      <c r="H85" s="749">
        <v>223137</v>
      </c>
      <c r="I85" s="749">
        <v>223137</v>
      </c>
      <c r="J85" s="749" t="s">
        <v>788</v>
      </c>
      <c r="K85" s="749" t="s">
        <v>789</v>
      </c>
      <c r="L85" s="752">
        <v>122.64000000000001</v>
      </c>
      <c r="M85" s="752">
        <v>1</v>
      </c>
      <c r="N85" s="753">
        <v>122.64000000000001</v>
      </c>
    </row>
    <row r="86" spans="1:14" ht="14.4" customHeight="1" x14ac:dyDescent="0.3">
      <c r="A86" s="747" t="s">
        <v>594</v>
      </c>
      <c r="B86" s="748" t="s">
        <v>595</v>
      </c>
      <c r="C86" s="749" t="s">
        <v>612</v>
      </c>
      <c r="D86" s="750" t="s">
        <v>613</v>
      </c>
      <c r="E86" s="751">
        <v>50113001</v>
      </c>
      <c r="F86" s="750" t="s">
        <v>635</v>
      </c>
      <c r="G86" s="749" t="s">
        <v>636</v>
      </c>
      <c r="H86" s="749">
        <v>125366</v>
      </c>
      <c r="I86" s="749">
        <v>25366</v>
      </c>
      <c r="J86" s="749" t="s">
        <v>790</v>
      </c>
      <c r="K86" s="749" t="s">
        <v>791</v>
      </c>
      <c r="L86" s="752">
        <v>72</v>
      </c>
      <c r="M86" s="752">
        <v>1</v>
      </c>
      <c r="N86" s="753">
        <v>72</v>
      </c>
    </row>
    <row r="87" spans="1:14" ht="14.4" customHeight="1" x14ac:dyDescent="0.3">
      <c r="A87" s="747" t="s">
        <v>594</v>
      </c>
      <c r="B87" s="748" t="s">
        <v>595</v>
      </c>
      <c r="C87" s="749" t="s">
        <v>612</v>
      </c>
      <c r="D87" s="750" t="s">
        <v>613</v>
      </c>
      <c r="E87" s="751">
        <v>50113001</v>
      </c>
      <c r="F87" s="750" t="s">
        <v>635</v>
      </c>
      <c r="G87" s="749" t="s">
        <v>636</v>
      </c>
      <c r="H87" s="749">
        <v>109139</v>
      </c>
      <c r="I87" s="749">
        <v>176129</v>
      </c>
      <c r="J87" s="749" t="s">
        <v>792</v>
      </c>
      <c r="K87" s="749" t="s">
        <v>793</v>
      </c>
      <c r="L87" s="752">
        <v>625.24</v>
      </c>
      <c r="M87" s="752">
        <v>2</v>
      </c>
      <c r="N87" s="753">
        <v>1250.48</v>
      </c>
    </row>
    <row r="88" spans="1:14" ht="14.4" customHeight="1" x14ac:dyDescent="0.3">
      <c r="A88" s="747" t="s">
        <v>594</v>
      </c>
      <c r="B88" s="748" t="s">
        <v>595</v>
      </c>
      <c r="C88" s="749" t="s">
        <v>612</v>
      </c>
      <c r="D88" s="750" t="s">
        <v>613</v>
      </c>
      <c r="E88" s="751">
        <v>50113001</v>
      </c>
      <c r="F88" s="750" t="s">
        <v>635</v>
      </c>
      <c r="G88" s="749" t="s">
        <v>636</v>
      </c>
      <c r="H88" s="749">
        <v>193746</v>
      </c>
      <c r="I88" s="749">
        <v>93746</v>
      </c>
      <c r="J88" s="749" t="s">
        <v>794</v>
      </c>
      <c r="K88" s="749" t="s">
        <v>795</v>
      </c>
      <c r="L88" s="752">
        <v>366.22000000000014</v>
      </c>
      <c r="M88" s="752">
        <v>2</v>
      </c>
      <c r="N88" s="753">
        <v>732.44000000000028</v>
      </c>
    </row>
    <row r="89" spans="1:14" ht="14.4" customHeight="1" x14ac:dyDescent="0.3">
      <c r="A89" s="747" t="s">
        <v>594</v>
      </c>
      <c r="B89" s="748" t="s">
        <v>595</v>
      </c>
      <c r="C89" s="749" t="s">
        <v>612</v>
      </c>
      <c r="D89" s="750" t="s">
        <v>613</v>
      </c>
      <c r="E89" s="751">
        <v>50113001</v>
      </c>
      <c r="F89" s="750" t="s">
        <v>635</v>
      </c>
      <c r="G89" s="749" t="s">
        <v>636</v>
      </c>
      <c r="H89" s="749">
        <v>214355</v>
      </c>
      <c r="I89" s="749">
        <v>214355</v>
      </c>
      <c r="J89" s="749" t="s">
        <v>796</v>
      </c>
      <c r="K89" s="749" t="s">
        <v>797</v>
      </c>
      <c r="L89" s="752">
        <v>215.18000000000006</v>
      </c>
      <c r="M89" s="752">
        <v>1</v>
      </c>
      <c r="N89" s="753">
        <v>215.18000000000006</v>
      </c>
    </row>
    <row r="90" spans="1:14" ht="14.4" customHeight="1" x14ac:dyDescent="0.3">
      <c r="A90" s="747" t="s">
        <v>594</v>
      </c>
      <c r="B90" s="748" t="s">
        <v>595</v>
      </c>
      <c r="C90" s="749" t="s">
        <v>612</v>
      </c>
      <c r="D90" s="750" t="s">
        <v>613</v>
      </c>
      <c r="E90" s="751">
        <v>50113001</v>
      </c>
      <c r="F90" s="750" t="s">
        <v>635</v>
      </c>
      <c r="G90" s="749" t="s">
        <v>596</v>
      </c>
      <c r="H90" s="749">
        <v>216572</v>
      </c>
      <c r="I90" s="749">
        <v>216572</v>
      </c>
      <c r="J90" s="749" t="s">
        <v>798</v>
      </c>
      <c r="K90" s="749" t="s">
        <v>799</v>
      </c>
      <c r="L90" s="752">
        <v>36.28</v>
      </c>
      <c r="M90" s="752">
        <v>10</v>
      </c>
      <c r="N90" s="753">
        <v>362.8</v>
      </c>
    </row>
    <row r="91" spans="1:14" ht="14.4" customHeight="1" x14ac:dyDescent="0.3">
      <c r="A91" s="747" t="s">
        <v>594</v>
      </c>
      <c r="B91" s="748" t="s">
        <v>595</v>
      </c>
      <c r="C91" s="749" t="s">
        <v>612</v>
      </c>
      <c r="D91" s="750" t="s">
        <v>613</v>
      </c>
      <c r="E91" s="751">
        <v>50113001</v>
      </c>
      <c r="F91" s="750" t="s">
        <v>635</v>
      </c>
      <c r="G91" s="749" t="s">
        <v>636</v>
      </c>
      <c r="H91" s="749">
        <v>100168</v>
      </c>
      <c r="I91" s="749">
        <v>168</v>
      </c>
      <c r="J91" s="749" t="s">
        <v>800</v>
      </c>
      <c r="K91" s="749" t="s">
        <v>801</v>
      </c>
      <c r="L91" s="752">
        <v>43.14</v>
      </c>
      <c r="M91" s="752">
        <v>2</v>
      </c>
      <c r="N91" s="753">
        <v>86.28</v>
      </c>
    </row>
    <row r="92" spans="1:14" ht="14.4" customHeight="1" x14ac:dyDescent="0.3">
      <c r="A92" s="747" t="s">
        <v>594</v>
      </c>
      <c r="B92" s="748" t="s">
        <v>595</v>
      </c>
      <c r="C92" s="749" t="s">
        <v>612</v>
      </c>
      <c r="D92" s="750" t="s">
        <v>613</v>
      </c>
      <c r="E92" s="751">
        <v>50113001</v>
      </c>
      <c r="F92" s="750" t="s">
        <v>635</v>
      </c>
      <c r="G92" s="749" t="s">
        <v>636</v>
      </c>
      <c r="H92" s="749">
        <v>51383</v>
      </c>
      <c r="I92" s="749">
        <v>51383</v>
      </c>
      <c r="J92" s="749" t="s">
        <v>802</v>
      </c>
      <c r="K92" s="749" t="s">
        <v>803</v>
      </c>
      <c r="L92" s="752">
        <v>93.5</v>
      </c>
      <c r="M92" s="752">
        <v>4</v>
      </c>
      <c r="N92" s="753">
        <v>374</v>
      </c>
    </row>
    <row r="93" spans="1:14" ht="14.4" customHeight="1" x14ac:dyDescent="0.3">
      <c r="A93" s="747" t="s">
        <v>594</v>
      </c>
      <c r="B93" s="748" t="s">
        <v>595</v>
      </c>
      <c r="C93" s="749" t="s">
        <v>612</v>
      </c>
      <c r="D93" s="750" t="s">
        <v>613</v>
      </c>
      <c r="E93" s="751">
        <v>50113001</v>
      </c>
      <c r="F93" s="750" t="s">
        <v>635</v>
      </c>
      <c r="G93" s="749" t="s">
        <v>636</v>
      </c>
      <c r="H93" s="749">
        <v>51367</v>
      </c>
      <c r="I93" s="749">
        <v>51367</v>
      </c>
      <c r="J93" s="749" t="s">
        <v>802</v>
      </c>
      <c r="K93" s="749" t="s">
        <v>804</v>
      </c>
      <c r="L93" s="752">
        <v>92.95</v>
      </c>
      <c r="M93" s="752">
        <v>48</v>
      </c>
      <c r="N93" s="753">
        <v>4461.6000000000004</v>
      </c>
    </row>
    <row r="94" spans="1:14" ht="14.4" customHeight="1" x14ac:dyDescent="0.3">
      <c r="A94" s="747" t="s">
        <v>594</v>
      </c>
      <c r="B94" s="748" t="s">
        <v>595</v>
      </c>
      <c r="C94" s="749" t="s">
        <v>612</v>
      </c>
      <c r="D94" s="750" t="s">
        <v>613</v>
      </c>
      <c r="E94" s="751">
        <v>50113001</v>
      </c>
      <c r="F94" s="750" t="s">
        <v>635</v>
      </c>
      <c r="G94" s="749" t="s">
        <v>636</v>
      </c>
      <c r="H94" s="749">
        <v>51366</v>
      </c>
      <c r="I94" s="749">
        <v>51366</v>
      </c>
      <c r="J94" s="749" t="s">
        <v>802</v>
      </c>
      <c r="K94" s="749" t="s">
        <v>805</v>
      </c>
      <c r="L94" s="752">
        <v>171.60000000000002</v>
      </c>
      <c r="M94" s="752">
        <v>87</v>
      </c>
      <c r="N94" s="753">
        <v>14929.200000000003</v>
      </c>
    </row>
    <row r="95" spans="1:14" ht="14.4" customHeight="1" x14ac:dyDescent="0.3">
      <c r="A95" s="747" t="s">
        <v>594</v>
      </c>
      <c r="B95" s="748" t="s">
        <v>595</v>
      </c>
      <c r="C95" s="749" t="s">
        <v>612</v>
      </c>
      <c r="D95" s="750" t="s">
        <v>613</v>
      </c>
      <c r="E95" s="751">
        <v>50113001</v>
      </c>
      <c r="F95" s="750" t="s">
        <v>635</v>
      </c>
      <c r="G95" s="749" t="s">
        <v>636</v>
      </c>
      <c r="H95" s="749">
        <v>197682</v>
      </c>
      <c r="I95" s="749">
        <v>97682</v>
      </c>
      <c r="J95" s="749" t="s">
        <v>806</v>
      </c>
      <c r="K95" s="749" t="s">
        <v>807</v>
      </c>
      <c r="L95" s="752">
        <v>9.2950030208198093</v>
      </c>
      <c r="M95" s="752">
        <v>49</v>
      </c>
      <c r="N95" s="753">
        <v>455.45514802017067</v>
      </c>
    </row>
    <row r="96" spans="1:14" ht="14.4" customHeight="1" x14ac:dyDescent="0.3">
      <c r="A96" s="747" t="s">
        <v>594</v>
      </c>
      <c r="B96" s="748" t="s">
        <v>595</v>
      </c>
      <c r="C96" s="749" t="s">
        <v>612</v>
      </c>
      <c r="D96" s="750" t="s">
        <v>613</v>
      </c>
      <c r="E96" s="751">
        <v>50113001</v>
      </c>
      <c r="F96" s="750" t="s">
        <v>635</v>
      </c>
      <c r="G96" s="749" t="s">
        <v>636</v>
      </c>
      <c r="H96" s="749">
        <v>207899</v>
      </c>
      <c r="I96" s="749">
        <v>207899</v>
      </c>
      <c r="J96" s="749" t="s">
        <v>808</v>
      </c>
      <c r="K96" s="749" t="s">
        <v>809</v>
      </c>
      <c r="L96" s="752">
        <v>66.920000000000016</v>
      </c>
      <c r="M96" s="752">
        <v>4</v>
      </c>
      <c r="N96" s="753">
        <v>267.68000000000006</v>
      </c>
    </row>
    <row r="97" spans="1:14" ht="14.4" customHeight="1" x14ac:dyDescent="0.3">
      <c r="A97" s="747" t="s">
        <v>594</v>
      </c>
      <c r="B97" s="748" t="s">
        <v>595</v>
      </c>
      <c r="C97" s="749" t="s">
        <v>612</v>
      </c>
      <c r="D97" s="750" t="s">
        <v>613</v>
      </c>
      <c r="E97" s="751">
        <v>50113001</v>
      </c>
      <c r="F97" s="750" t="s">
        <v>635</v>
      </c>
      <c r="G97" s="749" t="s">
        <v>636</v>
      </c>
      <c r="H97" s="749">
        <v>208988</v>
      </c>
      <c r="I97" s="749">
        <v>208988</v>
      </c>
      <c r="J97" s="749" t="s">
        <v>810</v>
      </c>
      <c r="K97" s="749" t="s">
        <v>811</v>
      </c>
      <c r="L97" s="752">
        <v>555.17000000000007</v>
      </c>
      <c r="M97" s="752">
        <v>1</v>
      </c>
      <c r="N97" s="753">
        <v>555.17000000000007</v>
      </c>
    </row>
    <row r="98" spans="1:14" ht="14.4" customHeight="1" x14ac:dyDescent="0.3">
      <c r="A98" s="747" t="s">
        <v>594</v>
      </c>
      <c r="B98" s="748" t="s">
        <v>595</v>
      </c>
      <c r="C98" s="749" t="s">
        <v>612</v>
      </c>
      <c r="D98" s="750" t="s">
        <v>613</v>
      </c>
      <c r="E98" s="751">
        <v>50113001</v>
      </c>
      <c r="F98" s="750" t="s">
        <v>635</v>
      </c>
      <c r="G98" s="749" t="s">
        <v>636</v>
      </c>
      <c r="H98" s="749">
        <v>196696</v>
      </c>
      <c r="I98" s="749">
        <v>96696</v>
      </c>
      <c r="J98" s="749" t="s">
        <v>812</v>
      </c>
      <c r="K98" s="749" t="s">
        <v>813</v>
      </c>
      <c r="L98" s="752">
        <v>46.66</v>
      </c>
      <c r="M98" s="752">
        <v>1</v>
      </c>
      <c r="N98" s="753">
        <v>46.66</v>
      </c>
    </row>
    <row r="99" spans="1:14" ht="14.4" customHeight="1" x14ac:dyDescent="0.3">
      <c r="A99" s="747" t="s">
        <v>594</v>
      </c>
      <c r="B99" s="748" t="s">
        <v>595</v>
      </c>
      <c r="C99" s="749" t="s">
        <v>612</v>
      </c>
      <c r="D99" s="750" t="s">
        <v>613</v>
      </c>
      <c r="E99" s="751">
        <v>50113001</v>
      </c>
      <c r="F99" s="750" t="s">
        <v>635</v>
      </c>
      <c r="G99" s="749" t="s">
        <v>636</v>
      </c>
      <c r="H99" s="749">
        <v>191877</v>
      </c>
      <c r="I99" s="749">
        <v>191877</v>
      </c>
      <c r="J99" s="749" t="s">
        <v>814</v>
      </c>
      <c r="K99" s="749" t="s">
        <v>815</v>
      </c>
      <c r="L99" s="752">
        <v>46.659999999999989</v>
      </c>
      <c r="M99" s="752">
        <v>1</v>
      </c>
      <c r="N99" s="753">
        <v>46.659999999999989</v>
      </c>
    </row>
    <row r="100" spans="1:14" ht="14.4" customHeight="1" x14ac:dyDescent="0.3">
      <c r="A100" s="747" t="s">
        <v>594</v>
      </c>
      <c r="B100" s="748" t="s">
        <v>595</v>
      </c>
      <c r="C100" s="749" t="s">
        <v>612</v>
      </c>
      <c r="D100" s="750" t="s">
        <v>613</v>
      </c>
      <c r="E100" s="751">
        <v>50113001</v>
      </c>
      <c r="F100" s="750" t="s">
        <v>635</v>
      </c>
      <c r="G100" s="749" t="s">
        <v>636</v>
      </c>
      <c r="H100" s="749">
        <v>193724</v>
      </c>
      <c r="I100" s="749">
        <v>93724</v>
      </c>
      <c r="J100" s="749" t="s">
        <v>816</v>
      </c>
      <c r="K100" s="749" t="s">
        <v>817</v>
      </c>
      <c r="L100" s="752">
        <v>68.328888888888883</v>
      </c>
      <c r="M100" s="752">
        <v>9</v>
      </c>
      <c r="N100" s="753">
        <v>614.95999999999992</v>
      </c>
    </row>
    <row r="101" spans="1:14" ht="14.4" customHeight="1" x14ac:dyDescent="0.3">
      <c r="A101" s="747" t="s">
        <v>594</v>
      </c>
      <c r="B101" s="748" t="s">
        <v>595</v>
      </c>
      <c r="C101" s="749" t="s">
        <v>612</v>
      </c>
      <c r="D101" s="750" t="s">
        <v>613</v>
      </c>
      <c r="E101" s="751">
        <v>50113001</v>
      </c>
      <c r="F101" s="750" t="s">
        <v>635</v>
      </c>
      <c r="G101" s="749" t="s">
        <v>636</v>
      </c>
      <c r="H101" s="749">
        <v>193723</v>
      </c>
      <c r="I101" s="749">
        <v>93723</v>
      </c>
      <c r="J101" s="749" t="s">
        <v>818</v>
      </c>
      <c r="K101" s="749" t="s">
        <v>819</v>
      </c>
      <c r="L101" s="752">
        <v>40.629999999999995</v>
      </c>
      <c r="M101" s="752">
        <v>2</v>
      </c>
      <c r="N101" s="753">
        <v>81.259999999999991</v>
      </c>
    </row>
    <row r="102" spans="1:14" ht="14.4" customHeight="1" x14ac:dyDescent="0.3">
      <c r="A102" s="747" t="s">
        <v>594</v>
      </c>
      <c r="B102" s="748" t="s">
        <v>595</v>
      </c>
      <c r="C102" s="749" t="s">
        <v>612</v>
      </c>
      <c r="D102" s="750" t="s">
        <v>613</v>
      </c>
      <c r="E102" s="751">
        <v>50113001</v>
      </c>
      <c r="F102" s="750" t="s">
        <v>635</v>
      </c>
      <c r="G102" s="749" t="s">
        <v>636</v>
      </c>
      <c r="H102" s="749">
        <v>208466</v>
      </c>
      <c r="I102" s="749">
        <v>208466</v>
      </c>
      <c r="J102" s="749" t="s">
        <v>820</v>
      </c>
      <c r="K102" s="749" t="s">
        <v>821</v>
      </c>
      <c r="L102" s="752">
        <v>792.76970434245379</v>
      </c>
      <c r="M102" s="752">
        <v>3</v>
      </c>
      <c r="N102" s="753">
        <v>2378.3091130273615</v>
      </c>
    </row>
    <row r="103" spans="1:14" ht="14.4" customHeight="1" x14ac:dyDescent="0.3">
      <c r="A103" s="747" t="s">
        <v>594</v>
      </c>
      <c r="B103" s="748" t="s">
        <v>595</v>
      </c>
      <c r="C103" s="749" t="s">
        <v>612</v>
      </c>
      <c r="D103" s="750" t="s">
        <v>613</v>
      </c>
      <c r="E103" s="751">
        <v>50113001</v>
      </c>
      <c r="F103" s="750" t="s">
        <v>635</v>
      </c>
      <c r="G103" s="749" t="s">
        <v>636</v>
      </c>
      <c r="H103" s="749">
        <v>501889</v>
      </c>
      <c r="I103" s="749">
        <v>0</v>
      </c>
      <c r="J103" s="749" t="s">
        <v>822</v>
      </c>
      <c r="K103" s="749" t="s">
        <v>823</v>
      </c>
      <c r="L103" s="752">
        <v>340.15280231169481</v>
      </c>
      <c r="M103" s="752">
        <v>10</v>
      </c>
      <c r="N103" s="753">
        <v>3401.5280231169481</v>
      </c>
    </row>
    <row r="104" spans="1:14" ht="14.4" customHeight="1" x14ac:dyDescent="0.3">
      <c r="A104" s="747" t="s">
        <v>594</v>
      </c>
      <c r="B104" s="748" t="s">
        <v>595</v>
      </c>
      <c r="C104" s="749" t="s">
        <v>612</v>
      </c>
      <c r="D104" s="750" t="s">
        <v>613</v>
      </c>
      <c r="E104" s="751">
        <v>50113001</v>
      </c>
      <c r="F104" s="750" t="s">
        <v>635</v>
      </c>
      <c r="G104" s="749" t="s">
        <v>636</v>
      </c>
      <c r="H104" s="749">
        <v>847767</v>
      </c>
      <c r="I104" s="749">
        <v>500140</v>
      </c>
      <c r="J104" s="749" t="s">
        <v>824</v>
      </c>
      <c r="K104" s="749" t="s">
        <v>825</v>
      </c>
      <c r="L104" s="752">
        <v>699.01</v>
      </c>
      <c r="M104" s="752">
        <v>1</v>
      </c>
      <c r="N104" s="753">
        <v>699.01</v>
      </c>
    </row>
    <row r="105" spans="1:14" ht="14.4" customHeight="1" x14ac:dyDescent="0.3">
      <c r="A105" s="747" t="s">
        <v>594</v>
      </c>
      <c r="B105" s="748" t="s">
        <v>595</v>
      </c>
      <c r="C105" s="749" t="s">
        <v>612</v>
      </c>
      <c r="D105" s="750" t="s">
        <v>613</v>
      </c>
      <c r="E105" s="751">
        <v>50113001</v>
      </c>
      <c r="F105" s="750" t="s">
        <v>635</v>
      </c>
      <c r="G105" s="749" t="s">
        <v>636</v>
      </c>
      <c r="H105" s="749">
        <v>117189</v>
      </c>
      <c r="I105" s="749">
        <v>17189</v>
      </c>
      <c r="J105" s="749" t="s">
        <v>826</v>
      </c>
      <c r="K105" s="749" t="s">
        <v>827</v>
      </c>
      <c r="L105" s="752">
        <v>55.873333333333335</v>
      </c>
      <c r="M105" s="752">
        <v>3</v>
      </c>
      <c r="N105" s="753">
        <v>167.62</v>
      </c>
    </row>
    <row r="106" spans="1:14" ht="14.4" customHeight="1" x14ac:dyDescent="0.3">
      <c r="A106" s="747" t="s">
        <v>594</v>
      </c>
      <c r="B106" s="748" t="s">
        <v>595</v>
      </c>
      <c r="C106" s="749" t="s">
        <v>612</v>
      </c>
      <c r="D106" s="750" t="s">
        <v>613</v>
      </c>
      <c r="E106" s="751">
        <v>50113001</v>
      </c>
      <c r="F106" s="750" t="s">
        <v>635</v>
      </c>
      <c r="G106" s="749" t="s">
        <v>636</v>
      </c>
      <c r="H106" s="749">
        <v>845697</v>
      </c>
      <c r="I106" s="749">
        <v>200935</v>
      </c>
      <c r="J106" s="749" t="s">
        <v>828</v>
      </c>
      <c r="K106" s="749" t="s">
        <v>829</v>
      </c>
      <c r="L106" s="752">
        <v>44.850000000000009</v>
      </c>
      <c r="M106" s="752">
        <v>2</v>
      </c>
      <c r="N106" s="753">
        <v>89.700000000000017</v>
      </c>
    </row>
    <row r="107" spans="1:14" ht="14.4" customHeight="1" x14ac:dyDescent="0.3">
      <c r="A107" s="747" t="s">
        <v>594</v>
      </c>
      <c r="B107" s="748" t="s">
        <v>595</v>
      </c>
      <c r="C107" s="749" t="s">
        <v>612</v>
      </c>
      <c r="D107" s="750" t="s">
        <v>613</v>
      </c>
      <c r="E107" s="751">
        <v>50113001</v>
      </c>
      <c r="F107" s="750" t="s">
        <v>635</v>
      </c>
      <c r="G107" s="749" t="s">
        <v>636</v>
      </c>
      <c r="H107" s="749">
        <v>230426</v>
      </c>
      <c r="I107" s="749">
        <v>230426</v>
      </c>
      <c r="J107" s="749" t="s">
        <v>830</v>
      </c>
      <c r="K107" s="749" t="s">
        <v>831</v>
      </c>
      <c r="L107" s="752">
        <v>78.720000000000013</v>
      </c>
      <c r="M107" s="752">
        <v>1</v>
      </c>
      <c r="N107" s="753">
        <v>78.720000000000013</v>
      </c>
    </row>
    <row r="108" spans="1:14" ht="14.4" customHeight="1" x14ac:dyDescent="0.3">
      <c r="A108" s="747" t="s">
        <v>594</v>
      </c>
      <c r="B108" s="748" t="s">
        <v>595</v>
      </c>
      <c r="C108" s="749" t="s">
        <v>612</v>
      </c>
      <c r="D108" s="750" t="s">
        <v>613</v>
      </c>
      <c r="E108" s="751">
        <v>50113001</v>
      </c>
      <c r="F108" s="750" t="s">
        <v>635</v>
      </c>
      <c r="G108" s="749" t="s">
        <v>649</v>
      </c>
      <c r="H108" s="749">
        <v>169623</v>
      </c>
      <c r="I108" s="749">
        <v>169623</v>
      </c>
      <c r="J108" s="749" t="s">
        <v>832</v>
      </c>
      <c r="K108" s="749" t="s">
        <v>833</v>
      </c>
      <c r="L108" s="752">
        <v>32.97</v>
      </c>
      <c r="M108" s="752">
        <v>1</v>
      </c>
      <c r="N108" s="753">
        <v>32.97</v>
      </c>
    </row>
    <row r="109" spans="1:14" ht="14.4" customHeight="1" x14ac:dyDescent="0.3">
      <c r="A109" s="747" t="s">
        <v>594</v>
      </c>
      <c r="B109" s="748" t="s">
        <v>595</v>
      </c>
      <c r="C109" s="749" t="s">
        <v>612</v>
      </c>
      <c r="D109" s="750" t="s">
        <v>613</v>
      </c>
      <c r="E109" s="751">
        <v>50113001</v>
      </c>
      <c r="F109" s="750" t="s">
        <v>635</v>
      </c>
      <c r="G109" s="749" t="s">
        <v>649</v>
      </c>
      <c r="H109" s="749">
        <v>166759</v>
      </c>
      <c r="I109" s="749">
        <v>166759</v>
      </c>
      <c r="J109" s="749" t="s">
        <v>834</v>
      </c>
      <c r="K109" s="749" t="s">
        <v>835</v>
      </c>
      <c r="L109" s="752">
        <v>123.32000000000002</v>
      </c>
      <c r="M109" s="752">
        <v>1</v>
      </c>
      <c r="N109" s="753">
        <v>123.32000000000002</v>
      </c>
    </row>
    <row r="110" spans="1:14" ht="14.4" customHeight="1" x14ac:dyDescent="0.3">
      <c r="A110" s="747" t="s">
        <v>594</v>
      </c>
      <c r="B110" s="748" t="s">
        <v>595</v>
      </c>
      <c r="C110" s="749" t="s">
        <v>612</v>
      </c>
      <c r="D110" s="750" t="s">
        <v>613</v>
      </c>
      <c r="E110" s="751">
        <v>50113001</v>
      </c>
      <c r="F110" s="750" t="s">
        <v>635</v>
      </c>
      <c r="G110" s="749" t="s">
        <v>636</v>
      </c>
      <c r="H110" s="749">
        <v>501915</v>
      </c>
      <c r="I110" s="749">
        <v>1000</v>
      </c>
      <c r="J110" s="749" t="s">
        <v>836</v>
      </c>
      <c r="K110" s="749" t="s">
        <v>837</v>
      </c>
      <c r="L110" s="752">
        <v>342.3831907221678</v>
      </c>
      <c r="M110" s="752">
        <v>1</v>
      </c>
      <c r="N110" s="753">
        <v>342.3831907221678</v>
      </c>
    </row>
    <row r="111" spans="1:14" ht="14.4" customHeight="1" x14ac:dyDescent="0.3">
      <c r="A111" s="747" t="s">
        <v>594</v>
      </c>
      <c r="B111" s="748" t="s">
        <v>595</v>
      </c>
      <c r="C111" s="749" t="s">
        <v>612</v>
      </c>
      <c r="D111" s="750" t="s">
        <v>613</v>
      </c>
      <c r="E111" s="751">
        <v>50113001</v>
      </c>
      <c r="F111" s="750" t="s">
        <v>635</v>
      </c>
      <c r="G111" s="749" t="s">
        <v>636</v>
      </c>
      <c r="H111" s="749">
        <v>501725</v>
      </c>
      <c r="I111" s="749">
        <v>1000</v>
      </c>
      <c r="J111" s="749" t="s">
        <v>838</v>
      </c>
      <c r="K111" s="749" t="s">
        <v>837</v>
      </c>
      <c r="L111" s="752">
        <v>576.97393445319869</v>
      </c>
      <c r="M111" s="752">
        <v>1</v>
      </c>
      <c r="N111" s="753">
        <v>576.97393445319869</v>
      </c>
    </row>
    <row r="112" spans="1:14" ht="14.4" customHeight="1" x14ac:dyDescent="0.3">
      <c r="A112" s="747" t="s">
        <v>594</v>
      </c>
      <c r="B112" s="748" t="s">
        <v>595</v>
      </c>
      <c r="C112" s="749" t="s">
        <v>612</v>
      </c>
      <c r="D112" s="750" t="s">
        <v>613</v>
      </c>
      <c r="E112" s="751">
        <v>50113001</v>
      </c>
      <c r="F112" s="750" t="s">
        <v>635</v>
      </c>
      <c r="G112" s="749" t="s">
        <v>636</v>
      </c>
      <c r="H112" s="749">
        <v>930636</v>
      </c>
      <c r="I112" s="749">
        <v>0</v>
      </c>
      <c r="J112" s="749" t="s">
        <v>839</v>
      </c>
      <c r="K112" s="749" t="s">
        <v>596</v>
      </c>
      <c r="L112" s="752">
        <v>102.17379530549948</v>
      </c>
      <c r="M112" s="752">
        <v>17</v>
      </c>
      <c r="N112" s="753">
        <v>1736.9545201934911</v>
      </c>
    </row>
    <row r="113" spans="1:14" ht="14.4" customHeight="1" x14ac:dyDescent="0.3">
      <c r="A113" s="747" t="s">
        <v>594</v>
      </c>
      <c r="B113" s="748" t="s">
        <v>595</v>
      </c>
      <c r="C113" s="749" t="s">
        <v>612</v>
      </c>
      <c r="D113" s="750" t="s">
        <v>613</v>
      </c>
      <c r="E113" s="751">
        <v>50113001</v>
      </c>
      <c r="F113" s="750" t="s">
        <v>635</v>
      </c>
      <c r="G113" s="749" t="s">
        <v>636</v>
      </c>
      <c r="H113" s="749">
        <v>500215</v>
      </c>
      <c r="I113" s="749">
        <v>0</v>
      </c>
      <c r="J113" s="749" t="s">
        <v>840</v>
      </c>
      <c r="K113" s="749" t="s">
        <v>596</v>
      </c>
      <c r="L113" s="752">
        <v>258.87260133552411</v>
      </c>
      <c r="M113" s="752">
        <v>2</v>
      </c>
      <c r="N113" s="753">
        <v>517.74520267104822</v>
      </c>
    </row>
    <row r="114" spans="1:14" ht="14.4" customHeight="1" x14ac:dyDescent="0.3">
      <c r="A114" s="747" t="s">
        <v>594</v>
      </c>
      <c r="B114" s="748" t="s">
        <v>595</v>
      </c>
      <c r="C114" s="749" t="s">
        <v>612</v>
      </c>
      <c r="D114" s="750" t="s">
        <v>613</v>
      </c>
      <c r="E114" s="751">
        <v>50113001</v>
      </c>
      <c r="F114" s="750" t="s">
        <v>635</v>
      </c>
      <c r="G114" s="749" t="s">
        <v>636</v>
      </c>
      <c r="H114" s="749">
        <v>921064</v>
      </c>
      <c r="I114" s="749">
        <v>0</v>
      </c>
      <c r="J114" s="749" t="s">
        <v>841</v>
      </c>
      <c r="K114" s="749" t="s">
        <v>596</v>
      </c>
      <c r="L114" s="752">
        <v>81.662201335524088</v>
      </c>
      <c r="M114" s="752">
        <v>2</v>
      </c>
      <c r="N114" s="753">
        <v>163.32440267104818</v>
      </c>
    </row>
    <row r="115" spans="1:14" ht="14.4" customHeight="1" x14ac:dyDescent="0.3">
      <c r="A115" s="747" t="s">
        <v>594</v>
      </c>
      <c r="B115" s="748" t="s">
        <v>595</v>
      </c>
      <c r="C115" s="749" t="s">
        <v>612</v>
      </c>
      <c r="D115" s="750" t="s">
        <v>613</v>
      </c>
      <c r="E115" s="751">
        <v>50113001</v>
      </c>
      <c r="F115" s="750" t="s">
        <v>635</v>
      </c>
      <c r="G115" s="749" t="s">
        <v>649</v>
      </c>
      <c r="H115" s="749">
        <v>117139</v>
      </c>
      <c r="I115" s="749">
        <v>17139</v>
      </c>
      <c r="J115" s="749" t="s">
        <v>842</v>
      </c>
      <c r="K115" s="749" t="s">
        <v>843</v>
      </c>
      <c r="L115" s="752">
        <v>104.75999999999999</v>
      </c>
      <c r="M115" s="752">
        <v>1</v>
      </c>
      <c r="N115" s="753">
        <v>104.75999999999999</v>
      </c>
    </row>
    <row r="116" spans="1:14" ht="14.4" customHeight="1" x14ac:dyDescent="0.3">
      <c r="A116" s="747" t="s">
        <v>594</v>
      </c>
      <c r="B116" s="748" t="s">
        <v>595</v>
      </c>
      <c r="C116" s="749" t="s">
        <v>612</v>
      </c>
      <c r="D116" s="750" t="s">
        <v>613</v>
      </c>
      <c r="E116" s="751">
        <v>50113001</v>
      </c>
      <c r="F116" s="750" t="s">
        <v>635</v>
      </c>
      <c r="G116" s="749" t="s">
        <v>649</v>
      </c>
      <c r="H116" s="749">
        <v>117121</v>
      </c>
      <c r="I116" s="749">
        <v>17121</v>
      </c>
      <c r="J116" s="749" t="s">
        <v>844</v>
      </c>
      <c r="K116" s="749" t="s">
        <v>845</v>
      </c>
      <c r="L116" s="752">
        <v>86.830000000000027</v>
      </c>
      <c r="M116" s="752">
        <v>1</v>
      </c>
      <c r="N116" s="753">
        <v>86.830000000000027</v>
      </c>
    </row>
    <row r="117" spans="1:14" ht="14.4" customHeight="1" x14ac:dyDescent="0.3">
      <c r="A117" s="747" t="s">
        <v>594</v>
      </c>
      <c r="B117" s="748" t="s">
        <v>595</v>
      </c>
      <c r="C117" s="749" t="s">
        <v>612</v>
      </c>
      <c r="D117" s="750" t="s">
        <v>613</v>
      </c>
      <c r="E117" s="751">
        <v>50113001</v>
      </c>
      <c r="F117" s="750" t="s">
        <v>635</v>
      </c>
      <c r="G117" s="749" t="s">
        <v>649</v>
      </c>
      <c r="H117" s="749">
        <v>187427</v>
      </c>
      <c r="I117" s="749">
        <v>187427</v>
      </c>
      <c r="J117" s="749" t="s">
        <v>846</v>
      </c>
      <c r="K117" s="749" t="s">
        <v>847</v>
      </c>
      <c r="L117" s="752">
        <v>62.669999999999987</v>
      </c>
      <c r="M117" s="752">
        <v>1</v>
      </c>
      <c r="N117" s="753">
        <v>62.669999999999987</v>
      </c>
    </row>
    <row r="118" spans="1:14" ht="14.4" customHeight="1" x14ac:dyDescent="0.3">
      <c r="A118" s="747" t="s">
        <v>594</v>
      </c>
      <c r="B118" s="748" t="s">
        <v>595</v>
      </c>
      <c r="C118" s="749" t="s">
        <v>612</v>
      </c>
      <c r="D118" s="750" t="s">
        <v>613</v>
      </c>
      <c r="E118" s="751">
        <v>50113001</v>
      </c>
      <c r="F118" s="750" t="s">
        <v>635</v>
      </c>
      <c r="G118" s="749" t="s">
        <v>649</v>
      </c>
      <c r="H118" s="749">
        <v>169714</v>
      </c>
      <c r="I118" s="749">
        <v>169714</v>
      </c>
      <c r="J118" s="749" t="s">
        <v>848</v>
      </c>
      <c r="K118" s="749" t="s">
        <v>849</v>
      </c>
      <c r="L118" s="752">
        <v>112.27000000000005</v>
      </c>
      <c r="M118" s="752">
        <v>1</v>
      </c>
      <c r="N118" s="753">
        <v>112.27000000000005</v>
      </c>
    </row>
    <row r="119" spans="1:14" ht="14.4" customHeight="1" x14ac:dyDescent="0.3">
      <c r="A119" s="747" t="s">
        <v>594</v>
      </c>
      <c r="B119" s="748" t="s">
        <v>595</v>
      </c>
      <c r="C119" s="749" t="s">
        <v>612</v>
      </c>
      <c r="D119" s="750" t="s">
        <v>613</v>
      </c>
      <c r="E119" s="751">
        <v>50113001</v>
      </c>
      <c r="F119" s="750" t="s">
        <v>635</v>
      </c>
      <c r="G119" s="749" t="s">
        <v>636</v>
      </c>
      <c r="H119" s="749">
        <v>188217</v>
      </c>
      <c r="I119" s="749">
        <v>88217</v>
      </c>
      <c r="J119" s="749" t="s">
        <v>850</v>
      </c>
      <c r="K119" s="749" t="s">
        <v>851</v>
      </c>
      <c r="L119" s="752">
        <v>127.98333333333331</v>
      </c>
      <c r="M119" s="752">
        <v>3</v>
      </c>
      <c r="N119" s="753">
        <v>383.94999999999993</v>
      </c>
    </row>
    <row r="120" spans="1:14" ht="14.4" customHeight="1" x14ac:dyDescent="0.3">
      <c r="A120" s="747" t="s">
        <v>594</v>
      </c>
      <c r="B120" s="748" t="s">
        <v>595</v>
      </c>
      <c r="C120" s="749" t="s">
        <v>612</v>
      </c>
      <c r="D120" s="750" t="s">
        <v>613</v>
      </c>
      <c r="E120" s="751">
        <v>50113001</v>
      </c>
      <c r="F120" s="750" t="s">
        <v>635</v>
      </c>
      <c r="G120" s="749" t="s">
        <v>636</v>
      </c>
      <c r="H120" s="749">
        <v>188219</v>
      </c>
      <c r="I120" s="749">
        <v>88219</v>
      </c>
      <c r="J120" s="749" t="s">
        <v>852</v>
      </c>
      <c r="K120" s="749" t="s">
        <v>853</v>
      </c>
      <c r="L120" s="752">
        <v>142.98500000000001</v>
      </c>
      <c r="M120" s="752">
        <v>2</v>
      </c>
      <c r="N120" s="753">
        <v>285.97000000000003</v>
      </c>
    </row>
    <row r="121" spans="1:14" ht="14.4" customHeight="1" x14ac:dyDescent="0.3">
      <c r="A121" s="747" t="s">
        <v>594</v>
      </c>
      <c r="B121" s="748" t="s">
        <v>595</v>
      </c>
      <c r="C121" s="749" t="s">
        <v>612</v>
      </c>
      <c r="D121" s="750" t="s">
        <v>613</v>
      </c>
      <c r="E121" s="751">
        <v>50113001</v>
      </c>
      <c r="F121" s="750" t="s">
        <v>635</v>
      </c>
      <c r="G121" s="749" t="s">
        <v>649</v>
      </c>
      <c r="H121" s="749">
        <v>207092</v>
      </c>
      <c r="I121" s="749">
        <v>207092</v>
      </c>
      <c r="J121" s="749" t="s">
        <v>854</v>
      </c>
      <c r="K121" s="749" t="s">
        <v>710</v>
      </c>
      <c r="L121" s="752">
        <v>160.47999999999999</v>
      </c>
      <c r="M121" s="752">
        <v>3</v>
      </c>
      <c r="N121" s="753">
        <v>481.44</v>
      </c>
    </row>
    <row r="122" spans="1:14" ht="14.4" customHeight="1" x14ac:dyDescent="0.3">
      <c r="A122" s="747" t="s">
        <v>594</v>
      </c>
      <c r="B122" s="748" t="s">
        <v>595</v>
      </c>
      <c r="C122" s="749" t="s">
        <v>612</v>
      </c>
      <c r="D122" s="750" t="s">
        <v>613</v>
      </c>
      <c r="E122" s="751">
        <v>50113001</v>
      </c>
      <c r="F122" s="750" t="s">
        <v>635</v>
      </c>
      <c r="G122" s="749" t="s">
        <v>636</v>
      </c>
      <c r="H122" s="749">
        <v>218236</v>
      </c>
      <c r="I122" s="749">
        <v>218236</v>
      </c>
      <c r="J122" s="749" t="s">
        <v>855</v>
      </c>
      <c r="K122" s="749" t="s">
        <v>856</v>
      </c>
      <c r="L122" s="752">
        <v>60.340000000000018</v>
      </c>
      <c r="M122" s="752">
        <v>4</v>
      </c>
      <c r="N122" s="753">
        <v>241.36000000000007</v>
      </c>
    </row>
    <row r="123" spans="1:14" ht="14.4" customHeight="1" x14ac:dyDescent="0.3">
      <c r="A123" s="747" t="s">
        <v>594</v>
      </c>
      <c r="B123" s="748" t="s">
        <v>595</v>
      </c>
      <c r="C123" s="749" t="s">
        <v>612</v>
      </c>
      <c r="D123" s="750" t="s">
        <v>613</v>
      </c>
      <c r="E123" s="751">
        <v>50113001</v>
      </c>
      <c r="F123" s="750" t="s">
        <v>635</v>
      </c>
      <c r="G123" s="749" t="s">
        <v>649</v>
      </c>
      <c r="H123" s="749">
        <v>149909</v>
      </c>
      <c r="I123" s="749">
        <v>49909</v>
      </c>
      <c r="J123" s="749" t="s">
        <v>857</v>
      </c>
      <c r="K123" s="749" t="s">
        <v>858</v>
      </c>
      <c r="L123" s="752">
        <v>27.790000000000003</v>
      </c>
      <c r="M123" s="752">
        <v>3</v>
      </c>
      <c r="N123" s="753">
        <v>83.37</v>
      </c>
    </row>
    <row r="124" spans="1:14" ht="14.4" customHeight="1" x14ac:dyDescent="0.3">
      <c r="A124" s="747" t="s">
        <v>594</v>
      </c>
      <c r="B124" s="748" t="s">
        <v>595</v>
      </c>
      <c r="C124" s="749" t="s">
        <v>612</v>
      </c>
      <c r="D124" s="750" t="s">
        <v>613</v>
      </c>
      <c r="E124" s="751">
        <v>50113001</v>
      </c>
      <c r="F124" s="750" t="s">
        <v>635</v>
      </c>
      <c r="G124" s="749" t="s">
        <v>636</v>
      </c>
      <c r="H124" s="749">
        <v>192853</v>
      </c>
      <c r="I124" s="749">
        <v>192853</v>
      </c>
      <c r="J124" s="749" t="s">
        <v>859</v>
      </c>
      <c r="K124" s="749" t="s">
        <v>860</v>
      </c>
      <c r="L124" s="752">
        <v>110.29</v>
      </c>
      <c r="M124" s="752">
        <v>3</v>
      </c>
      <c r="N124" s="753">
        <v>330.87</v>
      </c>
    </row>
    <row r="125" spans="1:14" ht="14.4" customHeight="1" x14ac:dyDescent="0.3">
      <c r="A125" s="747" t="s">
        <v>594</v>
      </c>
      <c r="B125" s="748" t="s">
        <v>595</v>
      </c>
      <c r="C125" s="749" t="s">
        <v>612</v>
      </c>
      <c r="D125" s="750" t="s">
        <v>613</v>
      </c>
      <c r="E125" s="751">
        <v>50113001</v>
      </c>
      <c r="F125" s="750" t="s">
        <v>635</v>
      </c>
      <c r="G125" s="749" t="s">
        <v>636</v>
      </c>
      <c r="H125" s="749">
        <v>185512</v>
      </c>
      <c r="I125" s="749">
        <v>185512</v>
      </c>
      <c r="J125" s="749" t="s">
        <v>861</v>
      </c>
      <c r="K125" s="749" t="s">
        <v>862</v>
      </c>
      <c r="L125" s="752">
        <v>74.62</v>
      </c>
      <c r="M125" s="752">
        <v>2</v>
      </c>
      <c r="N125" s="753">
        <v>149.24</v>
      </c>
    </row>
    <row r="126" spans="1:14" ht="14.4" customHeight="1" x14ac:dyDescent="0.3">
      <c r="A126" s="747" t="s">
        <v>594</v>
      </c>
      <c r="B126" s="748" t="s">
        <v>595</v>
      </c>
      <c r="C126" s="749" t="s">
        <v>612</v>
      </c>
      <c r="D126" s="750" t="s">
        <v>613</v>
      </c>
      <c r="E126" s="751">
        <v>50113001</v>
      </c>
      <c r="F126" s="750" t="s">
        <v>635</v>
      </c>
      <c r="G126" s="749" t="s">
        <v>636</v>
      </c>
      <c r="H126" s="749">
        <v>67558</v>
      </c>
      <c r="I126" s="749">
        <v>67558</v>
      </c>
      <c r="J126" s="749" t="s">
        <v>863</v>
      </c>
      <c r="K126" s="749" t="s">
        <v>864</v>
      </c>
      <c r="L126" s="752">
        <v>29.520666666666667</v>
      </c>
      <c r="M126" s="752">
        <v>45</v>
      </c>
      <c r="N126" s="753">
        <v>1328.43</v>
      </c>
    </row>
    <row r="127" spans="1:14" ht="14.4" customHeight="1" x14ac:dyDescent="0.3">
      <c r="A127" s="747" t="s">
        <v>594</v>
      </c>
      <c r="B127" s="748" t="s">
        <v>595</v>
      </c>
      <c r="C127" s="749" t="s">
        <v>612</v>
      </c>
      <c r="D127" s="750" t="s">
        <v>613</v>
      </c>
      <c r="E127" s="751">
        <v>50113001</v>
      </c>
      <c r="F127" s="750" t="s">
        <v>635</v>
      </c>
      <c r="G127" s="749" t="s">
        <v>636</v>
      </c>
      <c r="H127" s="749">
        <v>148429</v>
      </c>
      <c r="I127" s="749">
        <v>48429</v>
      </c>
      <c r="J127" s="749" t="s">
        <v>865</v>
      </c>
      <c r="K127" s="749" t="s">
        <v>866</v>
      </c>
      <c r="L127" s="752">
        <v>0</v>
      </c>
      <c r="M127" s="752">
        <v>0</v>
      </c>
      <c r="N127" s="753">
        <v>0</v>
      </c>
    </row>
    <row r="128" spans="1:14" ht="14.4" customHeight="1" x14ac:dyDescent="0.3">
      <c r="A128" s="747" t="s">
        <v>594</v>
      </c>
      <c r="B128" s="748" t="s">
        <v>595</v>
      </c>
      <c r="C128" s="749" t="s">
        <v>612</v>
      </c>
      <c r="D128" s="750" t="s">
        <v>613</v>
      </c>
      <c r="E128" s="751">
        <v>50113001</v>
      </c>
      <c r="F128" s="750" t="s">
        <v>635</v>
      </c>
      <c r="G128" s="749" t="s">
        <v>636</v>
      </c>
      <c r="H128" s="749">
        <v>117992</v>
      </c>
      <c r="I128" s="749">
        <v>17992</v>
      </c>
      <c r="J128" s="749" t="s">
        <v>867</v>
      </c>
      <c r="K128" s="749" t="s">
        <v>868</v>
      </c>
      <c r="L128" s="752">
        <v>88.493333333333339</v>
      </c>
      <c r="M128" s="752">
        <v>3</v>
      </c>
      <c r="N128" s="753">
        <v>265.48</v>
      </c>
    </row>
    <row r="129" spans="1:14" ht="14.4" customHeight="1" x14ac:dyDescent="0.3">
      <c r="A129" s="747" t="s">
        <v>594</v>
      </c>
      <c r="B129" s="748" t="s">
        <v>595</v>
      </c>
      <c r="C129" s="749" t="s">
        <v>612</v>
      </c>
      <c r="D129" s="750" t="s">
        <v>613</v>
      </c>
      <c r="E129" s="751">
        <v>50113001</v>
      </c>
      <c r="F129" s="750" t="s">
        <v>635</v>
      </c>
      <c r="G129" s="749" t="s">
        <v>636</v>
      </c>
      <c r="H129" s="749">
        <v>100499</v>
      </c>
      <c r="I129" s="749">
        <v>499</v>
      </c>
      <c r="J129" s="749" t="s">
        <v>869</v>
      </c>
      <c r="K129" s="749" t="s">
        <v>870</v>
      </c>
      <c r="L129" s="752">
        <v>113.18</v>
      </c>
      <c r="M129" s="752">
        <v>11</v>
      </c>
      <c r="N129" s="753">
        <v>1244.98</v>
      </c>
    </row>
    <row r="130" spans="1:14" ht="14.4" customHeight="1" x14ac:dyDescent="0.3">
      <c r="A130" s="747" t="s">
        <v>594</v>
      </c>
      <c r="B130" s="748" t="s">
        <v>595</v>
      </c>
      <c r="C130" s="749" t="s">
        <v>612</v>
      </c>
      <c r="D130" s="750" t="s">
        <v>613</v>
      </c>
      <c r="E130" s="751">
        <v>50113001</v>
      </c>
      <c r="F130" s="750" t="s">
        <v>635</v>
      </c>
      <c r="G130" s="749" t="s">
        <v>636</v>
      </c>
      <c r="H130" s="749">
        <v>215978</v>
      </c>
      <c r="I130" s="749">
        <v>215978</v>
      </c>
      <c r="J130" s="749" t="s">
        <v>871</v>
      </c>
      <c r="K130" s="749" t="s">
        <v>872</v>
      </c>
      <c r="L130" s="752">
        <v>120.68000000000004</v>
      </c>
      <c r="M130" s="752">
        <v>4</v>
      </c>
      <c r="N130" s="753">
        <v>482.72000000000014</v>
      </c>
    </row>
    <row r="131" spans="1:14" ht="14.4" customHeight="1" x14ac:dyDescent="0.3">
      <c r="A131" s="747" t="s">
        <v>594</v>
      </c>
      <c r="B131" s="748" t="s">
        <v>595</v>
      </c>
      <c r="C131" s="749" t="s">
        <v>612</v>
      </c>
      <c r="D131" s="750" t="s">
        <v>613</v>
      </c>
      <c r="E131" s="751">
        <v>50113001</v>
      </c>
      <c r="F131" s="750" t="s">
        <v>635</v>
      </c>
      <c r="G131" s="749" t="s">
        <v>636</v>
      </c>
      <c r="H131" s="749">
        <v>102684</v>
      </c>
      <c r="I131" s="749">
        <v>2684</v>
      </c>
      <c r="J131" s="749" t="s">
        <v>873</v>
      </c>
      <c r="K131" s="749" t="s">
        <v>874</v>
      </c>
      <c r="L131" s="752">
        <v>104.23000000000003</v>
      </c>
      <c r="M131" s="752">
        <v>1</v>
      </c>
      <c r="N131" s="753">
        <v>104.23000000000003</v>
      </c>
    </row>
    <row r="132" spans="1:14" ht="14.4" customHeight="1" x14ac:dyDescent="0.3">
      <c r="A132" s="747" t="s">
        <v>594</v>
      </c>
      <c r="B132" s="748" t="s">
        <v>595</v>
      </c>
      <c r="C132" s="749" t="s">
        <v>612</v>
      </c>
      <c r="D132" s="750" t="s">
        <v>613</v>
      </c>
      <c r="E132" s="751">
        <v>50113001</v>
      </c>
      <c r="F132" s="750" t="s">
        <v>635</v>
      </c>
      <c r="G132" s="749" t="s">
        <v>636</v>
      </c>
      <c r="H132" s="749">
        <v>100502</v>
      </c>
      <c r="I132" s="749">
        <v>502</v>
      </c>
      <c r="J132" s="749" t="s">
        <v>873</v>
      </c>
      <c r="K132" s="749" t="s">
        <v>875</v>
      </c>
      <c r="L132" s="752">
        <v>248.86666666666656</v>
      </c>
      <c r="M132" s="752">
        <v>3</v>
      </c>
      <c r="N132" s="753">
        <v>746.59999999999968</v>
      </c>
    </row>
    <row r="133" spans="1:14" ht="14.4" customHeight="1" x14ac:dyDescent="0.3">
      <c r="A133" s="747" t="s">
        <v>594</v>
      </c>
      <c r="B133" s="748" t="s">
        <v>595</v>
      </c>
      <c r="C133" s="749" t="s">
        <v>612</v>
      </c>
      <c r="D133" s="750" t="s">
        <v>613</v>
      </c>
      <c r="E133" s="751">
        <v>50113001</v>
      </c>
      <c r="F133" s="750" t="s">
        <v>635</v>
      </c>
      <c r="G133" s="749" t="s">
        <v>636</v>
      </c>
      <c r="H133" s="749">
        <v>136398</v>
      </c>
      <c r="I133" s="749">
        <v>136398</v>
      </c>
      <c r="J133" s="749" t="s">
        <v>876</v>
      </c>
      <c r="K133" s="749" t="s">
        <v>877</v>
      </c>
      <c r="L133" s="752">
        <v>616.68000000000006</v>
      </c>
      <c r="M133" s="752">
        <v>1</v>
      </c>
      <c r="N133" s="753">
        <v>616.68000000000006</v>
      </c>
    </row>
    <row r="134" spans="1:14" ht="14.4" customHeight="1" x14ac:dyDescent="0.3">
      <c r="A134" s="747" t="s">
        <v>594</v>
      </c>
      <c r="B134" s="748" t="s">
        <v>595</v>
      </c>
      <c r="C134" s="749" t="s">
        <v>612</v>
      </c>
      <c r="D134" s="750" t="s">
        <v>613</v>
      </c>
      <c r="E134" s="751">
        <v>50113001</v>
      </c>
      <c r="F134" s="750" t="s">
        <v>635</v>
      </c>
      <c r="G134" s="749" t="s">
        <v>636</v>
      </c>
      <c r="H134" s="749">
        <v>205931</v>
      </c>
      <c r="I134" s="749">
        <v>205931</v>
      </c>
      <c r="J134" s="749" t="s">
        <v>878</v>
      </c>
      <c r="K134" s="749" t="s">
        <v>879</v>
      </c>
      <c r="L134" s="752">
        <v>74.54000000000002</v>
      </c>
      <c r="M134" s="752">
        <v>3</v>
      </c>
      <c r="N134" s="753">
        <v>223.62000000000006</v>
      </c>
    </row>
    <row r="135" spans="1:14" ht="14.4" customHeight="1" x14ac:dyDescent="0.3">
      <c r="A135" s="747" t="s">
        <v>594</v>
      </c>
      <c r="B135" s="748" t="s">
        <v>595</v>
      </c>
      <c r="C135" s="749" t="s">
        <v>612</v>
      </c>
      <c r="D135" s="750" t="s">
        <v>613</v>
      </c>
      <c r="E135" s="751">
        <v>50113001</v>
      </c>
      <c r="F135" s="750" t="s">
        <v>635</v>
      </c>
      <c r="G135" s="749" t="s">
        <v>649</v>
      </c>
      <c r="H135" s="749">
        <v>184095</v>
      </c>
      <c r="I135" s="749">
        <v>184095</v>
      </c>
      <c r="J135" s="749" t="s">
        <v>880</v>
      </c>
      <c r="K135" s="749" t="s">
        <v>881</v>
      </c>
      <c r="L135" s="752">
        <v>280.5</v>
      </c>
      <c r="M135" s="752">
        <v>2</v>
      </c>
      <c r="N135" s="753">
        <v>561</v>
      </c>
    </row>
    <row r="136" spans="1:14" ht="14.4" customHeight="1" x14ac:dyDescent="0.3">
      <c r="A136" s="747" t="s">
        <v>594</v>
      </c>
      <c r="B136" s="748" t="s">
        <v>595</v>
      </c>
      <c r="C136" s="749" t="s">
        <v>612</v>
      </c>
      <c r="D136" s="750" t="s">
        <v>613</v>
      </c>
      <c r="E136" s="751">
        <v>50113001</v>
      </c>
      <c r="F136" s="750" t="s">
        <v>635</v>
      </c>
      <c r="G136" s="749" t="s">
        <v>636</v>
      </c>
      <c r="H136" s="749">
        <v>198757</v>
      </c>
      <c r="I136" s="749">
        <v>198757</v>
      </c>
      <c r="J136" s="749" t="s">
        <v>882</v>
      </c>
      <c r="K136" s="749" t="s">
        <v>883</v>
      </c>
      <c r="L136" s="752">
        <v>495.83500000000004</v>
      </c>
      <c r="M136" s="752">
        <v>3</v>
      </c>
      <c r="N136" s="753">
        <v>1487.5050000000001</v>
      </c>
    </row>
    <row r="137" spans="1:14" ht="14.4" customHeight="1" x14ac:dyDescent="0.3">
      <c r="A137" s="747" t="s">
        <v>594</v>
      </c>
      <c r="B137" s="748" t="s">
        <v>595</v>
      </c>
      <c r="C137" s="749" t="s">
        <v>612</v>
      </c>
      <c r="D137" s="750" t="s">
        <v>613</v>
      </c>
      <c r="E137" s="751">
        <v>50113001</v>
      </c>
      <c r="F137" s="750" t="s">
        <v>635</v>
      </c>
      <c r="G137" s="749" t="s">
        <v>636</v>
      </c>
      <c r="H137" s="749">
        <v>111485</v>
      </c>
      <c r="I137" s="749">
        <v>11485</v>
      </c>
      <c r="J137" s="749" t="s">
        <v>884</v>
      </c>
      <c r="K137" s="749" t="s">
        <v>885</v>
      </c>
      <c r="L137" s="752">
        <v>116.07000000000002</v>
      </c>
      <c r="M137" s="752">
        <v>2</v>
      </c>
      <c r="N137" s="753">
        <v>232.14000000000004</v>
      </c>
    </row>
    <row r="138" spans="1:14" ht="14.4" customHeight="1" x14ac:dyDescent="0.3">
      <c r="A138" s="747" t="s">
        <v>594</v>
      </c>
      <c r="B138" s="748" t="s">
        <v>595</v>
      </c>
      <c r="C138" s="749" t="s">
        <v>612</v>
      </c>
      <c r="D138" s="750" t="s">
        <v>613</v>
      </c>
      <c r="E138" s="751">
        <v>50113001</v>
      </c>
      <c r="F138" s="750" t="s">
        <v>635</v>
      </c>
      <c r="G138" s="749" t="s">
        <v>649</v>
      </c>
      <c r="H138" s="749">
        <v>146071</v>
      </c>
      <c r="I138" s="749">
        <v>146071</v>
      </c>
      <c r="J138" s="749" t="s">
        <v>886</v>
      </c>
      <c r="K138" s="749" t="s">
        <v>887</v>
      </c>
      <c r="L138" s="752">
        <v>138.51</v>
      </c>
      <c r="M138" s="752">
        <v>1</v>
      </c>
      <c r="N138" s="753">
        <v>138.51</v>
      </c>
    </row>
    <row r="139" spans="1:14" ht="14.4" customHeight="1" x14ac:dyDescent="0.3">
      <c r="A139" s="747" t="s">
        <v>594</v>
      </c>
      <c r="B139" s="748" t="s">
        <v>595</v>
      </c>
      <c r="C139" s="749" t="s">
        <v>612</v>
      </c>
      <c r="D139" s="750" t="s">
        <v>613</v>
      </c>
      <c r="E139" s="751">
        <v>50113001</v>
      </c>
      <c r="F139" s="750" t="s">
        <v>635</v>
      </c>
      <c r="G139" s="749" t="s">
        <v>636</v>
      </c>
      <c r="H139" s="749">
        <v>147271</v>
      </c>
      <c r="I139" s="749">
        <v>47271</v>
      </c>
      <c r="J139" s="749" t="s">
        <v>888</v>
      </c>
      <c r="K139" s="749" t="s">
        <v>889</v>
      </c>
      <c r="L139" s="752">
        <v>93.98</v>
      </c>
      <c r="M139" s="752">
        <v>3</v>
      </c>
      <c r="N139" s="753">
        <v>281.94</v>
      </c>
    </row>
    <row r="140" spans="1:14" ht="14.4" customHeight="1" x14ac:dyDescent="0.3">
      <c r="A140" s="747" t="s">
        <v>594</v>
      </c>
      <c r="B140" s="748" t="s">
        <v>595</v>
      </c>
      <c r="C140" s="749" t="s">
        <v>612</v>
      </c>
      <c r="D140" s="750" t="s">
        <v>613</v>
      </c>
      <c r="E140" s="751">
        <v>50113001</v>
      </c>
      <c r="F140" s="750" t="s">
        <v>635</v>
      </c>
      <c r="G140" s="749" t="s">
        <v>649</v>
      </c>
      <c r="H140" s="749">
        <v>116923</v>
      </c>
      <c r="I140" s="749">
        <v>16923</v>
      </c>
      <c r="J140" s="749" t="s">
        <v>890</v>
      </c>
      <c r="K140" s="749" t="s">
        <v>891</v>
      </c>
      <c r="L140" s="752">
        <v>78.510000000000005</v>
      </c>
      <c r="M140" s="752">
        <v>1</v>
      </c>
      <c r="N140" s="753">
        <v>78.510000000000005</v>
      </c>
    </row>
    <row r="141" spans="1:14" ht="14.4" customHeight="1" x14ac:dyDescent="0.3">
      <c r="A141" s="747" t="s">
        <v>594</v>
      </c>
      <c r="B141" s="748" t="s">
        <v>595</v>
      </c>
      <c r="C141" s="749" t="s">
        <v>612</v>
      </c>
      <c r="D141" s="750" t="s">
        <v>613</v>
      </c>
      <c r="E141" s="751">
        <v>50113001</v>
      </c>
      <c r="F141" s="750" t="s">
        <v>635</v>
      </c>
      <c r="G141" s="749" t="s">
        <v>649</v>
      </c>
      <c r="H141" s="749">
        <v>116932</v>
      </c>
      <c r="I141" s="749">
        <v>16932</v>
      </c>
      <c r="J141" s="749" t="s">
        <v>892</v>
      </c>
      <c r="K141" s="749" t="s">
        <v>893</v>
      </c>
      <c r="L141" s="752">
        <v>104.67000000000002</v>
      </c>
      <c r="M141" s="752">
        <v>2</v>
      </c>
      <c r="N141" s="753">
        <v>209.34000000000003</v>
      </c>
    </row>
    <row r="142" spans="1:14" ht="14.4" customHeight="1" x14ac:dyDescent="0.3">
      <c r="A142" s="747" t="s">
        <v>594</v>
      </c>
      <c r="B142" s="748" t="s">
        <v>595</v>
      </c>
      <c r="C142" s="749" t="s">
        <v>612</v>
      </c>
      <c r="D142" s="750" t="s">
        <v>613</v>
      </c>
      <c r="E142" s="751">
        <v>50113001</v>
      </c>
      <c r="F142" s="750" t="s">
        <v>635</v>
      </c>
      <c r="G142" s="749" t="s">
        <v>636</v>
      </c>
      <c r="H142" s="749">
        <v>120327</v>
      </c>
      <c r="I142" s="749">
        <v>20327</v>
      </c>
      <c r="J142" s="749" t="s">
        <v>894</v>
      </c>
      <c r="K142" s="749" t="s">
        <v>895</v>
      </c>
      <c r="L142" s="752">
        <v>115.72</v>
      </c>
      <c r="M142" s="752">
        <v>1</v>
      </c>
      <c r="N142" s="753">
        <v>115.72</v>
      </c>
    </row>
    <row r="143" spans="1:14" ht="14.4" customHeight="1" x14ac:dyDescent="0.3">
      <c r="A143" s="747" t="s">
        <v>594</v>
      </c>
      <c r="B143" s="748" t="s">
        <v>595</v>
      </c>
      <c r="C143" s="749" t="s">
        <v>612</v>
      </c>
      <c r="D143" s="750" t="s">
        <v>613</v>
      </c>
      <c r="E143" s="751">
        <v>50113001</v>
      </c>
      <c r="F143" s="750" t="s">
        <v>635</v>
      </c>
      <c r="G143" s="749" t="s">
        <v>649</v>
      </c>
      <c r="H143" s="749">
        <v>112572</v>
      </c>
      <c r="I143" s="749">
        <v>112572</v>
      </c>
      <c r="J143" s="749" t="s">
        <v>896</v>
      </c>
      <c r="K143" s="749" t="s">
        <v>897</v>
      </c>
      <c r="L143" s="752">
        <v>64.859999999999985</v>
      </c>
      <c r="M143" s="752">
        <v>2</v>
      </c>
      <c r="N143" s="753">
        <v>129.71999999999997</v>
      </c>
    </row>
    <row r="144" spans="1:14" ht="14.4" customHeight="1" x14ac:dyDescent="0.3">
      <c r="A144" s="747" t="s">
        <v>594</v>
      </c>
      <c r="B144" s="748" t="s">
        <v>595</v>
      </c>
      <c r="C144" s="749" t="s">
        <v>612</v>
      </c>
      <c r="D144" s="750" t="s">
        <v>613</v>
      </c>
      <c r="E144" s="751">
        <v>50113001</v>
      </c>
      <c r="F144" s="750" t="s">
        <v>635</v>
      </c>
      <c r="G144" s="749" t="s">
        <v>636</v>
      </c>
      <c r="H144" s="749">
        <v>230353</v>
      </c>
      <c r="I144" s="749">
        <v>230353</v>
      </c>
      <c r="J144" s="749" t="s">
        <v>898</v>
      </c>
      <c r="K144" s="749" t="s">
        <v>899</v>
      </c>
      <c r="L144" s="752">
        <v>1592.8000000000004</v>
      </c>
      <c r="M144" s="752">
        <v>1</v>
      </c>
      <c r="N144" s="753">
        <v>1592.8000000000004</v>
      </c>
    </row>
    <row r="145" spans="1:14" ht="14.4" customHeight="1" x14ac:dyDescent="0.3">
      <c r="A145" s="747" t="s">
        <v>594</v>
      </c>
      <c r="B145" s="748" t="s">
        <v>595</v>
      </c>
      <c r="C145" s="749" t="s">
        <v>612</v>
      </c>
      <c r="D145" s="750" t="s">
        <v>613</v>
      </c>
      <c r="E145" s="751">
        <v>50113001</v>
      </c>
      <c r="F145" s="750" t="s">
        <v>635</v>
      </c>
      <c r="G145" s="749" t="s">
        <v>636</v>
      </c>
      <c r="H145" s="749">
        <v>110086</v>
      </c>
      <c r="I145" s="749">
        <v>10086</v>
      </c>
      <c r="J145" s="749" t="s">
        <v>898</v>
      </c>
      <c r="K145" s="749" t="s">
        <v>900</v>
      </c>
      <c r="L145" s="752">
        <v>1592.8</v>
      </c>
      <c r="M145" s="752">
        <v>2</v>
      </c>
      <c r="N145" s="753">
        <v>3185.6</v>
      </c>
    </row>
    <row r="146" spans="1:14" ht="14.4" customHeight="1" x14ac:dyDescent="0.3">
      <c r="A146" s="747" t="s">
        <v>594</v>
      </c>
      <c r="B146" s="748" t="s">
        <v>595</v>
      </c>
      <c r="C146" s="749" t="s">
        <v>612</v>
      </c>
      <c r="D146" s="750" t="s">
        <v>613</v>
      </c>
      <c r="E146" s="751">
        <v>50113001</v>
      </c>
      <c r="F146" s="750" t="s">
        <v>635</v>
      </c>
      <c r="G146" s="749" t="s">
        <v>636</v>
      </c>
      <c r="H146" s="749">
        <v>126076</v>
      </c>
      <c r="I146" s="749">
        <v>26076</v>
      </c>
      <c r="J146" s="749" t="s">
        <v>901</v>
      </c>
      <c r="K146" s="749" t="s">
        <v>902</v>
      </c>
      <c r="L146" s="752">
        <v>145.29</v>
      </c>
      <c r="M146" s="752">
        <v>1</v>
      </c>
      <c r="N146" s="753">
        <v>145.29</v>
      </c>
    </row>
    <row r="147" spans="1:14" ht="14.4" customHeight="1" x14ac:dyDescent="0.3">
      <c r="A147" s="747" t="s">
        <v>594</v>
      </c>
      <c r="B147" s="748" t="s">
        <v>595</v>
      </c>
      <c r="C147" s="749" t="s">
        <v>612</v>
      </c>
      <c r="D147" s="750" t="s">
        <v>613</v>
      </c>
      <c r="E147" s="751">
        <v>50113001</v>
      </c>
      <c r="F147" s="750" t="s">
        <v>635</v>
      </c>
      <c r="G147" s="749" t="s">
        <v>649</v>
      </c>
      <c r="H147" s="749">
        <v>191788</v>
      </c>
      <c r="I147" s="749">
        <v>91788</v>
      </c>
      <c r="J147" s="749" t="s">
        <v>903</v>
      </c>
      <c r="K147" s="749" t="s">
        <v>904</v>
      </c>
      <c r="L147" s="752">
        <v>9.120000000000001</v>
      </c>
      <c r="M147" s="752">
        <v>4</v>
      </c>
      <c r="N147" s="753">
        <v>36.480000000000004</v>
      </c>
    </row>
    <row r="148" spans="1:14" ht="14.4" customHeight="1" x14ac:dyDescent="0.3">
      <c r="A148" s="747" t="s">
        <v>594</v>
      </c>
      <c r="B148" s="748" t="s">
        <v>595</v>
      </c>
      <c r="C148" s="749" t="s">
        <v>612</v>
      </c>
      <c r="D148" s="750" t="s">
        <v>613</v>
      </c>
      <c r="E148" s="751">
        <v>50113001</v>
      </c>
      <c r="F148" s="750" t="s">
        <v>635</v>
      </c>
      <c r="G148" s="749" t="s">
        <v>649</v>
      </c>
      <c r="H148" s="749">
        <v>106618</v>
      </c>
      <c r="I148" s="749">
        <v>6618</v>
      </c>
      <c r="J148" s="749" t="s">
        <v>905</v>
      </c>
      <c r="K148" s="749" t="s">
        <v>906</v>
      </c>
      <c r="L148" s="752">
        <v>19.64</v>
      </c>
      <c r="M148" s="752">
        <v>2</v>
      </c>
      <c r="N148" s="753">
        <v>39.28</v>
      </c>
    </row>
    <row r="149" spans="1:14" ht="14.4" customHeight="1" x14ac:dyDescent="0.3">
      <c r="A149" s="747" t="s">
        <v>594</v>
      </c>
      <c r="B149" s="748" t="s">
        <v>595</v>
      </c>
      <c r="C149" s="749" t="s">
        <v>612</v>
      </c>
      <c r="D149" s="750" t="s">
        <v>613</v>
      </c>
      <c r="E149" s="751">
        <v>50113001</v>
      </c>
      <c r="F149" s="750" t="s">
        <v>635</v>
      </c>
      <c r="G149" s="749" t="s">
        <v>636</v>
      </c>
      <c r="H149" s="749">
        <v>184399</v>
      </c>
      <c r="I149" s="749">
        <v>84399</v>
      </c>
      <c r="J149" s="749" t="s">
        <v>907</v>
      </c>
      <c r="K149" s="749" t="s">
        <v>908</v>
      </c>
      <c r="L149" s="752">
        <v>126.35499999999998</v>
      </c>
      <c r="M149" s="752">
        <v>2</v>
      </c>
      <c r="N149" s="753">
        <v>252.70999999999995</v>
      </c>
    </row>
    <row r="150" spans="1:14" ht="14.4" customHeight="1" x14ac:dyDescent="0.3">
      <c r="A150" s="747" t="s">
        <v>594</v>
      </c>
      <c r="B150" s="748" t="s">
        <v>595</v>
      </c>
      <c r="C150" s="749" t="s">
        <v>612</v>
      </c>
      <c r="D150" s="750" t="s">
        <v>613</v>
      </c>
      <c r="E150" s="751">
        <v>50113001</v>
      </c>
      <c r="F150" s="750" t="s">
        <v>635</v>
      </c>
      <c r="G150" s="749" t="s">
        <v>636</v>
      </c>
      <c r="H150" s="749">
        <v>83538</v>
      </c>
      <c r="I150" s="749">
        <v>83538</v>
      </c>
      <c r="J150" s="749" t="s">
        <v>909</v>
      </c>
      <c r="K150" s="749" t="s">
        <v>910</v>
      </c>
      <c r="L150" s="752">
        <v>164.05000000000004</v>
      </c>
      <c r="M150" s="752">
        <v>6</v>
      </c>
      <c r="N150" s="753">
        <v>984.30000000000018</v>
      </c>
    </row>
    <row r="151" spans="1:14" ht="14.4" customHeight="1" x14ac:dyDescent="0.3">
      <c r="A151" s="747" t="s">
        <v>594</v>
      </c>
      <c r="B151" s="748" t="s">
        <v>595</v>
      </c>
      <c r="C151" s="749" t="s">
        <v>612</v>
      </c>
      <c r="D151" s="750" t="s">
        <v>613</v>
      </c>
      <c r="E151" s="751">
        <v>50113001</v>
      </c>
      <c r="F151" s="750" t="s">
        <v>635</v>
      </c>
      <c r="G151" s="749" t="s">
        <v>649</v>
      </c>
      <c r="H151" s="749">
        <v>155823</v>
      </c>
      <c r="I151" s="749">
        <v>55823</v>
      </c>
      <c r="J151" s="749" t="s">
        <v>911</v>
      </c>
      <c r="K151" s="749" t="s">
        <v>912</v>
      </c>
      <c r="L151" s="752">
        <v>33.73571428571428</v>
      </c>
      <c r="M151" s="752">
        <v>7</v>
      </c>
      <c r="N151" s="753">
        <v>236.14999999999995</v>
      </c>
    </row>
    <row r="152" spans="1:14" ht="14.4" customHeight="1" x14ac:dyDescent="0.3">
      <c r="A152" s="747" t="s">
        <v>594</v>
      </c>
      <c r="B152" s="748" t="s">
        <v>595</v>
      </c>
      <c r="C152" s="749" t="s">
        <v>612</v>
      </c>
      <c r="D152" s="750" t="s">
        <v>613</v>
      </c>
      <c r="E152" s="751">
        <v>50113001</v>
      </c>
      <c r="F152" s="750" t="s">
        <v>635</v>
      </c>
      <c r="G152" s="749" t="s">
        <v>649</v>
      </c>
      <c r="H152" s="749">
        <v>107981</v>
      </c>
      <c r="I152" s="749">
        <v>7981</v>
      </c>
      <c r="J152" s="749" t="s">
        <v>911</v>
      </c>
      <c r="K152" s="749" t="s">
        <v>913</v>
      </c>
      <c r="L152" s="752">
        <v>50.640000000000008</v>
      </c>
      <c r="M152" s="752">
        <v>24</v>
      </c>
      <c r="N152" s="753">
        <v>1215.3600000000001</v>
      </c>
    </row>
    <row r="153" spans="1:14" ht="14.4" customHeight="1" x14ac:dyDescent="0.3">
      <c r="A153" s="747" t="s">
        <v>594</v>
      </c>
      <c r="B153" s="748" t="s">
        <v>595</v>
      </c>
      <c r="C153" s="749" t="s">
        <v>612</v>
      </c>
      <c r="D153" s="750" t="s">
        <v>613</v>
      </c>
      <c r="E153" s="751">
        <v>50113001</v>
      </c>
      <c r="F153" s="750" t="s">
        <v>635</v>
      </c>
      <c r="G153" s="749" t="s">
        <v>649</v>
      </c>
      <c r="H153" s="749">
        <v>155824</v>
      </c>
      <c r="I153" s="749">
        <v>55824</v>
      </c>
      <c r="J153" s="749" t="s">
        <v>911</v>
      </c>
      <c r="K153" s="749" t="s">
        <v>914</v>
      </c>
      <c r="L153" s="752">
        <v>50.690537634408592</v>
      </c>
      <c r="M153" s="752">
        <v>93</v>
      </c>
      <c r="N153" s="753">
        <v>4714.2199999999993</v>
      </c>
    </row>
    <row r="154" spans="1:14" ht="14.4" customHeight="1" x14ac:dyDescent="0.3">
      <c r="A154" s="747" t="s">
        <v>594</v>
      </c>
      <c r="B154" s="748" t="s">
        <v>595</v>
      </c>
      <c r="C154" s="749" t="s">
        <v>612</v>
      </c>
      <c r="D154" s="750" t="s">
        <v>613</v>
      </c>
      <c r="E154" s="751">
        <v>50113001</v>
      </c>
      <c r="F154" s="750" t="s">
        <v>635</v>
      </c>
      <c r="G154" s="749" t="s">
        <v>636</v>
      </c>
      <c r="H154" s="749">
        <v>125907</v>
      </c>
      <c r="I154" s="749">
        <v>125907</v>
      </c>
      <c r="J154" s="749" t="s">
        <v>915</v>
      </c>
      <c r="K154" s="749" t="s">
        <v>916</v>
      </c>
      <c r="L154" s="752">
        <v>682</v>
      </c>
      <c r="M154" s="752">
        <v>3</v>
      </c>
      <c r="N154" s="753">
        <v>2046</v>
      </c>
    </row>
    <row r="155" spans="1:14" ht="14.4" customHeight="1" x14ac:dyDescent="0.3">
      <c r="A155" s="747" t="s">
        <v>594</v>
      </c>
      <c r="B155" s="748" t="s">
        <v>595</v>
      </c>
      <c r="C155" s="749" t="s">
        <v>612</v>
      </c>
      <c r="D155" s="750" t="s">
        <v>613</v>
      </c>
      <c r="E155" s="751">
        <v>50113001</v>
      </c>
      <c r="F155" s="750" t="s">
        <v>635</v>
      </c>
      <c r="G155" s="749" t="s">
        <v>649</v>
      </c>
      <c r="H155" s="749">
        <v>187607</v>
      </c>
      <c r="I155" s="749">
        <v>187607</v>
      </c>
      <c r="J155" s="749" t="s">
        <v>917</v>
      </c>
      <c r="K155" s="749" t="s">
        <v>918</v>
      </c>
      <c r="L155" s="752">
        <v>273.89999999999998</v>
      </c>
      <c r="M155" s="752">
        <v>2</v>
      </c>
      <c r="N155" s="753">
        <v>547.79999999999995</v>
      </c>
    </row>
    <row r="156" spans="1:14" ht="14.4" customHeight="1" x14ac:dyDescent="0.3">
      <c r="A156" s="747" t="s">
        <v>594</v>
      </c>
      <c r="B156" s="748" t="s">
        <v>595</v>
      </c>
      <c r="C156" s="749" t="s">
        <v>612</v>
      </c>
      <c r="D156" s="750" t="s">
        <v>613</v>
      </c>
      <c r="E156" s="751">
        <v>50113001</v>
      </c>
      <c r="F156" s="750" t="s">
        <v>635</v>
      </c>
      <c r="G156" s="749" t="s">
        <v>649</v>
      </c>
      <c r="H156" s="749">
        <v>111635</v>
      </c>
      <c r="I156" s="749">
        <v>11635</v>
      </c>
      <c r="J156" s="749" t="s">
        <v>919</v>
      </c>
      <c r="K156" s="749" t="s">
        <v>920</v>
      </c>
      <c r="L156" s="752">
        <v>339.56000000000006</v>
      </c>
      <c r="M156" s="752">
        <v>1</v>
      </c>
      <c r="N156" s="753">
        <v>339.56000000000006</v>
      </c>
    </row>
    <row r="157" spans="1:14" ht="14.4" customHeight="1" x14ac:dyDescent="0.3">
      <c r="A157" s="747" t="s">
        <v>594</v>
      </c>
      <c r="B157" s="748" t="s">
        <v>595</v>
      </c>
      <c r="C157" s="749" t="s">
        <v>612</v>
      </c>
      <c r="D157" s="750" t="s">
        <v>613</v>
      </c>
      <c r="E157" s="751">
        <v>50113001</v>
      </c>
      <c r="F157" s="750" t="s">
        <v>635</v>
      </c>
      <c r="G157" s="749" t="s">
        <v>636</v>
      </c>
      <c r="H157" s="749">
        <v>200863</v>
      </c>
      <c r="I157" s="749">
        <v>200863</v>
      </c>
      <c r="J157" s="749" t="s">
        <v>921</v>
      </c>
      <c r="K157" s="749" t="s">
        <v>922</v>
      </c>
      <c r="L157" s="752">
        <v>84.70999999999998</v>
      </c>
      <c r="M157" s="752">
        <v>4</v>
      </c>
      <c r="N157" s="753">
        <v>338.83999999999992</v>
      </c>
    </row>
    <row r="158" spans="1:14" ht="14.4" customHeight="1" x14ac:dyDescent="0.3">
      <c r="A158" s="747" t="s">
        <v>594</v>
      </c>
      <c r="B158" s="748" t="s">
        <v>595</v>
      </c>
      <c r="C158" s="749" t="s">
        <v>612</v>
      </c>
      <c r="D158" s="750" t="s">
        <v>613</v>
      </c>
      <c r="E158" s="751">
        <v>50113001</v>
      </c>
      <c r="F158" s="750" t="s">
        <v>635</v>
      </c>
      <c r="G158" s="749" t="s">
        <v>636</v>
      </c>
      <c r="H158" s="749">
        <v>157351</v>
      </c>
      <c r="I158" s="749">
        <v>57351</v>
      </c>
      <c r="J158" s="749" t="s">
        <v>923</v>
      </c>
      <c r="K158" s="749" t="s">
        <v>885</v>
      </c>
      <c r="L158" s="752">
        <v>48.370000000000012</v>
      </c>
      <c r="M158" s="752">
        <v>3</v>
      </c>
      <c r="N158" s="753">
        <v>145.11000000000004</v>
      </c>
    </row>
    <row r="159" spans="1:14" ht="14.4" customHeight="1" x14ac:dyDescent="0.3">
      <c r="A159" s="747" t="s">
        <v>594</v>
      </c>
      <c r="B159" s="748" t="s">
        <v>595</v>
      </c>
      <c r="C159" s="749" t="s">
        <v>612</v>
      </c>
      <c r="D159" s="750" t="s">
        <v>613</v>
      </c>
      <c r="E159" s="751">
        <v>50113001</v>
      </c>
      <c r="F159" s="750" t="s">
        <v>635</v>
      </c>
      <c r="G159" s="749" t="s">
        <v>636</v>
      </c>
      <c r="H159" s="749">
        <v>101940</v>
      </c>
      <c r="I159" s="749">
        <v>1940</v>
      </c>
      <c r="J159" s="749" t="s">
        <v>924</v>
      </c>
      <c r="K159" s="749" t="s">
        <v>925</v>
      </c>
      <c r="L159" s="752">
        <v>34.85</v>
      </c>
      <c r="M159" s="752">
        <v>1</v>
      </c>
      <c r="N159" s="753">
        <v>34.85</v>
      </c>
    </row>
    <row r="160" spans="1:14" ht="14.4" customHeight="1" x14ac:dyDescent="0.3">
      <c r="A160" s="747" t="s">
        <v>594</v>
      </c>
      <c r="B160" s="748" t="s">
        <v>595</v>
      </c>
      <c r="C160" s="749" t="s">
        <v>612</v>
      </c>
      <c r="D160" s="750" t="s">
        <v>613</v>
      </c>
      <c r="E160" s="751">
        <v>50113001</v>
      </c>
      <c r="F160" s="750" t="s">
        <v>635</v>
      </c>
      <c r="G160" s="749" t="s">
        <v>596</v>
      </c>
      <c r="H160" s="749">
        <v>111094</v>
      </c>
      <c r="I160" s="749">
        <v>11094</v>
      </c>
      <c r="J160" s="749" t="s">
        <v>926</v>
      </c>
      <c r="K160" s="749" t="s">
        <v>927</v>
      </c>
      <c r="L160" s="752">
        <v>313.14999999999998</v>
      </c>
      <c r="M160" s="752">
        <v>2</v>
      </c>
      <c r="N160" s="753">
        <v>626.29999999999995</v>
      </c>
    </row>
    <row r="161" spans="1:14" ht="14.4" customHeight="1" x14ac:dyDescent="0.3">
      <c r="A161" s="747" t="s">
        <v>594</v>
      </c>
      <c r="B161" s="748" t="s">
        <v>595</v>
      </c>
      <c r="C161" s="749" t="s">
        <v>612</v>
      </c>
      <c r="D161" s="750" t="s">
        <v>613</v>
      </c>
      <c r="E161" s="751">
        <v>50113001</v>
      </c>
      <c r="F161" s="750" t="s">
        <v>635</v>
      </c>
      <c r="G161" s="749" t="s">
        <v>649</v>
      </c>
      <c r="H161" s="749">
        <v>850729</v>
      </c>
      <c r="I161" s="749">
        <v>157875</v>
      </c>
      <c r="J161" s="749" t="s">
        <v>928</v>
      </c>
      <c r="K161" s="749" t="s">
        <v>929</v>
      </c>
      <c r="L161" s="752">
        <v>225.5</v>
      </c>
      <c r="M161" s="752">
        <v>3</v>
      </c>
      <c r="N161" s="753">
        <v>676.5</v>
      </c>
    </row>
    <row r="162" spans="1:14" ht="14.4" customHeight="1" x14ac:dyDescent="0.3">
      <c r="A162" s="747" t="s">
        <v>594</v>
      </c>
      <c r="B162" s="748" t="s">
        <v>595</v>
      </c>
      <c r="C162" s="749" t="s">
        <v>612</v>
      </c>
      <c r="D162" s="750" t="s">
        <v>613</v>
      </c>
      <c r="E162" s="751">
        <v>50113001</v>
      </c>
      <c r="F162" s="750" t="s">
        <v>635</v>
      </c>
      <c r="G162" s="749" t="s">
        <v>636</v>
      </c>
      <c r="H162" s="749">
        <v>207820</v>
      </c>
      <c r="I162" s="749">
        <v>207820</v>
      </c>
      <c r="J162" s="749" t="s">
        <v>930</v>
      </c>
      <c r="K162" s="749" t="s">
        <v>931</v>
      </c>
      <c r="L162" s="752">
        <v>30.238571428571429</v>
      </c>
      <c r="M162" s="752">
        <v>7</v>
      </c>
      <c r="N162" s="753">
        <v>211.67000000000002</v>
      </c>
    </row>
    <row r="163" spans="1:14" ht="14.4" customHeight="1" x14ac:dyDescent="0.3">
      <c r="A163" s="747" t="s">
        <v>594</v>
      </c>
      <c r="B163" s="748" t="s">
        <v>595</v>
      </c>
      <c r="C163" s="749" t="s">
        <v>612</v>
      </c>
      <c r="D163" s="750" t="s">
        <v>613</v>
      </c>
      <c r="E163" s="751">
        <v>50113001</v>
      </c>
      <c r="F163" s="750" t="s">
        <v>635</v>
      </c>
      <c r="G163" s="749" t="s">
        <v>636</v>
      </c>
      <c r="H163" s="749">
        <v>147085</v>
      </c>
      <c r="I163" s="749">
        <v>47085</v>
      </c>
      <c r="J163" s="749" t="s">
        <v>932</v>
      </c>
      <c r="K163" s="749" t="s">
        <v>933</v>
      </c>
      <c r="L163" s="752">
        <v>141.01000000000002</v>
      </c>
      <c r="M163" s="752">
        <v>1</v>
      </c>
      <c r="N163" s="753">
        <v>141.01000000000002</v>
      </c>
    </row>
    <row r="164" spans="1:14" ht="14.4" customHeight="1" x14ac:dyDescent="0.3">
      <c r="A164" s="747" t="s">
        <v>594</v>
      </c>
      <c r="B164" s="748" t="s">
        <v>595</v>
      </c>
      <c r="C164" s="749" t="s">
        <v>612</v>
      </c>
      <c r="D164" s="750" t="s">
        <v>613</v>
      </c>
      <c r="E164" s="751">
        <v>50113001</v>
      </c>
      <c r="F164" s="750" t="s">
        <v>635</v>
      </c>
      <c r="G164" s="749" t="s">
        <v>636</v>
      </c>
      <c r="H164" s="749">
        <v>197702</v>
      </c>
      <c r="I164" s="749">
        <v>97702</v>
      </c>
      <c r="J164" s="749" t="s">
        <v>934</v>
      </c>
      <c r="K164" s="749" t="s">
        <v>935</v>
      </c>
      <c r="L164" s="752">
        <v>42.31</v>
      </c>
      <c r="M164" s="752">
        <v>1</v>
      </c>
      <c r="N164" s="753">
        <v>42.31</v>
      </c>
    </row>
    <row r="165" spans="1:14" ht="14.4" customHeight="1" x14ac:dyDescent="0.3">
      <c r="A165" s="747" t="s">
        <v>594</v>
      </c>
      <c r="B165" s="748" t="s">
        <v>595</v>
      </c>
      <c r="C165" s="749" t="s">
        <v>612</v>
      </c>
      <c r="D165" s="750" t="s">
        <v>613</v>
      </c>
      <c r="E165" s="751">
        <v>50113001</v>
      </c>
      <c r="F165" s="750" t="s">
        <v>635</v>
      </c>
      <c r="G165" s="749" t="s">
        <v>596</v>
      </c>
      <c r="H165" s="749">
        <v>169898</v>
      </c>
      <c r="I165" s="749">
        <v>169898</v>
      </c>
      <c r="J165" s="749" t="s">
        <v>936</v>
      </c>
      <c r="K165" s="749" t="s">
        <v>937</v>
      </c>
      <c r="L165" s="752">
        <v>35.509999999999991</v>
      </c>
      <c r="M165" s="752">
        <v>1</v>
      </c>
      <c r="N165" s="753">
        <v>35.509999999999991</v>
      </c>
    </row>
    <row r="166" spans="1:14" ht="14.4" customHeight="1" x14ac:dyDescent="0.3">
      <c r="A166" s="747" t="s">
        <v>594</v>
      </c>
      <c r="B166" s="748" t="s">
        <v>595</v>
      </c>
      <c r="C166" s="749" t="s">
        <v>612</v>
      </c>
      <c r="D166" s="750" t="s">
        <v>613</v>
      </c>
      <c r="E166" s="751">
        <v>50113001</v>
      </c>
      <c r="F166" s="750" t="s">
        <v>635</v>
      </c>
      <c r="G166" s="749" t="s">
        <v>636</v>
      </c>
      <c r="H166" s="749">
        <v>111671</v>
      </c>
      <c r="I166" s="749">
        <v>11671</v>
      </c>
      <c r="J166" s="749" t="s">
        <v>938</v>
      </c>
      <c r="K166" s="749" t="s">
        <v>939</v>
      </c>
      <c r="L166" s="752">
        <v>209.00000042930509</v>
      </c>
      <c r="M166" s="752">
        <v>8</v>
      </c>
      <c r="N166" s="753">
        <v>1672.0000034344407</v>
      </c>
    </row>
    <row r="167" spans="1:14" ht="14.4" customHeight="1" x14ac:dyDescent="0.3">
      <c r="A167" s="747" t="s">
        <v>594</v>
      </c>
      <c r="B167" s="748" t="s">
        <v>595</v>
      </c>
      <c r="C167" s="749" t="s">
        <v>612</v>
      </c>
      <c r="D167" s="750" t="s">
        <v>613</v>
      </c>
      <c r="E167" s="751">
        <v>50113001</v>
      </c>
      <c r="F167" s="750" t="s">
        <v>635</v>
      </c>
      <c r="G167" s="749" t="s">
        <v>636</v>
      </c>
      <c r="H167" s="749">
        <v>102963</v>
      </c>
      <c r="I167" s="749">
        <v>2963</v>
      </c>
      <c r="J167" s="749" t="s">
        <v>940</v>
      </c>
      <c r="K167" s="749" t="s">
        <v>941</v>
      </c>
      <c r="L167" s="752">
        <v>97.109999999999971</v>
      </c>
      <c r="M167" s="752">
        <v>2</v>
      </c>
      <c r="N167" s="753">
        <v>194.21999999999994</v>
      </c>
    </row>
    <row r="168" spans="1:14" ht="14.4" customHeight="1" x14ac:dyDescent="0.3">
      <c r="A168" s="747" t="s">
        <v>594</v>
      </c>
      <c r="B168" s="748" t="s">
        <v>595</v>
      </c>
      <c r="C168" s="749" t="s">
        <v>612</v>
      </c>
      <c r="D168" s="750" t="s">
        <v>613</v>
      </c>
      <c r="E168" s="751">
        <v>50113001</v>
      </c>
      <c r="F168" s="750" t="s">
        <v>635</v>
      </c>
      <c r="G168" s="749" t="s">
        <v>636</v>
      </c>
      <c r="H168" s="749">
        <v>100269</v>
      </c>
      <c r="I168" s="749">
        <v>269</v>
      </c>
      <c r="J168" s="749" t="s">
        <v>942</v>
      </c>
      <c r="K168" s="749" t="s">
        <v>943</v>
      </c>
      <c r="L168" s="752">
        <v>40.636666666666663</v>
      </c>
      <c r="M168" s="752">
        <v>3</v>
      </c>
      <c r="N168" s="753">
        <v>121.91</v>
      </c>
    </row>
    <row r="169" spans="1:14" ht="14.4" customHeight="1" x14ac:dyDescent="0.3">
      <c r="A169" s="747" t="s">
        <v>594</v>
      </c>
      <c r="B169" s="748" t="s">
        <v>595</v>
      </c>
      <c r="C169" s="749" t="s">
        <v>612</v>
      </c>
      <c r="D169" s="750" t="s">
        <v>613</v>
      </c>
      <c r="E169" s="751">
        <v>50113001</v>
      </c>
      <c r="F169" s="750" t="s">
        <v>635</v>
      </c>
      <c r="G169" s="749" t="s">
        <v>636</v>
      </c>
      <c r="H169" s="749">
        <v>102959</v>
      </c>
      <c r="I169" s="749">
        <v>2959</v>
      </c>
      <c r="J169" s="749" t="s">
        <v>944</v>
      </c>
      <c r="K169" s="749" t="s">
        <v>945</v>
      </c>
      <c r="L169" s="752">
        <v>77.23</v>
      </c>
      <c r="M169" s="752">
        <v>1</v>
      </c>
      <c r="N169" s="753">
        <v>77.23</v>
      </c>
    </row>
    <row r="170" spans="1:14" ht="14.4" customHeight="1" x14ac:dyDescent="0.3">
      <c r="A170" s="747" t="s">
        <v>594</v>
      </c>
      <c r="B170" s="748" t="s">
        <v>595</v>
      </c>
      <c r="C170" s="749" t="s">
        <v>612</v>
      </c>
      <c r="D170" s="750" t="s">
        <v>613</v>
      </c>
      <c r="E170" s="751">
        <v>50113001</v>
      </c>
      <c r="F170" s="750" t="s">
        <v>635</v>
      </c>
      <c r="G170" s="749" t="s">
        <v>636</v>
      </c>
      <c r="H170" s="749">
        <v>102961</v>
      </c>
      <c r="I170" s="749">
        <v>2961</v>
      </c>
      <c r="J170" s="749" t="s">
        <v>946</v>
      </c>
      <c r="K170" s="749" t="s">
        <v>947</v>
      </c>
      <c r="L170" s="752">
        <v>38.930000340980129</v>
      </c>
      <c r="M170" s="752">
        <v>2</v>
      </c>
      <c r="N170" s="753">
        <v>77.860000681960258</v>
      </c>
    </row>
    <row r="171" spans="1:14" ht="14.4" customHeight="1" x14ac:dyDescent="0.3">
      <c r="A171" s="747" t="s">
        <v>594</v>
      </c>
      <c r="B171" s="748" t="s">
        <v>595</v>
      </c>
      <c r="C171" s="749" t="s">
        <v>612</v>
      </c>
      <c r="D171" s="750" t="s">
        <v>613</v>
      </c>
      <c r="E171" s="751">
        <v>50113001</v>
      </c>
      <c r="F171" s="750" t="s">
        <v>635</v>
      </c>
      <c r="G171" s="749" t="s">
        <v>649</v>
      </c>
      <c r="H171" s="749">
        <v>846823</v>
      </c>
      <c r="I171" s="749">
        <v>124101</v>
      </c>
      <c r="J171" s="749" t="s">
        <v>948</v>
      </c>
      <c r="K171" s="749" t="s">
        <v>949</v>
      </c>
      <c r="L171" s="752">
        <v>185.26</v>
      </c>
      <c r="M171" s="752">
        <v>2</v>
      </c>
      <c r="N171" s="753">
        <v>370.52</v>
      </c>
    </row>
    <row r="172" spans="1:14" ht="14.4" customHeight="1" x14ac:dyDescent="0.3">
      <c r="A172" s="747" t="s">
        <v>594</v>
      </c>
      <c r="B172" s="748" t="s">
        <v>595</v>
      </c>
      <c r="C172" s="749" t="s">
        <v>612</v>
      </c>
      <c r="D172" s="750" t="s">
        <v>613</v>
      </c>
      <c r="E172" s="751">
        <v>50113001</v>
      </c>
      <c r="F172" s="750" t="s">
        <v>635</v>
      </c>
      <c r="G172" s="749" t="s">
        <v>649</v>
      </c>
      <c r="H172" s="749">
        <v>844651</v>
      </c>
      <c r="I172" s="749">
        <v>101205</v>
      </c>
      <c r="J172" s="749" t="s">
        <v>950</v>
      </c>
      <c r="K172" s="749" t="s">
        <v>686</v>
      </c>
      <c r="L172" s="752">
        <v>86.339999999999975</v>
      </c>
      <c r="M172" s="752">
        <v>1</v>
      </c>
      <c r="N172" s="753">
        <v>86.339999999999975</v>
      </c>
    </row>
    <row r="173" spans="1:14" ht="14.4" customHeight="1" x14ac:dyDescent="0.3">
      <c r="A173" s="747" t="s">
        <v>594</v>
      </c>
      <c r="B173" s="748" t="s">
        <v>595</v>
      </c>
      <c r="C173" s="749" t="s">
        <v>612</v>
      </c>
      <c r="D173" s="750" t="s">
        <v>613</v>
      </c>
      <c r="E173" s="751">
        <v>50113001</v>
      </c>
      <c r="F173" s="750" t="s">
        <v>635</v>
      </c>
      <c r="G173" s="749" t="s">
        <v>649</v>
      </c>
      <c r="H173" s="749">
        <v>845220</v>
      </c>
      <c r="I173" s="749">
        <v>101211</v>
      </c>
      <c r="J173" s="749" t="s">
        <v>950</v>
      </c>
      <c r="K173" s="749" t="s">
        <v>951</v>
      </c>
      <c r="L173" s="752">
        <v>219.57666666666668</v>
      </c>
      <c r="M173" s="752">
        <v>3</v>
      </c>
      <c r="N173" s="753">
        <v>658.73</v>
      </c>
    </row>
    <row r="174" spans="1:14" ht="14.4" customHeight="1" x14ac:dyDescent="0.3">
      <c r="A174" s="747" t="s">
        <v>594</v>
      </c>
      <c r="B174" s="748" t="s">
        <v>595</v>
      </c>
      <c r="C174" s="749" t="s">
        <v>612</v>
      </c>
      <c r="D174" s="750" t="s">
        <v>613</v>
      </c>
      <c r="E174" s="751">
        <v>50113001</v>
      </c>
      <c r="F174" s="750" t="s">
        <v>635</v>
      </c>
      <c r="G174" s="749" t="s">
        <v>636</v>
      </c>
      <c r="H174" s="749">
        <v>849831</v>
      </c>
      <c r="I174" s="749">
        <v>162008</v>
      </c>
      <c r="J174" s="749" t="s">
        <v>952</v>
      </c>
      <c r="K174" s="749" t="s">
        <v>692</v>
      </c>
      <c r="L174" s="752">
        <v>170.84</v>
      </c>
      <c r="M174" s="752">
        <v>2</v>
      </c>
      <c r="N174" s="753">
        <v>341.68</v>
      </c>
    </row>
    <row r="175" spans="1:14" ht="14.4" customHeight="1" x14ac:dyDescent="0.3">
      <c r="A175" s="747" t="s">
        <v>594</v>
      </c>
      <c r="B175" s="748" t="s">
        <v>595</v>
      </c>
      <c r="C175" s="749" t="s">
        <v>612</v>
      </c>
      <c r="D175" s="750" t="s">
        <v>613</v>
      </c>
      <c r="E175" s="751">
        <v>50113001</v>
      </c>
      <c r="F175" s="750" t="s">
        <v>635</v>
      </c>
      <c r="G175" s="749" t="s">
        <v>636</v>
      </c>
      <c r="H175" s="749">
        <v>180555</v>
      </c>
      <c r="I175" s="749">
        <v>180555</v>
      </c>
      <c r="J175" s="749" t="s">
        <v>953</v>
      </c>
      <c r="K175" s="749" t="s">
        <v>954</v>
      </c>
      <c r="L175" s="752">
        <v>129.06</v>
      </c>
      <c r="M175" s="752">
        <v>1</v>
      </c>
      <c r="N175" s="753">
        <v>129.06</v>
      </c>
    </row>
    <row r="176" spans="1:14" ht="14.4" customHeight="1" x14ac:dyDescent="0.3">
      <c r="A176" s="747" t="s">
        <v>594</v>
      </c>
      <c r="B176" s="748" t="s">
        <v>595</v>
      </c>
      <c r="C176" s="749" t="s">
        <v>612</v>
      </c>
      <c r="D176" s="750" t="s">
        <v>613</v>
      </c>
      <c r="E176" s="751">
        <v>50113001</v>
      </c>
      <c r="F176" s="750" t="s">
        <v>635</v>
      </c>
      <c r="G176" s="749" t="s">
        <v>649</v>
      </c>
      <c r="H176" s="749">
        <v>118175</v>
      </c>
      <c r="I176" s="749">
        <v>18175</v>
      </c>
      <c r="J176" s="749" t="s">
        <v>955</v>
      </c>
      <c r="K176" s="749" t="s">
        <v>956</v>
      </c>
      <c r="L176" s="752">
        <v>787.28571428571433</v>
      </c>
      <c r="M176" s="752">
        <v>7</v>
      </c>
      <c r="N176" s="753">
        <v>5511</v>
      </c>
    </row>
    <row r="177" spans="1:14" ht="14.4" customHeight="1" x14ac:dyDescent="0.3">
      <c r="A177" s="747" t="s">
        <v>594</v>
      </c>
      <c r="B177" s="748" t="s">
        <v>595</v>
      </c>
      <c r="C177" s="749" t="s">
        <v>612</v>
      </c>
      <c r="D177" s="750" t="s">
        <v>613</v>
      </c>
      <c r="E177" s="751">
        <v>50113001</v>
      </c>
      <c r="F177" s="750" t="s">
        <v>635</v>
      </c>
      <c r="G177" s="749" t="s">
        <v>649</v>
      </c>
      <c r="H177" s="749">
        <v>178689</v>
      </c>
      <c r="I177" s="749">
        <v>178689</v>
      </c>
      <c r="J177" s="749" t="s">
        <v>957</v>
      </c>
      <c r="K177" s="749" t="s">
        <v>958</v>
      </c>
      <c r="L177" s="752">
        <v>97.769999999999982</v>
      </c>
      <c r="M177" s="752">
        <v>1</v>
      </c>
      <c r="N177" s="753">
        <v>97.769999999999982</v>
      </c>
    </row>
    <row r="178" spans="1:14" ht="14.4" customHeight="1" x14ac:dyDescent="0.3">
      <c r="A178" s="747" t="s">
        <v>594</v>
      </c>
      <c r="B178" s="748" t="s">
        <v>595</v>
      </c>
      <c r="C178" s="749" t="s">
        <v>612</v>
      </c>
      <c r="D178" s="750" t="s">
        <v>613</v>
      </c>
      <c r="E178" s="751">
        <v>50113001</v>
      </c>
      <c r="F178" s="750" t="s">
        <v>635</v>
      </c>
      <c r="G178" s="749" t="s">
        <v>636</v>
      </c>
      <c r="H178" s="749">
        <v>207692</v>
      </c>
      <c r="I178" s="749">
        <v>207692</v>
      </c>
      <c r="J178" s="749" t="s">
        <v>959</v>
      </c>
      <c r="K178" s="749" t="s">
        <v>960</v>
      </c>
      <c r="L178" s="752">
        <v>40.599999999999994</v>
      </c>
      <c r="M178" s="752">
        <v>1</v>
      </c>
      <c r="N178" s="753">
        <v>40.599999999999994</v>
      </c>
    </row>
    <row r="179" spans="1:14" ht="14.4" customHeight="1" x14ac:dyDescent="0.3">
      <c r="A179" s="747" t="s">
        <v>594</v>
      </c>
      <c r="B179" s="748" t="s">
        <v>595</v>
      </c>
      <c r="C179" s="749" t="s">
        <v>612</v>
      </c>
      <c r="D179" s="750" t="s">
        <v>613</v>
      </c>
      <c r="E179" s="751">
        <v>50113001</v>
      </c>
      <c r="F179" s="750" t="s">
        <v>635</v>
      </c>
      <c r="G179" s="749" t="s">
        <v>596</v>
      </c>
      <c r="H179" s="749">
        <v>1633</v>
      </c>
      <c r="I179" s="749">
        <v>1633</v>
      </c>
      <c r="J179" s="749" t="s">
        <v>961</v>
      </c>
      <c r="K179" s="749" t="s">
        <v>962</v>
      </c>
      <c r="L179" s="752">
        <v>26.74</v>
      </c>
      <c r="M179" s="752">
        <v>1</v>
      </c>
      <c r="N179" s="753">
        <v>26.74</v>
      </c>
    </row>
    <row r="180" spans="1:14" ht="14.4" customHeight="1" x14ac:dyDescent="0.3">
      <c r="A180" s="747" t="s">
        <v>594</v>
      </c>
      <c r="B180" s="748" t="s">
        <v>595</v>
      </c>
      <c r="C180" s="749" t="s">
        <v>612</v>
      </c>
      <c r="D180" s="750" t="s">
        <v>613</v>
      </c>
      <c r="E180" s="751">
        <v>50113001</v>
      </c>
      <c r="F180" s="750" t="s">
        <v>635</v>
      </c>
      <c r="G180" s="749" t="s">
        <v>636</v>
      </c>
      <c r="H180" s="749">
        <v>182952</v>
      </c>
      <c r="I180" s="749">
        <v>82952</v>
      </c>
      <c r="J180" s="749" t="s">
        <v>963</v>
      </c>
      <c r="K180" s="749" t="s">
        <v>964</v>
      </c>
      <c r="L180" s="752">
        <v>175.40529411764709</v>
      </c>
      <c r="M180" s="752">
        <v>34</v>
      </c>
      <c r="N180" s="753">
        <v>5963.7800000000007</v>
      </c>
    </row>
    <row r="181" spans="1:14" ht="14.4" customHeight="1" x14ac:dyDescent="0.3">
      <c r="A181" s="747" t="s">
        <v>594</v>
      </c>
      <c r="B181" s="748" t="s">
        <v>595</v>
      </c>
      <c r="C181" s="749" t="s">
        <v>612</v>
      </c>
      <c r="D181" s="750" t="s">
        <v>613</v>
      </c>
      <c r="E181" s="751">
        <v>50113001</v>
      </c>
      <c r="F181" s="750" t="s">
        <v>635</v>
      </c>
      <c r="G181" s="749" t="s">
        <v>596</v>
      </c>
      <c r="H181" s="749">
        <v>993816</v>
      </c>
      <c r="I181" s="749">
        <v>176188</v>
      </c>
      <c r="J181" s="749" t="s">
        <v>965</v>
      </c>
      <c r="K181" s="749" t="s">
        <v>966</v>
      </c>
      <c r="L181" s="752">
        <v>426.59999999999997</v>
      </c>
      <c r="M181" s="752">
        <v>1</v>
      </c>
      <c r="N181" s="753">
        <v>426.59999999999997</v>
      </c>
    </row>
    <row r="182" spans="1:14" ht="14.4" customHeight="1" x14ac:dyDescent="0.3">
      <c r="A182" s="747" t="s">
        <v>594</v>
      </c>
      <c r="B182" s="748" t="s">
        <v>595</v>
      </c>
      <c r="C182" s="749" t="s">
        <v>612</v>
      </c>
      <c r="D182" s="750" t="s">
        <v>613</v>
      </c>
      <c r="E182" s="751">
        <v>50113001</v>
      </c>
      <c r="F182" s="750" t="s">
        <v>635</v>
      </c>
      <c r="G182" s="749" t="s">
        <v>649</v>
      </c>
      <c r="H182" s="749">
        <v>197227</v>
      </c>
      <c r="I182" s="749">
        <v>197227</v>
      </c>
      <c r="J182" s="749" t="s">
        <v>967</v>
      </c>
      <c r="K182" s="749" t="s">
        <v>968</v>
      </c>
      <c r="L182" s="752">
        <v>135.69999999999999</v>
      </c>
      <c r="M182" s="752">
        <v>2</v>
      </c>
      <c r="N182" s="753">
        <v>271.39999999999998</v>
      </c>
    </row>
    <row r="183" spans="1:14" ht="14.4" customHeight="1" x14ac:dyDescent="0.3">
      <c r="A183" s="747" t="s">
        <v>594</v>
      </c>
      <c r="B183" s="748" t="s">
        <v>595</v>
      </c>
      <c r="C183" s="749" t="s">
        <v>612</v>
      </c>
      <c r="D183" s="750" t="s">
        <v>613</v>
      </c>
      <c r="E183" s="751">
        <v>50113001</v>
      </c>
      <c r="F183" s="750" t="s">
        <v>635</v>
      </c>
      <c r="G183" s="749" t="s">
        <v>636</v>
      </c>
      <c r="H183" s="749">
        <v>114957</v>
      </c>
      <c r="I183" s="749">
        <v>14957</v>
      </c>
      <c r="J183" s="749" t="s">
        <v>969</v>
      </c>
      <c r="K183" s="749" t="s">
        <v>970</v>
      </c>
      <c r="L183" s="752">
        <v>40.07</v>
      </c>
      <c r="M183" s="752">
        <v>1</v>
      </c>
      <c r="N183" s="753">
        <v>40.07</v>
      </c>
    </row>
    <row r="184" spans="1:14" ht="14.4" customHeight="1" x14ac:dyDescent="0.3">
      <c r="A184" s="747" t="s">
        <v>594</v>
      </c>
      <c r="B184" s="748" t="s">
        <v>595</v>
      </c>
      <c r="C184" s="749" t="s">
        <v>612</v>
      </c>
      <c r="D184" s="750" t="s">
        <v>613</v>
      </c>
      <c r="E184" s="751">
        <v>50113001</v>
      </c>
      <c r="F184" s="750" t="s">
        <v>635</v>
      </c>
      <c r="G184" s="749" t="s">
        <v>649</v>
      </c>
      <c r="H184" s="749">
        <v>145551</v>
      </c>
      <c r="I184" s="749">
        <v>145551</v>
      </c>
      <c r="J184" s="749" t="s">
        <v>971</v>
      </c>
      <c r="K184" s="749" t="s">
        <v>833</v>
      </c>
      <c r="L184" s="752">
        <v>69.370000000000019</v>
      </c>
      <c r="M184" s="752">
        <v>1</v>
      </c>
      <c r="N184" s="753">
        <v>69.370000000000019</v>
      </c>
    </row>
    <row r="185" spans="1:14" ht="14.4" customHeight="1" x14ac:dyDescent="0.3">
      <c r="A185" s="747" t="s">
        <v>594</v>
      </c>
      <c r="B185" s="748" t="s">
        <v>595</v>
      </c>
      <c r="C185" s="749" t="s">
        <v>612</v>
      </c>
      <c r="D185" s="750" t="s">
        <v>613</v>
      </c>
      <c r="E185" s="751">
        <v>50113001</v>
      </c>
      <c r="F185" s="750" t="s">
        <v>635</v>
      </c>
      <c r="G185" s="749" t="s">
        <v>649</v>
      </c>
      <c r="H185" s="749">
        <v>145567</v>
      </c>
      <c r="I185" s="749">
        <v>145567</v>
      </c>
      <c r="J185" s="749" t="s">
        <v>972</v>
      </c>
      <c r="K185" s="749" t="s">
        <v>648</v>
      </c>
      <c r="L185" s="752">
        <v>105.68000000000004</v>
      </c>
      <c r="M185" s="752">
        <v>1</v>
      </c>
      <c r="N185" s="753">
        <v>105.68000000000004</v>
      </c>
    </row>
    <row r="186" spans="1:14" ht="14.4" customHeight="1" x14ac:dyDescent="0.3">
      <c r="A186" s="747" t="s">
        <v>594</v>
      </c>
      <c r="B186" s="748" t="s">
        <v>595</v>
      </c>
      <c r="C186" s="749" t="s">
        <v>612</v>
      </c>
      <c r="D186" s="750" t="s">
        <v>613</v>
      </c>
      <c r="E186" s="751">
        <v>50113001</v>
      </c>
      <c r="F186" s="750" t="s">
        <v>635</v>
      </c>
      <c r="G186" s="749" t="s">
        <v>636</v>
      </c>
      <c r="H186" s="749">
        <v>192414</v>
      </c>
      <c r="I186" s="749">
        <v>92414</v>
      </c>
      <c r="J186" s="749" t="s">
        <v>973</v>
      </c>
      <c r="K186" s="749" t="s">
        <v>974</v>
      </c>
      <c r="L186" s="752">
        <v>63.209999999999994</v>
      </c>
      <c r="M186" s="752">
        <v>1</v>
      </c>
      <c r="N186" s="753">
        <v>63.209999999999994</v>
      </c>
    </row>
    <row r="187" spans="1:14" ht="14.4" customHeight="1" x14ac:dyDescent="0.3">
      <c r="A187" s="747" t="s">
        <v>594</v>
      </c>
      <c r="B187" s="748" t="s">
        <v>595</v>
      </c>
      <c r="C187" s="749" t="s">
        <v>612</v>
      </c>
      <c r="D187" s="750" t="s">
        <v>613</v>
      </c>
      <c r="E187" s="751">
        <v>50113001</v>
      </c>
      <c r="F187" s="750" t="s">
        <v>635</v>
      </c>
      <c r="G187" s="749" t="s">
        <v>636</v>
      </c>
      <c r="H187" s="749">
        <v>101147</v>
      </c>
      <c r="I187" s="749">
        <v>1147</v>
      </c>
      <c r="J187" s="749" t="s">
        <v>975</v>
      </c>
      <c r="K187" s="749" t="s">
        <v>976</v>
      </c>
      <c r="L187" s="752">
        <v>144.43000000000004</v>
      </c>
      <c r="M187" s="752">
        <v>1</v>
      </c>
      <c r="N187" s="753">
        <v>144.43000000000004</v>
      </c>
    </row>
    <row r="188" spans="1:14" ht="14.4" customHeight="1" x14ac:dyDescent="0.3">
      <c r="A188" s="747" t="s">
        <v>594</v>
      </c>
      <c r="B188" s="748" t="s">
        <v>595</v>
      </c>
      <c r="C188" s="749" t="s">
        <v>612</v>
      </c>
      <c r="D188" s="750" t="s">
        <v>613</v>
      </c>
      <c r="E188" s="751">
        <v>50113001</v>
      </c>
      <c r="F188" s="750" t="s">
        <v>635</v>
      </c>
      <c r="G188" s="749" t="s">
        <v>636</v>
      </c>
      <c r="H188" s="749">
        <v>207264</v>
      </c>
      <c r="I188" s="749">
        <v>207264</v>
      </c>
      <c r="J188" s="749" t="s">
        <v>977</v>
      </c>
      <c r="K188" s="749" t="s">
        <v>667</v>
      </c>
      <c r="L188" s="752">
        <v>141.91999999999996</v>
      </c>
      <c r="M188" s="752">
        <v>1</v>
      </c>
      <c r="N188" s="753">
        <v>141.91999999999996</v>
      </c>
    </row>
    <row r="189" spans="1:14" ht="14.4" customHeight="1" x14ac:dyDescent="0.3">
      <c r="A189" s="747" t="s">
        <v>594</v>
      </c>
      <c r="B189" s="748" t="s">
        <v>595</v>
      </c>
      <c r="C189" s="749" t="s">
        <v>612</v>
      </c>
      <c r="D189" s="750" t="s">
        <v>613</v>
      </c>
      <c r="E189" s="751">
        <v>50113001</v>
      </c>
      <c r="F189" s="750" t="s">
        <v>635</v>
      </c>
      <c r="G189" s="749" t="s">
        <v>649</v>
      </c>
      <c r="H189" s="749">
        <v>191922</v>
      </c>
      <c r="I189" s="749">
        <v>191922</v>
      </c>
      <c r="J189" s="749" t="s">
        <v>978</v>
      </c>
      <c r="K189" s="749" t="s">
        <v>979</v>
      </c>
      <c r="L189" s="752">
        <v>92.429999999999993</v>
      </c>
      <c r="M189" s="752">
        <v>1</v>
      </c>
      <c r="N189" s="753">
        <v>92.429999999999993</v>
      </c>
    </row>
    <row r="190" spans="1:14" ht="14.4" customHeight="1" x14ac:dyDescent="0.3">
      <c r="A190" s="747" t="s">
        <v>594</v>
      </c>
      <c r="B190" s="748" t="s">
        <v>595</v>
      </c>
      <c r="C190" s="749" t="s">
        <v>612</v>
      </c>
      <c r="D190" s="750" t="s">
        <v>613</v>
      </c>
      <c r="E190" s="751">
        <v>50113001</v>
      </c>
      <c r="F190" s="750" t="s">
        <v>635</v>
      </c>
      <c r="G190" s="749" t="s">
        <v>636</v>
      </c>
      <c r="H190" s="749">
        <v>208204</v>
      </c>
      <c r="I190" s="749">
        <v>208204</v>
      </c>
      <c r="J190" s="749" t="s">
        <v>980</v>
      </c>
      <c r="K190" s="749" t="s">
        <v>981</v>
      </c>
      <c r="L190" s="752">
        <v>48.980000000000025</v>
      </c>
      <c r="M190" s="752">
        <v>1</v>
      </c>
      <c r="N190" s="753">
        <v>48.980000000000025</v>
      </c>
    </row>
    <row r="191" spans="1:14" ht="14.4" customHeight="1" x14ac:dyDescent="0.3">
      <c r="A191" s="747" t="s">
        <v>594</v>
      </c>
      <c r="B191" s="748" t="s">
        <v>595</v>
      </c>
      <c r="C191" s="749" t="s">
        <v>612</v>
      </c>
      <c r="D191" s="750" t="s">
        <v>613</v>
      </c>
      <c r="E191" s="751">
        <v>50113001</v>
      </c>
      <c r="F191" s="750" t="s">
        <v>635</v>
      </c>
      <c r="G191" s="749" t="s">
        <v>636</v>
      </c>
      <c r="H191" s="749">
        <v>159940</v>
      </c>
      <c r="I191" s="749">
        <v>59940</v>
      </c>
      <c r="J191" s="749" t="s">
        <v>982</v>
      </c>
      <c r="K191" s="749" t="s">
        <v>983</v>
      </c>
      <c r="L191" s="752">
        <v>106.12999999999998</v>
      </c>
      <c r="M191" s="752">
        <v>1</v>
      </c>
      <c r="N191" s="753">
        <v>106.12999999999998</v>
      </c>
    </row>
    <row r="192" spans="1:14" ht="14.4" customHeight="1" x14ac:dyDescent="0.3">
      <c r="A192" s="747" t="s">
        <v>594</v>
      </c>
      <c r="B192" s="748" t="s">
        <v>595</v>
      </c>
      <c r="C192" s="749" t="s">
        <v>612</v>
      </c>
      <c r="D192" s="750" t="s">
        <v>613</v>
      </c>
      <c r="E192" s="751">
        <v>50113001</v>
      </c>
      <c r="F192" s="750" t="s">
        <v>635</v>
      </c>
      <c r="G192" s="749" t="s">
        <v>636</v>
      </c>
      <c r="H192" s="749">
        <v>159941</v>
      </c>
      <c r="I192" s="749">
        <v>59941</v>
      </c>
      <c r="J192" s="749" t="s">
        <v>982</v>
      </c>
      <c r="K192" s="749" t="s">
        <v>984</v>
      </c>
      <c r="L192" s="752">
        <v>231.79999999999998</v>
      </c>
      <c r="M192" s="752">
        <v>1</v>
      </c>
      <c r="N192" s="753">
        <v>231.79999999999998</v>
      </c>
    </row>
    <row r="193" spans="1:14" ht="14.4" customHeight="1" x14ac:dyDescent="0.3">
      <c r="A193" s="747" t="s">
        <v>594</v>
      </c>
      <c r="B193" s="748" t="s">
        <v>595</v>
      </c>
      <c r="C193" s="749" t="s">
        <v>612</v>
      </c>
      <c r="D193" s="750" t="s">
        <v>613</v>
      </c>
      <c r="E193" s="751">
        <v>50113001</v>
      </c>
      <c r="F193" s="750" t="s">
        <v>635</v>
      </c>
      <c r="G193" s="749" t="s">
        <v>649</v>
      </c>
      <c r="H193" s="749">
        <v>109712</v>
      </c>
      <c r="I193" s="749">
        <v>9712</v>
      </c>
      <c r="J193" s="749" t="s">
        <v>985</v>
      </c>
      <c r="K193" s="749" t="s">
        <v>986</v>
      </c>
      <c r="L193" s="752">
        <v>300.54481012658226</v>
      </c>
      <c r="M193" s="752">
        <v>158</v>
      </c>
      <c r="N193" s="753">
        <v>47486.080000000002</v>
      </c>
    </row>
    <row r="194" spans="1:14" ht="14.4" customHeight="1" x14ac:dyDescent="0.3">
      <c r="A194" s="747" t="s">
        <v>594</v>
      </c>
      <c r="B194" s="748" t="s">
        <v>595</v>
      </c>
      <c r="C194" s="749" t="s">
        <v>612</v>
      </c>
      <c r="D194" s="750" t="s">
        <v>613</v>
      </c>
      <c r="E194" s="751">
        <v>50113001</v>
      </c>
      <c r="F194" s="750" t="s">
        <v>635</v>
      </c>
      <c r="G194" s="749" t="s">
        <v>649</v>
      </c>
      <c r="H194" s="749">
        <v>109711</v>
      </c>
      <c r="I194" s="749">
        <v>9711</v>
      </c>
      <c r="J194" s="749" t="s">
        <v>985</v>
      </c>
      <c r="K194" s="749" t="s">
        <v>987</v>
      </c>
      <c r="L194" s="752">
        <v>170.49714285714285</v>
      </c>
      <c r="M194" s="752">
        <v>35</v>
      </c>
      <c r="N194" s="753">
        <v>5967.4</v>
      </c>
    </row>
    <row r="195" spans="1:14" ht="14.4" customHeight="1" x14ac:dyDescent="0.3">
      <c r="A195" s="747" t="s">
        <v>594</v>
      </c>
      <c r="B195" s="748" t="s">
        <v>595</v>
      </c>
      <c r="C195" s="749" t="s">
        <v>612</v>
      </c>
      <c r="D195" s="750" t="s">
        <v>613</v>
      </c>
      <c r="E195" s="751">
        <v>50113001</v>
      </c>
      <c r="F195" s="750" t="s">
        <v>635</v>
      </c>
      <c r="G195" s="749" t="s">
        <v>636</v>
      </c>
      <c r="H195" s="749">
        <v>188848</v>
      </c>
      <c r="I195" s="749">
        <v>188848</v>
      </c>
      <c r="J195" s="749" t="s">
        <v>988</v>
      </c>
      <c r="K195" s="749" t="s">
        <v>989</v>
      </c>
      <c r="L195" s="752">
        <v>23.560000000000009</v>
      </c>
      <c r="M195" s="752">
        <v>1</v>
      </c>
      <c r="N195" s="753">
        <v>23.560000000000009</v>
      </c>
    </row>
    <row r="196" spans="1:14" ht="14.4" customHeight="1" x14ac:dyDescent="0.3">
      <c r="A196" s="747" t="s">
        <v>594</v>
      </c>
      <c r="B196" s="748" t="s">
        <v>595</v>
      </c>
      <c r="C196" s="749" t="s">
        <v>612</v>
      </c>
      <c r="D196" s="750" t="s">
        <v>613</v>
      </c>
      <c r="E196" s="751">
        <v>50113001</v>
      </c>
      <c r="F196" s="750" t="s">
        <v>635</v>
      </c>
      <c r="G196" s="749" t="s">
        <v>636</v>
      </c>
      <c r="H196" s="749">
        <v>188900</v>
      </c>
      <c r="I196" s="749">
        <v>88900</v>
      </c>
      <c r="J196" s="749" t="s">
        <v>990</v>
      </c>
      <c r="K196" s="749" t="s">
        <v>991</v>
      </c>
      <c r="L196" s="752">
        <v>81.819999999999993</v>
      </c>
      <c r="M196" s="752">
        <v>2</v>
      </c>
      <c r="N196" s="753">
        <v>163.63999999999999</v>
      </c>
    </row>
    <row r="197" spans="1:14" ht="14.4" customHeight="1" x14ac:dyDescent="0.3">
      <c r="A197" s="747" t="s">
        <v>594</v>
      </c>
      <c r="B197" s="748" t="s">
        <v>595</v>
      </c>
      <c r="C197" s="749" t="s">
        <v>612</v>
      </c>
      <c r="D197" s="750" t="s">
        <v>613</v>
      </c>
      <c r="E197" s="751">
        <v>50113001</v>
      </c>
      <c r="F197" s="750" t="s">
        <v>635</v>
      </c>
      <c r="G197" s="749" t="s">
        <v>649</v>
      </c>
      <c r="H197" s="749">
        <v>130779</v>
      </c>
      <c r="I197" s="749">
        <v>30779</v>
      </c>
      <c r="J197" s="749" t="s">
        <v>992</v>
      </c>
      <c r="K197" s="749" t="s">
        <v>993</v>
      </c>
      <c r="L197" s="752">
        <v>147.76</v>
      </c>
      <c r="M197" s="752">
        <v>20</v>
      </c>
      <c r="N197" s="753">
        <v>2955.2</v>
      </c>
    </row>
    <row r="198" spans="1:14" ht="14.4" customHeight="1" x14ac:dyDescent="0.3">
      <c r="A198" s="747" t="s">
        <v>594</v>
      </c>
      <c r="B198" s="748" t="s">
        <v>595</v>
      </c>
      <c r="C198" s="749" t="s">
        <v>612</v>
      </c>
      <c r="D198" s="750" t="s">
        <v>613</v>
      </c>
      <c r="E198" s="751">
        <v>50113001</v>
      </c>
      <c r="F198" s="750" t="s">
        <v>635</v>
      </c>
      <c r="G198" s="749" t="s">
        <v>636</v>
      </c>
      <c r="H198" s="749">
        <v>216573</v>
      </c>
      <c r="I198" s="749">
        <v>216573</v>
      </c>
      <c r="J198" s="749" t="s">
        <v>994</v>
      </c>
      <c r="K198" s="749" t="s">
        <v>995</v>
      </c>
      <c r="L198" s="752">
        <v>61.779999999999994</v>
      </c>
      <c r="M198" s="752">
        <v>5</v>
      </c>
      <c r="N198" s="753">
        <v>308.89999999999998</v>
      </c>
    </row>
    <row r="199" spans="1:14" ht="14.4" customHeight="1" x14ac:dyDescent="0.3">
      <c r="A199" s="747" t="s">
        <v>594</v>
      </c>
      <c r="B199" s="748" t="s">
        <v>595</v>
      </c>
      <c r="C199" s="749" t="s">
        <v>612</v>
      </c>
      <c r="D199" s="750" t="s">
        <v>613</v>
      </c>
      <c r="E199" s="751">
        <v>50113001</v>
      </c>
      <c r="F199" s="750" t="s">
        <v>635</v>
      </c>
      <c r="G199" s="749" t="s">
        <v>636</v>
      </c>
      <c r="H199" s="749">
        <v>184360</v>
      </c>
      <c r="I199" s="749">
        <v>84360</v>
      </c>
      <c r="J199" s="749" t="s">
        <v>996</v>
      </c>
      <c r="K199" s="749" t="s">
        <v>997</v>
      </c>
      <c r="L199" s="752">
        <v>149.68</v>
      </c>
      <c r="M199" s="752">
        <v>1</v>
      </c>
      <c r="N199" s="753">
        <v>149.68</v>
      </c>
    </row>
    <row r="200" spans="1:14" ht="14.4" customHeight="1" x14ac:dyDescent="0.3">
      <c r="A200" s="747" t="s">
        <v>594</v>
      </c>
      <c r="B200" s="748" t="s">
        <v>595</v>
      </c>
      <c r="C200" s="749" t="s">
        <v>612</v>
      </c>
      <c r="D200" s="750" t="s">
        <v>613</v>
      </c>
      <c r="E200" s="751">
        <v>50113001</v>
      </c>
      <c r="F200" s="750" t="s">
        <v>635</v>
      </c>
      <c r="G200" s="749" t="s">
        <v>636</v>
      </c>
      <c r="H200" s="749">
        <v>100616</v>
      </c>
      <c r="I200" s="749">
        <v>616</v>
      </c>
      <c r="J200" s="749" t="s">
        <v>998</v>
      </c>
      <c r="K200" s="749" t="s">
        <v>999</v>
      </c>
      <c r="L200" s="752">
        <v>94.820000000000022</v>
      </c>
      <c r="M200" s="752">
        <v>16</v>
      </c>
      <c r="N200" s="753">
        <v>1517.1200000000003</v>
      </c>
    </row>
    <row r="201" spans="1:14" ht="14.4" customHeight="1" x14ac:dyDescent="0.3">
      <c r="A201" s="747" t="s">
        <v>594</v>
      </c>
      <c r="B201" s="748" t="s">
        <v>595</v>
      </c>
      <c r="C201" s="749" t="s">
        <v>612</v>
      </c>
      <c r="D201" s="750" t="s">
        <v>613</v>
      </c>
      <c r="E201" s="751">
        <v>50113001</v>
      </c>
      <c r="F201" s="750" t="s">
        <v>635</v>
      </c>
      <c r="G201" s="749" t="s">
        <v>636</v>
      </c>
      <c r="H201" s="749">
        <v>214745</v>
      </c>
      <c r="I201" s="749">
        <v>214745</v>
      </c>
      <c r="J201" s="749" t="s">
        <v>1000</v>
      </c>
      <c r="K201" s="749" t="s">
        <v>1001</v>
      </c>
      <c r="L201" s="752">
        <v>1211.9741666666671</v>
      </c>
      <c r="M201" s="752">
        <v>12</v>
      </c>
      <c r="N201" s="753">
        <v>14543.690000000004</v>
      </c>
    </row>
    <row r="202" spans="1:14" ht="14.4" customHeight="1" x14ac:dyDescent="0.3">
      <c r="A202" s="747" t="s">
        <v>594</v>
      </c>
      <c r="B202" s="748" t="s">
        <v>595</v>
      </c>
      <c r="C202" s="749" t="s">
        <v>612</v>
      </c>
      <c r="D202" s="750" t="s">
        <v>613</v>
      </c>
      <c r="E202" s="751">
        <v>50113001</v>
      </c>
      <c r="F202" s="750" t="s">
        <v>635</v>
      </c>
      <c r="G202" s="749" t="s">
        <v>636</v>
      </c>
      <c r="H202" s="749">
        <v>848632</v>
      </c>
      <c r="I202" s="749">
        <v>125315</v>
      </c>
      <c r="J202" s="749" t="s">
        <v>1002</v>
      </c>
      <c r="K202" s="749" t="s">
        <v>1003</v>
      </c>
      <c r="L202" s="752">
        <v>58.2</v>
      </c>
      <c r="M202" s="752">
        <v>14</v>
      </c>
      <c r="N202" s="753">
        <v>814.80000000000007</v>
      </c>
    </row>
    <row r="203" spans="1:14" ht="14.4" customHeight="1" x14ac:dyDescent="0.3">
      <c r="A203" s="747" t="s">
        <v>594</v>
      </c>
      <c r="B203" s="748" t="s">
        <v>595</v>
      </c>
      <c r="C203" s="749" t="s">
        <v>612</v>
      </c>
      <c r="D203" s="750" t="s">
        <v>613</v>
      </c>
      <c r="E203" s="751">
        <v>50113001</v>
      </c>
      <c r="F203" s="750" t="s">
        <v>635</v>
      </c>
      <c r="G203" s="749" t="s">
        <v>636</v>
      </c>
      <c r="H203" s="749">
        <v>148578</v>
      </c>
      <c r="I203" s="749">
        <v>48578</v>
      </c>
      <c r="J203" s="749" t="s">
        <v>1002</v>
      </c>
      <c r="K203" s="749" t="s">
        <v>1004</v>
      </c>
      <c r="L203" s="752">
        <v>54.980000000000011</v>
      </c>
      <c r="M203" s="752">
        <v>4</v>
      </c>
      <c r="N203" s="753">
        <v>219.92000000000004</v>
      </c>
    </row>
    <row r="204" spans="1:14" ht="14.4" customHeight="1" x14ac:dyDescent="0.3">
      <c r="A204" s="747" t="s">
        <v>594</v>
      </c>
      <c r="B204" s="748" t="s">
        <v>595</v>
      </c>
      <c r="C204" s="749" t="s">
        <v>612</v>
      </c>
      <c r="D204" s="750" t="s">
        <v>613</v>
      </c>
      <c r="E204" s="751">
        <v>50113001</v>
      </c>
      <c r="F204" s="750" t="s">
        <v>635</v>
      </c>
      <c r="G204" s="749" t="s">
        <v>636</v>
      </c>
      <c r="H204" s="749">
        <v>160164</v>
      </c>
      <c r="I204" s="749">
        <v>60164</v>
      </c>
      <c r="J204" s="749" t="s">
        <v>1005</v>
      </c>
      <c r="K204" s="749" t="s">
        <v>1006</v>
      </c>
      <c r="L204" s="752">
        <v>138.67000000000002</v>
      </c>
      <c r="M204" s="752">
        <v>1</v>
      </c>
      <c r="N204" s="753">
        <v>138.67000000000002</v>
      </c>
    </row>
    <row r="205" spans="1:14" ht="14.4" customHeight="1" x14ac:dyDescent="0.3">
      <c r="A205" s="747" t="s">
        <v>594</v>
      </c>
      <c r="B205" s="748" t="s">
        <v>595</v>
      </c>
      <c r="C205" s="749" t="s">
        <v>612</v>
      </c>
      <c r="D205" s="750" t="s">
        <v>613</v>
      </c>
      <c r="E205" s="751">
        <v>50113001</v>
      </c>
      <c r="F205" s="750" t="s">
        <v>635</v>
      </c>
      <c r="G205" s="749" t="s">
        <v>636</v>
      </c>
      <c r="H205" s="749">
        <v>109844</v>
      </c>
      <c r="I205" s="749">
        <v>9844</v>
      </c>
      <c r="J205" s="749" t="s">
        <v>1007</v>
      </c>
      <c r="K205" s="749" t="s">
        <v>1008</v>
      </c>
      <c r="L205" s="752">
        <v>73.11</v>
      </c>
      <c r="M205" s="752">
        <v>1</v>
      </c>
      <c r="N205" s="753">
        <v>73.11</v>
      </c>
    </row>
    <row r="206" spans="1:14" ht="14.4" customHeight="1" x14ac:dyDescent="0.3">
      <c r="A206" s="747" t="s">
        <v>594</v>
      </c>
      <c r="B206" s="748" t="s">
        <v>595</v>
      </c>
      <c r="C206" s="749" t="s">
        <v>612</v>
      </c>
      <c r="D206" s="750" t="s">
        <v>613</v>
      </c>
      <c r="E206" s="751">
        <v>50113001</v>
      </c>
      <c r="F206" s="750" t="s">
        <v>635</v>
      </c>
      <c r="G206" s="749" t="s">
        <v>636</v>
      </c>
      <c r="H206" s="749">
        <v>191836</v>
      </c>
      <c r="I206" s="749">
        <v>91836</v>
      </c>
      <c r="J206" s="749" t="s">
        <v>1007</v>
      </c>
      <c r="K206" s="749" t="s">
        <v>1009</v>
      </c>
      <c r="L206" s="752">
        <v>44.67</v>
      </c>
      <c r="M206" s="752">
        <v>2</v>
      </c>
      <c r="N206" s="753">
        <v>89.34</v>
      </c>
    </row>
    <row r="207" spans="1:14" ht="14.4" customHeight="1" x14ac:dyDescent="0.3">
      <c r="A207" s="747" t="s">
        <v>594</v>
      </c>
      <c r="B207" s="748" t="s">
        <v>595</v>
      </c>
      <c r="C207" s="749" t="s">
        <v>612</v>
      </c>
      <c r="D207" s="750" t="s">
        <v>613</v>
      </c>
      <c r="E207" s="751">
        <v>50113001</v>
      </c>
      <c r="F207" s="750" t="s">
        <v>635</v>
      </c>
      <c r="G207" s="749" t="s">
        <v>636</v>
      </c>
      <c r="H207" s="749">
        <v>109847</v>
      </c>
      <c r="I207" s="749">
        <v>9847</v>
      </c>
      <c r="J207" s="749" t="s">
        <v>1007</v>
      </c>
      <c r="K207" s="749" t="s">
        <v>1010</v>
      </c>
      <c r="L207" s="752">
        <v>41.060000000000009</v>
      </c>
      <c r="M207" s="752">
        <v>2</v>
      </c>
      <c r="N207" s="753">
        <v>82.120000000000019</v>
      </c>
    </row>
    <row r="208" spans="1:14" ht="14.4" customHeight="1" x14ac:dyDescent="0.3">
      <c r="A208" s="747" t="s">
        <v>594</v>
      </c>
      <c r="B208" s="748" t="s">
        <v>595</v>
      </c>
      <c r="C208" s="749" t="s">
        <v>612</v>
      </c>
      <c r="D208" s="750" t="s">
        <v>613</v>
      </c>
      <c r="E208" s="751">
        <v>50113001</v>
      </c>
      <c r="F208" s="750" t="s">
        <v>635</v>
      </c>
      <c r="G208" s="749" t="s">
        <v>636</v>
      </c>
      <c r="H208" s="749">
        <v>128786</v>
      </c>
      <c r="I208" s="749">
        <v>28786</v>
      </c>
      <c r="J208" s="749" t="s">
        <v>1011</v>
      </c>
      <c r="K208" s="749" t="s">
        <v>1012</v>
      </c>
      <c r="L208" s="752">
        <v>239.71999999999997</v>
      </c>
      <c r="M208" s="752">
        <v>1</v>
      </c>
      <c r="N208" s="753">
        <v>239.71999999999997</v>
      </c>
    </row>
    <row r="209" spans="1:14" ht="14.4" customHeight="1" x14ac:dyDescent="0.3">
      <c r="A209" s="747" t="s">
        <v>594</v>
      </c>
      <c r="B209" s="748" t="s">
        <v>595</v>
      </c>
      <c r="C209" s="749" t="s">
        <v>612</v>
      </c>
      <c r="D209" s="750" t="s">
        <v>613</v>
      </c>
      <c r="E209" s="751">
        <v>50113001</v>
      </c>
      <c r="F209" s="750" t="s">
        <v>635</v>
      </c>
      <c r="G209" s="749" t="s">
        <v>636</v>
      </c>
      <c r="H209" s="749">
        <v>168447</v>
      </c>
      <c r="I209" s="749">
        <v>168447</v>
      </c>
      <c r="J209" s="749" t="s">
        <v>1013</v>
      </c>
      <c r="K209" s="749" t="s">
        <v>686</v>
      </c>
      <c r="L209" s="752">
        <v>748.35</v>
      </c>
      <c r="M209" s="752">
        <v>1</v>
      </c>
      <c r="N209" s="753">
        <v>748.35</v>
      </c>
    </row>
    <row r="210" spans="1:14" ht="14.4" customHeight="1" x14ac:dyDescent="0.3">
      <c r="A210" s="747" t="s">
        <v>594</v>
      </c>
      <c r="B210" s="748" t="s">
        <v>595</v>
      </c>
      <c r="C210" s="749" t="s">
        <v>612</v>
      </c>
      <c r="D210" s="750" t="s">
        <v>613</v>
      </c>
      <c r="E210" s="751">
        <v>50113001</v>
      </c>
      <c r="F210" s="750" t="s">
        <v>635</v>
      </c>
      <c r="G210" s="749" t="s">
        <v>636</v>
      </c>
      <c r="H210" s="749">
        <v>132090</v>
      </c>
      <c r="I210" s="749">
        <v>32090</v>
      </c>
      <c r="J210" s="749" t="s">
        <v>1014</v>
      </c>
      <c r="K210" s="749" t="s">
        <v>1015</v>
      </c>
      <c r="L210" s="752">
        <v>27.353225806451618</v>
      </c>
      <c r="M210" s="752">
        <v>31</v>
      </c>
      <c r="N210" s="753">
        <v>847.95000000000016</v>
      </c>
    </row>
    <row r="211" spans="1:14" ht="14.4" customHeight="1" x14ac:dyDescent="0.3">
      <c r="A211" s="747" t="s">
        <v>594</v>
      </c>
      <c r="B211" s="748" t="s">
        <v>595</v>
      </c>
      <c r="C211" s="749" t="s">
        <v>612</v>
      </c>
      <c r="D211" s="750" t="s">
        <v>613</v>
      </c>
      <c r="E211" s="751">
        <v>50113001</v>
      </c>
      <c r="F211" s="750" t="s">
        <v>635</v>
      </c>
      <c r="G211" s="749" t="s">
        <v>636</v>
      </c>
      <c r="H211" s="749">
        <v>216866</v>
      </c>
      <c r="I211" s="749">
        <v>216866</v>
      </c>
      <c r="J211" s="749" t="s">
        <v>1016</v>
      </c>
      <c r="K211" s="749" t="s">
        <v>1017</v>
      </c>
      <c r="L211" s="752">
        <v>104.93</v>
      </c>
      <c r="M211" s="752">
        <v>1</v>
      </c>
      <c r="N211" s="753">
        <v>104.93</v>
      </c>
    </row>
    <row r="212" spans="1:14" ht="14.4" customHeight="1" x14ac:dyDescent="0.3">
      <c r="A212" s="747" t="s">
        <v>594</v>
      </c>
      <c r="B212" s="748" t="s">
        <v>595</v>
      </c>
      <c r="C212" s="749" t="s">
        <v>612</v>
      </c>
      <c r="D212" s="750" t="s">
        <v>613</v>
      </c>
      <c r="E212" s="751">
        <v>50113001</v>
      </c>
      <c r="F212" s="750" t="s">
        <v>635</v>
      </c>
      <c r="G212" s="749" t="s">
        <v>636</v>
      </c>
      <c r="H212" s="749">
        <v>102828</v>
      </c>
      <c r="I212" s="749">
        <v>2828</v>
      </c>
      <c r="J212" s="749" t="s">
        <v>1018</v>
      </c>
      <c r="K212" s="749" t="s">
        <v>1019</v>
      </c>
      <c r="L212" s="752">
        <v>42.38000000000001</v>
      </c>
      <c r="M212" s="752">
        <v>2</v>
      </c>
      <c r="N212" s="753">
        <v>84.760000000000019</v>
      </c>
    </row>
    <row r="213" spans="1:14" ht="14.4" customHeight="1" x14ac:dyDescent="0.3">
      <c r="A213" s="747" t="s">
        <v>594</v>
      </c>
      <c r="B213" s="748" t="s">
        <v>595</v>
      </c>
      <c r="C213" s="749" t="s">
        <v>612</v>
      </c>
      <c r="D213" s="750" t="s">
        <v>613</v>
      </c>
      <c r="E213" s="751">
        <v>50113001</v>
      </c>
      <c r="F213" s="750" t="s">
        <v>635</v>
      </c>
      <c r="G213" s="749" t="s">
        <v>636</v>
      </c>
      <c r="H213" s="749">
        <v>102829</v>
      </c>
      <c r="I213" s="749">
        <v>2829</v>
      </c>
      <c r="J213" s="749" t="s">
        <v>1018</v>
      </c>
      <c r="K213" s="749" t="s">
        <v>1020</v>
      </c>
      <c r="L213" s="752">
        <v>27.030000000000008</v>
      </c>
      <c r="M213" s="752">
        <v>2</v>
      </c>
      <c r="N213" s="753">
        <v>54.060000000000016</v>
      </c>
    </row>
    <row r="214" spans="1:14" ht="14.4" customHeight="1" x14ac:dyDescent="0.3">
      <c r="A214" s="747" t="s">
        <v>594</v>
      </c>
      <c r="B214" s="748" t="s">
        <v>595</v>
      </c>
      <c r="C214" s="749" t="s">
        <v>612</v>
      </c>
      <c r="D214" s="750" t="s">
        <v>613</v>
      </c>
      <c r="E214" s="751">
        <v>50113001</v>
      </c>
      <c r="F214" s="750" t="s">
        <v>635</v>
      </c>
      <c r="G214" s="749" t="s">
        <v>636</v>
      </c>
      <c r="H214" s="749">
        <v>150118</v>
      </c>
      <c r="I214" s="749">
        <v>50118</v>
      </c>
      <c r="J214" s="749" t="s">
        <v>1021</v>
      </c>
      <c r="K214" s="749" t="s">
        <v>1022</v>
      </c>
      <c r="L214" s="752">
        <v>98.55</v>
      </c>
      <c r="M214" s="752">
        <v>1</v>
      </c>
      <c r="N214" s="753">
        <v>98.55</v>
      </c>
    </row>
    <row r="215" spans="1:14" ht="14.4" customHeight="1" x14ac:dyDescent="0.3">
      <c r="A215" s="747" t="s">
        <v>594</v>
      </c>
      <c r="B215" s="748" t="s">
        <v>595</v>
      </c>
      <c r="C215" s="749" t="s">
        <v>612</v>
      </c>
      <c r="D215" s="750" t="s">
        <v>613</v>
      </c>
      <c r="E215" s="751">
        <v>50113001</v>
      </c>
      <c r="F215" s="750" t="s">
        <v>635</v>
      </c>
      <c r="G215" s="749" t="s">
        <v>636</v>
      </c>
      <c r="H215" s="749">
        <v>150117</v>
      </c>
      <c r="I215" s="749">
        <v>50117</v>
      </c>
      <c r="J215" s="749" t="s">
        <v>1023</v>
      </c>
      <c r="K215" s="749" t="s">
        <v>1022</v>
      </c>
      <c r="L215" s="752">
        <v>158.37000000000003</v>
      </c>
      <c r="M215" s="752">
        <v>3</v>
      </c>
      <c r="N215" s="753">
        <v>475.11000000000013</v>
      </c>
    </row>
    <row r="216" spans="1:14" ht="14.4" customHeight="1" x14ac:dyDescent="0.3">
      <c r="A216" s="747" t="s">
        <v>594</v>
      </c>
      <c r="B216" s="748" t="s">
        <v>595</v>
      </c>
      <c r="C216" s="749" t="s">
        <v>612</v>
      </c>
      <c r="D216" s="750" t="s">
        <v>613</v>
      </c>
      <c r="E216" s="751">
        <v>50113001</v>
      </c>
      <c r="F216" s="750" t="s">
        <v>635</v>
      </c>
      <c r="G216" s="749" t="s">
        <v>649</v>
      </c>
      <c r="H216" s="749">
        <v>56983</v>
      </c>
      <c r="I216" s="749">
        <v>56983</v>
      </c>
      <c r="J216" s="749" t="s">
        <v>1024</v>
      </c>
      <c r="K216" s="749" t="s">
        <v>1025</v>
      </c>
      <c r="L216" s="752">
        <v>100.59999999999997</v>
      </c>
      <c r="M216" s="752">
        <v>1</v>
      </c>
      <c r="N216" s="753">
        <v>100.59999999999997</v>
      </c>
    </row>
    <row r="217" spans="1:14" ht="14.4" customHeight="1" x14ac:dyDescent="0.3">
      <c r="A217" s="747" t="s">
        <v>594</v>
      </c>
      <c r="B217" s="748" t="s">
        <v>595</v>
      </c>
      <c r="C217" s="749" t="s">
        <v>612</v>
      </c>
      <c r="D217" s="750" t="s">
        <v>613</v>
      </c>
      <c r="E217" s="751">
        <v>50113001</v>
      </c>
      <c r="F217" s="750" t="s">
        <v>635</v>
      </c>
      <c r="G217" s="749" t="s">
        <v>649</v>
      </c>
      <c r="H217" s="749">
        <v>174730</v>
      </c>
      <c r="I217" s="749">
        <v>174730</v>
      </c>
      <c r="J217" s="749" t="s">
        <v>1026</v>
      </c>
      <c r="K217" s="749" t="s">
        <v>1027</v>
      </c>
      <c r="L217" s="752">
        <v>1507.42</v>
      </c>
      <c r="M217" s="752">
        <v>1</v>
      </c>
      <c r="N217" s="753">
        <v>1507.42</v>
      </c>
    </row>
    <row r="218" spans="1:14" ht="14.4" customHeight="1" x14ac:dyDescent="0.3">
      <c r="A218" s="747" t="s">
        <v>594</v>
      </c>
      <c r="B218" s="748" t="s">
        <v>595</v>
      </c>
      <c r="C218" s="749" t="s">
        <v>612</v>
      </c>
      <c r="D218" s="750" t="s">
        <v>613</v>
      </c>
      <c r="E218" s="751">
        <v>50113001</v>
      </c>
      <c r="F218" s="750" t="s">
        <v>635</v>
      </c>
      <c r="G218" s="749" t="s">
        <v>649</v>
      </c>
      <c r="H218" s="749">
        <v>174700</v>
      </c>
      <c r="I218" s="749">
        <v>174700</v>
      </c>
      <c r="J218" s="749" t="s">
        <v>1028</v>
      </c>
      <c r="K218" s="749" t="s">
        <v>1029</v>
      </c>
      <c r="L218" s="752">
        <v>730.5</v>
      </c>
      <c r="M218" s="752">
        <v>1</v>
      </c>
      <c r="N218" s="753">
        <v>730.5</v>
      </c>
    </row>
    <row r="219" spans="1:14" ht="14.4" customHeight="1" x14ac:dyDescent="0.3">
      <c r="A219" s="747" t="s">
        <v>594</v>
      </c>
      <c r="B219" s="748" t="s">
        <v>595</v>
      </c>
      <c r="C219" s="749" t="s">
        <v>612</v>
      </c>
      <c r="D219" s="750" t="s">
        <v>613</v>
      </c>
      <c r="E219" s="751">
        <v>50113001</v>
      </c>
      <c r="F219" s="750" t="s">
        <v>635</v>
      </c>
      <c r="G219" s="749" t="s">
        <v>649</v>
      </c>
      <c r="H219" s="749">
        <v>150309</v>
      </c>
      <c r="I219" s="749">
        <v>50309</v>
      </c>
      <c r="J219" s="749" t="s">
        <v>1030</v>
      </c>
      <c r="K219" s="749" t="s">
        <v>833</v>
      </c>
      <c r="L219" s="752">
        <v>34.52000000000001</v>
      </c>
      <c r="M219" s="752">
        <v>2</v>
      </c>
      <c r="N219" s="753">
        <v>69.04000000000002</v>
      </c>
    </row>
    <row r="220" spans="1:14" ht="14.4" customHeight="1" x14ac:dyDescent="0.3">
      <c r="A220" s="747" t="s">
        <v>594</v>
      </c>
      <c r="B220" s="748" t="s">
        <v>595</v>
      </c>
      <c r="C220" s="749" t="s">
        <v>612</v>
      </c>
      <c r="D220" s="750" t="s">
        <v>613</v>
      </c>
      <c r="E220" s="751">
        <v>50113001</v>
      </c>
      <c r="F220" s="750" t="s">
        <v>635</v>
      </c>
      <c r="G220" s="749" t="s">
        <v>649</v>
      </c>
      <c r="H220" s="749">
        <v>150316</v>
      </c>
      <c r="I220" s="749">
        <v>50316</v>
      </c>
      <c r="J220" s="749" t="s">
        <v>1031</v>
      </c>
      <c r="K220" s="749" t="s">
        <v>648</v>
      </c>
      <c r="L220" s="752">
        <v>69.035000000000011</v>
      </c>
      <c r="M220" s="752">
        <v>4</v>
      </c>
      <c r="N220" s="753">
        <v>276.14000000000004</v>
      </c>
    </row>
    <row r="221" spans="1:14" ht="14.4" customHeight="1" x14ac:dyDescent="0.3">
      <c r="A221" s="747" t="s">
        <v>594</v>
      </c>
      <c r="B221" s="748" t="s">
        <v>595</v>
      </c>
      <c r="C221" s="749" t="s">
        <v>612</v>
      </c>
      <c r="D221" s="750" t="s">
        <v>613</v>
      </c>
      <c r="E221" s="751">
        <v>50113001</v>
      </c>
      <c r="F221" s="750" t="s">
        <v>635</v>
      </c>
      <c r="G221" s="749" t="s">
        <v>649</v>
      </c>
      <c r="H221" s="749">
        <v>148306</v>
      </c>
      <c r="I221" s="749">
        <v>148306</v>
      </c>
      <c r="J221" s="749" t="s">
        <v>1032</v>
      </c>
      <c r="K221" s="749" t="s">
        <v>710</v>
      </c>
      <c r="L221" s="752">
        <v>106.71</v>
      </c>
      <c r="M221" s="752">
        <v>1</v>
      </c>
      <c r="N221" s="753">
        <v>106.71</v>
      </c>
    </row>
    <row r="222" spans="1:14" ht="14.4" customHeight="1" x14ac:dyDescent="0.3">
      <c r="A222" s="747" t="s">
        <v>594</v>
      </c>
      <c r="B222" s="748" t="s">
        <v>595</v>
      </c>
      <c r="C222" s="749" t="s">
        <v>612</v>
      </c>
      <c r="D222" s="750" t="s">
        <v>613</v>
      </c>
      <c r="E222" s="751">
        <v>50113001</v>
      </c>
      <c r="F222" s="750" t="s">
        <v>635</v>
      </c>
      <c r="G222" s="749" t="s">
        <v>649</v>
      </c>
      <c r="H222" s="749">
        <v>845240</v>
      </c>
      <c r="I222" s="749">
        <v>109799</v>
      </c>
      <c r="J222" s="749" t="s">
        <v>1033</v>
      </c>
      <c r="K222" s="749" t="s">
        <v>949</v>
      </c>
      <c r="L222" s="752">
        <v>80.709999999999994</v>
      </c>
      <c r="M222" s="752">
        <v>2</v>
      </c>
      <c r="N222" s="753">
        <v>161.41999999999999</v>
      </c>
    </row>
    <row r="223" spans="1:14" ht="14.4" customHeight="1" x14ac:dyDescent="0.3">
      <c r="A223" s="747" t="s">
        <v>594</v>
      </c>
      <c r="B223" s="748" t="s">
        <v>595</v>
      </c>
      <c r="C223" s="749" t="s">
        <v>612</v>
      </c>
      <c r="D223" s="750" t="s">
        <v>613</v>
      </c>
      <c r="E223" s="751">
        <v>50113001</v>
      </c>
      <c r="F223" s="750" t="s">
        <v>635</v>
      </c>
      <c r="G223" s="749" t="s">
        <v>636</v>
      </c>
      <c r="H223" s="749">
        <v>197782</v>
      </c>
      <c r="I223" s="749">
        <v>197782</v>
      </c>
      <c r="J223" s="749" t="s">
        <v>1034</v>
      </c>
      <c r="K223" s="749" t="s">
        <v>1035</v>
      </c>
      <c r="L223" s="752">
        <v>383.56999999999994</v>
      </c>
      <c r="M223" s="752">
        <v>1</v>
      </c>
      <c r="N223" s="753">
        <v>383.56999999999994</v>
      </c>
    </row>
    <row r="224" spans="1:14" ht="14.4" customHeight="1" x14ac:dyDescent="0.3">
      <c r="A224" s="747" t="s">
        <v>594</v>
      </c>
      <c r="B224" s="748" t="s">
        <v>595</v>
      </c>
      <c r="C224" s="749" t="s">
        <v>612</v>
      </c>
      <c r="D224" s="750" t="s">
        <v>613</v>
      </c>
      <c r="E224" s="751">
        <v>50113001</v>
      </c>
      <c r="F224" s="750" t="s">
        <v>635</v>
      </c>
      <c r="G224" s="749" t="s">
        <v>636</v>
      </c>
      <c r="H224" s="749">
        <v>161954</v>
      </c>
      <c r="I224" s="749">
        <v>161954</v>
      </c>
      <c r="J224" s="749" t="s">
        <v>1036</v>
      </c>
      <c r="K224" s="749" t="s">
        <v>1037</v>
      </c>
      <c r="L224" s="752">
        <v>99.720000000000027</v>
      </c>
      <c r="M224" s="752">
        <v>1</v>
      </c>
      <c r="N224" s="753">
        <v>99.720000000000027</v>
      </c>
    </row>
    <row r="225" spans="1:14" ht="14.4" customHeight="1" x14ac:dyDescent="0.3">
      <c r="A225" s="747" t="s">
        <v>594</v>
      </c>
      <c r="B225" s="748" t="s">
        <v>595</v>
      </c>
      <c r="C225" s="749" t="s">
        <v>612</v>
      </c>
      <c r="D225" s="750" t="s">
        <v>613</v>
      </c>
      <c r="E225" s="751">
        <v>50113001</v>
      </c>
      <c r="F225" s="750" t="s">
        <v>635</v>
      </c>
      <c r="G225" s="749" t="s">
        <v>636</v>
      </c>
      <c r="H225" s="749">
        <v>112023</v>
      </c>
      <c r="I225" s="749">
        <v>12023</v>
      </c>
      <c r="J225" s="749" t="s">
        <v>1038</v>
      </c>
      <c r="K225" s="749" t="s">
        <v>1039</v>
      </c>
      <c r="L225" s="752">
        <v>72.33</v>
      </c>
      <c r="M225" s="752">
        <v>1</v>
      </c>
      <c r="N225" s="753">
        <v>72.33</v>
      </c>
    </row>
    <row r="226" spans="1:14" ht="14.4" customHeight="1" x14ac:dyDescent="0.3">
      <c r="A226" s="747" t="s">
        <v>594</v>
      </c>
      <c r="B226" s="748" t="s">
        <v>595</v>
      </c>
      <c r="C226" s="749" t="s">
        <v>612</v>
      </c>
      <c r="D226" s="750" t="s">
        <v>613</v>
      </c>
      <c r="E226" s="751">
        <v>50113001</v>
      </c>
      <c r="F226" s="750" t="s">
        <v>635</v>
      </c>
      <c r="G226" s="749" t="s">
        <v>649</v>
      </c>
      <c r="H226" s="749">
        <v>192342</v>
      </c>
      <c r="I226" s="749">
        <v>192342</v>
      </c>
      <c r="J226" s="749" t="s">
        <v>1040</v>
      </c>
      <c r="K226" s="749" t="s">
        <v>1025</v>
      </c>
      <c r="L226" s="752">
        <v>137.53</v>
      </c>
      <c r="M226" s="752">
        <v>2</v>
      </c>
      <c r="N226" s="753">
        <v>275.06</v>
      </c>
    </row>
    <row r="227" spans="1:14" ht="14.4" customHeight="1" x14ac:dyDescent="0.3">
      <c r="A227" s="747" t="s">
        <v>594</v>
      </c>
      <c r="B227" s="748" t="s">
        <v>595</v>
      </c>
      <c r="C227" s="749" t="s">
        <v>612</v>
      </c>
      <c r="D227" s="750" t="s">
        <v>613</v>
      </c>
      <c r="E227" s="751">
        <v>50113001</v>
      </c>
      <c r="F227" s="750" t="s">
        <v>635</v>
      </c>
      <c r="G227" s="749" t="s">
        <v>636</v>
      </c>
      <c r="H227" s="749">
        <v>158893</v>
      </c>
      <c r="I227" s="749">
        <v>58893</v>
      </c>
      <c r="J227" s="749" t="s">
        <v>1041</v>
      </c>
      <c r="K227" s="749" t="s">
        <v>1042</v>
      </c>
      <c r="L227" s="752">
        <v>159.60000000000002</v>
      </c>
      <c r="M227" s="752">
        <v>1</v>
      </c>
      <c r="N227" s="753">
        <v>159.60000000000002</v>
      </c>
    </row>
    <row r="228" spans="1:14" ht="14.4" customHeight="1" x14ac:dyDescent="0.3">
      <c r="A228" s="747" t="s">
        <v>594</v>
      </c>
      <c r="B228" s="748" t="s">
        <v>595</v>
      </c>
      <c r="C228" s="749" t="s">
        <v>612</v>
      </c>
      <c r="D228" s="750" t="s">
        <v>613</v>
      </c>
      <c r="E228" s="751">
        <v>50113001</v>
      </c>
      <c r="F228" s="750" t="s">
        <v>635</v>
      </c>
      <c r="G228" s="749" t="s">
        <v>636</v>
      </c>
      <c r="H228" s="749">
        <v>142953</v>
      </c>
      <c r="I228" s="749">
        <v>42953</v>
      </c>
      <c r="J228" s="749" t="s">
        <v>1043</v>
      </c>
      <c r="K228" s="749" t="s">
        <v>1044</v>
      </c>
      <c r="L228" s="752">
        <v>79.06</v>
      </c>
      <c r="M228" s="752">
        <v>1</v>
      </c>
      <c r="N228" s="753">
        <v>79.06</v>
      </c>
    </row>
    <row r="229" spans="1:14" ht="14.4" customHeight="1" x14ac:dyDescent="0.3">
      <c r="A229" s="747" t="s">
        <v>594</v>
      </c>
      <c r="B229" s="748" t="s">
        <v>595</v>
      </c>
      <c r="C229" s="749" t="s">
        <v>612</v>
      </c>
      <c r="D229" s="750" t="s">
        <v>613</v>
      </c>
      <c r="E229" s="751">
        <v>50113001</v>
      </c>
      <c r="F229" s="750" t="s">
        <v>635</v>
      </c>
      <c r="G229" s="749" t="s">
        <v>636</v>
      </c>
      <c r="H229" s="749">
        <v>201608</v>
      </c>
      <c r="I229" s="749">
        <v>201608</v>
      </c>
      <c r="J229" s="749" t="s">
        <v>1045</v>
      </c>
      <c r="K229" s="749" t="s">
        <v>1046</v>
      </c>
      <c r="L229" s="752">
        <v>36.150000000000006</v>
      </c>
      <c r="M229" s="752">
        <v>2</v>
      </c>
      <c r="N229" s="753">
        <v>72.300000000000011</v>
      </c>
    </row>
    <row r="230" spans="1:14" ht="14.4" customHeight="1" x14ac:dyDescent="0.3">
      <c r="A230" s="747" t="s">
        <v>594</v>
      </c>
      <c r="B230" s="748" t="s">
        <v>595</v>
      </c>
      <c r="C230" s="749" t="s">
        <v>612</v>
      </c>
      <c r="D230" s="750" t="s">
        <v>613</v>
      </c>
      <c r="E230" s="751">
        <v>50113001</v>
      </c>
      <c r="F230" s="750" t="s">
        <v>635</v>
      </c>
      <c r="G230" s="749" t="s">
        <v>636</v>
      </c>
      <c r="H230" s="749">
        <v>117926</v>
      </c>
      <c r="I230" s="749">
        <v>201609</v>
      </c>
      <c r="J230" s="749" t="s">
        <v>1045</v>
      </c>
      <c r="K230" s="749" t="s">
        <v>1047</v>
      </c>
      <c r="L230" s="752">
        <v>41.05</v>
      </c>
      <c r="M230" s="752">
        <v>9</v>
      </c>
      <c r="N230" s="753">
        <v>369.45</v>
      </c>
    </row>
    <row r="231" spans="1:14" ht="14.4" customHeight="1" x14ac:dyDescent="0.3">
      <c r="A231" s="747" t="s">
        <v>594</v>
      </c>
      <c r="B231" s="748" t="s">
        <v>595</v>
      </c>
      <c r="C231" s="749" t="s">
        <v>612</v>
      </c>
      <c r="D231" s="750" t="s">
        <v>613</v>
      </c>
      <c r="E231" s="751">
        <v>50113001</v>
      </c>
      <c r="F231" s="750" t="s">
        <v>635</v>
      </c>
      <c r="G231" s="749" t="s">
        <v>649</v>
      </c>
      <c r="H231" s="749">
        <v>166030</v>
      </c>
      <c r="I231" s="749">
        <v>66030</v>
      </c>
      <c r="J231" s="749" t="s">
        <v>1048</v>
      </c>
      <c r="K231" s="749" t="s">
        <v>889</v>
      </c>
      <c r="L231" s="752">
        <v>29.863333333333333</v>
      </c>
      <c r="M231" s="752">
        <v>3</v>
      </c>
      <c r="N231" s="753">
        <v>89.59</v>
      </c>
    </row>
    <row r="232" spans="1:14" ht="14.4" customHeight="1" x14ac:dyDescent="0.3">
      <c r="A232" s="747" t="s">
        <v>594</v>
      </c>
      <c r="B232" s="748" t="s">
        <v>595</v>
      </c>
      <c r="C232" s="749" t="s">
        <v>612</v>
      </c>
      <c r="D232" s="750" t="s">
        <v>613</v>
      </c>
      <c r="E232" s="751">
        <v>50113001</v>
      </c>
      <c r="F232" s="750" t="s">
        <v>635</v>
      </c>
      <c r="G232" s="749" t="s">
        <v>649</v>
      </c>
      <c r="H232" s="749">
        <v>153950</v>
      </c>
      <c r="I232" s="749">
        <v>53950</v>
      </c>
      <c r="J232" s="749" t="s">
        <v>1049</v>
      </c>
      <c r="K232" s="749" t="s">
        <v>1050</v>
      </c>
      <c r="L232" s="752">
        <v>91.530000000000015</v>
      </c>
      <c r="M232" s="752">
        <v>1</v>
      </c>
      <c r="N232" s="753">
        <v>91.530000000000015</v>
      </c>
    </row>
    <row r="233" spans="1:14" ht="14.4" customHeight="1" x14ac:dyDescent="0.3">
      <c r="A233" s="747" t="s">
        <v>594</v>
      </c>
      <c r="B233" s="748" t="s">
        <v>595</v>
      </c>
      <c r="C233" s="749" t="s">
        <v>612</v>
      </c>
      <c r="D233" s="750" t="s">
        <v>613</v>
      </c>
      <c r="E233" s="751">
        <v>50113001</v>
      </c>
      <c r="F233" s="750" t="s">
        <v>635</v>
      </c>
      <c r="G233" s="749" t="s">
        <v>649</v>
      </c>
      <c r="H233" s="749">
        <v>989453</v>
      </c>
      <c r="I233" s="749">
        <v>146899</v>
      </c>
      <c r="J233" s="749" t="s">
        <v>1051</v>
      </c>
      <c r="K233" s="749" t="s">
        <v>1052</v>
      </c>
      <c r="L233" s="752">
        <v>45.555000000000007</v>
      </c>
      <c r="M233" s="752">
        <v>12</v>
      </c>
      <c r="N233" s="753">
        <v>546.66000000000008</v>
      </c>
    </row>
    <row r="234" spans="1:14" ht="14.4" customHeight="1" x14ac:dyDescent="0.3">
      <c r="A234" s="747" t="s">
        <v>594</v>
      </c>
      <c r="B234" s="748" t="s">
        <v>595</v>
      </c>
      <c r="C234" s="749" t="s">
        <v>612</v>
      </c>
      <c r="D234" s="750" t="s">
        <v>613</v>
      </c>
      <c r="E234" s="751">
        <v>50113001</v>
      </c>
      <c r="F234" s="750" t="s">
        <v>635</v>
      </c>
      <c r="G234" s="749" t="s">
        <v>649</v>
      </c>
      <c r="H234" s="749">
        <v>149483</v>
      </c>
      <c r="I234" s="749">
        <v>149483</v>
      </c>
      <c r="J234" s="749" t="s">
        <v>1053</v>
      </c>
      <c r="K234" s="749" t="s">
        <v>1054</v>
      </c>
      <c r="L234" s="752">
        <v>139.12</v>
      </c>
      <c r="M234" s="752">
        <v>2</v>
      </c>
      <c r="N234" s="753">
        <v>278.24</v>
      </c>
    </row>
    <row r="235" spans="1:14" ht="14.4" customHeight="1" x14ac:dyDescent="0.3">
      <c r="A235" s="747" t="s">
        <v>594</v>
      </c>
      <c r="B235" s="748" t="s">
        <v>595</v>
      </c>
      <c r="C235" s="749" t="s">
        <v>612</v>
      </c>
      <c r="D235" s="750" t="s">
        <v>613</v>
      </c>
      <c r="E235" s="751">
        <v>50113008</v>
      </c>
      <c r="F235" s="750" t="s">
        <v>1055</v>
      </c>
      <c r="G235" s="749"/>
      <c r="H235" s="749"/>
      <c r="I235" s="749">
        <v>29979</v>
      </c>
      <c r="J235" s="749" t="s">
        <v>1056</v>
      </c>
      <c r="K235" s="749" t="s">
        <v>1057</v>
      </c>
      <c r="L235" s="752">
        <v>5577</v>
      </c>
      <c r="M235" s="752">
        <v>18</v>
      </c>
      <c r="N235" s="753">
        <v>100386</v>
      </c>
    </row>
    <row r="236" spans="1:14" ht="14.4" customHeight="1" x14ac:dyDescent="0.3">
      <c r="A236" s="747" t="s">
        <v>594</v>
      </c>
      <c r="B236" s="748" t="s">
        <v>595</v>
      </c>
      <c r="C236" s="749" t="s">
        <v>612</v>
      </c>
      <c r="D236" s="750" t="s">
        <v>613</v>
      </c>
      <c r="E236" s="751">
        <v>50113008</v>
      </c>
      <c r="F236" s="750" t="s">
        <v>1055</v>
      </c>
      <c r="G236" s="749"/>
      <c r="H236" s="749"/>
      <c r="I236" s="749">
        <v>29980</v>
      </c>
      <c r="J236" s="749" t="s">
        <v>1056</v>
      </c>
      <c r="K236" s="749" t="s">
        <v>1058</v>
      </c>
      <c r="L236" s="752">
        <v>11189.75</v>
      </c>
      <c r="M236" s="752">
        <v>44</v>
      </c>
      <c r="N236" s="753">
        <v>492349</v>
      </c>
    </row>
    <row r="237" spans="1:14" ht="14.4" customHeight="1" x14ac:dyDescent="0.3">
      <c r="A237" s="747" t="s">
        <v>594</v>
      </c>
      <c r="B237" s="748" t="s">
        <v>595</v>
      </c>
      <c r="C237" s="749" t="s">
        <v>612</v>
      </c>
      <c r="D237" s="750" t="s">
        <v>613</v>
      </c>
      <c r="E237" s="751">
        <v>50113008</v>
      </c>
      <c r="F237" s="750" t="s">
        <v>1055</v>
      </c>
      <c r="G237" s="749"/>
      <c r="H237" s="749"/>
      <c r="I237" s="749">
        <v>173178</v>
      </c>
      <c r="J237" s="749" t="s">
        <v>1059</v>
      </c>
      <c r="K237" s="749" t="s">
        <v>1060</v>
      </c>
      <c r="L237" s="752">
        <v>14960</v>
      </c>
      <c r="M237" s="752">
        <v>5</v>
      </c>
      <c r="N237" s="753">
        <v>74800</v>
      </c>
    </row>
    <row r="238" spans="1:14" ht="14.4" customHeight="1" x14ac:dyDescent="0.3">
      <c r="A238" s="747" t="s">
        <v>594</v>
      </c>
      <c r="B238" s="748" t="s">
        <v>595</v>
      </c>
      <c r="C238" s="749" t="s">
        <v>612</v>
      </c>
      <c r="D238" s="750" t="s">
        <v>613</v>
      </c>
      <c r="E238" s="751">
        <v>50113008</v>
      </c>
      <c r="F238" s="750" t="s">
        <v>1055</v>
      </c>
      <c r="G238" s="749"/>
      <c r="H238" s="749"/>
      <c r="I238" s="749">
        <v>173179</v>
      </c>
      <c r="J238" s="749" t="s">
        <v>1059</v>
      </c>
      <c r="K238" s="749" t="s">
        <v>1061</v>
      </c>
      <c r="L238" s="752">
        <v>7463.5</v>
      </c>
      <c r="M238" s="752">
        <v>2</v>
      </c>
      <c r="N238" s="753">
        <v>14927</v>
      </c>
    </row>
    <row r="239" spans="1:14" ht="14.4" customHeight="1" x14ac:dyDescent="0.3">
      <c r="A239" s="747" t="s">
        <v>594</v>
      </c>
      <c r="B239" s="748" t="s">
        <v>595</v>
      </c>
      <c r="C239" s="749" t="s">
        <v>612</v>
      </c>
      <c r="D239" s="750" t="s">
        <v>613</v>
      </c>
      <c r="E239" s="751">
        <v>50113008</v>
      </c>
      <c r="F239" s="750" t="s">
        <v>1055</v>
      </c>
      <c r="G239" s="749"/>
      <c r="H239" s="749"/>
      <c r="I239" s="749">
        <v>26040</v>
      </c>
      <c r="J239" s="749" t="s">
        <v>1062</v>
      </c>
      <c r="K239" s="749" t="s">
        <v>1063</v>
      </c>
      <c r="L239" s="752">
        <v>2390.300048828125</v>
      </c>
      <c r="M239" s="752">
        <v>1</v>
      </c>
      <c r="N239" s="753">
        <v>2390.300048828125</v>
      </c>
    </row>
    <row r="240" spans="1:14" ht="14.4" customHeight="1" x14ac:dyDescent="0.3">
      <c r="A240" s="747" t="s">
        <v>594</v>
      </c>
      <c r="B240" s="748" t="s">
        <v>595</v>
      </c>
      <c r="C240" s="749" t="s">
        <v>612</v>
      </c>
      <c r="D240" s="750" t="s">
        <v>613</v>
      </c>
      <c r="E240" s="751">
        <v>50113008</v>
      </c>
      <c r="F240" s="750" t="s">
        <v>1055</v>
      </c>
      <c r="G240" s="749"/>
      <c r="H240" s="749"/>
      <c r="I240" s="749">
        <v>26039</v>
      </c>
      <c r="J240" s="749" t="s">
        <v>1062</v>
      </c>
      <c r="K240" s="749" t="s">
        <v>1064</v>
      </c>
      <c r="L240" s="752">
        <v>955.9000244140625</v>
      </c>
      <c r="M240" s="752">
        <v>3</v>
      </c>
      <c r="N240" s="753">
        <v>2867.7000732421875</v>
      </c>
    </row>
    <row r="241" spans="1:14" ht="14.4" customHeight="1" x14ac:dyDescent="0.3">
      <c r="A241" s="747" t="s">
        <v>594</v>
      </c>
      <c r="B241" s="748" t="s">
        <v>595</v>
      </c>
      <c r="C241" s="749" t="s">
        <v>612</v>
      </c>
      <c r="D241" s="750" t="s">
        <v>613</v>
      </c>
      <c r="E241" s="751">
        <v>50113008</v>
      </c>
      <c r="F241" s="750" t="s">
        <v>1055</v>
      </c>
      <c r="G241" s="749"/>
      <c r="H241" s="749"/>
      <c r="I241" s="749">
        <v>26041</v>
      </c>
      <c r="J241" s="749" t="s">
        <v>1062</v>
      </c>
      <c r="K241" s="749" t="s">
        <v>1065</v>
      </c>
      <c r="L241" s="752">
        <v>4779.5</v>
      </c>
      <c r="M241" s="752">
        <v>1</v>
      </c>
      <c r="N241" s="753">
        <v>4779.5</v>
      </c>
    </row>
    <row r="242" spans="1:14" ht="14.4" customHeight="1" x14ac:dyDescent="0.3">
      <c r="A242" s="747" t="s">
        <v>594</v>
      </c>
      <c r="B242" s="748" t="s">
        <v>595</v>
      </c>
      <c r="C242" s="749" t="s">
        <v>612</v>
      </c>
      <c r="D242" s="750" t="s">
        <v>613</v>
      </c>
      <c r="E242" s="751">
        <v>50113008</v>
      </c>
      <c r="F242" s="750" t="s">
        <v>1055</v>
      </c>
      <c r="G242" s="749"/>
      <c r="H242" s="749"/>
      <c r="I242" s="749">
        <v>230481</v>
      </c>
      <c r="J242" s="749" t="s">
        <v>1066</v>
      </c>
      <c r="K242" s="749" t="s">
        <v>1067</v>
      </c>
      <c r="L242" s="752">
        <v>25068.689453125</v>
      </c>
      <c r="M242" s="752">
        <v>6</v>
      </c>
      <c r="N242" s="753">
        <v>150412.13671875</v>
      </c>
    </row>
    <row r="243" spans="1:14" ht="14.4" customHeight="1" x14ac:dyDescent="0.3">
      <c r="A243" s="747" t="s">
        <v>594</v>
      </c>
      <c r="B243" s="748" t="s">
        <v>595</v>
      </c>
      <c r="C243" s="749" t="s">
        <v>612</v>
      </c>
      <c r="D243" s="750" t="s">
        <v>613</v>
      </c>
      <c r="E243" s="751">
        <v>50113008</v>
      </c>
      <c r="F243" s="750" t="s">
        <v>1055</v>
      </c>
      <c r="G243" s="749"/>
      <c r="H243" s="749"/>
      <c r="I243" s="749">
        <v>29463</v>
      </c>
      <c r="J243" s="749" t="s">
        <v>1068</v>
      </c>
      <c r="K243" s="749" t="s">
        <v>1065</v>
      </c>
      <c r="L243" s="752">
        <v>5708.7400948660716</v>
      </c>
      <c r="M243" s="752">
        <v>14</v>
      </c>
      <c r="N243" s="753">
        <v>79922.361328125</v>
      </c>
    </row>
    <row r="244" spans="1:14" ht="14.4" customHeight="1" x14ac:dyDescent="0.3">
      <c r="A244" s="747" t="s">
        <v>594</v>
      </c>
      <c r="B244" s="748" t="s">
        <v>595</v>
      </c>
      <c r="C244" s="749" t="s">
        <v>612</v>
      </c>
      <c r="D244" s="750" t="s">
        <v>613</v>
      </c>
      <c r="E244" s="751">
        <v>50113008</v>
      </c>
      <c r="F244" s="750" t="s">
        <v>1055</v>
      </c>
      <c r="G244" s="749"/>
      <c r="H244" s="749"/>
      <c r="I244" s="749">
        <v>29465</v>
      </c>
      <c r="J244" s="749" t="s">
        <v>1068</v>
      </c>
      <c r="K244" s="749" t="s">
        <v>1067</v>
      </c>
      <c r="L244" s="752">
        <v>22606.509765625</v>
      </c>
      <c r="M244" s="752">
        <v>10</v>
      </c>
      <c r="N244" s="753">
        <v>226065.09765625</v>
      </c>
    </row>
    <row r="245" spans="1:14" ht="14.4" customHeight="1" x14ac:dyDescent="0.3">
      <c r="A245" s="747" t="s">
        <v>594</v>
      </c>
      <c r="B245" s="748" t="s">
        <v>595</v>
      </c>
      <c r="C245" s="749" t="s">
        <v>612</v>
      </c>
      <c r="D245" s="750" t="s">
        <v>613</v>
      </c>
      <c r="E245" s="751">
        <v>50113008</v>
      </c>
      <c r="F245" s="750" t="s">
        <v>1055</v>
      </c>
      <c r="G245" s="749"/>
      <c r="H245" s="749"/>
      <c r="I245" s="749">
        <v>29464</v>
      </c>
      <c r="J245" s="749" t="s">
        <v>1068</v>
      </c>
      <c r="K245" s="749" t="s">
        <v>1069</v>
      </c>
      <c r="L245" s="752">
        <v>11303.25</v>
      </c>
      <c r="M245" s="752">
        <v>2</v>
      </c>
      <c r="N245" s="753">
        <v>22606.5</v>
      </c>
    </row>
    <row r="246" spans="1:14" ht="14.4" customHeight="1" x14ac:dyDescent="0.3">
      <c r="A246" s="747" t="s">
        <v>594</v>
      </c>
      <c r="B246" s="748" t="s">
        <v>595</v>
      </c>
      <c r="C246" s="749" t="s">
        <v>612</v>
      </c>
      <c r="D246" s="750" t="s">
        <v>613</v>
      </c>
      <c r="E246" s="751">
        <v>50113011</v>
      </c>
      <c r="F246" s="750" t="s">
        <v>1070</v>
      </c>
      <c r="G246" s="749"/>
      <c r="H246" s="749"/>
      <c r="I246" s="749">
        <v>230480</v>
      </c>
      <c r="J246" s="749" t="s">
        <v>1066</v>
      </c>
      <c r="K246" s="749" t="s">
        <v>1069</v>
      </c>
      <c r="L246" s="752">
        <v>12172.6796875</v>
      </c>
      <c r="M246" s="752">
        <v>9</v>
      </c>
      <c r="N246" s="753">
        <v>109554.1171875</v>
      </c>
    </row>
    <row r="247" spans="1:14" ht="14.4" customHeight="1" x14ac:dyDescent="0.3">
      <c r="A247" s="747" t="s">
        <v>594</v>
      </c>
      <c r="B247" s="748" t="s">
        <v>595</v>
      </c>
      <c r="C247" s="749" t="s">
        <v>612</v>
      </c>
      <c r="D247" s="750" t="s">
        <v>613</v>
      </c>
      <c r="E247" s="751">
        <v>50113013</v>
      </c>
      <c r="F247" s="750" t="s">
        <v>1071</v>
      </c>
      <c r="G247" s="749" t="s">
        <v>649</v>
      </c>
      <c r="H247" s="749">
        <v>195147</v>
      </c>
      <c r="I247" s="749">
        <v>195147</v>
      </c>
      <c r="J247" s="749" t="s">
        <v>1072</v>
      </c>
      <c r="K247" s="749" t="s">
        <v>1073</v>
      </c>
      <c r="L247" s="752">
        <v>561.51</v>
      </c>
      <c r="M247" s="752">
        <v>2.4</v>
      </c>
      <c r="N247" s="753">
        <v>1347.6239999999998</v>
      </c>
    </row>
    <row r="248" spans="1:14" ht="14.4" customHeight="1" x14ac:dyDescent="0.3">
      <c r="A248" s="747" t="s">
        <v>594</v>
      </c>
      <c r="B248" s="748" t="s">
        <v>595</v>
      </c>
      <c r="C248" s="749" t="s">
        <v>612</v>
      </c>
      <c r="D248" s="750" t="s">
        <v>613</v>
      </c>
      <c r="E248" s="751">
        <v>50113013</v>
      </c>
      <c r="F248" s="750" t="s">
        <v>1071</v>
      </c>
      <c r="G248" s="749" t="s">
        <v>649</v>
      </c>
      <c r="H248" s="749">
        <v>203097</v>
      </c>
      <c r="I248" s="749">
        <v>203097</v>
      </c>
      <c r="J248" s="749" t="s">
        <v>1074</v>
      </c>
      <c r="K248" s="749" t="s">
        <v>1075</v>
      </c>
      <c r="L248" s="752">
        <v>167.53999999999994</v>
      </c>
      <c r="M248" s="752">
        <v>5</v>
      </c>
      <c r="N248" s="753">
        <v>837.6999999999997</v>
      </c>
    </row>
    <row r="249" spans="1:14" ht="14.4" customHeight="1" x14ac:dyDescent="0.3">
      <c r="A249" s="747" t="s">
        <v>594</v>
      </c>
      <c r="B249" s="748" t="s">
        <v>595</v>
      </c>
      <c r="C249" s="749" t="s">
        <v>612</v>
      </c>
      <c r="D249" s="750" t="s">
        <v>613</v>
      </c>
      <c r="E249" s="751">
        <v>50113013</v>
      </c>
      <c r="F249" s="750" t="s">
        <v>1071</v>
      </c>
      <c r="G249" s="749" t="s">
        <v>636</v>
      </c>
      <c r="H249" s="749">
        <v>172972</v>
      </c>
      <c r="I249" s="749">
        <v>72972</v>
      </c>
      <c r="J249" s="749" t="s">
        <v>1076</v>
      </c>
      <c r="K249" s="749" t="s">
        <v>1077</v>
      </c>
      <c r="L249" s="752">
        <v>181.59917808219183</v>
      </c>
      <c r="M249" s="752">
        <v>14.6</v>
      </c>
      <c r="N249" s="753">
        <v>2651.3480000000004</v>
      </c>
    </row>
    <row r="250" spans="1:14" ht="14.4" customHeight="1" x14ac:dyDescent="0.3">
      <c r="A250" s="747" t="s">
        <v>594</v>
      </c>
      <c r="B250" s="748" t="s">
        <v>595</v>
      </c>
      <c r="C250" s="749" t="s">
        <v>612</v>
      </c>
      <c r="D250" s="750" t="s">
        <v>613</v>
      </c>
      <c r="E250" s="751">
        <v>50113013</v>
      </c>
      <c r="F250" s="750" t="s">
        <v>1071</v>
      </c>
      <c r="G250" s="749" t="s">
        <v>649</v>
      </c>
      <c r="H250" s="749">
        <v>105951</v>
      </c>
      <c r="I250" s="749">
        <v>5951</v>
      </c>
      <c r="J250" s="749" t="s">
        <v>1078</v>
      </c>
      <c r="K250" s="749" t="s">
        <v>1079</v>
      </c>
      <c r="L250" s="752">
        <v>114.70399999999999</v>
      </c>
      <c r="M250" s="752">
        <v>5</v>
      </c>
      <c r="N250" s="753">
        <v>573.52</v>
      </c>
    </row>
    <row r="251" spans="1:14" ht="14.4" customHeight="1" x14ac:dyDescent="0.3">
      <c r="A251" s="747" t="s">
        <v>594</v>
      </c>
      <c r="B251" s="748" t="s">
        <v>595</v>
      </c>
      <c r="C251" s="749" t="s">
        <v>612</v>
      </c>
      <c r="D251" s="750" t="s">
        <v>613</v>
      </c>
      <c r="E251" s="751">
        <v>50113013</v>
      </c>
      <c r="F251" s="750" t="s">
        <v>1071</v>
      </c>
      <c r="G251" s="749" t="s">
        <v>649</v>
      </c>
      <c r="H251" s="749">
        <v>183817</v>
      </c>
      <c r="I251" s="749">
        <v>183817</v>
      </c>
      <c r="J251" s="749" t="s">
        <v>1080</v>
      </c>
      <c r="K251" s="749" t="s">
        <v>1081</v>
      </c>
      <c r="L251" s="752">
        <v>918.5</v>
      </c>
      <c r="M251" s="752">
        <v>0.4</v>
      </c>
      <c r="N251" s="753">
        <v>367.40000000000003</v>
      </c>
    </row>
    <row r="252" spans="1:14" ht="14.4" customHeight="1" x14ac:dyDescent="0.3">
      <c r="A252" s="747" t="s">
        <v>594</v>
      </c>
      <c r="B252" s="748" t="s">
        <v>595</v>
      </c>
      <c r="C252" s="749" t="s">
        <v>612</v>
      </c>
      <c r="D252" s="750" t="s">
        <v>613</v>
      </c>
      <c r="E252" s="751">
        <v>50113013</v>
      </c>
      <c r="F252" s="750" t="s">
        <v>1071</v>
      </c>
      <c r="G252" s="749" t="s">
        <v>649</v>
      </c>
      <c r="H252" s="749">
        <v>183812</v>
      </c>
      <c r="I252" s="749">
        <v>183812</v>
      </c>
      <c r="J252" s="749" t="s">
        <v>1082</v>
      </c>
      <c r="K252" s="749" t="s">
        <v>1083</v>
      </c>
      <c r="L252" s="752">
        <v>539</v>
      </c>
      <c r="M252" s="752">
        <v>6</v>
      </c>
      <c r="N252" s="753">
        <v>3234</v>
      </c>
    </row>
    <row r="253" spans="1:14" ht="14.4" customHeight="1" x14ac:dyDescent="0.3">
      <c r="A253" s="747" t="s">
        <v>594</v>
      </c>
      <c r="B253" s="748" t="s">
        <v>595</v>
      </c>
      <c r="C253" s="749" t="s">
        <v>612</v>
      </c>
      <c r="D253" s="750" t="s">
        <v>613</v>
      </c>
      <c r="E253" s="751">
        <v>50113013</v>
      </c>
      <c r="F253" s="750" t="s">
        <v>1071</v>
      </c>
      <c r="G253" s="749" t="s">
        <v>649</v>
      </c>
      <c r="H253" s="749">
        <v>145010</v>
      </c>
      <c r="I253" s="749">
        <v>45010</v>
      </c>
      <c r="J253" s="749" t="s">
        <v>1084</v>
      </c>
      <c r="K253" s="749" t="s">
        <v>1085</v>
      </c>
      <c r="L253" s="752">
        <v>41.72999999999999</v>
      </c>
      <c r="M253" s="752">
        <v>1</v>
      </c>
      <c r="N253" s="753">
        <v>41.72999999999999</v>
      </c>
    </row>
    <row r="254" spans="1:14" ht="14.4" customHeight="1" x14ac:dyDescent="0.3">
      <c r="A254" s="747" t="s">
        <v>594</v>
      </c>
      <c r="B254" s="748" t="s">
        <v>595</v>
      </c>
      <c r="C254" s="749" t="s">
        <v>612</v>
      </c>
      <c r="D254" s="750" t="s">
        <v>613</v>
      </c>
      <c r="E254" s="751">
        <v>50113013</v>
      </c>
      <c r="F254" s="750" t="s">
        <v>1071</v>
      </c>
      <c r="G254" s="749" t="s">
        <v>636</v>
      </c>
      <c r="H254" s="749">
        <v>121240</v>
      </c>
      <c r="I254" s="749">
        <v>121240</v>
      </c>
      <c r="J254" s="749" t="s">
        <v>1086</v>
      </c>
      <c r="K254" s="749" t="s">
        <v>1087</v>
      </c>
      <c r="L254" s="752">
        <v>374</v>
      </c>
      <c r="M254" s="752">
        <v>2.1</v>
      </c>
      <c r="N254" s="753">
        <v>785.4</v>
      </c>
    </row>
    <row r="255" spans="1:14" ht="14.4" customHeight="1" x14ac:dyDescent="0.3">
      <c r="A255" s="747" t="s">
        <v>594</v>
      </c>
      <c r="B255" s="748" t="s">
        <v>595</v>
      </c>
      <c r="C255" s="749" t="s">
        <v>612</v>
      </c>
      <c r="D255" s="750" t="s">
        <v>613</v>
      </c>
      <c r="E255" s="751">
        <v>50113013</v>
      </c>
      <c r="F255" s="750" t="s">
        <v>1071</v>
      </c>
      <c r="G255" s="749" t="s">
        <v>636</v>
      </c>
      <c r="H255" s="749">
        <v>108606</v>
      </c>
      <c r="I255" s="749">
        <v>108606</v>
      </c>
      <c r="J255" s="749" t="s">
        <v>1088</v>
      </c>
      <c r="K255" s="749" t="s">
        <v>1089</v>
      </c>
      <c r="L255" s="752">
        <v>73.429999999999993</v>
      </c>
      <c r="M255" s="752">
        <v>3</v>
      </c>
      <c r="N255" s="753">
        <v>220.29</v>
      </c>
    </row>
    <row r="256" spans="1:14" ht="14.4" customHeight="1" x14ac:dyDescent="0.3">
      <c r="A256" s="747" t="s">
        <v>594</v>
      </c>
      <c r="B256" s="748" t="s">
        <v>595</v>
      </c>
      <c r="C256" s="749" t="s">
        <v>612</v>
      </c>
      <c r="D256" s="750" t="s">
        <v>613</v>
      </c>
      <c r="E256" s="751">
        <v>50113013</v>
      </c>
      <c r="F256" s="750" t="s">
        <v>1071</v>
      </c>
      <c r="G256" s="749" t="s">
        <v>636</v>
      </c>
      <c r="H256" s="749">
        <v>87104</v>
      </c>
      <c r="I256" s="749">
        <v>87104</v>
      </c>
      <c r="J256" s="749" t="s">
        <v>1088</v>
      </c>
      <c r="K256" s="749" t="s">
        <v>1090</v>
      </c>
      <c r="L256" s="752">
        <v>44.070000000000007</v>
      </c>
      <c r="M256" s="752">
        <v>2</v>
      </c>
      <c r="N256" s="753">
        <v>88.140000000000015</v>
      </c>
    </row>
    <row r="257" spans="1:14" ht="14.4" customHeight="1" x14ac:dyDescent="0.3">
      <c r="A257" s="747" t="s">
        <v>594</v>
      </c>
      <c r="B257" s="748" t="s">
        <v>595</v>
      </c>
      <c r="C257" s="749" t="s">
        <v>612</v>
      </c>
      <c r="D257" s="750" t="s">
        <v>613</v>
      </c>
      <c r="E257" s="751">
        <v>50113013</v>
      </c>
      <c r="F257" s="750" t="s">
        <v>1071</v>
      </c>
      <c r="G257" s="749" t="s">
        <v>636</v>
      </c>
      <c r="H257" s="749">
        <v>162187</v>
      </c>
      <c r="I257" s="749">
        <v>162187</v>
      </c>
      <c r="J257" s="749" t="s">
        <v>1091</v>
      </c>
      <c r="K257" s="749" t="s">
        <v>1092</v>
      </c>
      <c r="L257" s="752">
        <v>286</v>
      </c>
      <c r="M257" s="752">
        <v>6</v>
      </c>
      <c r="N257" s="753">
        <v>1716</v>
      </c>
    </row>
    <row r="258" spans="1:14" ht="14.4" customHeight="1" x14ac:dyDescent="0.3">
      <c r="A258" s="747" t="s">
        <v>594</v>
      </c>
      <c r="B258" s="748" t="s">
        <v>595</v>
      </c>
      <c r="C258" s="749" t="s">
        <v>612</v>
      </c>
      <c r="D258" s="750" t="s">
        <v>613</v>
      </c>
      <c r="E258" s="751">
        <v>50113013</v>
      </c>
      <c r="F258" s="750" t="s">
        <v>1071</v>
      </c>
      <c r="G258" s="749" t="s">
        <v>649</v>
      </c>
      <c r="H258" s="749">
        <v>849655</v>
      </c>
      <c r="I258" s="749">
        <v>129836</v>
      </c>
      <c r="J258" s="749" t="s">
        <v>1093</v>
      </c>
      <c r="K258" s="749" t="s">
        <v>1094</v>
      </c>
      <c r="L258" s="752">
        <v>262.89999999999998</v>
      </c>
      <c r="M258" s="752">
        <v>39.100000000000009</v>
      </c>
      <c r="N258" s="753">
        <v>10279.390000000001</v>
      </c>
    </row>
    <row r="259" spans="1:14" ht="14.4" customHeight="1" x14ac:dyDescent="0.3">
      <c r="A259" s="747" t="s">
        <v>594</v>
      </c>
      <c r="B259" s="748" t="s">
        <v>595</v>
      </c>
      <c r="C259" s="749" t="s">
        <v>612</v>
      </c>
      <c r="D259" s="750" t="s">
        <v>613</v>
      </c>
      <c r="E259" s="751">
        <v>50113013</v>
      </c>
      <c r="F259" s="750" t="s">
        <v>1071</v>
      </c>
      <c r="G259" s="749" t="s">
        <v>649</v>
      </c>
      <c r="H259" s="749">
        <v>849887</v>
      </c>
      <c r="I259" s="749">
        <v>129834</v>
      </c>
      <c r="J259" s="749" t="s">
        <v>1095</v>
      </c>
      <c r="K259" s="749" t="s">
        <v>596</v>
      </c>
      <c r="L259" s="752">
        <v>154.00000000000003</v>
      </c>
      <c r="M259" s="752">
        <v>23.5</v>
      </c>
      <c r="N259" s="753">
        <v>3619.0000000000005</v>
      </c>
    </row>
    <row r="260" spans="1:14" ht="14.4" customHeight="1" x14ac:dyDescent="0.3">
      <c r="A260" s="747" t="s">
        <v>594</v>
      </c>
      <c r="B260" s="748" t="s">
        <v>595</v>
      </c>
      <c r="C260" s="749" t="s">
        <v>612</v>
      </c>
      <c r="D260" s="750" t="s">
        <v>613</v>
      </c>
      <c r="E260" s="751">
        <v>50113013</v>
      </c>
      <c r="F260" s="750" t="s">
        <v>1071</v>
      </c>
      <c r="G260" s="749" t="s">
        <v>636</v>
      </c>
      <c r="H260" s="749">
        <v>844576</v>
      </c>
      <c r="I260" s="749">
        <v>100339</v>
      </c>
      <c r="J260" s="749" t="s">
        <v>1096</v>
      </c>
      <c r="K260" s="749" t="s">
        <v>1097</v>
      </c>
      <c r="L260" s="752">
        <v>97.607692307692318</v>
      </c>
      <c r="M260" s="752">
        <v>13</v>
      </c>
      <c r="N260" s="753">
        <v>1268.9000000000001</v>
      </c>
    </row>
    <row r="261" spans="1:14" ht="14.4" customHeight="1" x14ac:dyDescent="0.3">
      <c r="A261" s="747" t="s">
        <v>594</v>
      </c>
      <c r="B261" s="748" t="s">
        <v>595</v>
      </c>
      <c r="C261" s="749" t="s">
        <v>612</v>
      </c>
      <c r="D261" s="750" t="s">
        <v>613</v>
      </c>
      <c r="E261" s="751">
        <v>50113013</v>
      </c>
      <c r="F261" s="750" t="s">
        <v>1071</v>
      </c>
      <c r="G261" s="749" t="s">
        <v>636</v>
      </c>
      <c r="H261" s="749">
        <v>101066</v>
      </c>
      <c r="I261" s="749">
        <v>1066</v>
      </c>
      <c r="J261" s="749" t="s">
        <v>1098</v>
      </c>
      <c r="K261" s="749" t="s">
        <v>1099</v>
      </c>
      <c r="L261" s="752">
        <v>57.42</v>
      </c>
      <c r="M261" s="752">
        <v>2</v>
      </c>
      <c r="N261" s="753">
        <v>114.84</v>
      </c>
    </row>
    <row r="262" spans="1:14" ht="14.4" customHeight="1" x14ac:dyDescent="0.3">
      <c r="A262" s="747" t="s">
        <v>594</v>
      </c>
      <c r="B262" s="748" t="s">
        <v>595</v>
      </c>
      <c r="C262" s="749" t="s">
        <v>612</v>
      </c>
      <c r="D262" s="750" t="s">
        <v>613</v>
      </c>
      <c r="E262" s="751">
        <v>50113013</v>
      </c>
      <c r="F262" s="750" t="s">
        <v>1071</v>
      </c>
      <c r="G262" s="749" t="s">
        <v>636</v>
      </c>
      <c r="H262" s="749">
        <v>207280</v>
      </c>
      <c r="I262" s="749">
        <v>207280</v>
      </c>
      <c r="J262" s="749" t="s">
        <v>1100</v>
      </c>
      <c r="K262" s="749" t="s">
        <v>671</v>
      </c>
      <c r="L262" s="752">
        <v>129.98249999999999</v>
      </c>
      <c r="M262" s="752">
        <v>8</v>
      </c>
      <c r="N262" s="753">
        <v>1039.8599999999999</v>
      </c>
    </row>
    <row r="263" spans="1:14" ht="14.4" customHeight="1" x14ac:dyDescent="0.3">
      <c r="A263" s="747" t="s">
        <v>594</v>
      </c>
      <c r="B263" s="748" t="s">
        <v>595</v>
      </c>
      <c r="C263" s="749" t="s">
        <v>612</v>
      </c>
      <c r="D263" s="750" t="s">
        <v>613</v>
      </c>
      <c r="E263" s="751">
        <v>50113013</v>
      </c>
      <c r="F263" s="750" t="s">
        <v>1071</v>
      </c>
      <c r="G263" s="749" t="s">
        <v>636</v>
      </c>
      <c r="H263" s="749">
        <v>216199</v>
      </c>
      <c r="I263" s="749">
        <v>216199</v>
      </c>
      <c r="J263" s="749" t="s">
        <v>1101</v>
      </c>
      <c r="K263" s="749" t="s">
        <v>1102</v>
      </c>
      <c r="L263" s="752">
        <v>99.899999999999977</v>
      </c>
      <c r="M263" s="752">
        <v>1</v>
      </c>
      <c r="N263" s="753">
        <v>99.899999999999977</v>
      </c>
    </row>
    <row r="264" spans="1:14" ht="14.4" customHeight="1" x14ac:dyDescent="0.3">
      <c r="A264" s="747" t="s">
        <v>594</v>
      </c>
      <c r="B264" s="748" t="s">
        <v>595</v>
      </c>
      <c r="C264" s="749" t="s">
        <v>612</v>
      </c>
      <c r="D264" s="750" t="s">
        <v>613</v>
      </c>
      <c r="E264" s="751">
        <v>50113013</v>
      </c>
      <c r="F264" s="750" t="s">
        <v>1071</v>
      </c>
      <c r="G264" s="749" t="s">
        <v>596</v>
      </c>
      <c r="H264" s="749">
        <v>156835</v>
      </c>
      <c r="I264" s="749">
        <v>156835</v>
      </c>
      <c r="J264" s="749" t="s">
        <v>1103</v>
      </c>
      <c r="K264" s="749" t="s">
        <v>1104</v>
      </c>
      <c r="L264" s="752">
        <v>1116.5</v>
      </c>
      <c r="M264" s="752">
        <v>2</v>
      </c>
      <c r="N264" s="753">
        <v>2233</v>
      </c>
    </row>
    <row r="265" spans="1:14" ht="14.4" customHeight="1" x14ac:dyDescent="0.3">
      <c r="A265" s="747" t="s">
        <v>594</v>
      </c>
      <c r="B265" s="748" t="s">
        <v>595</v>
      </c>
      <c r="C265" s="749" t="s">
        <v>612</v>
      </c>
      <c r="D265" s="750" t="s">
        <v>613</v>
      </c>
      <c r="E265" s="751">
        <v>50113013</v>
      </c>
      <c r="F265" s="750" t="s">
        <v>1071</v>
      </c>
      <c r="G265" s="749" t="s">
        <v>636</v>
      </c>
      <c r="H265" s="749">
        <v>225543</v>
      </c>
      <c r="I265" s="749">
        <v>225543</v>
      </c>
      <c r="J265" s="749" t="s">
        <v>1105</v>
      </c>
      <c r="K265" s="749" t="s">
        <v>1106</v>
      </c>
      <c r="L265" s="752">
        <v>391.11</v>
      </c>
      <c r="M265" s="752">
        <v>1</v>
      </c>
      <c r="N265" s="753">
        <v>391.11</v>
      </c>
    </row>
    <row r="266" spans="1:14" ht="14.4" customHeight="1" x14ac:dyDescent="0.3">
      <c r="A266" s="747" t="s">
        <v>594</v>
      </c>
      <c r="B266" s="748" t="s">
        <v>595</v>
      </c>
      <c r="C266" s="749" t="s">
        <v>612</v>
      </c>
      <c r="D266" s="750" t="s">
        <v>613</v>
      </c>
      <c r="E266" s="751">
        <v>50113013</v>
      </c>
      <c r="F266" s="750" t="s">
        <v>1071</v>
      </c>
      <c r="G266" s="749" t="s">
        <v>636</v>
      </c>
      <c r="H266" s="749">
        <v>225175</v>
      </c>
      <c r="I266" s="749">
        <v>225175</v>
      </c>
      <c r="J266" s="749" t="s">
        <v>1107</v>
      </c>
      <c r="K266" s="749" t="s">
        <v>1108</v>
      </c>
      <c r="L266" s="752">
        <v>45.610000000000007</v>
      </c>
      <c r="M266" s="752">
        <v>1</v>
      </c>
      <c r="N266" s="753">
        <v>45.610000000000007</v>
      </c>
    </row>
    <row r="267" spans="1:14" ht="14.4" customHeight="1" x14ac:dyDescent="0.3">
      <c r="A267" s="747" t="s">
        <v>594</v>
      </c>
      <c r="B267" s="748" t="s">
        <v>595</v>
      </c>
      <c r="C267" s="749" t="s">
        <v>612</v>
      </c>
      <c r="D267" s="750" t="s">
        <v>613</v>
      </c>
      <c r="E267" s="751">
        <v>50113013</v>
      </c>
      <c r="F267" s="750" t="s">
        <v>1071</v>
      </c>
      <c r="G267" s="749" t="s">
        <v>636</v>
      </c>
      <c r="H267" s="749">
        <v>116600</v>
      </c>
      <c r="I267" s="749">
        <v>16600</v>
      </c>
      <c r="J267" s="749" t="s">
        <v>1109</v>
      </c>
      <c r="K267" s="749" t="s">
        <v>1110</v>
      </c>
      <c r="L267" s="752">
        <v>43.86</v>
      </c>
      <c r="M267" s="752">
        <v>21</v>
      </c>
      <c r="N267" s="753">
        <v>921.06</v>
      </c>
    </row>
    <row r="268" spans="1:14" ht="14.4" customHeight="1" x14ac:dyDescent="0.3">
      <c r="A268" s="747" t="s">
        <v>594</v>
      </c>
      <c r="B268" s="748" t="s">
        <v>595</v>
      </c>
      <c r="C268" s="749" t="s">
        <v>612</v>
      </c>
      <c r="D268" s="750" t="s">
        <v>613</v>
      </c>
      <c r="E268" s="751">
        <v>50113013</v>
      </c>
      <c r="F268" s="750" t="s">
        <v>1071</v>
      </c>
      <c r="G268" s="749" t="s">
        <v>649</v>
      </c>
      <c r="H268" s="749">
        <v>166269</v>
      </c>
      <c r="I268" s="749">
        <v>166269</v>
      </c>
      <c r="J268" s="749" t="s">
        <v>1111</v>
      </c>
      <c r="K268" s="749" t="s">
        <v>1112</v>
      </c>
      <c r="L268" s="752">
        <v>52.88000000000001</v>
      </c>
      <c r="M268" s="752">
        <v>10</v>
      </c>
      <c r="N268" s="753">
        <v>528.80000000000007</v>
      </c>
    </row>
    <row r="269" spans="1:14" ht="14.4" customHeight="1" x14ac:dyDescent="0.3">
      <c r="A269" s="747" t="s">
        <v>594</v>
      </c>
      <c r="B269" s="748" t="s">
        <v>595</v>
      </c>
      <c r="C269" s="749" t="s">
        <v>612</v>
      </c>
      <c r="D269" s="750" t="s">
        <v>613</v>
      </c>
      <c r="E269" s="751">
        <v>50113013</v>
      </c>
      <c r="F269" s="750" t="s">
        <v>1071</v>
      </c>
      <c r="G269" s="749" t="s">
        <v>649</v>
      </c>
      <c r="H269" s="749">
        <v>118547</v>
      </c>
      <c r="I269" s="749">
        <v>18547</v>
      </c>
      <c r="J269" s="749" t="s">
        <v>1113</v>
      </c>
      <c r="K269" s="749" t="s">
        <v>1114</v>
      </c>
      <c r="L269" s="752">
        <v>126.94500000000002</v>
      </c>
      <c r="M269" s="752">
        <v>2</v>
      </c>
      <c r="N269" s="753">
        <v>253.89000000000004</v>
      </c>
    </row>
    <row r="270" spans="1:14" ht="14.4" customHeight="1" x14ac:dyDescent="0.3">
      <c r="A270" s="747" t="s">
        <v>594</v>
      </c>
      <c r="B270" s="748" t="s">
        <v>595</v>
      </c>
      <c r="C270" s="749" t="s">
        <v>612</v>
      </c>
      <c r="D270" s="750" t="s">
        <v>613</v>
      </c>
      <c r="E270" s="751">
        <v>50113014</v>
      </c>
      <c r="F270" s="750" t="s">
        <v>1115</v>
      </c>
      <c r="G270" s="749" t="s">
        <v>649</v>
      </c>
      <c r="H270" s="749">
        <v>64942</v>
      </c>
      <c r="I270" s="749">
        <v>64942</v>
      </c>
      <c r="J270" s="749" t="s">
        <v>1116</v>
      </c>
      <c r="K270" s="749" t="s">
        <v>1117</v>
      </c>
      <c r="L270" s="752">
        <v>2113.75</v>
      </c>
      <c r="M270" s="752">
        <v>7</v>
      </c>
      <c r="N270" s="753">
        <v>14796.25</v>
      </c>
    </row>
    <row r="271" spans="1:14" ht="14.4" customHeight="1" x14ac:dyDescent="0.3">
      <c r="A271" s="747" t="s">
        <v>594</v>
      </c>
      <c r="B271" s="748" t="s">
        <v>595</v>
      </c>
      <c r="C271" s="749" t="s">
        <v>617</v>
      </c>
      <c r="D271" s="750" t="s">
        <v>618</v>
      </c>
      <c r="E271" s="751">
        <v>50113001</v>
      </c>
      <c r="F271" s="750" t="s">
        <v>635</v>
      </c>
      <c r="G271" s="749" t="s">
        <v>636</v>
      </c>
      <c r="H271" s="749">
        <v>175939</v>
      </c>
      <c r="I271" s="749">
        <v>75939</v>
      </c>
      <c r="J271" s="749" t="s">
        <v>1118</v>
      </c>
      <c r="K271" s="749" t="s">
        <v>1119</v>
      </c>
      <c r="L271" s="752">
        <v>115.45666666666665</v>
      </c>
      <c r="M271" s="752">
        <v>3</v>
      </c>
      <c r="N271" s="753">
        <v>346.36999999999995</v>
      </c>
    </row>
    <row r="272" spans="1:14" ht="14.4" customHeight="1" x14ac:dyDescent="0.3">
      <c r="A272" s="747" t="s">
        <v>594</v>
      </c>
      <c r="B272" s="748" t="s">
        <v>595</v>
      </c>
      <c r="C272" s="749" t="s">
        <v>617</v>
      </c>
      <c r="D272" s="750" t="s">
        <v>618</v>
      </c>
      <c r="E272" s="751">
        <v>50113001</v>
      </c>
      <c r="F272" s="750" t="s">
        <v>635</v>
      </c>
      <c r="G272" s="749" t="s">
        <v>636</v>
      </c>
      <c r="H272" s="749">
        <v>192729</v>
      </c>
      <c r="I272" s="749">
        <v>92729</v>
      </c>
      <c r="J272" s="749" t="s">
        <v>639</v>
      </c>
      <c r="K272" s="749" t="s">
        <v>640</v>
      </c>
      <c r="L272" s="752">
        <v>48.320000000000014</v>
      </c>
      <c r="M272" s="752">
        <v>3</v>
      </c>
      <c r="N272" s="753">
        <v>144.96000000000004</v>
      </c>
    </row>
    <row r="273" spans="1:14" ht="14.4" customHeight="1" x14ac:dyDescent="0.3">
      <c r="A273" s="747" t="s">
        <v>594</v>
      </c>
      <c r="B273" s="748" t="s">
        <v>595</v>
      </c>
      <c r="C273" s="749" t="s">
        <v>617</v>
      </c>
      <c r="D273" s="750" t="s">
        <v>618</v>
      </c>
      <c r="E273" s="751">
        <v>50113001</v>
      </c>
      <c r="F273" s="750" t="s">
        <v>635</v>
      </c>
      <c r="G273" s="749" t="s">
        <v>636</v>
      </c>
      <c r="H273" s="749">
        <v>167547</v>
      </c>
      <c r="I273" s="749">
        <v>67547</v>
      </c>
      <c r="J273" s="749" t="s">
        <v>654</v>
      </c>
      <c r="K273" s="749" t="s">
        <v>655</v>
      </c>
      <c r="L273" s="752">
        <v>47.11999999999999</v>
      </c>
      <c r="M273" s="752">
        <v>7</v>
      </c>
      <c r="N273" s="753">
        <v>329.83999999999992</v>
      </c>
    </row>
    <row r="274" spans="1:14" ht="14.4" customHeight="1" x14ac:dyDescent="0.3">
      <c r="A274" s="747" t="s">
        <v>594</v>
      </c>
      <c r="B274" s="748" t="s">
        <v>595</v>
      </c>
      <c r="C274" s="749" t="s">
        <v>617</v>
      </c>
      <c r="D274" s="750" t="s">
        <v>618</v>
      </c>
      <c r="E274" s="751">
        <v>50113001</v>
      </c>
      <c r="F274" s="750" t="s">
        <v>635</v>
      </c>
      <c r="G274" s="749" t="s">
        <v>649</v>
      </c>
      <c r="H274" s="749">
        <v>127263</v>
      </c>
      <c r="I274" s="749">
        <v>127263</v>
      </c>
      <c r="J274" s="749" t="s">
        <v>1120</v>
      </c>
      <c r="K274" s="749" t="s">
        <v>1121</v>
      </c>
      <c r="L274" s="752">
        <v>54.01</v>
      </c>
      <c r="M274" s="752">
        <v>3</v>
      </c>
      <c r="N274" s="753">
        <v>162.03</v>
      </c>
    </row>
    <row r="275" spans="1:14" ht="14.4" customHeight="1" x14ac:dyDescent="0.3">
      <c r="A275" s="747" t="s">
        <v>594</v>
      </c>
      <c r="B275" s="748" t="s">
        <v>595</v>
      </c>
      <c r="C275" s="749" t="s">
        <v>617</v>
      </c>
      <c r="D275" s="750" t="s">
        <v>618</v>
      </c>
      <c r="E275" s="751">
        <v>50113001</v>
      </c>
      <c r="F275" s="750" t="s">
        <v>635</v>
      </c>
      <c r="G275" s="749" t="s">
        <v>649</v>
      </c>
      <c r="H275" s="749">
        <v>849453</v>
      </c>
      <c r="I275" s="749">
        <v>163077</v>
      </c>
      <c r="J275" s="749" t="s">
        <v>656</v>
      </c>
      <c r="K275" s="749" t="s">
        <v>657</v>
      </c>
      <c r="L275" s="752">
        <v>15.510000000000003</v>
      </c>
      <c r="M275" s="752">
        <v>1</v>
      </c>
      <c r="N275" s="753">
        <v>15.510000000000003</v>
      </c>
    </row>
    <row r="276" spans="1:14" ht="14.4" customHeight="1" x14ac:dyDescent="0.3">
      <c r="A276" s="747" t="s">
        <v>594</v>
      </c>
      <c r="B276" s="748" t="s">
        <v>595</v>
      </c>
      <c r="C276" s="749" t="s">
        <v>617</v>
      </c>
      <c r="D276" s="750" t="s">
        <v>618</v>
      </c>
      <c r="E276" s="751">
        <v>50113001</v>
      </c>
      <c r="F276" s="750" t="s">
        <v>635</v>
      </c>
      <c r="G276" s="749" t="s">
        <v>636</v>
      </c>
      <c r="H276" s="749">
        <v>187167</v>
      </c>
      <c r="I276" s="749">
        <v>87167</v>
      </c>
      <c r="J276" s="749" t="s">
        <v>1122</v>
      </c>
      <c r="K276" s="749" t="s">
        <v>1123</v>
      </c>
      <c r="L276" s="752">
        <v>41.530000000000022</v>
      </c>
      <c r="M276" s="752">
        <v>1</v>
      </c>
      <c r="N276" s="753">
        <v>41.530000000000022</v>
      </c>
    </row>
    <row r="277" spans="1:14" ht="14.4" customHeight="1" x14ac:dyDescent="0.3">
      <c r="A277" s="747" t="s">
        <v>594</v>
      </c>
      <c r="B277" s="748" t="s">
        <v>595</v>
      </c>
      <c r="C277" s="749" t="s">
        <v>617</v>
      </c>
      <c r="D277" s="750" t="s">
        <v>618</v>
      </c>
      <c r="E277" s="751">
        <v>50113001</v>
      </c>
      <c r="F277" s="750" t="s">
        <v>635</v>
      </c>
      <c r="G277" s="749" t="s">
        <v>636</v>
      </c>
      <c r="H277" s="749">
        <v>845369</v>
      </c>
      <c r="I277" s="749">
        <v>107987</v>
      </c>
      <c r="J277" s="749" t="s">
        <v>1124</v>
      </c>
      <c r="K277" s="749" t="s">
        <v>1125</v>
      </c>
      <c r="L277" s="752">
        <v>112.27999999999997</v>
      </c>
      <c r="M277" s="752">
        <v>3</v>
      </c>
      <c r="N277" s="753">
        <v>336.83999999999992</v>
      </c>
    </row>
    <row r="278" spans="1:14" ht="14.4" customHeight="1" x14ac:dyDescent="0.3">
      <c r="A278" s="747" t="s">
        <v>594</v>
      </c>
      <c r="B278" s="748" t="s">
        <v>595</v>
      </c>
      <c r="C278" s="749" t="s">
        <v>617</v>
      </c>
      <c r="D278" s="750" t="s">
        <v>618</v>
      </c>
      <c r="E278" s="751">
        <v>50113001</v>
      </c>
      <c r="F278" s="750" t="s">
        <v>635</v>
      </c>
      <c r="G278" s="749" t="s">
        <v>636</v>
      </c>
      <c r="H278" s="749">
        <v>235897</v>
      </c>
      <c r="I278" s="749">
        <v>235897</v>
      </c>
      <c r="J278" s="749" t="s">
        <v>660</v>
      </c>
      <c r="K278" s="749" t="s">
        <v>661</v>
      </c>
      <c r="L278" s="752">
        <v>59.909999999999982</v>
      </c>
      <c r="M278" s="752">
        <v>2</v>
      </c>
      <c r="N278" s="753">
        <v>119.81999999999996</v>
      </c>
    </row>
    <row r="279" spans="1:14" ht="14.4" customHeight="1" x14ac:dyDescent="0.3">
      <c r="A279" s="747" t="s">
        <v>594</v>
      </c>
      <c r="B279" s="748" t="s">
        <v>595</v>
      </c>
      <c r="C279" s="749" t="s">
        <v>617</v>
      </c>
      <c r="D279" s="750" t="s">
        <v>618</v>
      </c>
      <c r="E279" s="751">
        <v>50113001</v>
      </c>
      <c r="F279" s="750" t="s">
        <v>635</v>
      </c>
      <c r="G279" s="749" t="s">
        <v>636</v>
      </c>
      <c r="H279" s="749">
        <v>196610</v>
      </c>
      <c r="I279" s="749">
        <v>96610</v>
      </c>
      <c r="J279" s="749" t="s">
        <v>664</v>
      </c>
      <c r="K279" s="749" t="s">
        <v>665</v>
      </c>
      <c r="L279" s="752">
        <v>46.38</v>
      </c>
      <c r="M279" s="752">
        <v>1</v>
      </c>
      <c r="N279" s="753">
        <v>46.38</v>
      </c>
    </row>
    <row r="280" spans="1:14" ht="14.4" customHeight="1" x14ac:dyDescent="0.3">
      <c r="A280" s="747" t="s">
        <v>594</v>
      </c>
      <c r="B280" s="748" t="s">
        <v>595</v>
      </c>
      <c r="C280" s="749" t="s">
        <v>617</v>
      </c>
      <c r="D280" s="750" t="s">
        <v>618</v>
      </c>
      <c r="E280" s="751">
        <v>50113001</v>
      </c>
      <c r="F280" s="750" t="s">
        <v>635</v>
      </c>
      <c r="G280" s="749" t="s">
        <v>636</v>
      </c>
      <c r="H280" s="749">
        <v>847713</v>
      </c>
      <c r="I280" s="749">
        <v>125526</v>
      </c>
      <c r="J280" s="749" t="s">
        <v>1126</v>
      </c>
      <c r="K280" s="749" t="s">
        <v>1127</v>
      </c>
      <c r="L280" s="752">
        <v>114.05</v>
      </c>
      <c r="M280" s="752">
        <v>3</v>
      </c>
      <c r="N280" s="753">
        <v>342.15</v>
      </c>
    </row>
    <row r="281" spans="1:14" ht="14.4" customHeight="1" x14ac:dyDescent="0.3">
      <c r="A281" s="747" t="s">
        <v>594</v>
      </c>
      <c r="B281" s="748" t="s">
        <v>595</v>
      </c>
      <c r="C281" s="749" t="s">
        <v>617</v>
      </c>
      <c r="D281" s="750" t="s">
        <v>618</v>
      </c>
      <c r="E281" s="751">
        <v>50113001</v>
      </c>
      <c r="F281" s="750" t="s">
        <v>635</v>
      </c>
      <c r="G281" s="749" t="s">
        <v>636</v>
      </c>
      <c r="H281" s="749">
        <v>112892</v>
      </c>
      <c r="I281" s="749">
        <v>12892</v>
      </c>
      <c r="J281" s="749" t="s">
        <v>670</v>
      </c>
      <c r="K281" s="749" t="s">
        <v>671</v>
      </c>
      <c r="L281" s="752">
        <v>104.22764705882352</v>
      </c>
      <c r="M281" s="752">
        <v>17</v>
      </c>
      <c r="N281" s="753">
        <v>1771.87</v>
      </c>
    </row>
    <row r="282" spans="1:14" ht="14.4" customHeight="1" x14ac:dyDescent="0.3">
      <c r="A282" s="747" t="s">
        <v>594</v>
      </c>
      <c r="B282" s="748" t="s">
        <v>595</v>
      </c>
      <c r="C282" s="749" t="s">
        <v>617</v>
      </c>
      <c r="D282" s="750" t="s">
        <v>618</v>
      </c>
      <c r="E282" s="751">
        <v>50113001</v>
      </c>
      <c r="F282" s="750" t="s">
        <v>635</v>
      </c>
      <c r="G282" s="749" t="s">
        <v>636</v>
      </c>
      <c r="H282" s="749">
        <v>140274</v>
      </c>
      <c r="I282" s="749">
        <v>40274</v>
      </c>
      <c r="J282" s="749" t="s">
        <v>1128</v>
      </c>
      <c r="K282" s="749" t="s">
        <v>1129</v>
      </c>
      <c r="L282" s="752">
        <v>87.570000000000007</v>
      </c>
      <c r="M282" s="752">
        <v>1</v>
      </c>
      <c r="N282" s="753">
        <v>87.570000000000007</v>
      </c>
    </row>
    <row r="283" spans="1:14" ht="14.4" customHeight="1" x14ac:dyDescent="0.3">
      <c r="A283" s="747" t="s">
        <v>594</v>
      </c>
      <c r="B283" s="748" t="s">
        <v>595</v>
      </c>
      <c r="C283" s="749" t="s">
        <v>617</v>
      </c>
      <c r="D283" s="750" t="s">
        <v>618</v>
      </c>
      <c r="E283" s="751">
        <v>50113001</v>
      </c>
      <c r="F283" s="750" t="s">
        <v>635</v>
      </c>
      <c r="G283" s="749" t="s">
        <v>636</v>
      </c>
      <c r="H283" s="749">
        <v>162320</v>
      </c>
      <c r="I283" s="749">
        <v>62320</v>
      </c>
      <c r="J283" s="749" t="s">
        <v>676</v>
      </c>
      <c r="K283" s="749" t="s">
        <v>677</v>
      </c>
      <c r="L283" s="752">
        <v>74.40000000000002</v>
      </c>
      <c r="M283" s="752">
        <v>3</v>
      </c>
      <c r="N283" s="753">
        <v>223.20000000000005</v>
      </c>
    </row>
    <row r="284" spans="1:14" ht="14.4" customHeight="1" x14ac:dyDescent="0.3">
      <c r="A284" s="747" t="s">
        <v>594</v>
      </c>
      <c r="B284" s="748" t="s">
        <v>595</v>
      </c>
      <c r="C284" s="749" t="s">
        <v>617</v>
      </c>
      <c r="D284" s="750" t="s">
        <v>618</v>
      </c>
      <c r="E284" s="751">
        <v>50113001</v>
      </c>
      <c r="F284" s="750" t="s">
        <v>635</v>
      </c>
      <c r="G284" s="749" t="s">
        <v>636</v>
      </c>
      <c r="H284" s="749">
        <v>162318</v>
      </c>
      <c r="I284" s="749">
        <v>62318</v>
      </c>
      <c r="J284" s="749" t="s">
        <v>678</v>
      </c>
      <c r="K284" s="749" t="s">
        <v>679</v>
      </c>
      <c r="L284" s="752">
        <v>88.739999999999981</v>
      </c>
      <c r="M284" s="752">
        <v>1</v>
      </c>
      <c r="N284" s="753">
        <v>88.739999999999981</v>
      </c>
    </row>
    <row r="285" spans="1:14" ht="14.4" customHeight="1" x14ac:dyDescent="0.3">
      <c r="A285" s="747" t="s">
        <v>594</v>
      </c>
      <c r="B285" s="748" t="s">
        <v>595</v>
      </c>
      <c r="C285" s="749" t="s">
        <v>617</v>
      </c>
      <c r="D285" s="750" t="s">
        <v>618</v>
      </c>
      <c r="E285" s="751">
        <v>50113001</v>
      </c>
      <c r="F285" s="750" t="s">
        <v>635</v>
      </c>
      <c r="G285" s="749" t="s">
        <v>596</v>
      </c>
      <c r="H285" s="749">
        <v>848562</v>
      </c>
      <c r="I285" s="749">
        <v>126618</v>
      </c>
      <c r="J285" s="749" t="s">
        <v>1130</v>
      </c>
      <c r="K285" s="749" t="s">
        <v>1131</v>
      </c>
      <c r="L285" s="752">
        <v>77.290000000000006</v>
      </c>
      <c r="M285" s="752">
        <v>1</v>
      </c>
      <c r="N285" s="753">
        <v>77.290000000000006</v>
      </c>
    </row>
    <row r="286" spans="1:14" ht="14.4" customHeight="1" x14ac:dyDescent="0.3">
      <c r="A286" s="747" t="s">
        <v>594</v>
      </c>
      <c r="B286" s="748" t="s">
        <v>595</v>
      </c>
      <c r="C286" s="749" t="s">
        <v>617</v>
      </c>
      <c r="D286" s="750" t="s">
        <v>618</v>
      </c>
      <c r="E286" s="751">
        <v>50113001</v>
      </c>
      <c r="F286" s="750" t="s">
        <v>635</v>
      </c>
      <c r="G286" s="749" t="s">
        <v>636</v>
      </c>
      <c r="H286" s="749">
        <v>231689</v>
      </c>
      <c r="I286" s="749">
        <v>231689</v>
      </c>
      <c r="J286" s="749" t="s">
        <v>1132</v>
      </c>
      <c r="K286" s="749" t="s">
        <v>1133</v>
      </c>
      <c r="L286" s="752">
        <v>291.69</v>
      </c>
      <c r="M286" s="752">
        <v>2</v>
      </c>
      <c r="N286" s="753">
        <v>583.38</v>
      </c>
    </row>
    <row r="287" spans="1:14" ht="14.4" customHeight="1" x14ac:dyDescent="0.3">
      <c r="A287" s="747" t="s">
        <v>594</v>
      </c>
      <c r="B287" s="748" t="s">
        <v>595</v>
      </c>
      <c r="C287" s="749" t="s">
        <v>617</v>
      </c>
      <c r="D287" s="750" t="s">
        <v>618</v>
      </c>
      <c r="E287" s="751">
        <v>50113001</v>
      </c>
      <c r="F287" s="750" t="s">
        <v>635</v>
      </c>
      <c r="G287" s="749" t="s">
        <v>636</v>
      </c>
      <c r="H287" s="749">
        <v>231702</v>
      </c>
      <c r="I287" s="749">
        <v>231702</v>
      </c>
      <c r="J287" s="749" t="s">
        <v>1132</v>
      </c>
      <c r="K287" s="749" t="s">
        <v>1134</v>
      </c>
      <c r="L287" s="752">
        <v>249.83</v>
      </c>
      <c r="M287" s="752">
        <v>1</v>
      </c>
      <c r="N287" s="753">
        <v>249.83</v>
      </c>
    </row>
    <row r="288" spans="1:14" ht="14.4" customHeight="1" x14ac:dyDescent="0.3">
      <c r="A288" s="747" t="s">
        <v>594</v>
      </c>
      <c r="B288" s="748" t="s">
        <v>595</v>
      </c>
      <c r="C288" s="749" t="s">
        <v>617</v>
      </c>
      <c r="D288" s="750" t="s">
        <v>618</v>
      </c>
      <c r="E288" s="751">
        <v>50113001</v>
      </c>
      <c r="F288" s="750" t="s">
        <v>635</v>
      </c>
      <c r="G288" s="749" t="s">
        <v>636</v>
      </c>
      <c r="H288" s="749">
        <v>231696</v>
      </c>
      <c r="I288" s="749">
        <v>231696</v>
      </c>
      <c r="J288" s="749" t="s">
        <v>1132</v>
      </c>
      <c r="K288" s="749" t="s">
        <v>1135</v>
      </c>
      <c r="L288" s="752">
        <v>207.43999999999997</v>
      </c>
      <c r="M288" s="752">
        <v>2</v>
      </c>
      <c r="N288" s="753">
        <v>414.87999999999994</v>
      </c>
    </row>
    <row r="289" spans="1:14" ht="14.4" customHeight="1" x14ac:dyDescent="0.3">
      <c r="A289" s="747" t="s">
        <v>594</v>
      </c>
      <c r="B289" s="748" t="s">
        <v>595</v>
      </c>
      <c r="C289" s="749" t="s">
        <v>617</v>
      </c>
      <c r="D289" s="750" t="s">
        <v>618</v>
      </c>
      <c r="E289" s="751">
        <v>50113001</v>
      </c>
      <c r="F289" s="750" t="s">
        <v>635</v>
      </c>
      <c r="G289" s="749" t="s">
        <v>636</v>
      </c>
      <c r="H289" s="749">
        <v>225142</v>
      </c>
      <c r="I289" s="749">
        <v>225142</v>
      </c>
      <c r="J289" s="749" t="s">
        <v>1136</v>
      </c>
      <c r="K289" s="749" t="s">
        <v>1137</v>
      </c>
      <c r="L289" s="752">
        <v>58.14</v>
      </c>
      <c r="M289" s="752">
        <v>1</v>
      </c>
      <c r="N289" s="753">
        <v>58.14</v>
      </c>
    </row>
    <row r="290" spans="1:14" ht="14.4" customHeight="1" x14ac:dyDescent="0.3">
      <c r="A290" s="747" t="s">
        <v>594</v>
      </c>
      <c r="B290" s="748" t="s">
        <v>595</v>
      </c>
      <c r="C290" s="749" t="s">
        <v>617</v>
      </c>
      <c r="D290" s="750" t="s">
        <v>618</v>
      </c>
      <c r="E290" s="751">
        <v>50113001</v>
      </c>
      <c r="F290" s="750" t="s">
        <v>635</v>
      </c>
      <c r="G290" s="749" t="s">
        <v>636</v>
      </c>
      <c r="H290" s="749">
        <v>993603</v>
      </c>
      <c r="I290" s="749">
        <v>0</v>
      </c>
      <c r="J290" s="749" t="s">
        <v>682</v>
      </c>
      <c r="K290" s="749" t="s">
        <v>596</v>
      </c>
      <c r="L290" s="752">
        <v>178.41</v>
      </c>
      <c r="M290" s="752">
        <v>5</v>
      </c>
      <c r="N290" s="753">
        <v>892.05</v>
      </c>
    </row>
    <row r="291" spans="1:14" ht="14.4" customHeight="1" x14ac:dyDescent="0.3">
      <c r="A291" s="747" t="s">
        <v>594</v>
      </c>
      <c r="B291" s="748" t="s">
        <v>595</v>
      </c>
      <c r="C291" s="749" t="s">
        <v>617</v>
      </c>
      <c r="D291" s="750" t="s">
        <v>618</v>
      </c>
      <c r="E291" s="751">
        <v>50113001</v>
      </c>
      <c r="F291" s="750" t="s">
        <v>635</v>
      </c>
      <c r="G291" s="749" t="s">
        <v>636</v>
      </c>
      <c r="H291" s="749">
        <v>196620</v>
      </c>
      <c r="I291" s="749">
        <v>96620</v>
      </c>
      <c r="J291" s="749" t="s">
        <v>1138</v>
      </c>
      <c r="K291" s="749" t="s">
        <v>1139</v>
      </c>
      <c r="L291" s="752">
        <v>186.01999999999998</v>
      </c>
      <c r="M291" s="752">
        <v>1</v>
      </c>
      <c r="N291" s="753">
        <v>186.01999999999998</v>
      </c>
    </row>
    <row r="292" spans="1:14" ht="14.4" customHeight="1" x14ac:dyDescent="0.3">
      <c r="A292" s="747" t="s">
        <v>594</v>
      </c>
      <c r="B292" s="748" t="s">
        <v>595</v>
      </c>
      <c r="C292" s="749" t="s">
        <v>617</v>
      </c>
      <c r="D292" s="750" t="s">
        <v>618</v>
      </c>
      <c r="E292" s="751">
        <v>50113001</v>
      </c>
      <c r="F292" s="750" t="s">
        <v>635</v>
      </c>
      <c r="G292" s="749" t="s">
        <v>636</v>
      </c>
      <c r="H292" s="749">
        <v>203954</v>
      </c>
      <c r="I292" s="749">
        <v>203954</v>
      </c>
      <c r="J292" s="749" t="s">
        <v>683</v>
      </c>
      <c r="K292" s="749" t="s">
        <v>684</v>
      </c>
      <c r="L292" s="752">
        <v>92.4</v>
      </c>
      <c r="M292" s="752">
        <v>10</v>
      </c>
      <c r="N292" s="753">
        <v>924</v>
      </c>
    </row>
    <row r="293" spans="1:14" ht="14.4" customHeight="1" x14ac:dyDescent="0.3">
      <c r="A293" s="747" t="s">
        <v>594</v>
      </c>
      <c r="B293" s="748" t="s">
        <v>595</v>
      </c>
      <c r="C293" s="749" t="s">
        <v>617</v>
      </c>
      <c r="D293" s="750" t="s">
        <v>618</v>
      </c>
      <c r="E293" s="751">
        <v>50113001</v>
      </c>
      <c r="F293" s="750" t="s">
        <v>635</v>
      </c>
      <c r="G293" s="749" t="s">
        <v>649</v>
      </c>
      <c r="H293" s="749">
        <v>158673</v>
      </c>
      <c r="I293" s="749">
        <v>158673</v>
      </c>
      <c r="J293" s="749" t="s">
        <v>1140</v>
      </c>
      <c r="K293" s="749" t="s">
        <v>1141</v>
      </c>
      <c r="L293" s="752">
        <v>26.47</v>
      </c>
      <c r="M293" s="752">
        <v>1</v>
      </c>
      <c r="N293" s="753">
        <v>26.47</v>
      </c>
    </row>
    <row r="294" spans="1:14" ht="14.4" customHeight="1" x14ac:dyDescent="0.3">
      <c r="A294" s="747" t="s">
        <v>594</v>
      </c>
      <c r="B294" s="748" t="s">
        <v>595</v>
      </c>
      <c r="C294" s="749" t="s">
        <v>617</v>
      </c>
      <c r="D294" s="750" t="s">
        <v>618</v>
      </c>
      <c r="E294" s="751">
        <v>50113001</v>
      </c>
      <c r="F294" s="750" t="s">
        <v>635</v>
      </c>
      <c r="G294" s="749" t="s">
        <v>649</v>
      </c>
      <c r="H294" s="749">
        <v>158697</v>
      </c>
      <c r="I294" s="749">
        <v>158697</v>
      </c>
      <c r="J294" s="749" t="s">
        <v>685</v>
      </c>
      <c r="K294" s="749" t="s">
        <v>1142</v>
      </c>
      <c r="L294" s="752">
        <v>86.84666666666665</v>
      </c>
      <c r="M294" s="752">
        <v>3</v>
      </c>
      <c r="N294" s="753">
        <v>260.53999999999996</v>
      </c>
    </row>
    <row r="295" spans="1:14" ht="14.4" customHeight="1" x14ac:dyDescent="0.3">
      <c r="A295" s="747" t="s">
        <v>594</v>
      </c>
      <c r="B295" s="748" t="s">
        <v>595</v>
      </c>
      <c r="C295" s="749" t="s">
        <v>617</v>
      </c>
      <c r="D295" s="750" t="s">
        <v>618</v>
      </c>
      <c r="E295" s="751">
        <v>50113001</v>
      </c>
      <c r="F295" s="750" t="s">
        <v>635</v>
      </c>
      <c r="G295" s="749" t="s">
        <v>636</v>
      </c>
      <c r="H295" s="749">
        <v>394130</v>
      </c>
      <c r="I295" s="749">
        <v>0</v>
      </c>
      <c r="J295" s="749" t="s">
        <v>1143</v>
      </c>
      <c r="K295" s="749" t="s">
        <v>596</v>
      </c>
      <c r="L295" s="752">
        <v>37.740000000000009</v>
      </c>
      <c r="M295" s="752">
        <v>1</v>
      </c>
      <c r="N295" s="753">
        <v>37.740000000000009</v>
      </c>
    </row>
    <row r="296" spans="1:14" ht="14.4" customHeight="1" x14ac:dyDescent="0.3">
      <c r="A296" s="747" t="s">
        <v>594</v>
      </c>
      <c r="B296" s="748" t="s">
        <v>595</v>
      </c>
      <c r="C296" s="749" t="s">
        <v>617</v>
      </c>
      <c r="D296" s="750" t="s">
        <v>618</v>
      </c>
      <c r="E296" s="751">
        <v>50113001</v>
      </c>
      <c r="F296" s="750" t="s">
        <v>635</v>
      </c>
      <c r="G296" s="749" t="s">
        <v>636</v>
      </c>
      <c r="H296" s="749">
        <v>199466</v>
      </c>
      <c r="I296" s="749">
        <v>199466</v>
      </c>
      <c r="J296" s="749" t="s">
        <v>687</v>
      </c>
      <c r="K296" s="749" t="s">
        <v>688</v>
      </c>
      <c r="L296" s="752">
        <v>112.51000000000003</v>
      </c>
      <c r="M296" s="752">
        <v>1</v>
      </c>
      <c r="N296" s="753">
        <v>112.51000000000003</v>
      </c>
    </row>
    <row r="297" spans="1:14" ht="14.4" customHeight="1" x14ac:dyDescent="0.3">
      <c r="A297" s="747" t="s">
        <v>594</v>
      </c>
      <c r="B297" s="748" t="s">
        <v>595</v>
      </c>
      <c r="C297" s="749" t="s">
        <v>617</v>
      </c>
      <c r="D297" s="750" t="s">
        <v>618</v>
      </c>
      <c r="E297" s="751">
        <v>50113001</v>
      </c>
      <c r="F297" s="750" t="s">
        <v>635</v>
      </c>
      <c r="G297" s="749" t="s">
        <v>636</v>
      </c>
      <c r="H297" s="749">
        <v>147514</v>
      </c>
      <c r="I297" s="749">
        <v>47514</v>
      </c>
      <c r="J297" s="749" t="s">
        <v>1144</v>
      </c>
      <c r="K297" s="749" t="s">
        <v>1145</v>
      </c>
      <c r="L297" s="752">
        <v>37.359999999999992</v>
      </c>
      <c r="M297" s="752">
        <v>1</v>
      </c>
      <c r="N297" s="753">
        <v>37.359999999999992</v>
      </c>
    </row>
    <row r="298" spans="1:14" ht="14.4" customHeight="1" x14ac:dyDescent="0.3">
      <c r="A298" s="747" t="s">
        <v>594</v>
      </c>
      <c r="B298" s="748" t="s">
        <v>595</v>
      </c>
      <c r="C298" s="749" t="s">
        <v>617</v>
      </c>
      <c r="D298" s="750" t="s">
        <v>618</v>
      </c>
      <c r="E298" s="751">
        <v>50113001</v>
      </c>
      <c r="F298" s="750" t="s">
        <v>635</v>
      </c>
      <c r="G298" s="749" t="s">
        <v>636</v>
      </c>
      <c r="H298" s="749">
        <v>164888</v>
      </c>
      <c r="I298" s="749">
        <v>164888</v>
      </c>
      <c r="J298" s="749" t="s">
        <v>689</v>
      </c>
      <c r="K298" s="749" t="s">
        <v>690</v>
      </c>
      <c r="L298" s="752">
        <v>233.44999999999996</v>
      </c>
      <c r="M298" s="752">
        <v>1</v>
      </c>
      <c r="N298" s="753">
        <v>233.44999999999996</v>
      </c>
    </row>
    <row r="299" spans="1:14" ht="14.4" customHeight="1" x14ac:dyDescent="0.3">
      <c r="A299" s="747" t="s">
        <v>594</v>
      </c>
      <c r="B299" s="748" t="s">
        <v>595</v>
      </c>
      <c r="C299" s="749" t="s">
        <v>617</v>
      </c>
      <c r="D299" s="750" t="s">
        <v>618</v>
      </c>
      <c r="E299" s="751">
        <v>50113001</v>
      </c>
      <c r="F299" s="750" t="s">
        <v>635</v>
      </c>
      <c r="G299" s="749" t="s">
        <v>649</v>
      </c>
      <c r="H299" s="749">
        <v>850078</v>
      </c>
      <c r="I299" s="749">
        <v>102608</v>
      </c>
      <c r="J299" s="749" t="s">
        <v>1146</v>
      </c>
      <c r="K299" s="749" t="s">
        <v>1147</v>
      </c>
      <c r="L299" s="752">
        <v>43.82</v>
      </c>
      <c r="M299" s="752">
        <v>1</v>
      </c>
      <c r="N299" s="753">
        <v>43.82</v>
      </c>
    </row>
    <row r="300" spans="1:14" ht="14.4" customHeight="1" x14ac:dyDescent="0.3">
      <c r="A300" s="747" t="s">
        <v>594</v>
      </c>
      <c r="B300" s="748" t="s">
        <v>595</v>
      </c>
      <c r="C300" s="749" t="s">
        <v>617</v>
      </c>
      <c r="D300" s="750" t="s">
        <v>618</v>
      </c>
      <c r="E300" s="751">
        <v>50113001</v>
      </c>
      <c r="F300" s="750" t="s">
        <v>635</v>
      </c>
      <c r="G300" s="749" t="s">
        <v>649</v>
      </c>
      <c r="H300" s="749">
        <v>849990</v>
      </c>
      <c r="I300" s="749">
        <v>102596</v>
      </c>
      <c r="J300" s="749" t="s">
        <v>1148</v>
      </c>
      <c r="K300" s="749" t="s">
        <v>1149</v>
      </c>
      <c r="L300" s="752">
        <v>24.270000000000007</v>
      </c>
      <c r="M300" s="752">
        <v>1</v>
      </c>
      <c r="N300" s="753">
        <v>24.270000000000007</v>
      </c>
    </row>
    <row r="301" spans="1:14" ht="14.4" customHeight="1" x14ac:dyDescent="0.3">
      <c r="A301" s="747" t="s">
        <v>594</v>
      </c>
      <c r="B301" s="748" t="s">
        <v>595</v>
      </c>
      <c r="C301" s="749" t="s">
        <v>617</v>
      </c>
      <c r="D301" s="750" t="s">
        <v>618</v>
      </c>
      <c r="E301" s="751">
        <v>50113001</v>
      </c>
      <c r="F301" s="750" t="s">
        <v>635</v>
      </c>
      <c r="G301" s="749" t="s">
        <v>636</v>
      </c>
      <c r="H301" s="749">
        <v>182977</v>
      </c>
      <c r="I301" s="749">
        <v>182977</v>
      </c>
      <c r="J301" s="749" t="s">
        <v>1150</v>
      </c>
      <c r="K301" s="749" t="s">
        <v>1081</v>
      </c>
      <c r="L301" s="752">
        <v>145.86000000000001</v>
      </c>
      <c r="M301" s="752">
        <v>0.6</v>
      </c>
      <c r="N301" s="753">
        <v>87.516000000000005</v>
      </c>
    </row>
    <row r="302" spans="1:14" ht="14.4" customHeight="1" x14ac:dyDescent="0.3">
      <c r="A302" s="747" t="s">
        <v>594</v>
      </c>
      <c r="B302" s="748" t="s">
        <v>595</v>
      </c>
      <c r="C302" s="749" t="s">
        <v>617</v>
      </c>
      <c r="D302" s="750" t="s">
        <v>618</v>
      </c>
      <c r="E302" s="751">
        <v>50113001</v>
      </c>
      <c r="F302" s="750" t="s">
        <v>635</v>
      </c>
      <c r="G302" s="749" t="s">
        <v>636</v>
      </c>
      <c r="H302" s="749">
        <v>846446</v>
      </c>
      <c r="I302" s="749">
        <v>124343</v>
      </c>
      <c r="J302" s="749" t="s">
        <v>695</v>
      </c>
      <c r="K302" s="749" t="s">
        <v>686</v>
      </c>
      <c r="L302" s="752">
        <v>30.64</v>
      </c>
      <c r="M302" s="752">
        <v>1</v>
      </c>
      <c r="N302" s="753">
        <v>30.64</v>
      </c>
    </row>
    <row r="303" spans="1:14" ht="14.4" customHeight="1" x14ac:dyDescent="0.3">
      <c r="A303" s="747" t="s">
        <v>594</v>
      </c>
      <c r="B303" s="748" t="s">
        <v>595</v>
      </c>
      <c r="C303" s="749" t="s">
        <v>617</v>
      </c>
      <c r="D303" s="750" t="s">
        <v>618</v>
      </c>
      <c r="E303" s="751">
        <v>50113001</v>
      </c>
      <c r="F303" s="750" t="s">
        <v>635</v>
      </c>
      <c r="G303" s="749" t="s">
        <v>649</v>
      </c>
      <c r="H303" s="749">
        <v>214435</v>
      </c>
      <c r="I303" s="749">
        <v>214435</v>
      </c>
      <c r="J303" s="749" t="s">
        <v>702</v>
      </c>
      <c r="K303" s="749" t="s">
        <v>703</v>
      </c>
      <c r="L303" s="752">
        <v>42.89</v>
      </c>
      <c r="M303" s="752">
        <v>4</v>
      </c>
      <c r="N303" s="753">
        <v>171.56</v>
      </c>
    </row>
    <row r="304" spans="1:14" ht="14.4" customHeight="1" x14ac:dyDescent="0.3">
      <c r="A304" s="747" t="s">
        <v>594</v>
      </c>
      <c r="B304" s="748" t="s">
        <v>595</v>
      </c>
      <c r="C304" s="749" t="s">
        <v>617</v>
      </c>
      <c r="D304" s="750" t="s">
        <v>618</v>
      </c>
      <c r="E304" s="751">
        <v>50113001</v>
      </c>
      <c r="F304" s="750" t="s">
        <v>635</v>
      </c>
      <c r="G304" s="749" t="s">
        <v>649</v>
      </c>
      <c r="H304" s="749">
        <v>214427</v>
      </c>
      <c r="I304" s="749">
        <v>214427</v>
      </c>
      <c r="J304" s="749" t="s">
        <v>1151</v>
      </c>
      <c r="K304" s="749" t="s">
        <v>1152</v>
      </c>
      <c r="L304" s="752">
        <v>16.579999999999998</v>
      </c>
      <c r="M304" s="752">
        <v>16</v>
      </c>
      <c r="N304" s="753">
        <v>265.27999999999997</v>
      </c>
    </row>
    <row r="305" spans="1:14" ht="14.4" customHeight="1" x14ac:dyDescent="0.3">
      <c r="A305" s="747" t="s">
        <v>594</v>
      </c>
      <c r="B305" s="748" t="s">
        <v>595</v>
      </c>
      <c r="C305" s="749" t="s">
        <v>617</v>
      </c>
      <c r="D305" s="750" t="s">
        <v>618</v>
      </c>
      <c r="E305" s="751">
        <v>50113001</v>
      </c>
      <c r="F305" s="750" t="s">
        <v>635</v>
      </c>
      <c r="G305" s="749" t="s">
        <v>649</v>
      </c>
      <c r="H305" s="749">
        <v>113768</v>
      </c>
      <c r="I305" s="749">
        <v>13768</v>
      </c>
      <c r="J305" s="749" t="s">
        <v>707</v>
      </c>
      <c r="K305" s="749" t="s">
        <v>708</v>
      </c>
      <c r="L305" s="752">
        <v>89.310000000000016</v>
      </c>
      <c r="M305" s="752">
        <v>1</v>
      </c>
      <c r="N305" s="753">
        <v>89.310000000000016</v>
      </c>
    </row>
    <row r="306" spans="1:14" ht="14.4" customHeight="1" x14ac:dyDescent="0.3">
      <c r="A306" s="747" t="s">
        <v>594</v>
      </c>
      <c r="B306" s="748" t="s">
        <v>595</v>
      </c>
      <c r="C306" s="749" t="s">
        <v>617</v>
      </c>
      <c r="D306" s="750" t="s">
        <v>618</v>
      </c>
      <c r="E306" s="751">
        <v>50113001</v>
      </c>
      <c r="F306" s="750" t="s">
        <v>635</v>
      </c>
      <c r="G306" s="749" t="s">
        <v>649</v>
      </c>
      <c r="H306" s="749">
        <v>113767</v>
      </c>
      <c r="I306" s="749">
        <v>13767</v>
      </c>
      <c r="J306" s="749" t="s">
        <v>707</v>
      </c>
      <c r="K306" s="749" t="s">
        <v>1153</v>
      </c>
      <c r="L306" s="752">
        <v>44.66</v>
      </c>
      <c r="M306" s="752">
        <v>1</v>
      </c>
      <c r="N306" s="753">
        <v>44.66</v>
      </c>
    </row>
    <row r="307" spans="1:14" ht="14.4" customHeight="1" x14ac:dyDescent="0.3">
      <c r="A307" s="747" t="s">
        <v>594</v>
      </c>
      <c r="B307" s="748" t="s">
        <v>595</v>
      </c>
      <c r="C307" s="749" t="s">
        <v>617</v>
      </c>
      <c r="D307" s="750" t="s">
        <v>618</v>
      </c>
      <c r="E307" s="751">
        <v>50113001</v>
      </c>
      <c r="F307" s="750" t="s">
        <v>635</v>
      </c>
      <c r="G307" s="749" t="s">
        <v>636</v>
      </c>
      <c r="H307" s="749">
        <v>198190</v>
      </c>
      <c r="I307" s="749">
        <v>98190</v>
      </c>
      <c r="J307" s="749" t="s">
        <v>1154</v>
      </c>
      <c r="K307" s="749" t="s">
        <v>1155</v>
      </c>
      <c r="L307" s="752">
        <v>91.7</v>
      </c>
      <c r="M307" s="752">
        <v>1</v>
      </c>
      <c r="N307" s="753">
        <v>91.7</v>
      </c>
    </row>
    <row r="308" spans="1:14" ht="14.4" customHeight="1" x14ac:dyDescent="0.3">
      <c r="A308" s="747" t="s">
        <v>594</v>
      </c>
      <c r="B308" s="748" t="s">
        <v>595</v>
      </c>
      <c r="C308" s="749" t="s">
        <v>617</v>
      </c>
      <c r="D308" s="750" t="s">
        <v>618</v>
      </c>
      <c r="E308" s="751">
        <v>50113001</v>
      </c>
      <c r="F308" s="750" t="s">
        <v>635</v>
      </c>
      <c r="G308" s="749" t="s">
        <v>636</v>
      </c>
      <c r="H308" s="749">
        <v>193104</v>
      </c>
      <c r="I308" s="749">
        <v>93104</v>
      </c>
      <c r="J308" s="749" t="s">
        <v>715</v>
      </c>
      <c r="K308" s="749" t="s">
        <v>716</v>
      </c>
      <c r="L308" s="752">
        <v>47.320000000000007</v>
      </c>
      <c r="M308" s="752">
        <v>2</v>
      </c>
      <c r="N308" s="753">
        <v>94.640000000000015</v>
      </c>
    </row>
    <row r="309" spans="1:14" ht="14.4" customHeight="1" x14ac:dyDescent="0.3">
      <c r="A309" s="747" t="s">
        <v>594</v>
      </c>
      <c r="B309" s="748" t="s">
        <v>595</v>
      </c>
      <c r="C309" s="749" t="s">
        <v>617</v>
      </c>
      <c r="D309" s="750" t="s">
        <v>618</v>
      </c>
      <c r="E309" s="751">
        <v>50113001</v>
      </c>
      <c r="F309" s="750" t="s">
        <v>635</v>
      </c>
      <c r="G309" s="749" t="s">
        <v>636</v>
      </c>
      <c r="H309" s="749">
        <v>193105</v>
      </c>
      <c r="I309" s="749">
        <v>93105</v>
      </c>
      <c r="J309" s="749" t="s">
        <v>715</v>
      </c>
      <c r="K309" s="749" t="s">
        <v>717</v>
      </c>
      <c r="L309" s="752">
        <v>208.57000000000005</v>
      </c>
      <c r="M309" s="752">
        <v>1</v>
      </c>
      <c r="N309" s="753">
        <v>208.57000000000005</v>
      </c>
    </row>
    <row r="310" spans="1:14" ht="14.4" customHeight="1" x14ac:dyDescent="0.3">
      <c r="A310" s="747" t="s">
        <v>594</v>
      </c>
      <c r="B310" s="748" t="s">
        <v>595</v>
      </c>
      <c r="C310" s="749" t="s">
        <v>617</v>
      </c>
      <c r="D310" s="750" t="s">
        <v>618</v>
      </c>
      <c r="E310" s="751">
        <v>50113001</v>
      </c>
      <c r="F310" s="750" t="s">
        <v>635</v>
      </c>
      <c r="G310" s="749" t="s">
        <v>649</v>
      </c>
      <c r="H310" s="749">
        <v>847134</v>
      </c>
      <c r="I310" s="749">
        <v>151050</v>
      </c>
      <c r="J310" s="749" t="s">
        <v>1156</v>
      </c>
      <c r="K310" s="749" t="s">
        <v>1157</v>
      </c>
      <c r="L310" s="752">
        <v>503.08</v>
      </c>
      <c r="M310" s="752">
        <v>2</v>
      </c>
      <c r="N310" s="753">
        <v>1006.16</v>
      </c>
    </row>
    <row r="311" spans="1:14" ht="14.4" customHeight="1" x14ac:dyDescent="0.3">
      <c r="A311" s="747" t="s">
        <v>594</v>
      </c>
      <c r="B311" s="748" t="s">
        <v>595</v>
      </c>
      <c r="C311" s="749" t="s">
        <v>617</v>
      </c>
      <c r="D311" s="750" t="s">
        <v>618</v>
      </c>
      <c r="E311" s="751">
        <v>50113001</v>
      </c>
      <c r="F311" s="750" t="s">
        <v>635</v>
      </c>
      <c r="G311" s="749" t="s">
        <v>649</v>
      </c>
      <c r="H311" s="749">
        <v>192587</v>
      </c>
      <c r="I311" s="749">
        <v>92587</v>
      </c>
      <c r="J311" s="749" t="s">
        <v>718</v>
      </c>
      <c r="K311" s="749" t="s">
        <v>719</v>
      </c>
      <c r="L311" s="752">
        <v>58.25</v>
      </c>
      <c r="M311" s="752">
        <v>1</v>
      </c>
      <c r="N311" s="753">
        <v>58.25</v>
      </c>
    </row>
    <row r="312" spans="1:14" ht="14.4" customHeight="1" x14ac:dyDescent="0.3">
      <c r="A312" s="747" t="s">
        <v>594</v>
      </c>
      <c r="B312" s="748" t="s">
        <v>595</v>
      </c>
      <c r="C312" s="749" t="s">
        <v>617</v>
      </c>
      <c r="D312" s="750" t="s">
        <v>618</v>
      </c>
      <c r="E312" s="751">
        <v>50113001</v>
      </c>
      <c r="F312" s="750" t="s">
        <v>635</v>
      </c>
      <c r="G312" s="749" t="s">
        <v>636</v>
      </c>
      <c r="H312" s="749">
        <v>197522</v>
      </c>
      <c r="I312" s="749">
        <v>97522</v>
      </c>
      <c r="J312" s="749" t="s">
        <v>720</v>
      </c>
      <c r="K312" s="749" t="s">
        <v>721</v>
      </c>
      <c r="L312" s="752">
        <v>159.26000000000002</v>
      </c>
      <c r="M312" s="752">
        <v>3</v>
      </c>
      <c r="N312" s="753">
        <v>477.78000000000009</v>
      </c>
    </row>
    <row r="313" spans="1:14" ht="14.4" customHeight="1" x14ac:dyDescent="0.3">
      <c r="A313" s="747" t="s">
        <v>594</v>
      </c>
      <c r="B313" s="748" t="s">
        <v>595</v>
      </c>
      <c r="C313" s="749" t="s">
        <v>617</v>
      </c>
      <c r="D313" s="750" t="s">
        <v>618</v>
      </c>
      <c r="E313" s="751">
        <v>50113001</v>
      </c>
      <c r="F313" s="750" t="s">
        <v>635</v>
      </c>
      <c r="G313" s="749" t="s">
        <v>636</v>
      </c>
      <c r="H313" s="749">
        <v>201992</v>
      </c>
      <c r="I313" s="749">
        <v>201992</v>
      </c>
      <c r="J313" s="749" t="s">
        <v>720</v>
      </c>
      <c r="K313" s="749" t="s">
        <v>1158</v>
      </c>
      <c r="L313" s="752">
        <v>553.51</v>
      </c>
      <c r="M313" s="752">
        <v>2</v>
      </c>
      <c r="N313" s="753">
        <v>1107.02</v>
      </c>
    </row>
    <row r="314" spans="1:14" ht="14.4" customHeight="1" x14ac:dyDescent="0.3">
      <c r="A314" s="747" t="s">
        <v>594</v>
      </c>
      <c r="B314" s="748" t="s">
        <v>595</v>
      </c>
      <c r="C314" s="749" t="s">
        <v>617</v>
      </c>
      <c r="D314" s="750" t="s">
        <v>618</v>
      </c>
      <c r="E314" s="751">
        <v>50113001</v>
      </c>
      <c r="F314" s="750" t="s">
        <v>635</v>
      </c>
      <c r="G314" s="749" t="s">
        <v>636</v>
      </c>
      <c r="H314" s="749">
        <v>114075</v>
      </c>
      <c r="I314" s="749">
        <v>14075</v>
      </c>
      <c r="J314" s="749" t="s">
        <v>720</v>
      </c>
      <c r="K314" s="749" t="s">
        <v>722</v>
      </c>
      <c r="L314" s="752">
        <v>294.95000000000005</v>
      </c>
      <c r="M314" s="752">
        <v>1</v>
      </c>
      <c r="N314" s="753">
        <v>294.95000000000005</v>
      </c>
    </row>
    <row r="315" spans="1:14" ht="14.4" customHeight="1" x14ac:dyDescent="0.3">
      <c r="A315" s="747" t="s">
        <v>594</v>
      </c>
      <c r="B315" s="748" t="s">
        <v>595</v>
      </c>
      <c r="C315" s="749" t="s">
        <v>617</v>
      </c>
      <c r="D315" s="750" t="s">
        <v>618</v>
      </c>
      <c r="E315" s="751">
        <v>50113001</v>
      </c>
      <c r="F315" s="750" t="s">
        <v>635</v>
      </c>
      <c r="G315" s="749" t="s">
        <v>636</v>
      </c>
      <c r="H315" s="749">
        <v>184090</v>
      </c>
      <c r="I315" s="749">
        <v>84090</v>
      </c>
      <c r="J315" s="749" t="s">
        <v>723</v>
      </c>
      <c r="K315" s="749" t="s">
        <v>724</v>
      </c>
      <c r="L315" s="752">
        <v>60.14</v>
      </c>
      <c r="M315" s="752">
        <v>7</v>
      </c>
      <c r="N315" s="753">
        <v>420.98</v>
      </c>
    </row>
    <row r="316" spans="1:14" ht="14.4" customHeight="1" x14ac:dyDescent="0.3">
      <c r="A316" s="747" t="s">
        <v>594</v>
      </c>
      <c r="B316" s="748" t="s">
        <v>595</v>
      </c>
      <c r="C316" s="749" t="s">
        <v>617</v>
      </c>
      <c r="D316" s="750" t="s">
        <v>618</v>
      </c>
      <c r="E316" s="751">
        <v>50113001</v>
      </c>
      <c r="F316" s="750" t="s">
        <v>635</v>
      </c>
      <c r="G316" s="749" t="s">
        <v>636</v>
      </c>
      <c r="H316" s="749">
        <v>501994</v>
      </c>
      <c r="I316" s="749">
        <v>0</v>
      </c>
      <c r="J316" s="749" t="s">
        <v>725</v>
      </c>
      <c r="K316" s="749" t="s">
        <v>726</v>
      </c>
      <c r="L316" s="752">
        <v>279.34511111111112</v>
      </c>
      <c r="M316" s="752">
        <v>2</v>
      </c>
      <c r="N316" s="753">
        <v>558.69022222222225</v>
      </c>
    </row>
    <row r="317" spans="1:14" ht="14.4" customHeight="1" x14ac:dyDescent="0.3">
      <c r="A317" s="747" t="s">
        <v>594</v>
      </c>
      <c r="B317" s="748" t="s">
        <v>595</v>
      </c>
      <c r="C317" s="749" t="s">
        <v>617</v>
      </c>
      <c r="D317" s="750" t="s">
        <v>618</v>
      </c>
      <c r="E317" s="751">
        <v>50113001</v>
      </c>
      <c r="F317" s="750" t="s">
        <v>635</v>
      </c>
      <c r="G317" s="749" t="s">
        <v>636</v>
      </c>
      <c r="H317" s="749">
        <v>989970</v>
      </c>
      <c r="I317" s="749">
        <v>168651</v>
      </c>
      <c r="J317" s="749" t="s">
        <v>1159</v>
      </c>
      <c r="K317" s="749" t="s">
        <v>1160</v>
      </c>
      <c r="L317" s="752">
        <v>13831.079999999996</v>
      </c>
      <c r="M317" s="752">
        <v>1</v>
      </c>
      <c r="N317" s="753">
        <v>13831.079999999996</v>
      </c>
    </row>
    <row r="318" spans="1:14" ht="14.4" customHeight="1" x14ac:dyDescent="0.3">
      <c r="A318" s="747" t="s">
        <v>594</v>
      </c>
      <c r="B318" s="748" t="s">
        <v>595</v>
      </c>
      <c r="C318" s="749" t="s">
        <v>617</v>
      </c>
      <c r="D318" s="750" t="s">
        <v>618</v>
      </c>
      <c r="E318" s="751">
        <v>50113001</v>
      </c>
      <c r="F318" s="750" t="s">
        <v>635</v>
      </c>
      <c r="G318" s="749" t="s">
        <v>636</v>
      </c>
      <c r="H318" s="749">
        <v>102478</v>
      </c>
      <c r="I318" s="749">
        <v>2478</v>
      </c>
      <c r="J318" s="749" t="s">
        <v>727</v>
      </c>
      <c r="K318" s="749" t="s">
        <v>728</v>
      </c>
      <c r="L318" s="752">
        <v>77.079999999999984</v>
      </c>
      <c r="M318" s="752">
        <v>2</v>
      </c>
      <c r="N318" s="753">
        <v>154.15999999999997</v>
      </c>
    </row>
    <row r="319" spans="1:14" ht="14.4" customHeight="1" x14ac:dyDescent="0.3">
      <c r="A319" s="747" t="s">
        <v>594</v>
      </c>
      <c r="B319" s="748" t="s">
        <v>595</v>
      </c>
      <c r="C319" s="749" t="s">
        <v>617</v>
      </c>
      <c r="D319" s="750" t="s">
        <v>618</v>
      </c>
      <c r="E319" s="751">
        <v>50113001</v>
      </c>
      <c r="F319" s="750" t="s">
        <v>635</v>
      </c>
      <c r="G319" s="749" t="s">
        <v>636</v>
      </c>
      <c r="H319" s="749">
        <v>846346</v>
      </c>
      <c r="I319" s="749">
        <v>119672</v>
      </c>
      <c r="J319" s="749" t="s">
        <v>1161</v>
      </c>
      <c r="K319" s="749" t="s">
        <v>1162</v>
      </c>
      <c r="L319" s="752">
        <v>123.41</v>
      </c>
      <c r="M319" s="752">
        <v>2</v>
      </c>
      <c r="N319" s="753">
        <v>246.82</v>
      </c>
    </row>
    <row r="320" spans="1:14" ht="14.4" customHeight="1" x14ac:dyDescent="0.3">
      <c r="A320" s="747" t="s">
        <v>594</v>
      </c>
      <c r="B320" s="748" t="s">
        <v>595</v>
      </c>
      <c r="C320" s="749" t="s">
        <v>617</v>
      </c>
      <c r="D320" s="750" t="s">
        <v>618</v>
      </c>
      <c r="E320" s="751">
        <v>50113001</v>
      </c>
      <c r="F320" s="750" t="s">
        <v>635</v>
      </c>
      <c r="G320" s="749" t="s">
        <v>636</v>
      </c>
      <c r="H320" s="749">
        <v>108499</v>
      </c>
      <c r="I320" s="749">
        <v>8499</v>
      </c>
      <c r="J320" s="749" t="s">
        <v>1163</v>
      </c>
      <c r="K320" s="749" t="s">
        <v>1164</v>
      </c>
      <c r="L320" s="752">
        <v>111.52</v>
      </c>
      <c r="M320" s="752">
        <v>3</v>
      </c>
      <c r="N320" s="753">
        <v>334.56</v>
      </c>
    </row>
    <row r="321" spans="1:14" ht="14.4" customHeight="1" x14ac:dyDescent="0.3">
      <c r="A321" s="747" t="s">
        <v>594</v>
      </c>
      <c r="B321" s="748" t="s">
        <v>595</v>
      </c>
      <c r="C321" s="749" t="s">
        <v>617</v>
      </c>
      <c r="D321" s="750" t="s">
        <v>618</v>
      </c>
      <c r="E321" s="751">
        <v>50113001</v>
      </c>
      <c r="F321" s="750" t="s">
        <v>635</v>
      </c>
      <c r="G321" s="749" t="s">
        <v>636</v>
      </c>
      <c r="H321" s="749">
        <v>231751</v>
      </c>
      <c r="I321" s="749">
        <v>231751</v>
      </c>
      <c r="J321" s="749" t="s">
        <v>1163</v>
      </c>
      <c r="K321" s="749" t="s">
        <v>1164</v>
      </c>
      <c r="L321" s="752">
        <v>111.51999999999998</v>
      </c>
      <c r="M321" s="752">
        <v>7</v>
      </c>
      <c r="N321" s="753">
        <v>780.63999999999987</v>
      </c>
    </row>
    <row r="322" spans="1:14" ht="14.4" customHeight="1" x14ac:dyDescent="0.3">
      <c r="A322" s="747" t="s">
        <v>594</v>
      </c>
      <c r="B322" s="748" t="s">
        <v>595</v>
      </c>
      <c r="C322" s="749" t="s">
        <v>617</v>
      </c>
      <c r="D322" s="750" t="s">
        <v>618</v>
      </c>
      <c r="E322" s="751">
        <v>50113001</v>
      </c>
      <c r="F322" s="750" t="s">
        <v>635</v>
      </c>
      <c r="G322" s="749" t="s">
        <v>636</v>
      </c>
      <c r="H322" s="749">
        <v>58880</v>
      </c>
      <c r="I322" s="749">
        <v>58880</v>
      </c>
      <c r="J322" s="749" t="s">
        <v>734</v>
      </c>
      <c r="K322" s="749" t="s">
        <v>735</v>
      </c>
      <c r="L322" s="752">
        <v>105.22999999999999</v>
      </c>
      <c r="M322" s="752">
        <v>2</v>
      </c>
      <c r="N322" s="753">
        <v>210.45999999999998</v>
      </c>
    </row>
    <row r="323" spans="1:14" ht="14.4" customHeight="1" x14ac:dyDescent="0.3">
      <c r="A323" s="747" t="s">
        <v>594</v>
      </c>
      <c r="B323" s="748" t="s">
        <v>595</v>
      </c>
      <c r="C323" s="749" t="s">
        <v>617</v>
      </c>
      <c r="D323" s="750" t="s">
        <v>618</v>
      </c>
      <c r="E323" s="751">
        <v>50113001</v>
      </c>
      <c r="F323" s="750" t="s">
        <v>635</v>
      </c>
      <c r="G323" s="749" t="s">
        <v>636</v>
      </c>
      <c r="H323" s="749">
        <v>179327</v>
      </c>
      <c r="I323" s="749">
        <v>179327</v>
      </c>
      <c r="J323" s="749" t="s">
        <v>1165</v>
      </c>
      <c r="K323" s="749" t="s">
        <v>692</v>
      </c>
      <c r="L323" s="752">
        <v>74.400000000000006</v>
      </c>
      <c r="M323" s="752">
        <v>1</v>
      </c>
      <c r="N323" s="753">
        <v>74.400000000000006</v>
      </c>
    </row>
    <row r="324" spans="1:14" ht="14.4" customHeight="1" x14ac:dyDescent="0.3">
      <c r="A324" s="747" t="s">
        <v>594</v>
      </c>
      <c r="B324" s="748" t="s">
        <v>595</v>
      </c>
      <c r="C324" s="749" t="s">
        <v>617</v>
      </c>
      <c r="D324" s="750" t="s">
        <v>618</v>
      </c>
      <c r="E324" s="751">
        <v>50113001</v>
      </c>
      <c r="F324" s="750" t="s">
        <v>635</v>
      </c>
      <c r="G324" s="749" t="s">
        <v>636</v>
      </c>
      <c r="H324" s="749">
        <v>185656</v>
      </c>
      <c r="I324" s="749">
        <v>85656</v>
      </c>
      <c r="J324" s="749" t="s">
        <v>738</v>
      </c>
      <c r="K324" s="749" t="s">
        <v>731</v>
      </c>
      <c r="L324" s="752">
        <v>69.919999999999987</v>
      </c>
      <c r="M324" s="752">
        <v>2</v>
      </c>
      <c r="N324" s="753">
        <v>139.83999999999997</v>
      </c>
    </row>
    <row r="325" spans="1:14" ht="14.4" customHeight="1" x14ac:dyDescent="0.3">
      <c r="A325" s="747" t="s">
        <v>594</v>
      </c>
      <c r="B325" s="748" t="s">
        <v>595</v>
      </c>
      <c r="C325" s="749" t="s">
        <v>617</v>
      </c>
      <c r="D325" s="750" t="s">
        <v>618</v>
      </c>
      <c r="E325" s="751">
        <v>50113001</v>
      </c>
      <c r="F325" s="750" t="s">
        <v>635</v>
      </c>
      <c r="G325" s="749" t="s">
        <v>596</v>
      </c>
      <c r="H325" s="749">
        <v>175080</v>
      </c>
      <c r="I325" s="749">
        <v>175080</v>
      </c>
      <c r="J325" s="749" t="s">
        <v>739</v>
      </c>
      <c r="K325" s="749" t="s">
        <v>740</v>
      </c>
      <c r="L325" s="752">
        <v>169.46</v>
      </c>
      <c r="M325" s="752">
        <v>1</v>
      </c>
      <c r="N325" s="753">
        <v>169.46</v>
      </c>
    </row>
    <row r="326" spans="1:14" ht="14.4" customHeight="1" x14ac:dyDescent="0.3">
      <c r="A326" s="747" t="s">
        <v>594</v>
      </c>
      <c r="B326" s="748" t="s">
        <v>595</v>
      </c>
      <c r="C326" s="749" t="s">
        <v>617</v>
      </c>
      <c r="D326" s="750" t="s">
        <v>618</v>
      </c>
      <c r="E326" s="751">
        <v>50113001</v>
      </c>
      <c r="F326" s="750" t="s">
        <v>635</v>
      </c>
      <c r="G326" s="749" t="s">
        <v>636</v>
      </c>
      <c r="H326" s="749">
        <v>215567</v>
      </c>
      <c r="I326" s="749">
        <v>215567</v>
      </c>
      <c r="J326" s="749" t="s">
        <v>1166</v>
      </c>
      <c r="K326" s="749" t="s">
        <v>1167</v>
      </c>
      <c r="L326" s="752">
        <v>162.79</v>
      </c>
      <c r="M326" s="752">
        <v>1</v>
      </c>
      <c r="N326" s="753">
        <v>162.79</v>
      </c>
    </row>
    <row r="327" spans="1:14" ht="14.4" customHeight="1" x14ac:dyDescent="0.3">
      <c r="A327" s="747" t="s">
        <v>594</v>
      </c>
      <c r="B327" s="748" t="s">
        <v>595</v>
      </c>
      <c r="C327" s="749" t="s">
        <v>617</v>
      </c>
      <c r="D327" s="750" t="s">
        <v>618</v>
      </c>
      <c r="E327" s="751">
        <v>50113001</v>
      </c>
      <c r="F327" s="750" t="s">
        <v>635</v>
      </c>
      <c r="G327" s="749" t="s">
        <v>596</v>
      </c>
      <c r="H327" s="749">
        <v>159448</v>
      </c>
      <c r="I327" s="749">
        <v>59448</v>
      </c>
      <c r="J327" s="749" t="s">
        <v>1168</v>
      </c>
      <c r="K327" s="749" t="s">
        <v>1169</v>
      </c>
      <c r="L327" s="752">
        <v>368.89000000000004</v>
      </c>
      <c r="M327" s="752">
        <v>1</v>
      </c>
      <c r="N327" s="753">
        <v>368.89000000000004</v>
      </c>
    </row>
    <row r="328" spans="1:14" ht="14.4" customHeight="1" x14ac:dyDescent="0.3">
      <c r="A328" s="747" t="s">
        <v>594</v>
      </c>
      <c r="B328" s="748" t="s">
        <v>595</v>
      </c>
      <c r="C328" s="749" t="s">
        <v>617</v>
      </c>
      <c r="D328" s="750" t="s">
        <v>618</v>
      </c>
      <c r="E328" s="751">
        <v>50113001</v>
      </c>
      <c r="F328" s="750" t="s">
        <v>635</v>
      </c>
      <c r="G328" s="749" t="s">
        <v>636</v>
      </c>
      <c r="H328" s="749">
        <v>215476</v>
      </c>
      <c r="I328" s="749">
        <v>215476</v>
      </c>
      <c r="J328" s="749" t="s">
        <v>743</v>
      </c>
      <c r="K328" s="749" t="s">
        <v>744</v>
      </c>
      <c r="L328" s="752">
        <v>123.09999999999998</v>
      </c>
      <c r="M328" s="752">
        <v>1</v>
      </c>
      <c r="N328" s="753">
        <v>123.09999999999998</v>
      </c>
    </row>
    <row r="329" spans="1:14" ht="14.4" customHeight="1" x14ac:dyDescent="0.3">
      <c r="A329" s="747" t="s">
        <v>594</v>
      </c>
      <c r="B329" s="748" t="s">
        <v>595</v>
      </c>
      <c r="C329" s="749" t="s">
        <v>617</v>
      </c>
      <c r="D329" s="750" t="s">
        <v>618</v>
      </c>
      <c r="E329" s="751">
        <v>50113001</v>
      </c>
      <c r="F329" s="750" t="s">
        <v>635</v>
      </c>
      <c r="G329" s="749" t="s">
        <v>636</v>
      </c>
      <c r="H329" s="749">
        <v>215474</v>
      </c>
      <c r="I329" s="749">
        <v>215474</v>
      </c>
      <c r="J329" s="749" t="s">
        <v>745</v>
      </c>
      <c r="K329" s="749" t="s">
        <v>746</v>
      </c>
      <c r="L329" s="752">
        <v>526.83000000000004</v>
      </c>
      <c r="M329" s="752">
        <v>15</v>
      </c>
      <c r="N329" s="753">
        <v>7902.4500000000007</v>
      </c>
    </row>
    <row r="330" spans="1:14" ht="14.4" customHeight="1" x14ac:dyDescent="0.3">
      <c r="A330" s="747" t="s">
        <v>594</v>
      </c>
      <c r="B330" s="748" t="s">
        <v>595</v>
      </c>
      <c r="C330" s="749" t="s">
        <v>617</v>
      </c>
      <c r="D330" s="750" t="s">
        <v>618</v>
      </c>
      <c r="E330" s="751">
        <v>50113001</v>
      </c>
      <c r="F330" s="750" t="s">
        <v>635</v>
      </c>
      <c r="G330" s="749" t="s">
        <v>649</v>
      </c>
      <c r="H330" s="749">
        <v>847627</v>
      </c>
      <c r="I330" s="749">
        <v>134502</v>
      </c>
      <c r="J330" s="749" t="s">
        <v>1170</v>
      </c>
      <c r="K330" s="749" t="s">
        <v>1171</v>
      </c>
      <c r="L330" s="752">
        <v>50.74</v>
      </c>
      <c r="M330" s="752">
        <v>1</v>
      </c>
      <c r="N330" s="753">
        <v>50.74</v>
      </c>
    </row>
    <row r="331" spans="1:14" ht="14.4" customHeight="1" x14ac:dyDescent="0.3">
      <c r="A331" s="747" t="s">
        <v>594</v>
      </c>
      <c r="B331" s="748" t="s">
        <v>595</v>
      </c>
      <c r="C331" s="749" t="s">
        <v>617</v>
      </c>
      <c r="D331" s="750" t="s">
        <v>618</v>
      </c>
      <c r="E331" s="751">
        <v>50113001</v>
      </c>
      <c r="F331" s="750" t="s">
        <v>635</v>
      </c>
      <c r="G331" s="749" t="s">
        <v>649</v>
      </c>
      <c r="H331" s="749">
        <v>168326</v>
      </c>
      <c r="I331" s="749">
        <v>168326</v>
      </c>
      <c r="J331" s="749" t="s">
        <v>747</v>
      </c>
      <c r="K331" s="749" t="s">
        <v>748</v>
      </c>
      <c r="L331" s="752">
        <v>350.77</v>
      </c>
      <c r="M331" s="752">
        <v>1</v>
      </c>
      <c r="N331" s="753">
        <v>350.77</v>
      </c>
    </row>
    <row r="332" spans="1:14" ht="14.4" customHeight="1" x14ac:dyDescent="0.3">
      <c r="A332" s="747" t="s">
        <v>594</v>
      </c>
      <c r="B332" s="748" t="s">
        <v>595</v>
      </c>
      <c r="C332" s="749" t="s">
        <v>617</v>
      </c>
      <c r="D332" s="750" t="s">
        <v>618</v>
      </c>
      <c r="E332" s="751">
        <v>50113001</v>
      </c>
      <c r="F332" s="750" t="s">
        <v>635</v>
      </c>
      <c r="G332" s="749" t="s">
        <v>636</v>
      </c>
      <c r="H332" s="749">
        <v>159643</v>
      </c>
      <c r="I332" s="749">
        <v>59643</v>
      </c>
      <c r="J332" s="749" t="s">
        <v>1172</v>
      </c>
      <c r="K332" s="749" t="s">
        <v>1173</v>
      </c>
      <c r="L332" s="752">
        <v>151.85999999999999</v>
      </c>
      <c r="M332" s="752">
        <v>1</v>
      </c>
      <c r="N332" s="753">
        <v>151.85999999999999</v>
      </c>
    </row>
    <row r="333" spans="1:14" ht="14.4" customHeight="1" x14ac:dyDescent="0.3">
      <c r="A333" s="747" t="s">
        <v>594</v>
      </c>
      <c r="B333" s="748" t="s">
        <v>595</v>
      </c>
      <c r="C333" s="749" t="s">
        <v>617</v>
      </c>
      <c r="D333" s="750" t="s">
        <v>618</v>
      </c>
      <c r="E333" s="751">
        <v>50113001</v>
      </c>
      <c r="F333" s="750" t="s">
        <v>635</v>
      </c>
      <c r="G333" s="749" t="s">
        <v>636</v>
      </c>
      <c r="H333" s="749">
        <v>229191</v>
      </c>
      <c r="I333" s="749">
        <v>229191</v>
      </c>
      <c r="J333" s="749" t="s">
        <v>749</v>
      </c>
      <c r="K333" s="749" t="s">
        <v>750</v>
      </c>
      <c r="L333" s="752">
        <v>141.37000000000003</v>
      </c>
      <c r="M333" s="752">
        <v>1</v>
      </c>
      <c r="N333" s="753">
        <v>141.37000000000003</v>
      </c>
    </row>
    <row r="334" spans="1:14" ht="14.4" customHeight="1" x14ac:dyDescent="0.3">
      <c r="A334" s="747" t="s">
        <v>594</v>
      </c>
      <c r="B334" s="748" t="s">
        <v>595</v>
      </c>
      <c r="C334" s="749" t="s">
        <v>617</v>
      </c>
      <c r="D334" s="750" t="s">
        <v>618</v>
      </c>
      <c r="E334" s="751">
        <v>50113001</v>
      </c>
      <c r="F334" s="750" t="s">
        <v>635</v>
      </c>
      <c r="G334" s="749" t="s">
        <v>636</v>
      </c>
      <c r="H334" s="749">
        <v>184231</v>
      </c>
      <c r="I334" s="749">
        <v>84231</v>
      </c>
      <c r="J334" s="749" t="s">
        <v>751</v>
      </c>
      <c r="K334" s="749" t="s">
        <v>752</v>
      </c>
      <c r="L334" s="752">
        <v>373.2959708766449</v>
      </c>
      <c r="M334" s="752">
        <v>1</v>
      </c>
      <c r="N334" s="753">
        <v>373.2959708766449</v>
      </c>
    </row>
    <row r="335" spans="1:14" ht="14.4" customHeight="1" x14ac:dyDescent="0.3">
      <c r="A335" s="747" t="s">
        <v>594</v>
      </c>
      <c r="B335" s="748" t="s">
        <v>595</v>
      </c>
      <c r="C335" s="749" t="s">
        <v>617</v>
      </c>
      <c r="D335" s="750" t="s">
        <v>618</v>
      </c>
      <c r="E335" s="751">
        <v>50113001</v>
      </c>
      <c r="F335" s="750" t="s">
        <v>635</v>
      </c>
      <c r="G335" s="749" t="s">
        <v>636</v>
      </c>
      <c r="H335" s="749">
        <v>166015</v>
      </c>
      <c r="I335" s="749">
        <v>66015</v>
      </c>
      <c r="J335" s="749" t="s">
        <v>1174</v>
      </c>
      <c r="K335" s="749" t="s">
        <v>1175</v>
      </c>
      <c r="L335" s="752">
        <v>83.49</v>
      </c>
      <c r="M335" s="752">
        <v>1</v>
      </c>
      <c r="N335" s="753">
        <v>83.49</v>
      </c>
    </row>
    <row r="336" spans="1:14" ht="14.4" customHeight="1" x14ac:dyDescent="0.3">
      <c r="A336" s="747" t="s">
        <v>594</v>
      </c>
      <c r="B336" s="748" t="s">
        <v>595</v>
      </c>
      <c r="C336" s="749" t="s">
        <v>617</v>
      </c>
      <c r="D336" s="750" t="s">
        <v>618</v>
      </c>
      <c r="E336" s="751">
        <v>50113001</v>
      </c>
      <c r="F336" s="750" t="s">
        <v>635</v>
      </c>
      <c r="G336" s="749" t="s">
        <v>636</v>
      </c>
      <c r="H336" s="749">
        <v>199680</v>
      </c>
      <c r="I336" s="749">
        <v>199680</v>
      </c>
      <c r="J336" s="749" t="s">
        <v>753</v>
      </c>
      <c r="K336" s="749" t="s">
        <v>754</v>
      </c>
      <c r="L336" s="752">
        <v>362.89</v>
      </c>
      <c r="M336" s="752">
        <v>5</v>
      </c>
      <c r="N336" s="753">
        <v>1814.45</v>
      </c>
    </row>
    <row r="337" spans="1:14" ht="14.4" customHeight="1" x14ac:dyDescent="0.3">
      <c r="A337" s="747" t="s">
        <v>594</v>
      </c>
      <c r="B337" s="748" t="s">
        <v>595</v>
      </c>
      <c r="C337" s="749" t="s">
        <v>617</v>
      </c>
      <c r="D337" s="750" t="s">
        <v>618</v>
      </c>
      <c r="E337" s="751">
        <v>50113001</v>
      </c>
      <c r="F337" s="750" t="s">
        <v>635</v>
      </c>
      <c r="G337" s="749" t="s">
        <v>636</v>
      </c>
      <c r="H337" s="749">
        <v>157586</v>
      </c>
      <c r="I337" s="749">
        <v>57586</v>
      </c>
      <c r="J337" s="749" t="s">
        <v>757</v>
      </c>
      <c r="K337" s="749" t="s">
        <v>758</v>
      </c>
      <c r="L337" s="752">
        <v>73.70999999999998</v>
      </c>
      <c r="M337" s="752">
        <v>1</v>
      </c>
      <c r="N337" s="753">
        <v>73.70999999999998</v>
      </c>
    </row>
    <row r="338" spans="1:14" ht="14.4" customHeight="1" x14ac:dyDescent="0.3">
      <c r="A338" s="747" t="s">
        <v>594</v>
      </c>
      <c r="B338" s="748" t="s">
        <v>595</v>
      </c>
      <c r="C338" s="749" t="s">
        <v>617</v>
      </c>
      <c r="D338" s="750" t="s">
        <v>618</v>
      </c>
      <c r="E338" s="751">
        <v>50113001</v>
      </c>
      <c r="F338" s="750" t="s">
        <v>635</v>
      </c>
      <c r="G338" s="749" t="s">
        <v>636</v>
      </c>
      <c r="H338" s="749">
        <v>846413</v>
      </c>
      <c r="I338" s="749">
        <v>57585</v>
      </c>
      <c r="J338" s="749" t="s">
        <v>1176</v>
      </c>
      <c r="K338" s="749" t="s">
        <v>1177</v>
      </c>
      <c r="L338" s="752">
        <v>133.27999999999997</v>
      </c>
      <c r="M338" s="752">
        <v>3</v>
      </c>
      <c r="N338" s="753">
        <v>399.83999999999992</v>
      </c>
    </row>
    <row r="339" spans="1:14" ht="14.4" customHeight="1" x14ac:dyDescent="0.3">
      <c r="A339" s="747" t="s">
        <v>594</v>
      </c>
      <c r="B339" s="748" t="s">
        <v>595</v>
      </c>
      <c r="C339" s="749" t="s">
        <v>617</v>
      </c>
      <c r="D339" s="750" t="s">
        <v>618</v>
      </c>
      <c r="E339" s="751">
        <v>50113001</v>
      </c>
      <c r="F339" s="750" t="s">
        <v>635</v>
      </c>
      <c r="G339" s="749" t="s">
        <v>636</v>
      </c>
      <c r="H339" s="749">
        <v>848560</v>
      </c>
      <c r="I339" s="749">
        <v>125752</v>
      </c>
      <c r="J339" s="749" t="s">
        <v>759</v>
      </c>
      <c r="K339" s="749" t="s">
        <v>760</v>
      </c>
      <c r="L339" s="752">
        <v>223.26000000000002</v>
      </c>
      <c r="M339" s="752">
        <v>2</v>
      </c>
      <c r="N339" s="753">
        <v>446.52000000000004</v>
      </c>
    </row>
    <row r="340" spans="1:14" ht="14.4" customHeight="1" x14ac:dyDescent="0.3">
      <c r="A340" s="747" t="s">
        <v>594</v>
      </c>
      <c r="B340" s="748" t="s">
        <v>595</v>
      </c>
      <c r="C340" s="749" t="s">
        <v>617</v>
      </c>
      <c r="D340" s="750" t="s">
        <v>618</v>
      </c>
      <c r="E340" s="751">
        <v>50113001</v>
      </c>
      <c r="F340" s="750" t="s">
        <v>635</v>
      </c>
      <c r="G340" s="749" t="s">
        <v>649</v>
      </c>
      <c r="H340" s="749">
        <v>169191</v>
      </c>
      <c r="I340" s="749">
        <v>69191</v>
      </c>
      <c r="J340" s="749" t="s">
        <v>763</v>
      </c>
      <c r="K340" s="749" t="s">
        <v>764</v>
      </c>
      <c r="L340" s="752">
        <v>94.27000000000001</v>
      </c>
      <c r="M340" s="752">
        <v>1</v>
      </c>
      <c r="N340" s="753">
        <v>94.27000000000001</v>
      </c>
    </row>
    <row r="341" spans="1:14" ht="14.4" customHeight="1" x14ac:dyDescent="0.3">
      <c r="A341" s="747" t="s">
        <v>594</v>
      </c>
      <c r="B341" s="748" t="s">
        <v>595</v>
      </c>
      <c r="C341" s="749" t="s">
        <v>617</v>
      </c>
      <c r="D341" s="750" t="s">
        <v>618</v>
      </c>
      <c r="E341" s="751">
        <v>50113001</v>
      </c>
      <c r="F341" s="750" t="s">
        <v>635</v>
      </c>
      <c r="G341" s="749" t="s">
        <v>649</v>
      </c>
      <c r="H341" s="749">
        <v>169189</v>
      </c>
      <c r="I341" s="749">
        <v>69189</v>
      </c>
      <c r="J341" s="749" t="s">
        <v>765</v>
      </c>
      <c r="K341" s="749" t="s">
        <v>766</v>
      </c>
      <c r="L341" s="752">
        <v>61.113333333333316</v>
      </c>
      <c r="M341" s="752">
        <v>3</v>
      </c>
      <c r="N341" s="753">
        <v>183.33999999999995</v>
      </c>
    </row>
    <row r="342" spans="1:14" ht="14.4" customHeight="1" x14ac:dyDescent="0.3">
      <c r="A342" s="747" t="s">
        <v>594</v>
      </c>
      <c r="B342" s="748" t="s">
        <v>595</v>
      </c>
      <c r="C342" s="749" t="s">
        <v>617</v>
      </c>
      <c r="D342" s="750" t="s">
        <v>618</v>
      </c>
      <c r="E342" s="751">
        <v>50113001</v>
      </c>
      <c r="F342" s="750" t="s">
        <v>635</v>
      </c>
      <c r="G342" s="749" t="s">
        <v>649</v>
      </c>
      <c r="H342" s="749">
        <v>114439</v>
      </c>
      <c r="I342" s="749">
        <v>14439</v>
      </c>
      <c r="J342" s="749" t="s">
        <v>773</v>
      </c>
      <c r="K342" s="749" t="s">
        <v>774</v>
      </c>
      <c r="L342" s="752">
        <v>74.510000000000019</v>
      </c>
      <c r="M342" s="752">
        <v>2</v>
      </c>
      <c r="N342" s="753">
        <v>149.02000000000004</v>
      </c>
    </row>
    <row r="343" spans="1:14" ht="14.4" customHeight="1" x14ac:dyDescent="0.3">
      <c r="A343" s="747" t="s">
        <v>594</v>
      </c>
      <c r="B343" s="748" t="s">
        <v>595</v>
      </c>
      <c r="C343" s="749" t="s">
        <v>617</v>
      </c>
      <c r="D343" s="750" t="s">
        <v>618</v>
      </c>
      <c r="E343" s="751">
        <v>50113001</v>
      </c>
      <c r="F343" s="750" t="s">
        <v>635</v>
      </c>
      <c r="G343" s="749" t="s">
        <v>636</v>
      </c>
      <c r="H343" s="749">
        <v>152334</v>
      </c>
      <c r="I343" s="749">
        <v>52334</v>
      </c>
      <c r="J343" s="749" t="s">
        <v>775</v>
      </c>
      <c r="K343" s="749" t="s">
        <v>776</v>
      </c>
      <c r="L343" s="752">
        <v>198.18000000000006</v>
      </c>
      <c r="M343" s="752">
        <v>2</v>
      </c>
      <c r="N343" s="753">
        <v>396.36000000000013</v>
      </c>
    </row>
    <row r="344" spans="1:14" ht="14.4" customHeight="1" x14ac:dyDescent="0.3">
      <c r="A344" s="747" t="s">
        <v>594</v>
      </c>
      <c r="B344" s="748" t="s">
        <v>595</v>
      </c>
      <c r="C344" s="749" t="s">
        <v>617</v>
      </c>
      <c r="D344" s="750" t="s">
        <v>618</v>
      </c>
      <c r="E344" s="751">
        <v>50113001</v>
      </c>
      <c r="F344" s="750" t="s">
        <v>635</v>
      </c>
      <c r="G344" s="749" t="s">
        <v>649</v>
      </c>
      <c r="H344" s="749">
        <v>213477</v>
      </c>
      <c r="I344" s="749">
        <v>213477</v>
      </c>
      <c r="J344" s="749" t="s">
        <v>777</v>
      </c>
      <c r="K344" s="749" t="s">
        <v>778</v>
      </c>
      <c r="L344" s="752">
        <v>3300</v>
      </c>
      <c r="M344" s="752">
        <v>5</v>
      </c>
      <c r="N344" s="753">
        <v>16500</v>
      </c>
    </row>
    <row r="345" spans="1:14" ht="14.4" customHeight="1" x14ac:dyDescent="0.3">
      <c r="A345" s="747" t="s">
        <v>594</v>
      </c>
      <c r="B345" s="748" t="s">
        <v>595</v>
      </c>
      <c r="C345" s="749" t="s">
        <v>617</v>
      </c>
      <c r="D345" s="750" t="s">
        <v>618</v>
      </c>
      <c r="E345" s="751">
        <v>50113001</v>
      </c>
      <c r="F345" s="750" t="s">
        <v>635</v>
      </c>
      <c r="G345" s="749" t="s">
        <v>649</v>
      </c>
      <c r="H345" s="749">
        <v>156804</v>
      </c>
      <c r="I345" s="749">
        <v>56804</v>
      </c>
      <c r="J345" s="749" t="s">
        <v>779</v>
      </c>
      <c r="K345" s="749" t="s">
        <v>780</v>
      </c>
      <c r="L345" s="752">
        <v>31.572500000000002</v>
      </c>
      <c r="M345" s="752">
        <v>4</v>
      </c>
      <c r="N345" s="753">
        <v>126.29</v>
      </c>
    </row>
    <row r="346" spans="1:14" ht="14.4" customHeight="1" x14ac:dyDescent="0.3">
      <c r="A346" s="747" t="s">
        <v>594</v>
      </c>
      <c r="B346" s="748" t="s">
        <v>595</v>
      </c>
      <c r="C346" s="749" t="s">
        <v>617</v>
      </c>
      <c r="D346" s="750" t="s">
        <v>618</v>
      </c>
      <c r="E346" s="751">
        <v>50113001</v>
      </c>
      <c r="F346" s="750" t="s">
        <v>635</v>
      </c>
      <c r="G346" s="749" t="s">
        <v>649</v>
      </c>
      <c r="H346" s="749">
        <v>214036</v>
      </c>
      <c r="I346" s="749">
        <v>214036</v>
      </c>
      <c r="J346" s="749" t="s">
        <v>782</v>
      </c>
      <c r="K346" s="749" t="s">
        <v>783</v>
      </c>
      <c r="L346" s="752">
        <v>40.390000000000008</v>
      </c>
      <c r="M346" s="752">
        <v>6</v>
      </c>
      <c r="N346" s="753">
        <v>242.34000000000003</v>
      </c>
    </row>
    <row r="347" spans="1:14" ht="14.4" customHeight="1" x14ac:dyDescent="0.3">
      <c r="A347" s="747" t="s">
        <v>594</v>
      </c>
      <c r="B347" s="748" t="s">
        <v>595</v>
      </c>
      <c r="C347" s="749" t="s">
        <v>617</v>
      </c>
      <c r="D347" s="750" t="s">
        <v>618</v>
      </c>
      <c r="E347" s="751">
        <v>50113001</v>
      </c>
      <c r="F347" s="750" t="s">
        <v>635</v>
      </c>
      <c r="G347" s="749" t="s">
        <v>636</v>
      </c>
      <c r="H347" s="749">
        <v>102587</v>
      </c>
      <c r="I347" s="749">
        <v>2587</v>
      </c>
      <c r="J347" s="749" t="s">
        <v>784</v>
      </c>
      <c r="K347" s="749" t="s">
        <v>785</v>
      </c>
      <c r="L347" s="752">
        <v>140.77795532376135</v>
      </c>
      <c r="M347" s="752">
        <v>1</v>
      </c>
      <c r="N347" s="753">
        <v>140.77795532376135</v>
      </c>
    </row>
    <row r="348" spans="1:14" ht="14.4" customHeight="1" x14ac:dyDescent="0.3">
      <c r="A348" s="747" t="s">
        <v>594</v>
      </c>
      <c r="B348" s="748" t="s">
        <v>595</v>
      </c>
      <c r="C348" s="749" t="s">
        <v>617</v>
      </c>
      <c r="D348" s="750" t="s">
        <v>618</v>
      </c>
      <c r="E348" s="751">
        <v>50113001</v>
      </c>
      <c r="F348" s="750" t="s">
        <v>635</v>
      </c>
      <c r="G348" s="749" t="s">
        <v>636</v>
      </c>
      <c r="H348" s="749">
        <v>987477</v>
      </c>
      <c r="I348" s="749">
        <v>112666</v>
      </c>
      <c r="J348" s="749" t="s">
        <v>1178</v>
      </c>
      <c r="K348" s="749" t="s">
        <v>1179</v>
      </c>
      <c r="L348" s="752">
        <v>67.930000000000007</v>
      </c>
      <c r="M348" s="752">
        <v>1</v>
      </c>
      <c r="N348" s="753">
        <v>67.930000000000007</v>
      </c>
    </row>
    <row r="349" spans="1:14" ht="14.4" customHeight="1" x14ac:dyDescent="0.3">
      <c r="A349" s="747" t="s">
        <v>594</v>
      </c>
      <c r="B349" s="748" t="s">
        <v>595</v>
      </c>
      <c r="C349" s="749" t="s">
        <v>617</v>
      </c>
      <c r="D349" s="750" t="s">
        <v>618</v>
      </c>
      <c r="E349" s="751">
        <v>50113001</v>
      </c>
      <c r="F349" s="750" t="s">
        <v>635</v>
      </c>
      <c r="G349" s="749" t="s">
        <v>636</v>
      </c>
      <c r="H349" s="749">
        <v>848335</v>
      </c>
      <c r="I349" s="749">
        <v>155782</v>
      </c>
      <c r="J349" s="749" t="s">
        <v>1180</v>
      </c>
      <c r="K349" s="749" t="s">
        <v>1181</v>
      </c>
      <c r="L349" s="752">
        <v>53.530000000000015</v>
      </c>
      <c r="M349" s="752">
        <v>1</v>
      </c>
      <c r="N349" s="753">
        <v>53.530000000000015</v>
      </c>
    </row>
    <row r="350" spans="1:14" ht="14.4" customHeight="1" x14ac:dyDescent="0.3">
      <c r="A350" s="747" t="s">
        <v>594</v>
      </c>
      <c r="B350" s="748" t="s">
        <v>595</v>
      </c>
      <c r="C350" s="749" t="s">
        <v>617</v>
      </c>
      <c r="D350" s="750" t="s">
        <v>618</v>
      </c>
      <c r="E350" s="751">
        <v>50113001</v>
      </c>
      <c r="F350" s="750" t="s">
        <v>635</v>
      </c>
      <c r="G350" s="749" t="s">
        <v>636</v>
      </c>
      <c r="H350" s="749">
        <v>848930</v>
      </c>
      <c r="I350" s="749">
        <v>155781</v>
      </c>
      <c r="J350" s="749" t="s">
        <v>1180</v>
      </c>
      <c r="K350" s="749" t="s">
        <v>1182</v>
      </c>
      <c r="L350" s="752">
        <v>33.21</v>
      </c>
      <c r="M350" s="752">
        <v>1</v>
      </c>
      <c r="N350" s="753">
        <v>33.21</v>
      </c>
    </row>
    <row r="351" spans="1:14" ht="14.4" customHeight="1" x14ac:dyDescent="0.3">
      <c r="A351" s="747" t="s">
        <v>594</v>
      </c>
      <c r="B351" s="748" t="s">
        <v>595</v>
      </c>
      <c r="C351" s="749" t="s">
        <v>617</v>
      </c>
      <c r="D351" s="750" t="s">
        <v>618</v>
      </c>
      <c r="E351" s="751">
        <v>50113001</v>
      </c>
      <c r="F351" s="750" t="s">
        <v>635</v>
      </c>
      <c r="G351" s="749" t="s">
        <v>636</v>
      </c>
      <c r="H351" s="749">
        <v>158249</v>
      </c>
      <c r="I351" s="749">
        <v>58249</v>
      </c>
      <c r="J351" s="749" t="s">
        <v>1183</v>
      </c>
      <c r="K351" s="749" t="s">
        <v>596</v>
      </c>
      <c r="L351" s="752">
        <v>202.42000000000004</v>
      </c>
      <c r="M351" s="752">
        <v>5</v>
      </c>
      <c r="N351" s="753">
        <v>1012.1000000000003</v>
      </c>
    </row>
    <row r="352" spans="1:14" ht="14.4" customHeight="1" x14ac:dyDescent="0.3">
      <c r="A352" s="747" t="s">
        <v>594</v>
      </c>
      <c r="B352" s="748" t="s">
        <v>595</v>
      </c>
      <c r="C352" s="749" t="s">
        <v>617</v>
      </c>
      <c r="D352" s="750" t="s">
        <v>618</v>
      </c>
      <c r="E352" s="751">
        <v>50113001</v>
      </c>
      <c r="F352" s="750" t="s">
        <v>635</v>
      </c>
      <c r="G352" s="749" t="s">
        <v>636</v>
      </c>
      <c r="H352" s="749">
        <v>106091</v>
      </c>
      <c r="I352" s="749">
        <v>6091</v>
      </c>
      <c r="J352" s="749" t="s">
        <v>786</v>
      </c>
      <c r="K352" s="749" t="s">
        <v>1184</v>
      </c>
      <c r="L352" s="752">
        <v>89.75</v>
      </c>
      <c r="M352" s="752">
        <v>1</v>
      </c>
      <c r="N352" s="753">
        <v>89.75</v>
      </c>
    </row>
    <row r="353" spans="1:14" ht="14.4" customHeight="1" x14ac:dyDescent="0.3">
      <c r="A353" s="747" t="s">
        <v>594</v>
      </c>
      <c r="B353" s="748" t="s">
        <v>595</v>
      </c>
      <c r="C353" s="749" t="s">
        <v>617</v>
      </c>
      <c r="D353" s="750" t="s">
        <v>618</v>
      </c>
      <c r="E353" s="751">
        <v>50113001</v>
      </c>
      <c r="F353" s="750" t="s">
        <v>635</v>
      </c>
      <c r="G353" s="749" t="s">
        <v>636</v>
      </c>
      <c r="H353" s="749">
        <v>125366</v>
      </c>
      <c r="I353" s="749">
        <v>25366</v>
      </c>
      <c r="J353" s="749" t="s">
        <v>790</v>
      </c>
      <c r="K353" s="749" t="s">
        <v>791</v>
      </c>
      <c r="L353" s="752">
        <v>72</v>
      </c>
      <c r="M353" s="752">
        <v>1</v>
      </c>
      <c r="N353" s="753">
        <v>72</v>
      </c>
    </row>
    <row r="354" spans="1:14" ht="14.4" customHeight="1" x14ac:dyDescent="0.3">
      <c r="A354" s="747" t="s">
        <v>594</v>
      </c>
      <c r="B354" s="748" t="s">
        <v>595</v>
      </c>
      <c r="C354" s="749" t="s">
        <v>617</v>
      </c>
      <c r="D354" s="750" t="s">
        <v>618</v>
      </c>
      <c r="E354" s="751">
        <v>50113001</v>
      </c>
      <c r="F354" s="750" t="s">
        <v>635</v>
      </c>
      <c r="G354" s="749" t="s">
        <v>636</v>
      </c>
      <c r="H354" s="749">
        <v>109139</v>
      </c>
      <c r="I354" s="749">
        <v>176129</v>
      </c>
      <c r="J354" s="749" t="s">
        <v>792</v>
      </c>
      <c r="K354" s="749" t="s">
        <v>793</v>
      </c>
      <c r="L354" s="752">
        <v>638.78999999999985</v>
      </c>
      <c r="M354" s="752">
        <v>1</v>
      </c>
      <c r="N354" s="753">
        <v>638.78999999999985</v>
      </c>
    </row>
    <row r="355" spans="1:14" ht="14.4" customHeight="1" x14ac:dyDescent="0.3">
      <c r="A355" s="747" t="s">
        <v>594</v>
      </c>
      <c r="B355" s="748" t="s">
        <v>595</v>
      </c>
      <c r="C355" s="749" t="s">
        <v>617</v>
      </c>
      <c r="D355" s="750" t="s">
        <v>618</v>
      </c>
      <c r="E355" s="751">
        <v>50113001</v>
      </c>
      <c r="F355" s="750" t="s">
        <v>635</v>
      </c>
      <c r="G355" s="749" t="s">
        <v>636</v>
      </c>
      <c r="H355" s="749">
        <v>849045</v>
      </c>
      <c r="I355" s="749">
        <v>155938</v>
      </c>
      <c r="J355" s="749" t="s">
        <v>1185</v>
      </c>
      <c r="K355" s="749" t="s">
        <v>1186</v>
      </c>
      <c r="L355" s="752">
        <v>180.4</v>
      </c>
      <c r="M355" s="752">
        <v>1</v>
      </c>
      <c r="N355" s="753">
        <v>180.4</v>
      </c>
    </row>
    <row r="356" spans="1:14" ht="14.4" customHeight="1" x14ac:dyDescent="0.3">
      <c r="A356" s="747" t="s">
        <v>594</v>
      </c>
      <c r="B356" s="748" t="s">
        <v>595</v>
      </c>
      <c r="C356" s="749" t="s">
        <v>617</v>
      </c>
      <c r="D356" s="750" t="s">
        <v>618</v>
      </c>
      <c r="E356" s="751">
        <v>50113001</v>
      </c>
      <c r="F356" s="750" t="s">
        <v>635</v>
      </c>
      <c r="G356" s="749" t="s">
        <v>636</v>
      </c>
      <c r="H356" s="749">
        <v>214355</v>
      </c>
      <c r="I356" s="749">
        <v>214355</v>
      </c>
      <c r="J356" s="749" t="s">
        <v>796</v>
      </c>
      <c r="K356" s="749" t="s">
        <v>797</v>
      </c>
      <c r="L356" s="752">
        <v>215.17999999999998</v>
      </c>
      <c r="M356" s="752">
        <v>3</v>
      </c>
      <c r="N356" s="753">
        <v>645.54</v>
      </c>
    </row>
    <row r="357" spans="1:14" ht="14.4" customHeight="1" x14ac:dyDescent="0.3">
      <c r="A357" s="747" t="s">
        <v>594</v>
      </c>
      <c r="B357" s="748" t="s">
        <v>595</v>
      </c>
      <c r="C357" s="749" t="s">
        <v>617</v>
      </c>
      <c r="D357" s="750" t="s">
        <v>618</v>
      </c>
      <c r="E357" s="751">
        <v>50113001</v>
      </c>
      <c r="F357" s="750" t="s">
        <v>635</v>
      </c>
      <c r="G357" s="749" t="s">
        <v>596</v>
      </c>
      <c r="H357" s="749">
        <v>216572</v>
      </c>
      <c r="I357" s="749">
        <v>216572</v>
      </c>
      <c r="J357" s="749" t="s">
        <v>798</v>
      </c>
      <c r="K357" s="749" t="s">
        <v>799</v>
      </c>
      <c r="L357" s="752">
        <v>36.28</v>
      </c>
      <c r="M357" s="752">
        <v>10</v>
      </c>
      <c r="N357" s="753">
        <v>362.8</v>
      </c>
    </row>
    <row r="358" spans="1:14" ht="14.4" customHeight="1" x14ac:dyDescent="0.3">
      <c r="A358" s="747" t="s">
        <v>594</v>
      </c>
      <c r="B358" s="748" t="s">
        <v>595</v>
      </c>
      <c r="C358" s="749" t="s">
        <v>617</v>
      </c>
      <c r="D358" s="750" t="s">
        <v>618</v>
      </c>
      <c r="E358" s="751">
        <v>50113001</v>
      </c>
      <c r="F358" s="750" t="s">
        <v>635</v>
      </c>
      <c r="G358" s="749" t="s">
        <v>636</v>
      </c>
      <c r="H358" s="749">
        <v>100168</v>
      </c>
      <c r="I358" s="749">
        <v>168</v>
      </c>
      <c r="J358" s="749" t="s">
        <v>800</v>
      </c>
      <c r="K358" s="749" t="s">
        <v>801</v>
      </c>
      <c r="L358" s="752">
        <v>43.140000000000008</v>
      </c>
      <c r="M358" s="752">
        <v>1</v>
      </c>
      <c r="N358" s="753">
        <v>43.140000000000008</v>
      </c>
    </row>
    <row r="359" spans="1:14" ht="14.4" customHeight="1" x14ac:dyDescent="0.3">
      <c r="A359" s="747" t="s">
        <v>594</v>
      </c>
      <c r="B359" s="748" t="s">
        <v>595</v>
      </c>
      <c r="C359" s="749" t="s">
        <v>617</v>
      </c>
      <c r="D359" s="750" t="s">
        <v>618</v>
      </c>
      <c r="E359" s="751">
        <v>50113001</v>
      </c>
      <c r="F359" s="750" t="s">
        <v>635</v>
      </c>
      <c r="G359" s="749" t="s">
        <v>636</v>
      </c>
      <c r="H359" s="749">
        <v>223200</v>
      </c>
      <c r="I359" s="749">
        <v>223200</v>
      </c>
      <c r="J359" s="749" t="s">
        <v>1187</v>
      </c>
      <c r="K359" s="749" t="s">
        <v>1188</v>
      </c>
      <c r="L359" s="752">
        <v>144.73000000000002</v>
      </c>
      <c r="M359" s="752">
        <v>1</v>
      </c>
      <c r="N359" s="753">
        <v>144.73000000000002</v>
      </c>
    </row>
    <row r="360" spans="1:14" ht="14.4" customHeight="1" x14ac:dyDescent="0.3">
      <c r="A360" s="747" t="s">
        <v>594</v>
      </c>
      <c r="B360" s="748" t="s">
        <v>595</v>
      </c>
      <c r="C360" s="749" t="s">
        <v>617</v>
      </c>
      <c r="D360" s="750" t="s">
        <v>618</v>
      </c>
      <c r="E360" s="751">
        <v>50113001</v>
      </c>
      <c r="F360" s="750" t="s">
        <v>635</v>
      </c>
      <c r="G360" s="749" t="s">
        <v>636</v>
      </c>
      <c r="H360" s="749">
        <v>51383</v>
      </c>
      <c r="I360" s="749">
        <v>51383</v>
      </c>
      <c r="J360" s="749" t="s">
        <v>802</v>
      </c>
      <c r="K360" s="749" t="s">
        <v>803</v>
      </c>
      <c r="L360" s="752">
        <v>93.5</v>
      </c>
      <c r="M360" s="752">
        <v>3</v>
      </c>
      <c r="N360" s="753">
        <v>280.5</v>
      </c>
    </row>
    <row r="361" spans="1:14" ht="14.4" customHeight="1" x14ac:dyDescent="0.3">
      <c r="A361" s="747" t="s">
        <v>594</v>
      </c>
      <c r="B361" s="748" t="s">
        <v>595</v>
      </c>
      <c r="C361" s="749" t="s">
        <v>617</v>
      </c>
      <c r="D361" s="750" t="s">
        <v>618</v>
      </c>
      <c r="E361" s="751">
        <v>50113001</v>
      </c>
      <c r="F361" s="750" t="s">
        <v>635</v>
      </c>
      <c r="G361" s="749" t="s">
        <v>636</v>
      </c>
      <c r="H361" s="749">
        <v>51367</v>
      </c>
      <c r="I361" s="749">
        <v>51367</v>
      </c>
      <c r="J361" s="749" t="s">
        <v>802</v>
      </c>
      <c r="K361" s="749" t="s">
        <v>804</v>
      </c>
      <c r="L361" s="752">
        <v>92.950000000000017</v>
      </c>
      <c r="M361" s="752">
        <v>35</v>
      </c>
      <c r="N361" s="753">
        <v>3253.2500000000005</v>
      </c>
    </row>
    <row r="362" spans="1:14" ht="14.4" customHeight="1" x14ac:dyDescent="0.3">
      <c r="A362" s="747" t="s">
        <v>594</v>
      </c>
      <c r="B362" s="748" t="s">
        <v>595</v>
      </c>
      <c r="C362" s="749" t="s">
        <v>617</v>
      </c>
      <c r="D362" s="750" t="s">
        <v>618</v>
      </c>
      <c r="E362" s="751">
        <v>50113001</v>
      </c>
      <c r="F362" s="750" t="s">
        <v>635</v>
      </c>
      <c r="G362" s="749" t="s">
        <v>636</v>
      </c>
      <c r="H362" s="749">
        <v>51366</v>
      </c>
      <c r="I362" s="749">
        <v>51366</v>
      </c>
      <c r="J362" s="749" t="s">
        <v>802</v>
      </c>
      <c r="K362" s="749" t="s">
        <v>805</v>
      </c>
      <c r="L362" s="752">
        <v>171.6</v>
      </c>
      <c r="M362" s="752">
        <v>76</v>
      </c>
      <c r="N362" s="753">
        <v>13041.6</v>
      </c>
    </row>
    <row r="363" spans="1:14" ht="14.4" customHeight="1" x14ac:dyDescent="0.3">
      <c r="A363" s="747" t="s">
        <v>594</v>
      </c>
      <c r="B363" s="748" t="s">
        <v>595</v>
      </c>
      <c r="C363" s="749" t="s">
        <v>617</v>
      </c>
      <c r="D363" s="750" t="s">
        <v>618</v>
      </c>
      <c r="E363" s="751">
        <v>50113001</v>
      </c>
      <c r="F363" s="750" t="s">
        <v>635</v>
      </c>
      <c r="G363" s="749" t="s">
        <v>636</v>
      </c>
      <c r="H363" s="749">
        <v>197682</v>
      </c>
      <c r="I363" s="749">
        <v>97682</v>
      </c>
      <c r="J363" s="749" t="s">
        <v>806</v>
      </c>
      <c r="K363" s="749" t="s">
        <v>807</v>
      </c>
      <c r="L363" s="752">
        <v>9.2949999999999999</v>
      </c>
      <c r="M363" s="752">
        <v>1</v>
      </c>
      <c r="N363" s="753">
        <v>9.2949999999999999</v>
      </c>
    </row>
    <row r="364" spans="1:14" ht="14.4" customHeight="1" x14ac:dyDescent="0.3">
      <c r="A364" s="747" t="s">
        <v>594</v>
      </c>
      <c r="B364" s="748" t="s">
        <v>595</v>
      </c>
      <c r="C364" s="749" t="s">
        <v>617</v>
      </c>
      <c r="D364" s="750" t="s">
        <v>618</v>
      </c>
      <c r="E364" s="751">
        <v>50113001</v>
      </c>
      <c r="F364" s="750" t="s">
        <v>635</v>
      </c>
      <c r="G364" s="749" t="s">
        <v>636</v>
      </c>
      <c r="H364" s="749">
        <v>207897</v>
      </c>
      <c r="I364" s="749">
        <v>207897</v>
      </c>
      <c r="J364" s="749" t="s">
        <v>808</v>
      </c>
      <c r="K364" s="749" t="s">
        <v>1189</v>
      </c>
      <c r="L364" s="752">
        <v>44.59</v>
      </c>
      <c r="M364" s="752">
        <v>1</v>
      </c>
      <c r="N364" s="753">
        <v>44.59</v>
      </c>
    </row>
    <row r="365" spans="1:14" ht="14.4" customHeight="1" x14ac:dyDescent="0.3">
      <c r="A365" s="747" t="s">
        <v>594</v>
      </c>
      <c r="B365" s="748" t="s">
        <v>595</v>
      </c>
      <c r="C365" s="749" t="s">
        <v>617</v>
      </c>
      <c r="D365" s="750" t="s">
        <v>618</v>
      </c>
      <c r="E365" s="751">
        <v>50113001</v>
      </c>
      <c r="F365" s="750" t="s">
        <v>635</v>
      </c>
      <c r="G365" s="749" t="s">
        <v>636</v>
      </c>
      <c r="H365" s="749">
        <v>193724</v>
      </c>
      <c r="I365" s="749">
        <v>93724</v>
      </c>
      <c r="J365" s="749" t="s">
        <v>816</v>
      </c>
      <c r="K365" s="749" t="s">
        <v>817</v>
      </c>
      <c r="L365" s="752">
        <v>68.327499999999986</v>
      </c>
      <c r="M365" s="752">
        <v>4</v>
      </c>
      <c r="N365" s="753">
        <v>273.30999999999995</v>
      </c>
    </row>
    <row r="366" spans="1:14" ht="14.4" customHeight="1" x14ac:dyDescent="0.3">
      <c r="A366" s="747" t="s">
        <v>594</v>
      </c>
      <c r="B366" s="748" t="s">
        <v>595</v>
      </c>
      <c r="C366" s="749" t="s">
        <v>617</v>
      </c>
      <c r="D366" s="750" t="s">
        <v>618</v>
      </c>
      <c r="E366" s="751">
        <v>50113001</v>
      </c>
      <c r="F366" s="750" t="s">
        <v>635</v>
      </c>
      <c r="G366" s="749" t="s">
        <v>636</v>
      </c>
      <c r="H366" s="749">
        <v>114929</v>
      </c>
      <c r="I366" s="749">
        <v>14929</v>
      </c>
      <c r="J366" s="749" t="s">
        <v>1190</v>
      </c>
      <c r="K366" s="749" t="s">
        <v>1044</v>
      </c>
      <c r="L366" s="752">
        <v>131.57000000000002</v>
      </c>
      <c r="M366" s="752">
        <v>3</v>
      </c>
      <c r="N366" s="753">
        <v>394.71000000000004</v>
      </c>
    </row>
    <row r="367" spans="1:14" ht="14.4" customHeight="1" x14ac:dyDescent="0.3">
      <c r="A367" s="747" t="s">
        <v>594</v>
      </c>
      <c r="B367" s="748" t="s">
        <v>595</v>
      </c>
      <c r="C367" s="749" t="s">
        <v>617</v>
      </c>
      <c r="D367" s="750" t="s">
        <v>618</v>
      </c>
      <c r="E367" s="751">
        <v>50113001</v>
      </c>
      <c r="F367" s="750" t="s">
        <v>635</v>
      </c>
      <c r="G367" s="749" t="s">
        <v>636</v>
      </c>
      <c r="H367" s="749">
        <v>208466</v>
      </c>
      <c r="I367" s="749">
        <v>208466</v>
      </c>
      <c r="J367" s="749" t="s">
        <v>820</v>
      </c>
      <c r="K367" s="749" t="s">
        <v>821</v>
      </c>
      <c r="L367" s="752">
        <v>792.77</v>
      </c>
      <c r="M367" s="752">
        <v>6</v>
      </c>
      <c r="N367" s="753">
        <v>4756.62</v>
      </c>
    </row>
    <row r="368" spans="1:14" ht="14.4" customHeight="1" x14ac:dyDescent="0.3">
      <c r="A368" s="747" t="s">
        <v>594</v>
      </c>
      <c r="B368" s="748" t="s">
        <v>595</v>
      </c>
      <c r="C368" s="749" t="s">
        <v>617</v>
      </c>
      <c r="D368" s="750" t="s">
        <v>618</v>
      </c>
      <c r="E368" s="751">
        <v>50113001</v>
      </c>
      <c r="F368" s="750" t="s">
        <v>635</v>
      </c>
      <c r="G368" s="749" t="s">
        <v>636</v>
      </c>
      <c r="H368" s="749">
        <v>134821</v>
      </c>
      <c r="I368" s="749">
        <v>134821</v>
      </c>
      <c r="J368" s="749" t="s">
        <v>1191</v>
      </c>
      <c r="K368" s="749" t="s">
        <v>1192</v>
      </c>
      <c r="L368" s="752">
        <v>264.99</v>
      </c>
      <c r="M368" s="752">
        <v>3</v>
      </c>
      <c r="N368" s="753">
        <v>794.97</v>
      </c>
    </row>
    <row r="369" spans="1:14" ht="14.4" customHeight="1" x14ac:dyDescent="0.3">
      <c r="A369" s="747" t="s">
        <v>594</v>
      </c>
      <c r="B369" s="748" t="s">
        <v>595</v>
      </c>
      <c r="C369" s="749" t="s">
        <v>617</v>
      </c>
      <c r="D369" s="750" t="s">
        <v>618</v>
      </c>
      <c r="E369" s="751">
        <v>50113001</v>
      </c>
      <c r="F369" s="750" t="s">
        <v>635</v>
      </c>
      <c r="G369" s="749" t="s">
        <v>636</v>
      </c>
      <c r="H369" s="749">
        <v>117189</v>
      </c>
      <c r="I369" s="749">
        <v>17189</v>
      </c>
      <c r="J369" s="749" t="s">
        <v>826</v>
      </c>
      <c r="K369" s="749" t="s">
        <v>827</v>
      </c>
      <c r="L369" s="752">
        <v>55.875000000000014</v>
      </c>
      <c r="M369" s="752">
        <v>2</v>
      </c>
      <c r="N369" s="753">
        <v>111.75000000000003</v>
      </c>
    </row>
    <row r="370" spans="1:14" ht="14.4" customHeight="1" x14ac:dyDescent="0.3">
      <c r="A370" s="747" t="s">
        <v>594</v>
      </c>
      <c r="B370" s="748" t="s">
        <v>595</v>
      </c>
      <c r="C370" s="749" t="s">
        <v>617</v>
      </c>
      <c r="D370" s="750" t="s">
        <v>618</v>
      </c>
      <c r="E370" s="751">
        <v>50113001</v>
      </c>
      <c r="F370" s="750" t="s">
        <v>635</v>
      </c>
      <c r="G370" s="749" t="s">
        <v>636</v>
      </c>
      <c r="H370" s="749">
        <v>845697</v>
      </c>
      <c r="I370" s="749">
        <v>200935</v>
      </c>
      <c r="J370" s="749" t="s">
        <v>828</v>
      </c>
      <c r="K370" s="749" t="s">
        <v>829</v>
      </c>
      <c r="L370" s="752">
        <v>44.85</v>
      </c>
      <c r="M370" s="752">
        <v>4</v>
      </c>
      <c r="N370" s="753">
        <v>179.4</v>
      </c>
    </row>
    <row r="371" spans="1:14" ht="14.4" customHeight="1" x14ac:dyDescent="0.3">
      <c r="A371" s="747" t="s">
        <v>594</v>
      </c>
      <c r="B371" s="748" t="s">
        <v>595</v>
      </c>
      <c r="C371" s="749" t="s">
        <v>617</v>
      </c>
      <c r="D371" s="750" t="s">
        <v>618</v>
      </c>
      <c r="E371" s="751">
        <v>50113001</v>
      </c>
      <c r="F371" s="750" t="s">
        <v>635</v>
      </c>
      <c r="G371" s="749" t="s">
        <v>636</v>
      </c>
      <c r="H371" s="749">
        <v>230426</v>
      </c>
      <c r="I371" s="749">
        <v>230426</v>
      </c>
      <c r="J371" s="749" t="s">
        <v>830</v>
      </c>
      <c r="K371" s="749" t="s">
        <v>831</v>
      </c>
      <c r="L371" s="752">
        <v>78.639999999999986</v>
      </c>
      <c r="M371" s="752">
        <v>1</v>
      </c>
      <c r="N371" s="753">
        <v>78.639999999999986</v>
      </c>
    </row>
    <row r="372" spans="1:14" ht="14.4" customHeight="1" x14ac:dyDescent="0.3">
      <c r="A372" s="747" t="s">
        <v>594</v>
      </c>
      <c r="B372" s="748" t="s">
        <v>595</v>
      </c>
      <c r="C372" s="749" t="s">
        <v>617</v>
      </c>
      <c r="D372" s="750" t="s">
        <v>618</v>
      </c>
      <c r="E372" s="751">
        <v>50113001</v>
      </c>
      <c r="F372" s="750" t="s">
        <v>635</v>
      </c>
      <c r="G372" s="749" t="s">
        <v>649</v>
      </c>
      <c r="H372" s="749">
        <v>169623</v>
      </c>
      <c r="I372" s="749">
        <v>169623</v>
      </c>
      <c r="J372" s="749" t="s">
        <v>832</v>
      </c>
      <c r="K372" s="749" t="s">
        <v>833</v>
      </c>
      <c r="L372" s="752">
        <v>33.139999999999993</v>
      </c>
      <c r="M372" s="752">
        <v>1</v>
      </c>
      <c r="N372" s="753">
        <v>33.139999999999993</v>
      </c>
    </row>
    <row r="373" spans="1:14" ht="14.4" customHeight="1" x14ac:dyDescent="0.3">
      <c r="A373" s="747" t="s">
        <v>594</v>
      </c>
      <c r="B373" s="748" t="s">
        <v>595</v>
      </c>
      <c r="C373" s="749" t="s">
        <v>617</v>
      </c>
      <c r="D373" s="750" t="s">
        <v>618</v>
      </c>
      <c r="E373" s="751">
        <v>50113001</v>
      </c>
      <c r="F373" s="750" t="s">
        <v>635</v>
      </c>
      <c r="G373" s="749" t="s">
        <v>636</v>
      </c>
      <c r="H373" s="749">
        <v>29938</v>
      </c>
      <c r="I373" s="749">
        <v>29938</v>
      </c>
      <c r="J373" s="749" t="s">
        <v>1193</v>
      </c>
      <c r="K373" s="749" t="s">
        <v>1194</v>
      </c>
      <c r="L373" s="752">
        <v>2078.08</v>
      </c>
      <c r="M373" s="752">
        <v>1</v>
      </c>
      <c r="N373" s="753">
        <v>2078.08</v>
      </c>
    </row>
    <row r="374" spans="1:14" ht="14.4" customHeight="1" x14ac:dyDescent="0.3">
      <c r="A374" s="747" t="s">
        <v>594</v>
      </c>
      <c r="B374" s="748" t="s">
        <v>595</v>
      </c>
      <c r="C374" s="749" t="s">
        <v>617</v>
      </c>
      <c r="D374" s="750" t="s">
        <v>618</v>
      </c>
      <c r="E374" s="751">
        <v>50113001</v>
      </c>
      <c r="F374" s="750" t="s">
        <v>635</v>
      </c>
      <c r="G374" s="749" t="s">
        <v>649</v>
      </c>
      <c r="H374" s="749">
        <v>166759</v>
      </c>
      <c r="I374" s="749">
        <v>166759</v>
      </c>
      <c r="J374" s="749" t="s">
        <v>834</v>
      </c>
      <c r="K374" s="749" t="s">
        <v>835</v>
      </c>
      <c r="L374" s="752">
        <v>123.30999999999999</v>
      </c>
      <c r="M374" s="752">
        <v>2</v>
      </c>
      <c r="N374" s="753">
        <v>246.61999999999998</v>
      </c>
    </row>
    <row r="375" spans="1:14" ht="14.4" customHeight="1" x14ac:dyDescent="0.3">
      <c r="A375" s="747" t="s">
        <v>594</v>
      </c>
      <c r="B375" s="748" t="s">
        <v>595</v>
      </c>
      <c r="C375" s="749" t="s">
        <v>617</v>
      </c>
      <c r="D375" s="750" t="s">
        <v>618</v>
      </c>
      <c r="E375" s="751">
        <v>50113001</v>
      </c>
      <c r="F375" s="750" t="s">
        <v>635</v>
      </c>
      <c r="G375" s="749" t="s">
        <v>636</v>
      </c>
      <c r="H375" s="749">
        <v>930432</v>
      </c>
      <c r="I375" s="749">
        <v>0</v>
      </c>
      <c r="J375" s="749" t="s">
        <v>1195</v>
      </c>
      <c r="K375" s="749" t="s">
        <v>596</v>
      </c>
      <c r="L375" s="752">
        <v>84.691269674437848</v>
      </c>
      <c r="M375" s="752">
        <v>11</v>
      </c>
      <c r="N375" s="753">
        <v>931.6039664188163</v>
      </c>
    </row>
    <row r="376" spans="1:14" ht="14.4" customHeight="1" x14ac:dyDescent="0.3">
      <c r="A376" s="747" t="s">
        <v>594</v>
      </c>
      <c r="B376" s="748" t="s">
        <v>595</v>
      </c>
      <c r="C376" s="749" t="s">
        <v>617</v>
      </c>
      <c r="D376" s="750" t="s">
        <v>618</v>
      </c>
      <c r="E376" s="751">
        <v>50113001</v>
      </c>
      <c r="F376" s="750" t="s">
        <v>635</v>
      </c>
      <c r="G376" s="749" t="s">
        <v>636</v>
      </c>
      <c r="H376" s="749">
        <v>501916</v>
      </c>
      <c r="I376" s="749">
        <v>1000</v>
      </c>
      <c r="J376" s="749" t="s">
        <v>838</v>
      </c>
      <c r="K376" s="749" t="s">
        <v>1196</v>
      </c>
      <c r="L376" s="752">
        <v>317.50819999999999</v>
      </c>
      <c r="M376" s="752">
        <v>1</v>
      </c>
      <c r="N376" s="753">
        <v>317.50819999999999</v>
      </c>
    </row>
    <row r="377" spans="1:14" ht="14.4" customHeight="1" x14ac:dyDescent="0.3">
      <c r="A377" s="747" t="s">
        <v>594</v>
      </c>
      <c r="B377" s="748" t="s">
        <v>595</v>
      </c>
      <c r="C377" s="749" t="s">
        <v>617</v>
      </c>
      <c r="D377" s="750" t="s">
        <v>618</v>
      </c>
      <c r="E377" s="751">
        <v>50113001</v>
      </c>
      <c r="F377" s="750" t="s">
        <v>635</v>
      </c>
      <c r="G377" s="749" t="s">
        <v>636</v>
      </c>
      <c r="H377" s="749">
        <v>930589</v>
      </c>
      <c r="I377" s="749">
        <v>0</v>
      </c>
      <c r="J377" s="749" t="s">
        <v>1197</v>
      </c>
      <c r="K377" s="749" t="s">
        <v>596</v>
      </c>
      <c r="L377" s="752">
        <v>111.2989067199442</v>
      </c>
      <c r="M377" s="752">
        <v>1</v>
      </c>
      <c r="N377" s="753">
        <v>111.2989067199442</v>
      </c>
    </row>
    <row r="378" spans="1:14" ht="14.4" customHeight="1" x14ac:dyDescent="0.3">
      <c r="A378" s="747" t="s">
        <v>594</v>
      </c>
      <c r="B378" s="748" t="s">
        <v>595</v>
      </c>
      <c r="C378" s="749" t="s">
        <v>617</v>
      </c>
      <c r="D378" s="750" t="s">
        <v>618</v>
      </c>
      <c r="E378" s="751">
        <v>50113001</v>
      </c>
      <c r="F378" s="750" t="s">
        <v>635</v>
      </c>
      <c r="G378" s="749" t="s">
        <v>636</v>
      </c>
      <c r="H378" s="749">
        <v>930636</v>
      </c>
      <c r="I378" s="749">
        <v>0</v>
      </c>
      <c r="J378" s="749" t="s">
        <v>839</v>
      </c>
      <c r="K378" s="749" t="s">
        <v>596</v>
      </c>
      <c r="L378" s="752">
        <v>96.780636284112433</v>
      </c>
      <c r="M378" s="752">
        <v>15</v>
      </c>
      <c r="N378" s="753">
        <v>1451.7095442616865</v>
      </c>
    </row>
    <row r="379" spans="1:14" ht="14.4" customHeight="1" x14ac:dyDescent="0.3">
      <c r="A379" s="747" t="s">
        <v>594</v>
      </c>
      <c r="B379" s="748" t="s">
        <v>595</v>
      </c>
      <c r="C379" s="749" t="s">
        <v>617</v>
      </c>
      <c r="D379" s="750" t="s">
        <v>618</v>
      </c>
      <c r="E379" s="751">
        <v>50113001</v>
      </c>
      <c r="F379" s="750" t="s">
        <v>635</v>
      </c>
      <c r="G379" s="749" t="s">
        <v>636</v>
      </c>
      <c r="H379" s="749">
        <v>394072</v>
      </c>
      <c r="I379" s="749">
        <v>1000</v>
      </c>
      <c r="J379" s="749" t="s">
        <v>1198</v>
      </c>
      <c r="K379" s="749" t="s">
        <v>596</v>
      </c>
      <c r="L379" s="752">
        <v>1597.8899622913434</v>
      </c>
      <c r="M379" s="752">
        <v>1</v>
      </c>
      <c r="N379" s="753">
        <v>1597.8899622913434</v>
      </c>
    </row>
    <row r="380" spans="1:14" ht="14.4" customHeight="1" x14ac:dyDescent="0.3">
      <c r="A380" s="747" t="s">
        <v>594</v>
      </c>
      <c r="B380" s="748" t="s">
        <v>595</v>
      </c>
      <c r="C380" s="749" t="s">
        <v>617</v>
      </c>
      <c r="D380" s="750" t="s">
        <v>618</v>
      </c>
      <c r="E380" s="751">
        <v>50113001</v>
      </c>
      <c r="F380" s="750" t="s">
        <v>635</v>
      </c>
      <c r="G380" s="749" t="s">
        <v>636</v>
      </c>
      <c r="H380" s="749">
        <v>501555</v>
      </c>
      <c r="I380" s="749">
        <v>0</v>
      </c>
      <c r="J380" s="749" t="s">
        <v>1199</v>
      </c>
      <c r="K380" s="749" t="s">
        <v>596</v>
      </c>
      <c r="L380" s="752">
        <v>138.63160035855614</v>
      </c>
      <c r="M380" s="752">
        <v>1</v>
      </c>
      <c r="N380" s="753">
        <v>138.63160035855614</v>
      </c>
    </row>
    <row r="381" spans="1:14" ht="14.4" customHeight="1" x14ac:dyDescent="0.3">
      <c r="A381" s="747" t="s">
        <v>594</v>
      </c>
      <c r="B381" s="748" t="s">
        <v>595</v>
      </c>
      <c r="C381" s="749" t="s">
        <v>617</v>
      </c>
      <c r="D381" s="750" t="s">
        <v>618</v>
      </c>
      <c r="E381" s="751">
        <v>50113001</v>
      </c>
      <c r="F381" s="750" t="s">
        <v>635</v>
      </c>
      <c r="G381" s="749" t="s">
        <v>636</v>
      </c>
      <c r="H381" s="749">
        <v>921533</v>
      </c>
      <c r="I381" s="749">
        <v>0</v>
      </c>
      <c r="J381" s="749" t="s">
        <v>1200</v>
      </c>
      <c r="K381" s="749" t="s">
        <v>596</v>
      </c>
      <c r="L381" s="752">
        <v>304.90670252277209</v>
      </c>
      <c r="M381" s="752">
        <v>5</v>
      </c>
      <c r="N381" s="753">
        <v>1524.5335126138605</v>
      </c>
    </row>
    <row r="382" spans="1:14" ht="14.4" customHeight="1" x14ac:dyDescent="0.3">
      <c r="A382" s="747" t="s">
        <v>594</v>
      </c>
      <c r="B382" s="748" t="s">
        <v>595</v>
      </c>
      <c r="C382" s="749" t="s">
        <v>617</v>
      </c>
      <c r="D382" s="750" t="s">
        <v>618</v>
      </c>
      <c r="E382" s="751">
        <v>50113001</v>
      </c>
      <c r="F382" s="750" t="s">
        <v>635</v>
      </c>
      <c r="G382" s="749" t="s">
        <v>636</v>
      </c>
      <c r="H382" s="749">
        <v>921064</v>
      </c>
      <c r="I382" s="749">
        <v>0</v>
      </c>
      <c r="J382" s="749" t="s">
        <v>841</v>
      </c>
      <c r="K382" s="749" t="s">
        <v>596</v>
      </c>
      <c r="L382" s="752">
        <v>88.786733283526218</v>
      </c>
      <c r="M382" s="752">
        <v>8</v>
      </c>
      <c r="N382" s="753">
        <v>710.29386626820974</v>
      </c>
    </row>
    <row r="383" spans="1:14" ht="14.4" customHeight="1" x14ac:dyDescent="0.3">
      <c r="A383" s="747" t="s">
        <v>594</v>
      </c>
      <c r="B383" s="748" t="s">
        <v>595</v>
      </c>
      <c r="C383" s="749" t="s">
        <v>617</v>
      </c>
      <c r="D383" s="750" t="s">
        <v>618</v>
      </c>
      <c r="E383" s="751">
        <v>50113001</v>
      </c>
      <c r="F383" s="750" t="s">
        <v>635</v>
      </c>
      <c r="G383" s="749" t="s">
        <v>649</v>
      </c>
      <c r="H383" s="749">
        <v>848722</v>
      </c>
      <c r="I383" s="749">
        <v>151057</v>
      </c>
      <c r="J383" s="749" t="s">
        <v>1201</v>
      </c>
      <c r="K383" s="749" t="s">
        <v>1202</v>
      </c>
      <c r="L383" s="752">
        <v>415.97000000000014</v>
      </c>
      <c r="M383" s="752">
        <v>1</v>
      </c>
      <c r="N383" s="753">
        <v>415.97000000000014</v>
      </c>
    </row>
    <row r="384" spans="1:14" ht="14.4" customHeight="1" x14ac:dyDescent="0.3">
      <c r="A384" s="747" t="s">
        <v>594</v>
      </c>
      <c r="B384" s="748" t="s">
        <v>595</v>
      </c>
      <c r="C384" s="749" t="s">
        <v>617</v>
      </c>
      <c r="D384" s="750" t="s">
        <v>618</v>
      </c>
      <c r="E384" s="751">
        <v>50113001</v>
      </c>
      <c r="F384" s="750" t="s">
        <v>635</v>
      </c>
      <c r="G384" s="749" t="s">
        <v>596</v>
      </c>
      <c r="H384" s="749">
        <v>168584</v>
      </c>
      <c r="I384" s="749">
        <v>168584</v>
      </c>
      <c r="J384" s="749" t="s">
        <v>1203</v>
      </c>
      <c r="K384" s="749" t="s">
        <v>1204</v>
      </c>
      <c r="L384" s="752">
        <v>170.95</v>
      </c>
      <c r="M384" s="752">
        <v>1</v>
      </c>
      <c r="N384" s="753">
        <v>170.95</v>
      </c>
    </row>
    <row r="385" spans="1:14" ht="14.4" customHeight="1" x14ac:dyDescent="0.3">
      <c r="A385" s="747" t="s">
        <v>594</v>
      </c>
      <c r="B385" s="748" t="s">
        <v>595</v>
      </c>
      <c r="C385" s="749" t="s">
        <v>617</v>
      </c>
      <c r="D385" s="750" t="s">
        <v>618</v>
      </c>
      <c r="E385" s="751">
        <v>50113001</v>
      </c>
      <c r="F385" s="750" t="s">
        <v>635</v>
      </c>
      <c r="G385" s="749" t="s">
        <v>636</v>
      </c>
      <c r="H385" s="749">
        <v>188219</v>
      </c>
      <c r="I385" s="749">
        <v>88219</v>
      </c>
      <c r="J385" s="749" t="s">
        <v>852</v>
      </c>
      <c r="K385" s="749" t="s">
        <v>853</v>
      </c>
      <c r="L385" s="752">
        <v>140.07</v>
      </c>
      <c r="M385" s="752">
        <v>2</v>
      </c>
      <c r="N385" s="753">
        <v>280.14</v>
      </c>
    </row>
    <row r="386" spans="1:14" ht="14.4" customHeight="1" x14ac:dyDescent="0.3">
      <c r="A386" s="747" t="s">
        <v>594</v>
      </c>
      <c r="B386" s="748" t="s">
        <v>595</v>
      </c>
      <c r="C386" s="749" t="s">
        <v>617</v>
      </c>
      <c r="D386" s="750" t="s">
        <v>618</v>
      </c>
      <c r="E386" s="751">
        <v>50113001</v>
      </c>
      <c r="F386" s="750" t="s">
        <v>635</v>
      </c>
      <c r="G386" s="749" t="s">
        <v>636</v>
      </c>
      <c r="H386" s="749">
        <v>192853</v>
      </c>
      <c r="I386" s="749">
        <v>192853</v>
      </c>
      <c r="J386" s="749" t="s">
        <v>859</v>
      </c>
      <c r="K386" s="749" t="s">
        <v>860</v>
      </c>
      <c r="L386" s="752">
        <v>109.89833333333335</v>
      </c>
      <c r="M386" s="752">
        <v>6</v>
      </c>
      <c r="N386" s="753">
        <v>659.3900000000001</v>
      </c>
    </row>
    <row r="387" spans="1:14" ht="14.4" customHeight="1" x14ac:dyDescent="0.3">
      <c r="A387" s="747" t="s">
        <v>594</v>
      </c>
      <c r="B387" s="748" t="s">
        <v>595</v>
      </c>
      <c r="C387" s="749" t="s">
        <v>617</v>
      </c>
      <c r="D387" s="750" t="s">
        <v>618</v>
      </c>
      <c r="E387" s="751">
        <v>50113001</v>
      </c>
      <c r="F387" s="750" t="s">
        <v>635</v>
      </c>
      <c r="G387" s="749" t="s">
        <v>636</v>
      </c>
      <c r="H387" s="749">
        <v>110151</v>
      </c>
      <c r="I387" s="749">
        <v>10151</v>
      </c>
      <c r="J387" s="749" t="s">
        <v>859</v>
      </c>
      <c r="K387" s="749" t="s">
        <v>1205</v>
      </c>
      <c r="L387" s="752">
        <v>66.260000000000019</v>
      </c>
      <c r="M387" s="752">
        <v>2</v>
      </c>
      <c r="N387" s="753">
        <v>132.52000000000004</v>
      </c>
    </row>
    <row r="388" spans="1:14" ht="14.4" customHeight="1" x14ac:dyDescent="0.3">
      <c r="A388" s="747" t="s">
        <v>594</v>
      </c>
      <c r="B388" s="748" t="s">
        <v>595</v>
      </c>
      <c r="C388" s="749" t="s">
        <v>617</v>
      </c>
      <c r="D388" s="750" t="s">
        <v>618</v>
      </c>
      <c r="E388" s="751">
        <v>50113001</v>
      </c>
      <c r="F388" s="750" t="s">
        <v>635</v>
      </c>
      <c r="G388" s="749" t="s">
        <v>636</v>
      </c>
      <c r="H388" s="749">
        <v>67558</v>
      </c>
      <c r="I388" s="749">
        <v>67558</v>
      </c>
      <c r="J388" s="749" t="s">
        <v>863</v>
      </c>
      <c r="K388" s="749" t="s">
        <v>864</v>
      </c>
      <c r="L388" s="752">
        <v>27.490000000000002</v>
      </c>
      <c r="M388" s="752">
        <v>26</v>
      </c>
      <c r="N388" s="753">
        <v>714.74</v>
      </c>
    </row>
    <row r="389" spans="1:14" ht="14.4" customHeight="1" x14ac:dyDescent="0.3">
      <c r="A389" s="747" t="s">
        <v>594</v>
      </c>
      <c r="B389" s="748" t="s">
        <v>595</v>
      </c>
      <c r="C389" s="749" t="s">
        <v>617</v>
      </c>
      <c r="D389" s="750" t="s">
        <v>618</v>
      </c>
      <c r="E389" s="751">
        <v>50113001</v>
      </c>
      <c r="F389" s="750" t="s">
        <v>635</v>
      </c>
      <c r="G389" s="749" t="s">
        <v>636</v>
      </c>
      <c r="H389" s="749">
        <v>148429</v>
      </c>
      <c r="I389" s="749">
        <v>48429</v>
      </c>
      <c r="J389" s="749" t="s">
        <v>865</v>
      </c>
      <c r="K389" s="749" t="s">
        <v>866</v>
      </c>
      <c r="L389" s="752">
        <v>69.950000000000017</v>
      </c>
      <c r="M389" s="752">
        <v>2</v>
      </c>
      <c r="N389" s="753">
        <v>139.90000000000003</v>
      </c>
    </row>
    <row r="390" spans="1:14" ht="14.4" customHeight="1" x14ac:dyDescent="0.3">
      <c r="A390" s="747" t="s">
        <v>594</v>
      </c>
      <c r="B390" s="748" t="s">
        <v>595</v>
      </c>
      <c r="C390" s="749" t="s">
        <v>617</v>
      </c>
      <c r="D390" s="750" t="s">
        <v>618</v>
      </c>
      <c r="E390" s="751">
        <v>50113001</v>
      </c>
      <c r="F390" s="750" t="s">
        <v>635</v>
      </c>
      <c r="G390" s="749" t="s">
        <v>636</v>
      </c>
      <c r="H390" s="749">
        <v>117992</v>
      </c>
      <c r="I390" s="749">
        <v>17992</v>
      </c>
      <c r="J390" s="749" t="s">
        <v>867</v>
      </c>
      <c r="K390" s="749" t="s">
        <v>868</v>
      </c>
      <c r="L390" s="752">
        <v>84.237500000000011</v>
      </c>
      <c r="M390" s="752">
        <v>4</v>
      </c>
      <c r="N390" s="753">
        <v>336.95000000000005</v>
      </c>
    </row>
    <row r="391" spans="1:14" ht="14.4" customHeight="1" x14ac:dyDescent="0.3">
      <c r="A391" s="747" t="s">
        <v>594</v>
      </c>
      <c r="B391" s="748" t="s">
        <v>595</v>
      </c>
      <c r="C391" s="749" t="s">
        <v>617</v>
      </c>
      <c r="D391" s="750" t="s">
        <v>618</v>
      </c>
      <c r="E391" s="751">
        <v>50113001</v>
      </c>
      <c r="F391" s="750" t="s">
        <v>635</v>
      </c>
      <c r="G391" s="749" t="s">
        <v>636</v>
      </c>
      <c r="H391" s="749">
        <v>846813</v>
      </c>
      <c r="I391" s="749">
        <v>137120</v>
      </c>
      <c r="J391" s="749" t="s">
        <v>1206</v>
      </c>
      <c r="K391" s="749" t="s">
        <v>1207</v>
      </c>
      <c r="L391" s="752">
        <v>73.02</v>
      </c>
      <c r="M391" s="752">
        <v>2</v>
      </c>
      <c r="N391" s="753">
        <v>146.04</v>
      </c>
    </row>
    <row r="392" spans="1:14" ht="14.4" customHeight="1" x14ac:dyDescent="0.3">
      <c r="A392" s="747" t="s">
        <v>594</v>
      </c>
      <c r="B392" s="748" t="s">
        <v>595</v>
      </c>
      <c r="C392" s="749" t="s">
        <v>617</v>
      </c>
      <c r="D392" s="750" t="s">
        <v>618</v>
      </c>
      <c r="E392" s="751">
        <v>50113001</v>
      </c>
      <c r="F392" s="750" t="s">
        <v>635</v>
      </c>
      <c r="G392" s="749" t="s">
        <v>636</v>
      </c>
      <c r="H392" s="749">
        <v>100499</v>
      </c>
      <c r="I392" s="749">
        <v>499</v>
      </c>
      <c r="J392" s="749" t="s">
        <v>869</v>
      </c>
      <c r="K392" s="749" t="s">
        <v>870</v>
      </c>
      <c r="L392" s="752">
        <v>113.18444444444448</v>
      </c>
      <c r="M392" s="752">
        <v>9</v>
      </c>
      <c r="N392" s="753">
        <v>1018.6600000000003</v>
      </c>
    </row>
    <row r="393" spans="1:14" ht="14.4" customHeight="1" x14ac:dyDescent="0.3">
      <c r="A393" s="747" t="s">
        <v>594</v>
      </c>
      <c r="B393" s="748" t="s">
        <v>595</v>
      </c>
      <c r="C393" s="749" t="s">
        <v>617</v>
      </c>
      <c r="D393" s="750" t="s">
        <v>618</v>
      </c>
      <c r="E393" s="751">
        <v>50113001</v>
      </c>
      <c r="F393" s="750" t="s">
        <v>635</v>
      </c>
      <c r="G393" s="749" t="s">
        <v>636</v>
      </c>
      <c r="H393" s="749">
        <v>234736</v>
      </c>
      <c r="I393" s="749">
        <v>234736</v>
      </c>
      <c r="J393" s="749" t="s">
        <v>871</v>
      </c>
      <c r="K393" s="749" t="s">
        <v>872</v>
      </c>
      <c r="L393" s="752">
        <v>120.80999999999999</v>
      </c>
      <c r="M393" s="752">
        <v>2</v>
      </c>
      <c r="N393" s="753">
        <v>241.61999999999998</v>
      </c>
    </row>
    <row r="394" spans="1:14" ht="14.4" customHeight="1" x14ac:dyDescent="0.3">
      <c r="A394" s="747" t="s">
        <v>594</v>
      </c>
      <c r="B394" s="748" t="s">
        <v>595</v>
      </c>
      <c r="C394" s="749" t="s">
        <v>617</v>
      </c>
      <c r="D394" s="750" t="s">
        <v>618</v>
      </c>
      <c r="E394" s="751">
        <v>50113001</v>
      </c>
      <c r="F394" s="750" t="s">
        <v>635</v>
      </c>
      <c r="G394" s="749" t="s">
        <v>636</v>
      </c>
      <c r="H394" s="749">
        <v>215978</v>
      </c>
      <c r="I394" s="749">
        <v>215978</v>
      </c>
      <c r="J394" s="749" t="s">
        <v>871</v>
      </c>
      <c r="K394" s="749" t="s">
        <v>872</v>
      </c>
      <c r="L394" s="752">
        <v>120.68000000000002</v>
      </c>
      <c r="M394" s="752">
        <v>2</v>
      </c>
      <c r="N394" s="753">
        <v>241.36000000000004</v>
      </c>
    </row>
    <row r="395" spans="1:14" ht="14.4" customHeight="1" x14ac:dyDescent="0.3">
      <c r="A395" s="747" t="s">
        <v>594</v>
      </c>
      <c r="B395" s="748" t="s">
        <v>595</v>
      </c>
      <c r="C395" s="749" t="s">
        <v>617</v>
      </c>
      <c r="D395" s="750" t="s">
        <v>618</v>
      </c>
      <c r="E395" s="751">
        <v>50113001</v>
      </c>
      <c r="F395" s="750" t="s">
        <v>635</v>
      </c>
      <c r="G395" s="749" t="s">
        <v>636</v>
      </c>
      <c r="H395" s="749">
        <v>225168</v>
      </c>
      <c r="I395" s="749">
        <v>225168</v>
      </c>
      <c r="J395" s="749" t="s">
        <v>1208</v>
      </c>
      <c r="K395" s="749" t="s">
        <v>673</v>
      </c>
      <c r="L395" s="752">
        <v>63.537999361864706</v>
      </c>
      <c r="M395" s="752">
        <v>2</v>
      </c>
      <c r="N395" s="753">
        <v>127.07599872372941</v>
      </c>
    </row>
    <row r="396" spans="1:14" ht="14.4" customHeight="1" x14ac:dyDescent="0.3">
      <c r="A396" s="747" t="s">
        <v>594</v>
      </c>
      <c r="B396" s="748" t="s">
        <v>595</v>
      </c>
      <c r="C396" s="749" t="s">
        <v>617</v>
      </c>
      <c r="D396" s="750" t="s">
        <v>618</v>
      </c>
      <c r="E396" s="751">
        <v>50113001</v>
      </c>
      <c r="F396" s="750" t="s">
        <v>635</v>
      </c>
      <c r="G396" s="749" t="s">
        <v>649</v>
      </c>
      <c r="H396" s="749">
        <v>201290</v>
      </c>
      <c r="I396" s="749">
        <v>201290</v>
      </c>
      <c r="J396" s="749" t="s">
        <v>1209</v>
      </c>
      <c r="K396" s="749" t="s">
        <v>949</v>
      </c>
      <c r="L396" s="752">
        <v>43.42</v>
      </c>
      <c r="M396" s="752">
        <v>5</v>
      </c>
      <c r="N396" s="753">
        <v>217.10000000000002</v>
      </c>
    </row>
    <row r="397" spans="1:14" ht="14.4" customHeight="1" x14ac:dyDescent="0.3">
      <c r="A397" s="747" t="s">
        <v>594</v>
      </c>
      <c r="B397" s="748" t="s">
        <v>595</v>
      </c>
      <c r="C397" s="749" t="s">
        <v>617</v>
      </c>
      <c r="D397" s="750" t="s">
        <v>618</v>
      </c>
      <c r="E397" s="751">
        <v>50113001</v>
      </c>
      <c r="F397" s="750" t="s">
        <v>635</v>
      </c>
      <c r="G397" s="749" t="s">
        <v>636</v>
      </c>
      <c r="H397" s="749">
        <v>173148</v>
      </c>
      <c r="I397" s="749">
        <v>173148</v>
      </c>
      <c r="J397" s="749" t="s">
        <v>1210</v>
      </c>
      <c r="K397" s="749" t="s">
        <v>1211</v>
      </c>
      <c r="L397" s="752">
        <v>113.75999999999998</v>
      </c>
      <c r="M397" s="752">
        <v>1</v>
      </c>
      <c r="N397" s="753">
        <v>113.75999999999998</v>
      </c>
    </row>
    <row r="398" spans="1:14" ht="14.4" customHeight="1" x14ac:dyDescent="0.3">
      <c r="A398" s="747" t="s">
        <v>594</v>
      </c>
      <c r="B398" s="748" t="s">
        <v>595</v>
      </c>
      <c r="C398" s="749" t="s">
        <v>617</v>
      </c>
      <c r="D398" s="750" t="s">
        <v>618</v>
      </c>
      <c r="E398" s="751">
        <v>50113001</v>
      </c>
      <c r="F398" s="750" t="s">
        <v>635</v>
      </c>
      <c r="G398" s="749" t="s">
        <v>636</v>
      </c>
      <c r="H398" s="749">
        <v>136398</v>
      </c>
      <c r="I398" s="749">
        <v>136398</v>
      </c>
      <c r="J398" s="749" t="s">
        <v>876</v>
      </c>
      <c r="K398" s="749" t="s">
        <v>877</v>
      </c>
      <c r="L398" s="752">
        <v>616.68000000000006</v>
      </c>
      <c r="M398" s="752">
        <v>1</v>
      </c>
      <c r="N398" s="753">
        <v>616.68000000000006</v>
      </c>
    </row>
    <row r="399" spans="1:14" ht="14.4" customHeight="1" x14ac:dyDescent="0.3">
      <c r="A399" s="747" t="s">
        <v>594</v>
      </c>
      <c r="B399" s="748" t="s">
        <v>595</v>
      </c>
      <c r="C399" s="749" t="s">
        <v>617</v>
      </c>
      <c r="D399" s="750" t="s">
        <v>618</v>
      </c>
      <c r="E399" s="751">
        <v>50113001</v>
      </c>
      <c r="F399" s="750" t="s">
        <v>635</v>
      </c>
      <c r="G399" s="749" t="s">
        <v>649</v>
      </c>
      <c r="H399" s="749">
        <v>184095</v>
      </c>
      <c r="I399" s="749">
        <v>184095</v>
      </c>
      <c r="J399" s="749" t="s">
        <v>880</v>
      </c>
      <c r="K399" s="749" t="s">
        <v>881</v>
      </c>
      <c r="L399" s="752">
        <v>281.78666666666669</v>
      </c>
      <c r="M399" s="752">
        <v>6</v>
      </c>
      <c r="N399" s="753">
        <v>1690.72</v>
      </c>
    </row>
    <row r="400" spans="1:14" ht="14.4" customHeight="1" x14ac:dyDescent="0.3">
      <c r="A400" s="747" t="s">
        <v>594</v>
      </c>
      <c r="B400" s="748" t="s">
        <v>595</v>
      </c>
      <c r="C400" s="749" t="s">
        <v>617</v>
      </c>
      <c r="D400" s="750" t="s">
        <v>618</v>
      </c>
      <c r="E400" s="751">
        <v>50113001</v>
      </c>
      <c r="F400" s="750" t="s">
        <v>635</v>
      </c>
      <c r="G400" s="749" t="s">
        <v>636</v>
      </c>
      <c r="H400" s="749">
        <v>142476</v>
      </c>
      <c r="I400" s="749">
        <v>42476</v>
      </c>
      <c r="J400" s="749" t="s">
        <v>1212</v>
      </c>
      <c r="K400" s="749" t="s">
        <v>1213</v>
      </c>
      <c r="L400" s="752">
        <v>257.44</v>
      </c>
      <c r="M400" s="752">
        <v>1</v>
      </c>
      <c r="N400" s="753">
        <v>257.44</v>
      </c>
    </row>
    <row r="401" spans="1:14" ht="14.4" customHeight="1" x14ac:dyDescent="0.3">
      <c r="A401" s="747" t="s">
        <v>594</v>
      </c>
      <c r="B401" s="748" t="s">
        <v>595</v>
      </c>
      <c r="C401" s="749" t="s">
        <v>617</v>
      </c>
      <c r="D401" s="750" t="s">
        <v>618</v>
      </c>
      <c r="E401" s="751">
        <v>50113001</v>
      </c>
      <c r="F401" s="750" t="s">
        <v>635</v>
      </c>
      <c r="G401" s="749" t="s">
        <v>636</v>
      </c>
      <c r="H401" s="749">
        <v>118563</v>
      </c>
      <c r="I401" s="749">
        <v>18563</v>
      </c>
      <c r="J401" s="749" t="s">
        <v>1214</v>
      </c>
      <c r="K401" s="749" t="s">
        <v>1215</v>
      </c>
      <c r="L401" s="752">
        <v>487.59999999999991</v>
      </c>
      <c r="M401" s="752">
        <v>1</v>
      </c>
      <c r="N401" s="753">
        <v>487.59999999999991</v>
      </c>
    </row>
    <row r="402" spans="1:14" ht="14.4" customHeight="1" x14ac:dyDescent="0.3">
      <c r="A402" s="747" t="s">
        <v>594</v>
      </c>
      <c r="B402" s="748" t="s">
        <v>595</v>
      </c>
      <c r="C402" s="749" t="s">
        <v>617</v>
      </c>
      <c r="D402" s="750" t="s">
        <v>618</v>
      </c>
      <c r="E402" s="751">
        <v>50113001</v>
      </c>
      <c r="F402" s="750" t="s">
        <v>635</v>
      </c>
      <c r="G402" s="749" t="s">
        <v>596</v>
      </c>
      <c r="H402" s="749">
        <v>127796</v>
      </c>
      <c r="I402" s="749">
        <v>127796</v>
      </c>
      <c r="J402" s="749" t="s">
        <v>1216</v>
      </c>
      <c r="K402" s="749" t="s">
        <v>1217</v>
      </c>
      <c r="L402" s="752">
        <v>205.52</v>
      </c>
      <c r="M402" s="752">
        <v>1</v>
      </c>
      <c r="N402" s="753">
        <v>205.52</v>
      </c>
    </row>
    <row r="403" spans="1:14" ht="14.4" customHeight="1" x14ac:dyDescent="0.3">
      <c r="A403" s="747" t="s">
        <v>594</v>
      </c>
      <c r="B403" s="748" t="s">
        <v>595</v>
      </c>
      <c r="C403" s="749" t="s">
        <v>617</v>
      </c>
      <c r="D403" s="750" t="s">
        <v>618</v>
      </c>
      <c r="E403" s="751">
        <v>50113001</v>
      </c>
      <c r="F403" s="750" t="s">
        <v>635</v>
      </c>
      <c r="G403" s="749" t="s">
        <v>636</v>
      </c>
      <c r="H403" s="749">
        <v>101125</v>
      </c>
      <c r="I403" s="749">
        <v>1125</v>
      </c>
      <c r="J403" s="749" t="s">
        <v>1218</v>
      </c>
      <c r="K403" s="749" t="s">
        <v>1219</v>
      </c>
      <c r="L403" s="752">
        <v>77.350000000000009</v>
      </c>
      <c r="M403" s="752">
        <v>6</v>
      </c>
      <c r="N403" s="753">
        <v>464.1</v>
      </c>
    </row>
    <row r="404" spans="1:14" ht="14.4" customHeight="1" x14ac:dyDescent="0.3">
      <c r="A404" s="747" t="s">
        <v>594</v>
      </c>
      <c r="B404" s="748" t="s">
        <v>595</v>
      </c>
      <c r="C404" s="749" t="s">
        <v>617</v>
      </c>
      <c r="D404" s="750" t="s">
        <v>618</v>
      </c>
      <c r="E404" s="751">
        <v>50113001</v>
      </c>
      <c r="F404" s="750" t="s">
        <v>635</v>
      </c>
      <c r="G404" s="749" t="s">
        <v>636</v>
      </c>
      <c r="H404" s="749">
        <v>147271</v>
      </c>
      <c r="I404" s="749">
        <v>47271</v>
      </c>
      <c r="J404" s="749" t="s">
        <v>888</v>
      </c>
      <c r="K404" s="749" t="s">
        <v>889</v>
      </c>
      <c r="L404" s="752">
        <v>93.97999999999999</v>
      </c>
      <c r="M404" s="752">
        <v>10</v>
      </c>
      <c r="N404" s="753">
        <v>939.8</v>
      </c>
    </row>
    <row r="405" spans="1:14" ht="14.4" customHeight="1" x14ac:dyDescent="0.3">
      <c r="A405" s="747" t="s">
        <v>594</v>
      </c>
      <c r="B405" s="748" t="s">
        <v>595</v>
      </c>
      <c r="C405" s="749" t="s">
        <v>617</v>
      </c>
      <c r="D405" s="750" t="s">
        <v>618</v>
      </c>
      <c r="E405" s="751">
        <v>50113001</v>
      </c>
      <c r="F405" s="750" t="s">
        <v>635</v>
      </c>
      <c r="G405" s="749" t="s">
        <v>649</v>
      </c>
      <c r="H405" s="749">
        <v>16913</v>
      </c>
      <c r="I405" s="749">
        <v>16913</v>
      </c>
      <c r="J405" s="749" t="s">
        <v>1220</v>
      </c>
      <c r="K405" s="749" t="s">
        <v>1221</v>
      </c>
      <c r="L405" s="752">
        <v>51.83</v>
      </c>
      <c r="M405" s="752">
        <v>1</v>
      </c>
      <c r="N405" s="753">
        <v>51.83</v>
      </c>
    </row>
    <row r="406" spans="1:14" ht="14.4" customHeight="1" x14ac:dyDescent="0.3">
      <c r="A406" s="747" t="s">
        <v>594</v>
      </c>
      <c r="B406" s="748" t="s">
        <v>595</v>
      </c>
      <c r="C406" s="749" t="s">
        <v>617</v>
      </c>
      <c r="D406" s="750" t="s">
        <v>618</v>
      </c>
      <c r="E406" s="751">
        <v>50113001</v>
      </c>
      <c r="F406" s="750" t="s">
        <v>635</v>
      </c>
      <c r="G406" s="749" t="s">
        <v>649</v>
      </c>
      <c r="H406" s="749">
        <v>188498</v>
      </c>
      <c r="I406" s="749">
        <v>88498</v>
      </c>
      <c r="J406" s="749" t="s">
        <v>1222</v>
      </c>
      <c r="K406" s="749" t="s">
        <v>1223</v>
      </c>
      <c r="L406" s="752">
        <v>166.91</v>
      </c>
      <c r="M406" s="752">
        <v>5</v>
      </c>
      <c r="N406" s="753">
        <v>834.55</v>
      </c>
    </row>
    <row r="407" spans="1:14" ht="14.4" customHeight="1" x14ac:dyDescent="0.3">
      <c r="A407" s="747" t="s">
        <v>594</v>
      </c>
      <c r="B407" s="748" t="s">
        <v>595</v>
      </c>
      <c r="C407" s="749" t="s">
        <v>617</v>
      </c>
      <c r="D407" s="750" t="s">
        <v>618</v>
      </c>
      <c r="E407" s="751">
        <v>50113001</v>
      </c>
      <c r="F407" s="750" t="s">
        <v>635</v>
      </c>
      <c r="G407" s="749" t="s">
        <v>649</v>
      </c>
      <c r="H407" s="749">
        <v>112572</v>
      </c>
      <c r="I407" s="749">
        <v>112572</v>
      </c>
      <c r="J407" s="749" t="s">
        <v>896</v>
      </c>
      <c r="K407" s="749" t="s">
        <v>897</v>
      </c>
      <c r="L407" s="752">
        <v>64.859999999999985</v>
      </c>
      <c r="M407" s="752">
        <v>1</v>
      </c>
      <c r="N407" s="753">
        <v>64.859999999999985</v>
      </c>
    </row>
    <row r="408" spans="1:14" ht="14.4" customHeight="1" x14ac:dyDescent="0.3">
      <c r="A408" s="747" t="s">
        <v>594</v>
      </c>
      <c r="B408" s="748" t="s">
        <v>595</v>
      </c>
      <c r="C408" s="749" t="s">
        <v>617</v>
      </c>
      <c r="D408" s="750" t="s">
        <v>618</v>
      </c>
      <c r="E408" s="751">
        <v>50113001</v>
      </c>
      <c r="F408" s="750" t="s">
        <v>635</v>
      </c>
      <c r="G408" s="749" t="s">
        <v>636</v>
      </c>
      <c r="H408" s="749">
        <v>110086</v>
      </c>
      <c r="I408" s="749">
        <v>10086</v>
      </c>
      <c r="J408" s="749" t="s">
        <v>898</v>
      </c>
      <c r="K408" s="749" t="s">
        <v>900</v>
      </c>
      <c r="L408" s="752">
        <v>1592.8</v>
      </c>
      <c r="M408" s="752">
        <v>3</v>
      </c>
      <c r="N408" s="753">
        <v>4778.3999999999996</v>
      </c>
    </row>
    <row r="409" spans="1:14" ht="14.4" customHeight="1" x14ac:dyDescent="0.3">
      <c r="A409" s="747" t="s">
        <v>594</v>
      </c>
      <c r="B409" s="748" t="s">
        <v>595</v>
      </c>
      <c r="C409" s="749" t="s">
        <v>617</v>
      </c>
      <c r="D409" s="750" t="s">
        <v>618</v>
      </c>
      <c r="E409" s="751">
        <v>50113001</v>
      </c>
      <c r="F409" s="750" t="s">
        <v>635</v>
      </c>
      <c r="G409" s="749" t="s">
        <v>636</v>
      </c>
      <c r="H409" s="749">
        <v>230353</v>
      </c>
      <c r="I409" s="749">
        <v>230353</v>
      </c>
      <c r="J409" s="749" t="s">
        <v>898</v>
      </c>
      <c r="K409" s="749" t="s">
        <v>899</v>
      </c>
      <c r="L409" s="752">
        <v>1592.8</v>
      </c>
      <c r="M409" s="752">
        <v>7</v>
      </c>
      <c r="N409" s="753">
        <v>11149.6</v>
      </c>
    </row>
    <row r="410" spans="1:14" ht="14.4" customHeight="1" x14ac:dyDescent="0.3">
      <c r="A410" s="747" t="s">
        <v>594</v>
      </c>
      <c r="B410" s="748" t="s">
        <v>595</v>
      </c>
      <c r="C410" s="749" t="s">
        <v>617</v>
      </c>
      <c r="D410" s="750" t="s">
        <v>618</v>
      </c>
      <c r="E410" s="751">
        <v>50113001</v>
      </c>
      <c r="F410" s="750" t="s">
        <v>635</v>
      </c>
      <c r="G410" s="749" t="s">
        <v>649</v>
      </c>
      <c r="H410" s="749">
        <v>191788</v>
      </c>
      <c r="I410" s="749">
        <v>91788</v>
      </c>
      <c r="J410" s="749" t="s">
        <v>903</v>
      </c>
      <c r="K410" s="749" t="s">
        <v>904</v>
      </c>
      <c r="L410" s="752">
        <v>9.1199999999999992</v>
      </c>
      <c r="M410" s="752">
        <v>2</v>
      </c>
      <c r="N410" s="753">
        <v>18.239999999999998</v>
      </c>
    </row>
    <row r="411" spans="1:14" ht="14.4" customHeight="1" x14ac:dyDescent="0.3">
      <c r="A411" s="747" t="s">
        <v>594</v>
      </c>
      <c r="B411" s="748" t="s">
        <v>595</v>
      </c>
      <c r="C411" s="749" t="s">
        <v>617</v>
      </c>
      <c r="D411" s="750" t="s">
        <v>618</v>
      </c>
      <c r="E411" s="751">
        <v>50113001</v>
      </c>
      <c r="F411" s="750" t="s">
        <v>635</v>
      </c>
      <c r="G411" s="749" t="s">
        <v>649</v>
      </c>
      <c r="H411" s="749">
        <v>106618</v>
      </c>
      <c r="I411" s="749">
        <v>6618</v>
      </c>
      <c r="J411" s="749" t="s">
        <v>905</v>
      </c>
      <c r="K411" s="749" t="s">
        <v>906</v>
      </c>
      <c r="L411" s="752">
        <v>19.581250000000001</v>
      </c>
      <c r="M411" s="752">
        <v>8</v>
      </c>
      <c r="N411" s="753">
        <v>156.65</v>
      </c>
    </row>
    <row r="412" spans="1:14" ht="14.4" customHeight="1" x14ac:dyDescent="0.3">
      <c r="A412" s="747" t="s">
        <v>594</v>
      </c>
      <c r="B412" s="748" t="s">
        <v>595</v>
      </c>
      <c r="C412" s="749" t="s">
        <v>617</v>
      </c>
      <c r="D412" s="750" t="s">
        <v>618</v>
      </c>
      <c r="E412" s="751">
        <v>50113001</v>
      </c>
      <c r="F412" s="750" t="s">
        <v>635</v>
      </c>
      <c r="G412" s="749" t="s">
        <v>636</v>
      </c>
      <c r="H412" s="749">
        <v>184398</v>
      </c>
      <c r="I412" s="749">
        <v>84398</v>
      </c>
      <c r="J412" s="749" t="s">
        <v>1224</v>
      </c>
      <c r="K412" s="749" t="s">
        <v>1225</v>
      </c>
      <c r="L412" s="752">
        <v>114.16999999999999</v>
      </c>
      <c r="M412" s="752">
        <v>2</v>
      </c>
      <c r="N412" s="753">
        <v>228.33999999999997</v>
      </c>
    </row>
    <row r="413" spans="1:14" ht="14.4" customHeight="1" x14ac:dyDescent="0.3">
      <c r="A413" s="747" t="s">
        <v>594</v>
      </c>
      <c r="B413" s="748" t="s">
        <v>595</v>
      </c>
      <c r="C413" s="749" t="s">
        <v>617</v>
      </c>
      <c r="D413" s="750" t="s">
        <v>618</v>
      </c>
      <c r="E413" s="751">
        <v>50113001</v>
      </c>
      <c r="F413" s="750" t="s">
        <v>635</v>
      </c>
      <c r="G413" s="749" t="s">
        <v>636</v>
      </c>
      <c r="H413" s="749">
        <v>184400</v>
      </c>
      <c r="I413" s="749">
        <v>84400</v>
      </c>
      <c r="J413" s="749" t="s">
        <v>1226</v>
      </c>
      <c r="K413" s="749" t="s">
        <v>1227</v>
      </c>
      <c r="L413" s="752">
        <v>255.26000000000005</v>
      </c>
      <c r="M413" s="752">
        <v>1</v>
      </c>
      <c r="N413" s="753">
        <v>255.26000000000005</v>
      </c>
    </row>
    <row r="414" spans="1:14" ht="14.4" customHeight="1" x14ac:dyDescent="0.3">
      <c r="A414" s="747" t="s">
        <v>594</v>
      </c>
      <c r="B414" s="748" t="s">
        <v>595</v>
      </c>
      <c r="C414" s="749" t="s">
        <v>617</v>
      </c>
      <c r="D414" s="750" t="s">
        <v>618</v>
      </c>
      <c r="E414" s="751">
        <v>50113001</v>
      </c>
      <c r="F414" s="750" t="s">
        <v>635</v>
      </c>
      <c r="G414" s="749" t="s">
        <v>636</v>
      </c>
      <c r="H414" s="749">
        <v>83538</v>
      </c>
      <c r="I414" s="749">
        <v>83538</v>
      </c>
      <c r="J414" s="749" t="s">
        <v>909</v>
      </c>
      <c r="K414" s="749" t="s">
        <v>910</v>
      </c>
      <c r="L414" s="752">
        <v>164.05</v>
      </c>
      <c r="M414" s="752">
        <v>25</v>
      </c>
      <c r="N414" s="753">
        <v>4101.25</v>
      </c>
    </row>
    <row r="415" spans="1:14" ht="14.4" customHeight="1" x14ac:dyDescent="0.3">
      <c r="A415" s="747" t="s">
        <v>594</v>
      </c>
      <c r="B415" s="748" t="s">
        <v>595</v>
      </c>
      <c r="C415" s="749" t="s">
        <v>617</v>
      </c>
      <c r="D415" s="750" t="s">
        <v>618</v>
      </c>
      <c r="E415" s="751">
        <v>50113001</v>
      </c>
      <c r="F415" s="750" t="s">
        <v>635</v>
      </c>
      <c r="G415" s="749" t="s">
        <v>636</v>
      </c>
      <c r="H415" s="749">
        <v>131089</v>
      </c>
      <c r="I415" s="749">
        <v>31089</v>
      </c>
      <c r="J415" s="749" t="s">
        <v>1228</v>
      </c>
      <c r="K415" s="749" t="s">
        <v>1229</v>
      </c>
      <c r="L415" s="752">
        <v>56.280000000000015</v>
      </c>
      <c r="M415" s="752">
        <v>1</v>
      </c>
      <c r="N415" s="753">
        <v>56.280000000000015</v>
      </c>
    </row>
    <row r="416" spans="1:14" ht="14.4" customHeight="1" x14ac:dyDescent="0.3">
      <c r="A416" s="747" t="s">
        <v>594</v>
      </c>
      <c r="B416" s="748" t="s">
        <v>595</v>
      </c>
      <c r="C416" s="749" t="s">
        <v>617</v>
      </c>
      <c r="D416" s="750" t="s">
        <v>618</v>
      </c>
      <c r="E416" s="751">
        <v>50113001</v>
      </c>
      <c r="F416" s="750" t="s">
        <v>635</v>
      </c>
      <c r="G416" s="749" t="s">
        <v>649</v>
      </c>
      <c r="H416" s="749">
        <v>155823</v>
      </c>
      <c r="I416" s="749">
        <v>55823</v>
      </c>
      <c r="J416" s="749" t="s">
        <v>911</v>
      </c>
      <c r="K416" s="749" t="s">
        <v>912</v>
      </c>
      <c r="L416" s="752">
        <v>34.400000000000006</v>
      </c>
      <c r="M416" s="752">
        <v>13</v>
      </c>
      <c r="N416" s="753">
        <v>447.20000000000005</v>
      </c>
    </row>
    <row r="417" spans="1:14" ht="14.4" customHeight="1" x14ac:dyDescent="0.3">
      <c r="A417" s="747" t="s">
        <v>594</v>
      </c>
      <c r="B417" s="748" t="s">
        <v>595</v>
      </c>
      <c r="C417" s="749" t="s">
        <v>617</v>
      </c>
      <c r="D417" s="750" t="s">
        <v>618</v>
      </c>
      <c r="E417" s="751">
        <v>50113001</v>
      </c>
      <c r="F417" s="750" t="s">
        <v>635</v>
      </c>
      <c r="G417" s="749" t="s">
        <v>649</v>
      </c>
      <c r="H417" s="749">
        <v>155824</v>
      </c>
      <c r="I417" s="749">
        <v>55824</v>
      </c>
      <c r="J417" s="749" t="s">
        <v>911</v>
      </c>
      <c r="K417" s="749" t="s">
        <v>914</v>
      </c>
      <c r="L417" s="752">
        <v>50.671250000000015</v>
      </c>
      <c r="M417" s="752">
        <v>48</v>
      </c>
      <c r="N417" s="753">
        <v>2432.2200000000007</v>
      </c>
    </row>
    <row r="418" spans="1:14" ht="14.4" customHeight="1" x14ac:dyDescent="0.3">
      <c r="A418" s="747" t="s">
        <v>594</v>
      </c>
      <c r="B418" s="748" t="s">
        <v>595</v>
      </c>
      <c r="C418" s="749" t="s">
        <v>617</v>
      </c>
      <c r="D418" s="750" t="s">
        <v>618</v>
      </c>
      <c r="E418" s="751">
        <v>50113001</v>
      </c>
      <c r="F418" s="750" t="s">
        <v>635</v>
      </c>
      <c r="G418" s="749" t="s">
        <v>649</v>
      </c>
      <c r="H418" s="749">
        <v>107981</v>
      </c>
      <c r="I418" s="749">
        <v>7981</v>
      </c>
      <c r="J418" s="749" t="s">
        <v>911</v>
      </c>
      <c r="K418" s="749" t="s">
        <v>913</v>
      </c>
      <c r="L418" s="752">
        <v>50.648000000000003</v>
      </c>
      <c r="M418" s="752">
        <v>25</v>
      </c>
      <c r="N418" s="753">
        <v>1266.2</v>
      </c>
    </row>
    <row r="419" spans="1:14" ht="14.4" customHeight="1" x14ac:dyDescent="0.3">
      <c r="A419" s="747" t="s">
        <v>594</v>
      </c>
      <c r="B419" s="748" t="s">
        <v>595</v>
      </c>
      <c r="C419" s="749" t="s">
        <v>617</v>
      </c>
      <c r="D419" s="750" t="s">
        <v>618</v>
      </c>
      <c r="E419" s="751">
        <v>50113001</v>
      </c>
      <c r="F419" s="750" t="s">
        <v>635</v>
      </c>
      <c r="G419" s="749" t="s">
        <v>596</v>
      </c>
      <c r="H419" s="749">
        <v>849997</v>
      </c>
      <c r="I419" s="749">
        <v>500278</v>
      </c>
      <c r="J419" s="749" t="s">
        <v>1230</v>
      </c>
      <c r="K419" s="749" t="s">
        <v>1231</v>
      </c>
      <c r="L419" s="752">
        <v>290.33</v>
      </c>
      <c r="M419" s="752">
        <v>3</v>
      </c>
      <c r="N419" s="753">
        <v>870.99</v>
      </c>
    </row>
    <row r="420" spans="1:14" ht="14.4" customHeight="1" x14ac:dyDescent="0.3">
      <c r="A420" s="747" t="s">
        <v>594</v>
      </c>
      <c r="B420" s="748" t="s">
        <v>595</v>
      </c>
      <c r="C420" s="749" t="s">
        <v>617</v>
      </c>
      <c r="D420" s="750" t="s">
        <v>618</v>
      </c>
      <c r="E420" s="751">
        <v>50113001</v>
      </c>
      <c r="F420" s="750" t="s">
        <v>635</v>
      </c>
      <c r="G420" s="749" t="s">
        <v>596</v>
      </c>
      <c r="H420" s="749">
        <v>111094</v>
      </c>
      <c r="I420" s="749">
        <v>11094</v>
      </c>
      <c r="J420" s="749" t="s">
        <v>926</v>
      </c>
      <c r="K420" s="749" t="s">
        <v>927</v>
      </c>
      <c r="L420" s="752">
        <v>313.14999999999998</v>
      </c>
      <c r="M420" s="752">
        <v>1</v>
      </c>
      <c r="N420" s="753">
        <v>313.14999999999998</v>
      </c>
    </row>
    <row r="421" spans="1:14" ht="14.4" customHeight="1" x14ac:dyDescent="0.3">
      <c r="A421" s="747" t="s">
        <v>594</v>
      </c>
      <c r="B421" s="748" t="s">
        <v>595</v>
      </c>
      <c r="C421" s="749" t="s">
        <v>617</v>
      </c>
      <c r="D421" s="750" t="s">
        <v>618</v>
      </c>
      <c r="E421" s="751">
        <v>50113001</v>
      </c>
      <c r="F421" s="750" t="s">
        <v>635</v>
      </c>
      <c r="G421" s="749" t="s">
        <v>636</v>
      </c>
      <c r="H421" s="749">
        <v>187406</v>
      </c>
      <c r="I421" s="749">
        <v>187406</v>
      </c>
      <c r="J421" s="749" t="s">
        <v>1232</v>
      </c>
      <c r="K421" s="749" t="s">
        <v>1233</v>
      </c>
      <c r="L421" s="752">
        <v>193.13</v>
      </c>
      <c r="M421" s="752">
        <v>1</v>
      </c>
      <c r="N421" s="753">
        <v>193.13</v>
      </c>
    </row>
    <row r="422" spans="1:14" ht="14.4" customHeight="1" x14ac:dyDescent="0.3">
      <c r="A422" s="747" t="s">
        <v>594</v>
      </c>
      <c r="B422" s="748" t="s">
        <v>595</v>
      </c>
      <c r="C422" s="749" t="s">
        <v>617</v>
      </c>
      <c r="D422" s="750" t="s">
        <v>618</v>
      </c>
      <c r="E422" s="751">
        <v>50113001</v>
      </c>
      <c r="F422" s="750" t="s">
        <v>635</v>
      </c>
      <c r="G422" s="749" t="s">
        <v>636</v>
      </c>
      <c r="H422" s="749">
        <v>207820</v>
      </c>
      <c r="I422" s="749">
        <v>207820</v>
      </c>
      <c r="J422" s="749" t="s">
        <v>930</v>
      </c>
      <c r="K422" s="749" t="s">
        <v>931</v>
      </c>
      <c r="L422" s="752">
        <v>30.60230769230769</v>
      </c>
      <c r="M422" s="752">
        <v>13</v>
      </c>
      <c r="N422" s="753">
        <v>397.83</v>
      </c>
    </row>
    <row r="423" spans="1:14" ht="14.4" customHeight="1" x14ac:dyDescent="0.3">
      <c r="A423" s="747" t="s">
        <v>594</v>
      </c>
      <c r="B423" s="748" t="s">
        <v>595</v>
      </c>
      <c r="C423" s="749" t="s">
        <v>617</v>
      </c>
      <c r="D423" s="750" t="s">
        <v>618</v>
      </c>
      <c r="E423" s="751">
        <v>50113001</v>
      </c>
      <c r="F423" s="750" t="s">
        <v>635</v>
      </c>
      <c r="G423" s="749" t="s">
        <v>636</v>
      </c>
      <c r="H423" s="749">
        <v>154424</v>
      </c>
      <c r="I423" s="749">
        <v>54424</v>
      </c>
      <c r="J423" s="749" t="s">
        <v>1234</v>
      </c>
      <c r="K423" s="749" t="s">
        <v>1235</v>
      </c>
      <c r="L423" s="752">
        <v>174.06</v>
      </c>
      <c r="M423" s="752">
        <v>1</v>
      </c>
      <c r="N423" s="753">
        <v>174.06</v>
      </c>
    </row>
    <row r="424" spans="1:14" ht="14.4" customHeight="1" x14ac:dyDescent="0.3">
      <c r="A424" s="747" t="s">
        <v>594</v>
      </c>
      <c r="B424" s="748" t="s">
        <v>595</v>
      </c>
      <c r="C424" s="749" t="s">
        <v>617</v>
      </c>
      <c r="D424" s="750" t="s">
        <v>618</v>
      </c>
      <c r="E424" s="751">
        <v>50113001</v>
      </c>
      <c r="F424" s="750" t="s">
        <v>635</v>
      </c>
      <c r="G424" s="749" t="s">
        <v>636</v>
      </c>
      <c r="H424" s="749">
        <v>111671</v>
      </c>
      <c r="I424" s="749">
        <v>11671</v>
      </c>
      <c r="J424" s="749" t="s">
        <v>938</v>
      </c>
      <c r="K424" s="749" t="s">
        <v>939</v>
      </c>
      <c r="L424" s="752">
        <v>209.00000000000003</v>
      </c>
      <c r="M424" s="752">
        <v>3</v>
      </c>
      <c r="N424" s="753">
        <v>627.00000000000011</v>
      </c>
    </row>
    <row r="425" spans="1:14" ht="14.4" customHeight="1" x14ac:dyDescent="0.3">
      <c r="A425" s="747" t="s">
        <v>594</v>
      </c>
      <c r="B425" s="748" t="s">
        <v>595</v>
      </c>
      <c r="C425" s="749" t="s">
        <v>617</v>
      </c>
      <c r="D425" s="750" t="s">
        <v>618</v>
      </c>
      <c r="E425" s="751">
        <v>50113001</v>
      </c>
      <c r="F425" s="750" t="s">
        <v>635</v>
      </c>
      <c r="G425" s="749" t="s">
        <v>636</v>
      </c>
      <c r="H425" s="749">
        <v>29328</v>
      </c>
      <c r="I425" s="749">
        <v>29328</v>
      </c>
      <c r="J425" s="749" t="s">
        <v>1236</v>
      </c>
      <c r="K425" s="749" t="s">
        <v>1237</v>
      </c>
      <c r="L425" s="752">
        <v>1147.8499999999999</v>
      </c>
      <c r="M425" s="752">
        <v>1</v>
      </c>
      <c r="N425" s="753">
        <v>1147.8499999999999</v>
      </c>
    </row>
    <row r="426" spans="1:14" ht="14.4" customHeight="1" x14ac:dyDescent="0.3">
      <c r="A426" s="747" t="s">
        <v>594</v>
      </c>
      <c r="B426" s="748" t="s">
        <v>595</v>
      </c>
      <c r="C426" s="749" t="s">
        <v>617</v>
      </c>
      <c r="D426" s="750" t="s">
        <v>618</v>
      </c>
      <c r="E426" s="751">
        <v>50113001</v>
      </c>
      <c r="F426" s="750" t="s">
        <v>635</v>
      </c>
      <c r="G426" s="749" t="s">
        <v>649</v>
      </c>
      <c r="H426" s="749">
        <v>398010</v>
      </c>
      <c r="I426" s="749">
        <v>210546</v>
      </c>
      <c r="J426" s="749" t="s">
        <v>1238</v>
      </c>
      <c r="K426" s="749" t="s">
        <v>1239</v>
      </c>
      <c r="L426" s="752">
        <v>1043.9800000000002</v>
      </c>
      <c r="M426" s="752">
        <v>1</v>
      </c>
      <c r="N426" s="753">
        <v>1043.9800000000002</v>
      </c>
    </row>
    <row r="427" spans="1:14" ht="14.4" customHeight="1" x14ac:dyDescent="0.3">
      <c r="A427" s="747" t="s">
        <v>594</v>
      </c>
      <c r="B427" s="748" t="s">
        <v>595</v>
      </c>
      <c r="C427" s="749" t="s">
        <v>617</v>
      </c>
      <c r="D427" s="750" t="s">
        <v>618</v>
      </c>
      <c r="E427" s="751">
        <v>50113001</v>
      </c>
      <c r="F427" s="750" t="s">
        <v>635</v>
      </c>
      <c r="G427" s="749" t="s">
        <v>596</v>
      </c>
      <c r="H427" s="749">
        <v>209684</v>
      </c>
      <c r="I427" s="749">
        <v>209684</v>
      </c>
      <c r="J427" s="749" t="s">
        <v>1240</v>
      </c>
      <c r="K427" s="749" t="s">
        <v>1241</v>
      </c>
      <c r="L427" s="752">
        <v>126.05</v>
      </c>
      <c r="M427" s="752">
        <v>1</v>
      </c>
      <c r="N427" s="753">
        <v>126.05</v>
      </c>
    </row>
    <row r="428" spans="1:14" ht="14.4" customHeight="1" x14ac:dyDescent="0.3">
      <c r="A428" s="747" t="s">
        <v>594</v>
      </c>
      <c r="B428" s="748" t="s">
        <v>595</v>
      </c>
      <c r="C428" s="749" t="s">
        <v>617</v>
      </c>
      <c r="D428" s="750" t="s">
        <v>618</v>
      </c>
      <c r="E428" s="751">
        <v>50113001</v>
      </c>
      <c r="F428" s="750" t="s">
        <v>635</v>
      </c>
      <c r="G428" s="749" t="s">
        <v>636</v>
      </c>
      <c r="H428" s="749">
        <v>845796</v>
      </c>
      <c r="I428" s="749">
        <v>126031</v>
      </c>
      <c r="J428" s="749" t="s">
        <v>1242</v>
      </c>
      <c r="K428" s="749" t="s">
        <v>949</v>
      </c>
      <c r="L428" s="752">
        <v>58.529999999999994</v>
      </c>
      <c r="M428" s="752">
        <v>1</v>
      </c>
      <c r="N428" s="753">
        <v>58.529999999999994</v>
      </c>
    </row>
    <row r="429" spans="1:14" ht="14.4" customHeight="1" x14ac:dyDescent="0.3">
      <c r="A429" s="747" t="s">
        <v>594</v>
      </c>
      <c r="B429" s="748" t="s">
        <v>595</v>
      </c>
      <c r="C429" s="749" t="s">
        <v>617</v>
      </c>
      <c r="D429" s="750" t="s">
        <v>618</v>
      </c>
      <c r="E429" s="751">
        <v>50113001</v>
      </c>
      <c r="F429" s="750" t="s">
        <v>635</v>
      </c>
      <c r="G429" s="749" t="s">
        <v>649</v>
      </c>
      <c r="H429" s="749">
        <v>846980</v>
      </c>
      <c r="I429" s="749">
        <v>124129</v>
      </c>
      <c r="J429" s="749" t="s">
        <v>1243</v>
      </c>
      <c r="K429" s="749" t="s">
        <v>949</v>
      </c>
      <c r="L429" s="752">
        <v>254.25</v>
      </c>
      <c r="M429" s="752">
        <v>2</v>
      </c>
      <c r="N429" s="753">
        <v>508.5</v>
      </c>
    </row>
    <row r="430" spans="1:14" ht="14.4" customHeight="1" x14ac:dyDescent="0.3">
      <c r="A430" s="747" t="s">
        <v>594</v>
      </c>
      <c r="B430" s="748" t="s">
        <v>595</v>
      </c>
      <c r="C430" s="749" t="s">
        <v>617</v>
      </c>
      <c r="D430" s="750" t="s">
        <v>618</v>
      </c>
      <c r="E430" s="751">
        <v>50113001</v>
      </c>
      <c r="F430" s="750" t="s">
        <v>635</v>
      </c>
      <c r="G430" s="749" t="s">
        <v>649</v>
      </c>
      <c r="H430" s="749">
        <v>846979</v>
      </c>
      <c r="I430" s="749">
        <v>124133</v>
      </c>
      <c r="J430" s="749" t="s">
        <v>1243</v>
      </c>
      <c r="K430" s="749" t="s">
        <v>1244</v>
      </c>
      <c r="L430" s="752">
        <v>683.61</v>
      </c>
      <c r="M430" s="752">
        <v>1</v>
      </c>
      <c r="N430" s="753">
        <v>683.61</v>
      </c>
    </row>
    <row r="431" spans="1:14" ht="14.4" customHeight="1" x14ac:dyDescent="0.3">
      <c r="A431" s="747" t="s">
        <v>594</v>
      </c>
      <c r="B431" s="748" t="s">
        <v>595</v>
      </c>
      <c r="C431" s="749" t="s">
        <v>617</v>
      </c>
      <c r="D431" s="750" t="s">
        <v>618</v>
      </c>
      <c r="E431" s="751">
        <v>50113001</v>
      </c>
      <c r="F431" s="750" t="s">
        <v>635</v>
      </c>
      <c r="G431" s="749" t="s">
        <v>636</v>
      </c>
      <c r="H431" s="749">
        <v>849831</v>
      </c>
      <c r="I431" s="749">
        <v>162008</v>
      </c>
      <c r="J431" s="749" t="s">
        <v>952</v>
      </c>
      <c r="K431" s="749" t="s">
        <v>692</v>
      </c>
      <c r="L431" s="752">
        <v>170.84</v>
      </c>
      <c r="M431" s="752">
        <v>1</v>
      </c>
      <c r="N431" s="753">
        <v>170.84</v>
      </c>
    </row>
    <row r="432" spans="1:14" ht="14.4" customHeight="1" x14ac:dyDescent="0.3">
      <c r="A432" s="747" t="s">
        <v>594</v>
      </c>
      <c r="B432" s="748" t="s">
        <v>595</v>
      </c>
      <c r="C432" s="749" t="s">
        <v>617</v>
      </c>
      <c r="D432" s="750" t="s">
        <v>618</v>
      </c>
      <c r="E432" s="751">
        <v>50113001</v>
      </c>
      <c r="F432" s="750" t="s">
        <v>635</v>
      </c>
      <c r="G432" s="749" t="s">
        <v>636</v>
      </c>
      <c r="H432" s="749">
        <v>846338</v>
      </c>
      <c r="I432" s="749">
        <v>122685</v>
      </c>
      <c r="J432" s="749" t="s">
        <v>1245</v>
      </c>
      <c r="K432" s="749" t="s">
        <v>692</v>
      </c>
      <c r="L432" s="752">
        <v>116.04000000000003</v>
      </c>
      <c r="M432" s="752">
        <v>1</v>
      </c>
      <c r="N432" s="753">
        <v>116.04000000000003</v>
      </c>
    </row>
    <row r="433" spans="1:14" ht="14.4" customHeight="1" x14ac:dyDescent="0.3">
      <c r="A433" s="747" t="s">
        <v>594</v>
      </c>
      <c r="B433" s="748" t="s">
        <v>595</v>
      </c>
      <c r="C433" s="749" t="s">
        <v>617</v>
      </c>
      <c r="D433" s="750" t="s">
        <v>618</v>
      </c>
      <c r="E433" s="751">
        <v>50113001</v>
      </c>
      <c r="F433" s="750" t="s">
        <v>635</v>
      </c>
      <c r="G433" s="749" t="s">
        <v>649</v>
      </c>
      <c r="H433" s="749">
        <v>178689</v>
      </c>
      <c r="I433" s="749">
        <v>178689</v>
      </c>
      <c r="J433" s="749" t="s">
        <v>957</v>
      </c>
      <c r="K433" s="749" t="s">
        <v>958</v>
      </c>
      <c r="L433" s="752">
        <v>97.769999999999982</v>
      </c>
      <c r="M433" s="752">
        <v>1</v>
      </c>
      <c r="N433" s="753">
        <v>97.769999999999982</v>
      </c>
    </row>
    <row r="434" spans="1:14" ht="14.4" customHeight="1" x14ac:dyDescent="0.3">
      <c r="A434" s="747" t="s">
        <v>594</v>
      </c>
      <c r="B434" s="748" t="s">
        <v>595</v>
      </c>
      <c r="C434" s="749" t="s">
        <v>617</v>
      </c>
      <c r="D434" s="750" t="s">
        <v>618</v>
      </c>
      <c r="E434" s="751">
        <v>50113001</v>
      </c>
      <c r="F434" s="750" t="s">
        <v>635</v>
      </c>
      <c r="G434" s="749" t="s">
        <v>636</v>
      </c>
      <c r="H434" s="749">
        <v>845758</v>
      </c>
      <c r="I434" s="749">
        <v>280</v>
      </c>
      <c r="J434" s="749" t="s">
        <v>1246</v>
      </c>
      <c r="K434" s="749" t="s">
        <v>1247</v>
      </c>
      <c r="L434" s="752">
        <v>41.059999999999995</v>
      </c>
      <c r="M434" s="752">
        <v>1</v>
      </c>
      <c r="N434" s="753">
        <v>41.059999999999995</v>
      </c>
    </row>
    <row r="435" spans="1:14" ht="14.4" customHeight="1" x14ac:dyDescent="0.3">
      <c r="A435" s="747" t="s">
        <v>594</v>
      </c>
      <c r="B435" s="748" t="s">
        <v>595</v>
      </c>
      <c r="C435" s="749" t="s">
        <v>617</v>
      </c>
      <c r="D435" s="750" t="s">
        <v>618</v>
      </c>
      <c r="E435" s="751">
        <v>50113001</v>
      </c>
      <c r="F435" s="750" t="s">
        <v>635</v>
      </c>
      <c r="G435" s="749" t="s">
        <v>636</v>
      </c>
      <c r="H435" s="749">
        <v>182952</v>
      </c>
      <c r="I435" s="749">
        <v>82952</v>
      </c>
      <c r="J435" s="749" t="s">
        <v>963</v>
      </c>
      <c r="K435" s="749" t="s">
        <v>964</v>
      </c>
      <c r="L435" s="752">
        <v>175.39999999999998</v>
      </c>
      <c r="M435" s="752">
        <v>39</v>
      </c>
      <c r="N435" s="753">
        <v>6840.5999999999995</v>
      </c>
    </row>
    <row r="436" spans="1:14" ht="14.4" customHeight="1" x14ac:dyDescent="0.3">
      <c r="A436" s="747" t="s">
        <v>594</v>
      </c>
      <c r="B436" s="748" t="s">
        <v>595</v>
      </c>
      <c r="C436" s="749" t="s">
        <v>617</v>
      </c>
      <c r="D436" s="750" t="s">
        <v>618</v>
      </c>
      <c r="E436" s="751">
        <v>50113001</v>
      </c>
      <c r="F436" s="750" t="s">
        <v>635</v>
      </c>
      <c r="G436" s="749" t="s">
        <v>649</v>
      </c>
      <c r="H436" s="749">
        <v>142865</v>
      </c>
      <c r="I436" s="749">
        <v>142865</v>
      </c>
      <c r="J436" s="749" t="s">
        <v>1248</v>
      </c>
      <c r="K436" s="749" t="s">
        <v>1249</v>
      </c>
      <c r="L436" s="752">
        <v>47.19</v>
      </c>
      <c r="M436" s="752">
        <v>1</v>
      </c>
      <c r="N436" s="753">
        <v>47.19</v>
      </c>
    </row>
    <row r="437" spans="1:14" ht="14.4" customHeight="1" x14ac:dyDescent="0.3">
      <c r="A437" s="747" t="s">
        <v>594</v>
      </c>
      <c r="B437" s="748" t="s">
        <v>595</v>
      </c>
      <c r="C437" s="749" t="s">
        <v>617</v>
      </c>
      <c r="D437" s="750" t="s">
        <v>618</v>
      </c>
      <c r="E437" s="751">
        <v>50113001</v>
      </c>
      <c r="F437" s="750" t="s">
        <v>635</v>
      </c>
      <c r="G437" s="749" t="s">
        <v>649</v>
      </c>
      <c r="H437" s="749">
        <v>191280</v>
      </c>
      <c r="I437" s="749">
        <v>91280</v>
      </c>
      <c r="J437" s="749" t="s">
        <v>1250</v>
      </c>
      <c r="K437" s="749" t="s">
        <v>1251</v>
      </c>
      <c r="L437" s="752">
        <v>60.590000000000018</v>
      </c>
      <c r="M437" s="752">
        <v>1</v>
      </c>
      <c r="N437" s="753">
        <v>60.590000000000018</v>
      </c>
    </row>
    <row r="438" spans="1:14" ht="14.4" customHeight="1" x14ac:dyDescent="0.3">
      <c r="A438" s="747" t="s">
        <v>594</v>
      </c>
      <c r="B438" s="748" t="s">
        <v>595</v>
      </c>
      <c r="C438" s="749" t="s">
        <v>617</v>
      </c>
      <c r="D438" s="750" t="s">
        <v>618</v>
      </c>
      <c r="E438" s="751">
        <v>50113001</v>
      </c>
      <c r="F438" s="750" t="s">
        <v>635</v>
      </c>
      <c r="G438" s="749" t="s">
        <v>649</v>
      </c>
      <c r="H438" s="749">
        <v>844243</v>
      </c>
      <c r="I438" s="749">
        <v>112561</v>
      </c>
      <c r="J438" s="749" t="s">
        <v>1252</v>
      </c>
      <c r="K438" s="749" t="s">
        <v>1253</v>
      </c>
      <c r="L438" s="752">
        <v>52.470000000000013</v>
      </c>
      <c r="M438" s="752">
        <v>1</v>
      </c>
      <c r="N438" s="753">
        <v>52.470000000000013</v>
      </c>
    </row>
    <row r="439" spans="1:14" ht="14.4" customHeight="1" x14ac:dyDescent="0.3">
      <c r="A439" s="747" t="s">
        <v>594</v>
      </c>
      <c r="B439" s="748" t="s">
        <v>595</v>
      </c>
      <c r="C439" s="749" t="s">
        <v>617</v>
      </c>
      <c r="D439" s="750" t="s">
        <v>618</v>
      </c>
      <c r="E439" s="751">
        <v>50113001</v>
      </c>
      <c r="F439" s="750" t="s">
        <v>635</v>
      </c>
      <c r="G439" s="749" t="s">
        <v>649</v>
      </c>
      <c r="H439" s="749">
        <v>990595</v>
      </c>
      <c r="I439" s="749">
        <v>145558</v>
      </c>
      <c r="J439" s="749" t="s">
        <v>971</v>
      </c>
      <c r="K439" s="749" t="s">
        <v>1254</v>
      </c>
      <c r="L439" s="752">
        <v>233.09000000000003</v>
      </c>
      <c r="M439" s="752">
        <v>2</v>
      </c>
      <c r="N439" s="753">
        <v>466.18000000000006</v>
      </c>
    </row>
    <row r="440" spans="1:14" ht="14.4" customHeight="1" x14ac:dyDescent="0.3">
      <c r="A440" s="747" t="s">
        <v>594</v>
      </c>
      <c r="B440" s="748" t="s">
        <v>595</v>
      </c>
      <c r="C440" s="749" t="s">
        <v>617</v>
      </c>
      <c r="D440" s="750" t="s">
        <v>618</v>
      </c>
      <c r="E440" s="751">
        <v>50113001</v>
      </c>
      <c r="F440" s="750" t="s">
        <v>635</v>
      </c>
      <c r="G440" s="749" t="s">
        <v>636</v>
      </c>
      <c r="H440" s="749">
        <v>990177</v>
      </c>
      <c r="I440" s="749">
        <v>0</v>
      </c>
      <c r="J440" s="749" t="s">
        <v>1255</v>
      </c>
      <c r="K440" s="749" t="s">
        <v>596</v>
      </c>
      <c r="L440" s="752">
        <v>1.27</v>
      </c>
      <c r="M440" s="752">
        <v>28</v>
      </c>
      <c r="N440" s="753">
        <v>35.56</v>
      </c>
    </row>
    <row r="441" spans="1:14" ht="14.4" customHeight="1" x14ac:dyDescent="0.3">
      <c r="A441" s="747" t="s">
        <v>594</v>
      </c>
      <c r="B441" s="748" t="s">
        <v>595</v>
      </c>
      <c r="C441" s="749" t="s">
        <v>617</v>
      </c>
      <c r="D441" s="750" t="s">
        <v>618</v>
      </c>
      <c r="E441" s="751">
        <v>50113001</v>
      </c>
      <c r="F441" s="750" t="s">
        <v>635</v>
      </c>
      <c r="G441" s="749" t="s">
        <v>636</v>
      </c>
      <c r="H441" s="749">
        <v>208204</v>
      </c>
      <c r="I441" s="749">
        <v>208204</v>
      </c>
      <c r="J441" s="749" t="s">
        <v>980</v>
      </c>
      <c r="K441" s="749" t="s">
        <v>981</v>
      </c>
      <c r="L441" s="752">
        <v>48.980000000000011</v>
      </c>
      <c r="M441" s="752">
        <v>1</v>
      </c>
      <c r="N441" s="753">
        <v>48.980000000000011</v>
      </c>
    </row>
    <row r="442" spans="1:14" ht="14.4" customHeight="1" x14ac:dyDescent="0.3">
      <c r="A442" s="747" t="s">
        <v>594</v>
      </c>
      <c r="B442" s="748" t="s">
        <v>595</v>
      </c>
      <c r="C442" s="749" t="s">
        <v>617</v>
      </c>
      <c r="D442" s="750" t="s">
        <v>618</v>
      </c>
      <c r="E442" s="751">
        <v>50113001</v>
      </c>
      <c r="F442" s="750" t="s">
        <v>635</v>
      </c>
      <c r="G442" s="749" t="s">
        <v>636</v>
      </c>
      <c r="H442" s="749">
        <v>116051</v>
      </c>
      <c r="I442" s="749">
        <v>16051</v>
      </c>
      <c r="J442" s="749" t="s">
        <v>1256</v>
      </c>
      <c r="K442" s="749" t="s">
        <v>657</v>
      </c>
      <c r="L442" s="752">
        <v>56.78</v>
      </c>
      <c r="M442" s="752">
        <v>4</v>
      </c>
      <c r="N442" s="753">
        <v>227.12</v>
      </c>
    </row>
    <row r="443" spans="1:14" ht="14.4" customHeight="1" x14ac:dyDescent="0.3">
      <c r="A443" s="747" t="s">
        <v>594</v>
      </c>
      <c r="B443" s="748" t="s">
        <v>595</v>
      </c>
      <c r="C443" s="749" t="s">
        <v>617</v>
      </c>
      <c r="D443" s="750" t="s">
        <v>618</v>
      </c>
      <c r="E443" s="751">
        <v>50113001</v>
      </c>
      <c r="F443" s="750" t="s">
        <v>635</v>
      </c>
      <c r="G443" s="749" t="s">
        <v>636</v>
      </c>
      <c r="H443" s="749">
        <v>159941</v>
      </c>
      <c r="I443" s="749">
        <v>59941</v>
      </c>
      <c r="J443" s="749" t="s">
        <v>982</v>
      </c>
      <c r="K443" s="749" t="s">
        <v>984</v>
      </c>
      <c r="L443" s="752">
        <v>231.79999999999998</v>
      </c>
      <c r="M443" s="752">
        <v>1</v>
      </c>
      <c r="N443" s="753">
        <v>231.79999999999998</v>
      </c>
    </row>
    <row r="444" spans="1:14" ht="14.4" customHeight="1" x14ac:dyDescent="0.3">
      <c r="A444" s="747" t="s">
        <v>594</v>
      </c>
      <c r="B444" s="748" t="s">
        <v>595</v>
      </c>
      <c r="C444" s="749" t="s">
        <v>617</v>
      </c>
      <c r="D444" s="750" t="s">
        <v>618</v>
      </c>
      <c r="E444" s="751">
        <v>50113001</v>
      </c>
      <c r="F444" s="750" t="s">
        <v>635</v>
      </c>
      <c r="G444" s="749" t="s">
        <v>649</v>
      </c>
      <c r="H444" s="749">
        <v>109712</v>
      </c>
      <c r="I444" s="749">
        <v>9712</v>
      </c>
      <c r="J444" s="749" t="s">
        <v>985</v>
      </c>
      <c r="K444" s="749" t="s">
        <v>986</v>
      </c>
      <c r="L444" s="752">
        <v>300.08022900763353</v>
      </c>
      <c r="M444" s="752">
        <v>131</v>
      </c>
      <c r="N444" s="753">
        <v>39310.509999999995</v>
      </c>
    </row>
    <row r="445" spans="1:14" ht="14.4" customHeight="1" x14ac:dyDescent="0.3">
      <c r="A445" s="747" t="s">
        <v>594</v>
      </c>
      <c r="B445" s="748" t="s">
        <v>595</v>
      </c>
      <c r="C445" s="749" t="s">
        <v>617</v>
      </c>
      <c r="D445" s="750" t="s">
        <v>618</v>
      </c>
      <c r="E445" s="751">
        <v>50113001</v>
      </c>
      <c r="F445" s="750" t="s">
        <v>635</v>
      </c>
      <c r="G445" s="749" t="s">
        <v>649</v>
      </c>
      <c r="H445" s="749">
        <v>109711</v>
      </c>
      <c r="I445" s="749">
        <v>9711</v>
      </c>
      <c r="J445" s="749" t="s">
        <v>985</v>
      </c>
      <c r="K445" s="749" t="s">
        <v>987</v>
      </c>
      <c r="L445" s="752">
        <v>170.49354838709678</v>
      </c>
      <c r="M445" s="752">
        <v>31</v>
      </c>
      <c r="N445" s="753">
        <v>5285.3</v>
      </c>
    </row>
    <row r="446" spans="1:14" ht="14.4" customHeight="1" x14ac:dyDescent="0.3">
      <c r="A446" s="747" t="s">
        <v>594</v>
      </c>
      <c r="B446" s="748" t="s">
        <v>595</v>
      </c>
      <c r="C446" s="749" t="s">
        <v>617</v>
      </c>
      <c r="D446" s="750" t="s">
        <v>618</v>
      </c>
      <c r="E446" s="751">
        <v>50113001</v>
      </c>
      <c r="F446" s="750" t="s">
        <v>635</v>
      </c>
      <c r="G446" s="749" t="s">
        <v>636</v>
      </c>
      <c r="H446" s="749">
        <v>848866</v>
      </c>
      <c r="I446" s="749">
        <v>119654</v>
      </c>
      <c r="J446" s="749" t="s">
        <v>1257</v>
      </c>
      <c r="K446" s="749" t="s">
        <v>1258</v>
      </c>
      <c r="L446" s="752">
        <v>255.4</v>
      </c>
      <c r="M446" s="752">
        <v>3</v>
      </c>
      <c r="N446" s="753">
        <v>766.2</v>
      </c>
    </row>
    <row r="447" spans="1:14" ht="14.4" customHeight="1" x14ac:dyDescent="0.3">
      <c r="A447" s="747" t="s">
        <v>594</v>
      </c>
      <c r="B447" s="748" t="s">
        <v>595</v>
      </c>
      <c r="C447" s="749" t="s">
        <v>617</v>
      </c>
      <c r="D447" s="750" t="s">
        <v>618</v>
      </c>
      <c r="E447" s="751">
        <v>50113001</v>
      </c>
      <c r="F447" s="750" t="s">
        <v>635</v>
      </c>
      <c r="G447" s="749" t="s">
        <v>636</v>
      </c>
      <c r="H447" s="749">
        <v>188848</v>
      </c>
      <c r="I447" s="749">
        <v>188848</v>
      </c>
      <c r="J447" s="749" t="s">
        <v>988</v>
      </c>
      <c r="K447" s="749" t="s">
        <v>989</v>
      </c>
      <c r="L447" s="752">
        <v>23.445</v>
      </c>
      <c r="M447" s="752">
        <v>2</v>
      </c>
      <c r="N447" s="753">
        <v>46.89</v>
      </c>
    </row>
    <row r="448" spans="1:14" ht="14.4" customHeight="1" x14ac:dyDescent="0.3">
      <c r="A448" s="747" t="s">
        <v>594</v>
      </c>
      <c r="B448" s="748" t="s">
        <v>595</v>
      </c>
      <c r="C448" s="749" t="s">
        <v>617</v>
      </c>
      <c r="D448" s="750" t="s">
        <v>618</v>
      </c>
      <c r="E448" s="751">
        <v>50113001</v>
      </c>
      <c r="F448" s="750" t="s">
        <v>635</v>
      </c>
      <c r="G448" s="749" t="s">
        <v>636</v>
      </c>
      <c r="H448" s="749">
        <v>188850</v>
      </c>
      <c r="I448" s="749">
        <v>188850</v>
      </c>
      <c r="J448" s="749" t="s">
        <v>988</v>
      </c>
      <c r="K448" s="749" t="s">
        <v>1259</v>
      </c>
      <c r="L448" s="752">
        <v>39.27000000000001</v>
      </c>
      <c r="M448" s="752">
        <v>2</v>
      </c>
      <c r="N448" s="753">
        <v>78.54000000000002</v>
      </c>
    </row>
    <row r="449" spans="1:14" ht="14.4" customHeight="1" x14ac:dyDescent="0.3">
      <c r="A449" s="747" t="s">
        <v>594</v>
      </c>
      <c r="B449" s="748" t="s">
        <v>595</v>
      </c>
      <c r="C449" s="749" t="s">
        <v>617</v>
      </c>
      <c r="D449" s="750" t="s">
        <v>618</v>
      </c>
      <c r="E449" s="751">
        <v>50113001</v>
      </c>
      <c r="F449" s="750" t="s">
        <v>635</v>
      </c>
      <c r="G449" s="749" t="s">
        <v>649</v>
      </c>
      <c r="H449" s="749">
        <v>130779</v>
      </c>
      <c r="I449" s="749">
        <v>30779</v>
      </c>
      <c r="J449" s="749" t="s">
        <v>992</v>
      </c>
      <c r="K449" s="749" t="s">
        <v>993</v>
      </c>
      <c r="L449" s="752">
        <v>147.76</v>
      </c>
      <c r="M449" s="752">
        <v>20</v>
      </c>
      <c r="N449" s="753">
        <v>2955.2</v>
      </c>
    </row>
    <row r="450" spans="1:14" ht="14.4" customHeight="1" x14ac:dyDescent="0.3">
      <c r="A450" s="747" t="s">
        <v>594</v>
      </c>
      <c r="B450" s="748" t="s">
        <v>595</v>
      </c>
      <c r="C450" s="749" t="s">
        <v>617</v>
      </c>
      <c r="D450" s="750" t="s">
        <v>618</v>
      </c>
      <c r="E450" s="751">
        <v>50113001</v>
      </c>
      <c r="F450" s="750" t="s">
        <v>635</v>
      </c>
      <c r="G450" s="749" t="s">
        <v>636</v>
      </c>
      <c r="H450" s="749">
        <v>100610</v>
      </c>
      <c r="I450" s="749">
        <v>610</v>
      </c>
      <c r="J450" s="749" t="s">
        <v>1260</v>
      </c>
      <c r="K450" s="749" t="s">
        <v>1261</v>
      </c>
      <c r="L450" s="752">
        <v>72.500000000000014</v>
      </c>
      <c r="M450" s="752">
        <v>2</v>
      </c>
      <c r="N450" s="753">
        <v>145.00000000000003</v>
      </c>
    </row>
    <row r="451" spans="1:14" ht="14.4" customHeight="1" x14ac:dyDescent="0.3">
      <c r="A451" s="747" t="s">
        <v>594</v>
      </c>
      <c r="B451" s="748" t="s">
        <v>595</v>
      </c>
      <c r="C451" s="749" t="s">
        <v>617</v>
      </c>
      <c r="D451" s="750" t="s">
        <v>618</v>
      </c>
      <c r="E451" s="751">
        <v>50113001</v>
      </c>
      <c r="F451" s="750" t="s">
        <v>635</v>
      </c>
      <c r="G451" s="749" t="s">
        <v>636</v>
      </c>
      <c r="H451" s="749">
        <v>100612</v>
      </c>
      <c r="I451" s="749">
        <v>612</v>
      </c>
      <c r="J451" s="749" t="s">
        <v>1262</v>
      </c>
      <c r="K451" s="749" t="s">
        <v>1263</v>
      </c>
      <c r="L451" s="752">
        <v>67.660000000000011</v>
      </c>
      <c r="M451" s="752">
        <v>3</v>
      </c>
      <c r="N451" s="753">
        <v>202.98000000000002</v>
      </c>
    </row>
    <row r="452" spans="1:14" ht="14.4" customHeight="1" x14ac:dyDescent="0.3">
      <c r="A452" s="747" t="s">
        <v>594</v>
      </c>
      <c r="B452" s="748" t="s">
        <v>595</v>
      </c>
      <c r="C452" s="749" t="s">
        <v>617</v>
      </c>
      <c r="D452" s="750" t="s">
        <v>618</v>
      </c>
      <c r="E452" s="751">
        <v>50113001</v>
      </c>
      <c r="F452" s="750" t="s">
        <v>635</v>
      </c>
      <c r="G452" s="749" t="s">
        <v>636</v>
      </c>
      <c r="H452" s="749">
        <v>171616</v>
      </c>
      <c r="I452" s="749">
        <v>171616</v>
      </c>
      <c r="J452" s="749" t="s">
        <v>1264</v>
      </c>
      <c r="K452" s="749" t="s">
        <v>746</v>
      </c>
      <c r="L452" s="752">
        <v>478.2600000000001</v>
      </c>
      <c r="M452" s="752">
        <v>5</v>
      </c>
      <c r="N452" s="753">
        <v>2391.3000000000006</v>
      </c>
    </row>
    <row r="453" spans="1:14" ht="14.4" customHeight="1" x14ac:dyDescent="0.3">
      <c r="A453" s="747" t="s">
        <v>594</v>
      </c>
      <c r="B453" s="748" t="s">
        <v>595</v>
      </c>
      <c r="C453" s="749" t="s">
        <v>617</v>
      </c>
      <c r="D453" s="750" t="s">
        <v>618</v>
      </c>
      <c r="E453" s="751">
        <v>50113001</v>
      </c>
      <c r="F453" s="750" t="s">
        <v>635</v>
      </c>
      <c r="G453" s="749" t="s">
        <v>636</v>
      </c>
      <c r="H453" s="749">
        <v>185641</v>
      </c>
      <c r="I453" s="749">
        <v>185641</v>
      </c>
      <c r="J453" s="749" t="s">
        <v>1265</v>
      </c>
      <c r="K453" s="749" t="s">
        <v>1266</v>
      </c>
      <c r="L453" s="752">
        <v>232.85000000000005</v>
      </c>
      <c r="M453" s="752">
        <v>1</v>
      </c>
      <c r="N453" s="753">
        <v>232.85000000000005</v>
      </c>
    </row>
    <row r="454" spans="1:14" ht="14.4" customHeight="1" x14ac:dyDescent="0.3">
      <c r="A454" s="747" t="s">
        <v>594</v>
      </c>
      <c r="B454" s="748" t="s">
        <v>595</v>
      </c>
      <c r="C454" s="749" t="s">
        <v>617</v>
      </c>
      <c r="D454" s="750" t="s">
        <v>618</v>
      </c>
      <c r="E454" s="751">
        <v>50113001</v>
      </c>
      <c r="F454" s="750" t="s">
        <v>635</v>
      </c>
      <c r="G454" s="749" t="s">
        <v>636</v>
      </c>
      <c r="H454" s="749">
        <v>116445</v>
      </c>
      <c r="I454" s="749">
        <v>16445</v>
      </c>
      <c r="J454" s="749" t="s">
        <v>1267</v>
      </c>
      <c r="K454" s="749" t="s">
        <v>1268</v>
      </c>
      <c r="L454" s="752">
        <v>121.44</v>
      </c>
      <c r="M454" s="752">
        <v>1</v>
      </c>
      <c r="N454" s="753">
        <v>121.44</v>
      </c>
    </row>
    <row r="455" spans="1:14" ht="14.4" customHeight="1" x14ac:dyDescent="0.3">
      <c r="A455" s="747" t="s">
        <v>594</v>
      </c>
      <c r="B455" s="748" t="s">
        <v>595</v>
      </c>
      <c r="C455" s="749" t="s">
        <v>617</v>
      </c>
      <c r="D455" s="750" t="s">
        <v>618</v>
      </c>
      <c r="E455" s="751">
        <v>50113001</v>
      </c>
      <c r="F455" s="750" t="s">
        <v>635</v>
      </c>
      <c r="G455" s="749" t="s">
        <v>649</v>
      </c>
      <c r="H455" s="749">
        <v>158191</v>
      </c>
      <c r="I455" s="749">
        <v>158191</v>
      </c>
      <c r="J455" s="749" t="s">
        <v>1269</v>
      </c>
      <c r="K455" s="749" t="s">
        <v>1270</v>
      </c>
      <c r="L455" s="752">
        <v>58.880000000000017</v>
      </c>
      <c r="M455" s="752">
        <v>3</v>
      </c>
      <c r="N455" s="753">
        <v>176.64000000000004</v>
      </c>
    </row>
    <row r="456" spans="1:14" ht="14.4" customHeight="1" x14ac:dyDescent="0.3">
      <c r="A456" s="747" t="s">
        <v>594</v>
      </c>
      <c r="B456" s="748" t="s">
        <v>595</v>
      </c>
      <c r="C456" s="749" t="s">
        <v>617</v>
      </c>
      <c r="D456" s="750" t="s">
        <v>618</v>
      </c>
      <c r="E456" s="751">
        <v>50113001</v>
      </c>
      <c r="F456" s="750" t="s">
        <v>635</v>
      </c>
      <c r="G456" s="749" t="s">
        <v>636</v>
      </c>
      <c r="H456" s="749">
        <v>845075</v>
      </c>
      <c r="I456" s="749">
        <v>125641</v>
      </c>
      <c r="J456" s="749" t="s">
        <v>996</v>
      </c>
      <c r="K456" s="749" t="s">
        <v>1271</v>
      </c>
      <c r="L456" s="752">
        <v>353.96999999999997</v>
      </c>
      <c r="M456" s="752">
        <v>1</v>
      </c>
      <c r="N456" s="753">
        <v>353.96999999999997</v>
      </c>
    </row>
    <row r="457" spans="1:14" ht="14.4" customHeight="1" x14ac:dyDescent="0.3">
      <c r="A457" s="747" t="s">
        <v>594</v>
      </c>
      <c r="B457" s="748" t="s">
        <v>595</v>
      </c>
      <c r="C457" s="749" t="s">
        <v>617</v>
      </c>
      <c r="D457" s="750" t="s">
        <v>618</v>
      </c>
      <c r="E457" s="751">
        <v>50113001</v>
      </c>
      <c r="F457" s="750" t="s">
        <v>635</v>
      </c>
      <c r="G457" s="749" t="s">
        <v>636</v>
      </c>
      <c r="H457" s="749">
        <v>100616</v>
      </c>
      <c r="I457" s="749">
        <v>616</v>
      </c>
      <c r="J457" s="749" t="s">
        <v>998</v>
      </c>
      <c r="K457" s="749" t="s">
        <v>999</v>
      </c>
      <c r="L457" s="752">
        <v>113.03750000000001</v>
      </c>
      <c r="M457" s="752">
        <v>4</v>
      </c>
      <c r="N457" s="753">
        <v>452.15000000000003</v>
      </c>
    </row>
    <row r="458" spans="1:14" ht="14.4" customHeight="1" x14ac:dyDescent="0.3">
      <c r="A458" s="747" t="s">
        <v>594</v>
      </c>
      <c r="B458" s="748" t="s">
        <v>595</v>
      </c>
      <c r="C458" s="749" t="s">
        <v>617</v>
      </c>
      <c r="D458" s="750" t="s">
        <v>618</v>
      </c>
      <c r="E458" s="751">
        <v>50113001</v>
      </c>
      <c r="F458" s="750" t="s">
        <v>635</v>
      </c>
      <c r="G458" s="749" t="s">
        <v>636</v>
      </c>
      <c r="H458" s="749">
        <v>214745</v>
      </c>
      <c r="I458" s="749">
        <v>214745</v>
      </c>
      <c r="J458" s="749" t="s">
        <v>1000</v>
      </c>
      <c r="K458" s="749" t="s">
        <v>1001</v>
      </c>
      <c r="L458" s="752">
        <v>1198.2255555555557</v>
      </c>
      <c r="M458" s="752">
        <v>27</v>
      </c>
      <c r="N458" s="753">
        <v>32352.090000000004</v>
      </c>
    </row>
    <row r="459" spans="1:14" ht="14.4" customHeight="1" x14ac:dyDescent="0.3">
      <c r="A459" s="747" t="s">
        <v>594</v>
      </c>
      <c r="B459" s="748" t="s">
        <v>595</v>
      </c>
      <c r="C459" s="749" t="s">
        <v>617</v>
      </c>
      <c r="D459" s="750" t="s">
        <v>618</v>
      </c>
      <c r="E459" s="751">
        <v>50113001</v>
      </c>
      <c r="F459" s="750" t="s">
        <v>635</v>
      </c>
      <c r="G459" s="749" t="s">
        <v>636</v>
      </c>
      <c r="H459" s="749">
        <v>160165</v>
      </c>
      <c r="I459" s="749">
        <v>60165</v>
      </c>
      <c r="J459" s="749" t="s">
        <v>1005</v>
      </c>
      <c r="K459" s="749" t="s">
        <v>1272</v>
      </c>
      <c r="L459" s="752">
        <v>363.24</v>
      </c>
      <c r="M459" s="752">
        <v>1</v>
      </c>
      <c r="N459" s="753">
        <v>363.24</v>
      </c>
    </row>
    <row r="460" spans="1:14" ht="14.4" customHeight="1" x14ac:dyDescent="0.3">
      <c r="A460" s="747" t="s">
        <v>594</v>
      </c>
      <c r="B460" s="748" t="s">
        <v>595</v>
      </c>
      <c r="C460" s="749" t="s">
        <v>617</v>
      </c>
      <c r="D460" s="750" t="s">
        <v>618</v>
      </c>
      <c r="E460" s="751">
        <v>50113001</v>
      </c>
      <c r="F460" s="750" t="s">
        <v>635</v>
      </c>
      <c r="G460" s="749" t="s">
        <v>636</v>
      </c>
      <c r="H460" s="749">
        <v>160164</v>
      </c>
      <c r="I460" s="749">
        <v>60164</v>
      </c>
      <c r="J460" s="749" t="s">
        <v>1005</v>
      </c>
      <c r="K460" s="749" t="s">
        <v>1006</v>
      </c>
      <c r="L460" s="752">
        <v>138.66999999999999</v>
      </c>
      <c r="M460" s="752">
        <v>2</v>
      </c>
      <c r="N460" s="753">
        <v>277.33999999999997</v>
      </c>
    </row>
    <row r="461" spans="1:14" ht="14.4" customHeight="1" x14ac:dyDescent="0.3">
      <c r="A461" s="747" t="s">
        <v>594</v>
      </c>
      <c r="B461" s="748" t="s">
        <v>595</v>
      </c>
      <c r="C461" s="749" t="s">
        <v>617</v>
      </c>
      <c r="D461" s="750" t="s">
        <v>618</v>
      </c>
      <c r="E461" s="751">
        <v>50113001</v>
      </c>
      <c r="F461" s="750" t="s">
        <v>635</v>
      </c>
      <c r="G461" s="749" t="s">
        <v>649</v>
      </c>
      <c r="H461" s="749">
        <v>187796</v>
      </c>
      <c r="I461" s="749">
        <v>187796</v>
      </c>
      <c r="J461" s="749" t="s">
        <v>1273</v>
      </c>
      <c r="K461" s="749" t="s">
        <v>949</v>
      </c>
      <c r="L461" s="752">
        <v>59.649999999999991</v>
      </c>
      <c r="M461" s="752">
        <v>1</v>
      </c>
      <c r="N461" s="753">
        <v>59.649999999999991</v>
      </c>
    </row>
    <row r="462" spans="1:14" ht="14.4" customHeight="1" x14ac:dyDescent="0.3">
      <c r="A462" s="747" t="s">
        <v>594</v>
      </c>
      <c r="B462" s="748" t="s">
        <v>595</v>
      </c>
      <c r="C462" s="749" t="s">
        <v>617</v>
      </c>
      <c r="D462" s="750" t="s">
        <v>618</v>
      </c>
      <c r="E462" s="751">
        <v>50113001</v>
      </c>
      <c r="F462" s="750" t="s">
        <v>635</v>
      </c>
      <c r="G462" s="749" t="s">
        <v>636</v>
      </c>
      <c r="H462" s="749">
        <v>191836</v>
      </c>
      <c r="I462" s="749">
        <v>91836</v>
      </c>
      <c r="J462" s="749" t="s">
        <v>1007</v>
      </c>
      <c r="K462" s="749" t="s">
        <v>1009</v>
      </c>
      <c r="L462" s="752">
        <v>44.23</v>
      </c>
      <c r="M462" s="752">
        <v>5</v>
      </c>
      <c r="N462" s="753">
        <v>221.14999999999998</v>
      </c>
    </row>
    <row r="463" spans="1:14" ht="14.4" customHeight="1" x14ac:dyDescent="0.3">
      <c r="A463" s="747" t="s">
        <v>594</v>
      </c>
      <c r="B463" s="748" t="s">
        <v>595</v>
      </c>
      <c r="C463" s="749" t="s">
        <v>617</v>
      </c>
      <c r="D463" s="750" t="s">
        <v>618</v>
      </c>
      <c r="E463" s="751">
        <v>50113001</v>
      </c>
      <c r="F463" s="750" t="s">
        <v>635</v>
      </c>
      <c r="G463" s="749" t="s">
        <v>636</v>
      </c>
      <c r="H463" s="749">
        <v>128786</v>
      </c>
      <c r="I463" s="749">
        <v>28786</v>
      </c>
      <c r="J463" s="749" t="s">
        <v>1011</v>
      </c>
      <c r="K463" s="749" t="s">
        <v>1012</v>
      </c>
      <c r="L463" s="752">
        <v>239.72</v>
      </c>
      <c r="M463" s="752">
        <v>1</v>
      </c>
      <c r="N463" s="753">
        <v>239.72</v>
      </c>
    </row>
    <row r="464" spans="1:14" ht="14.4" customHeight="1" x14ac:dyDescent="0.3">
      <c r="A464" s="747" t="s">
        <v>594</v>
      </c>
      <c r="B464" s="748" t="s">
        <v>595</v>
      </c>
      <c r="C464" s="749" t="s">
        <v>617</v>
      </c>
      <c r="D464" s="750" t="s">
        <v>618</v>
      </c>
      <c r="E464" s="751">
        <v>50113001</v>
      </c>
      <c r="F464" s="750" t="s">
        <v>635</v>
      </c>
      <c r="G464" s="749" t="s">
        <v>636</v>
      </c>
      <c r="H464" s="749">
        <v>132090</v>
      </c>
      <c r="I464" s="749">
        <v>32090</v>
      </c>
      <c r="J464" s="749" t="s">
        <v>1014</v>
      </c>
      <c r="K464" s="749" t="s">
        <v>1015</v>
      </c>
      <c r="L464" s="752">
        <v>27.43375</v>
      </c>
      <c r="M464" s="752">
        <v>32</v>
      </c>
      <c r="N464" s="753">
        <v>877.88</v>
      </c>
    </row>
    <row r="465" spans="1:14" ht="14.4" customHeight="1" x14ac:dyDescent="0.3">
      <c r="A465" s="747" t="s">
        <v>594</v>
      </c>
      <c r="B465" s="748" t="s">
        <v>595</v>
      </c>
      <c r="C465" s="749" t="s">
        <v>617</v>
      </c>
      <c r="D465" s="750" t="s">
        <v>618</v>
      </c>
      <c r="E465" s="751">
        <v>50113001</v>
      </c>
      <c r="F465" s="750" t="s">
        <v>635</v>
      </c>
      <c r="G465" s="749" t="s">
        <v>596</v>
      </c>
      <c r="H465" s="749">
        <v>142755</v>
      </c>
      <c r="I465" s="749">
        <v>42755</v>
      </c>
      <c r="J465" s="749" t="s">
        <v>1274</v>
      </c>
      <c r="K465" s="749" t="s">
        <v>1275</v>
      </c>
      <c r="L465" s="752">
        <v>591.37</v>
      </c>
      <c r="M465" s="752">
        <v>1</v>
      </c>
      <c r="N465" s="753">
        <v>591.37</v>
      </c>
    </row>
    <row r="466" spans="1:14" ht="14.4" customHeight="1" x14ac:dyDescent="0.3">
      <c r="A466" s="747" t="s">
        <v>594</v>
      </c>
      <c r="B466" s="748" t="s">
        <v>595</v>
      </c>
      <c r="C466" s="749" t="s">
        <v>617</v>
      </c>
      <c r="D466" s="750" t="s">
        <v>618</v>
      </c>
      <c r="E466" s="751">
        <v>50113001</v>
      </c>
      <c r="F466" s="750" t="s">
        <v>635</v>
      </c>
      <c r="G466" s="749" t="s">
        <v>649</v>
      </c>
      <c r="H466" s="749">
        <v>190963</v>
      </c>
      <c r="I466" s="749">
        <v>190963</v>
      </c>
      <c r="J466" s="749" t="s">
        <v>1276</v>
      </c>
      <c r="K466" s="749" t="s">
        <v>692</v>
      </c>
      <c r="L466" s="752">
        <v>168.44</v>
      </c>
      <c r="M466" s="752">
        <v>1</v>
      </c>
      <c r="N466" s="753">
        <v>168.44</v>
      </c>
    </row>
    <row r="467" spans="1:14" ht="14.4" customHeight="1" x14ac:dyDescent="0.3">
      <c r="A467" s="747" t="s">
        <v>594</v>
      </c>
      <c r="B467" s="748" t="s">
        <v>595</v>
      </c>
      <c r="C467" s="749" t="s">
        <v>617</v>
      </c>
      <c r="D467" s="750" t="s">
        <v>618</v>
      </c>
      <c r="E467" s="751">
        <v>50113001</v>
      </c>
      <c r="F467" s="750" t="s">
        <v>635</v>
      </c>
      <c r="G467" s="749" t="s">
        <v>649</v>
      </c>
      <c r="H467" s="749">
        <v>190958</v>
      </c>
      <c r="I467" s="749">
        <v>190958</v>
      </c>
      <c r="J467" s="749" t="s">
        <v>1277</v>
      </c>
      <c r="K467" s="749" t="s">
        <v>692</v>
      </c>
      <c r="L467" s="752">
        <v>140.72</v>
      </c>
      <c r="M467" s="752">
        <v>1</v>
      </c>
      <c r="N467" s="753">
        <v>140.72</v>
      </c>
    </row>
    <row r="468" spans="1:14" ht="14.4" customHeight="1" x14ac:dyDescent="0.3">
      <c r="A468" s="747" t="s">
        <v>594</v>
      </c>
      <c r="B468" s="748" t="s">
        <v>595</v>
      </c>
      <c r="C468" s="749" t="s">
        <v>617</v>
      </c>
      <c r="D468" s="750" t="s">
        <v>618</v>
      </c>
      <c r="E468" s="751">
        <v>50113001</v>
      </c>
      <c r="F468" s="750" t="s">
        <v>635</v>
      </c>
      <c r="G468" s="749" t="s">
        <v>649</v>
      </c>
      <c r="H468" s="749">
        <v>156981</v>
      </c>
      <c r="I468" s="749">
        <v>56981</v>
      </c>
      <c r="J468" s="749" t="s">
        <v>1278</v>
      </c>
      <c r="K468" s="749" t="s">
        <v>1279</v>
      </c>
      <c r="L468" s="752">
        <v>30.179999999999996</v>
      </c>
      <c r="M468" s="752">
        <v>3</v>
      </c>
      <c r="N468" s="753">
        <v>90.539999999999992</v>
      </c>
    </row>
    <row r="469" spans="1:14" ht="14.4" customHeight="1" x14ac:dyDescent="0.3">
      <c r="A469" s="747" t="s">
        <v>594</v>
      </c>
      <c r="B469" s="748" t="s">
        <v>595</v>
      </c>
      <c r="C469" s="749" t="s">
        <v>617</v>
      </c>
      <c r="D469" s="750" t="s">
        <v>618</v>
      </c>
      <c r="E469" s="751">
        <v>50113001</v>
      </c>
      <c r="F469" s="750" t="s">
        <v>635</v>
      </c>
      <c r="G469" s="749" t="s">
        <v>636</v>
      </c>
      <c r="H469" s="749">
        <v>146444</v>
      </c>
      <c r="I469" s="749">
        <v>46444</v>
      </c>
      <c r="J469" s="749" t="s">
        <v>1280</v>
      </c>
      <c r="K469" s="749" t="s">
        <v>1281</v>
      </c>
      <c r="L469" s="752">
        <v>349.86999999999995</v>
      </c>
      <c r="M469" s="752">
        <v>1</v>
      </c>
      <c r="N469" s="753">
        <v>349.86999999999995</v>
      </c>
    </row>
    <row r="470" spans="1:14" ht="14.4" customHeight="1" x14ac:dyDescent="0.3">
      <c r="A470" s="747" t="s">
        <v>594</v>
      </c>
      <c r="B470" s="748" t="s">
        <v>595</v>
      </c>
      <c r="C470" s="749" t="s">
        <v>617</v>
      </c>
      <c r="D470" s="750" t="s">
        <v>618</v>
      </c>
      <c r="E470" s="751">
        <v>50113001</v>
      </c>
      <c r="F470" s="750" t="s">
        <v>635</v>
      </c>
      <c r="G470" s="749" t="s">
        <v>636</v>
      </c>
      <c r="H470" s="749">
        <v>188165</v>
      </c>
      <c r="I470" s="749">
        <v>188165</v>
      </c>
      <c r="J470" s="749" t="s">
        <v>1282</v>
      </c>
      <c r="K470" s="749" t="s">
        <v>1283</v>
      </c>
      <c r="L470" s="752">
        <v>367.57000000000005</v>
      </c>
      <c r="M470" s="752">
        <v>1</v>
      </c>
      <c r="N470" s="753">
        <v>367.57000000000005</v>
      </c>
    </row>
    <row r="471" spans="1:14" ht="14.4" customHeight="1" x14ac:dyDescent="0.3">
      <c r="A471" s="747" t="s">
        <v>594</v>
      </c>
      <c r="B471" s="748" t="s">
        <v>595</v>
      </c>
      <c r="C471" s="749" t="s">
        <v>617</v>
      </c>
      <c r="D471" s="750" t="s">
        <v>618</v>
      </c>
      <c r="E471" s="751">
        <v>50113001</v>
      </c>
      <c r="F471" s="750" t="s">
        <v>635</v>
      </c>
      <c r="G471" s="749" t="s">
        <v>649</v>
      </c>
      <c r="H471" s="749">
        <v>174700</v>
      </c>
      <c r="I471" s="749">
        <v>174700</v>
      </c>
      <c r="J471" s="749" t="s">
        <v>1028</v>
      </c>
      <c r="K471" s="749" t="s">
        <v>1029</v>
      </c>
      <c r="L471" s="752">
        <v>724.03000000000009</v>
      </c>
      <c r="M471" s="752">
        <v>1</v>
      </c>
      <c r="N471" s="753">
        <v>724.03000000000009</v>
      </c>
    </row>
    <row r="472" spans="1:14" ht="14.4" customHeight="1" x14ac:dyDescent="0.3">
      <c r="A472" s="747" t="s">
        <v>594</v>
      </c>
      <c r="B472" s="748" t="s">
        <v>595</v>
      </c>
      <c r="C472" s="749" t="s">
        <v>617</v>
      </c>
      <c r="D472" s="750" t="s">
        <v>618</v>
      </c>
      <c r="E472" s="751">
        <v>50113001</v>
      </c>
      <c r="F472" s="750" t="s">
        <v>635</v>
      </c>
      <c r="G472" s="749" t="s">
        <v>649</v>
      </c>
      <c r="H472" s="749">
        <v>150316</v>
      </c>
      <c r="I472" s="749">
        <v>50316</v>
      </c>
      <c r="J472" s="749" t="s">
        <v>1031</v>
      </c>
      <c r="K472" s="749" t="s">
        <v>648</v>
      </c>
      <c r="L472" s="752">
        <v>68.700000000000017</v>
      </c>
      <c r="M472" s="752">
        <v>2</v>
      </c>
      <c r="N472" s="753">
        <v>137.40000000000003</v>
      </c>
    </row>
    <row r="473" spans="1:14" ht="14.4" customHeight="1" x14ac:dyDescent="0.3">
      <c r="A473" s="747" t="s">
        <v>594</v>
      </c>
      <c r="B473" s="748" t="s">
        <v>595</v>
      </c>
      <c r="C473" s="749" t="s">
        <v>617</v>
      </c>
      <c r="D473" s="750" t="s">
        <v>618</v>
      </c>
      <c r="E473" s="751">
        <v>50113001</v>
      </c>
      <c r="F473" s="750" t="s">
        <v>635</v>
      </c>
      <c r="G473" s="749" t="s">
        <v>649</v>
      </c>
      <c r="H473" s="749">
        <v>150318</v>
      </c>
      <c r="I473" s="749">
        <v>50318</v>
      </c>
      <c r="J473" s="749" t="s">
        <v>1031</v>
      </c>
      <c r="K473" s="749" t="s">
        <v>1284</v>
      </c>
      <c r="L473" s="752">
        <v>209.3</v>
      </c>
      <c r="M473" s="752">
        <v>2</v>
      </c>
      <c r="N473" s="753">
        <v>418.6</v>
      </c>
    </row>
    <row r="474" spans="1:14" ht="14.4" customHeight="1" x14ac:dyDescent="0.3">
      <c r="A474" s="747" t="s">
        <v>594</v>
      </c>
      <c r="B474" s="748" t="s">
        <v>595</v>
      </c>
      <c r="C474" s="749" t="s">
        <v>617</v>
      </c>
      <c r="D474" s="750" t="s">
        <v>618</v>
      </c>
      <c r="E474" s="751">
        <v>50113001</v>
      </c>
      <c r="F474" s="750" t="s">
        <v>635</v>
      </c>
      <c r="G474" s="749" t="s">
        <v>636</v>
      </c>
      <c r="H474" s="749">
        <v>850233</v>
      </c>
      <c r="I474" s="749">
        <v>156897</v>
      </c>
      <c r="J474" s="749" t="s">
        <v>1285</v>
      </c>
      <c r="K474" s="749" t="s">
        <v>1286</v>
      </c>
      <c r="L474" s="752">
        <v>107.54000000000005</v>
      </c>
      <c r="M474" s="752">
        <v>1</v>
      </c>
      <c r="N474" s="753">
        <v>107.54000000000005</v>
      </c>
    </row>
    <row r="475" spans="1:14" ht="14.4" customHeight="1" x14ac:dyDescent="0.3">
      <c r="A475" s="747" t="s">
        <v>594</v>
      </c>
      <c r="B475" s="748" t="s">
        <v>595</v>
      </c>
      <c r="C475" s="749" t="s">
        <v>617</v>
      </c>
      <c r="D475" s="750" t="s">
        <v>618</v>
      </c>
      <c r="E475" s="751">
        <v>50113001</v>
      </c>
      <c r="F475" s="750" t="s">
        <v>635</v>
      </c>
      <c r="G475" s="749" t="s">
        <v>636</v>
      </c>
      <c r="H475" s="749">
        <v>103550</v>
      </c>
      <c r="I475" s="749">
        <v>3550</v>
      </c>
      <c r="J475" s="749" t="s">
        <v>1287</v>
      </c>
      <c r="K475" s="749" t="s">
        <v>801</v>
      </c>
      <c r="L475" s="752">
        <v>39.86</v>
      </c>
      <c r="M475" s="752">
        <v>1</v>
      </c>
      <c r="N475" s="753">
        <v>39.86</v>
      </c>
    </row>
    <row r="476" spans="1:14" ht="14.4" customHeight="1" x14ac:dyDescent="0.3">
      <c r="A476" s="747" t="s">
        <v>594</v>
      </c>
      <c r="B476" s="748" t="s">
        <v>595</v>
      </c>
      <c r="C476" s="749" t="s">
        <v>617</v>
      </c>
      <c r="D476" s="750" t="s">
        <v>618</v>
      </c>
      <c r="E476" s="751">
        <v>50113001</v>
      </c>
      <c r="F476" s="750" t="s">
        <v>635</v>
      </c>
      <c r="G476" s="749" t="s">
        <v>636</v>
      </c>
      <c r="H476" s="749">
        <v>130434</v>
      </c>
      <c r="I476" s="749">
        <v>30434</v>
      </c>
      <c r="J476" s="749" t="s">
        <v>1287</v>
      </c>
      <c r="K476" s="749" t="s">
        <v>1288</v>
      </c>
      <c r="L476" s="752">
        <v>156.62000000000006</v>
      </c>
      <c r="M476" s="752">
        <v>1</v>
      </c>
      <c r="N476" s="753">
        <v>156.62000000000006</v>
      </c>
    </row>
    <row r="477" spans="1:14" ht="14.4" customHeight="1" x14ac:dyDescent="0.3">
      <c r="A477" s="747" t="s">
        <v>594</v>
      </c>
      <c r="B477" s="748" t="s">
        <v>595</v>
      </c>
      <c r="C477" s="749" t="s">
        <v>617</v>
      </c>
      <c r="D477" s="750" t="s">
        <v>618</v>
      </c>
      <c r="E477" s="751">
        <v>50113001</v>
      </c>
      <c r="F477" s="750" t="s">
        <v>635</v>
      </c>
      <c r="G477" s="749" t="s">
        <v>636</v>
      </c>
      <c r="H477" s="749">
        <v>184325</v>
      </c>
      <c r="I477" s="749">
        <v>84325</v>
      </c>
      <c r="J477" s="749" t="s">
        <v>1289</v>
      </c>
      <c r="K477" s="749" t="s">
        <v>1290</v>
      </c>
      <c r="L477" s="752">
        <v>76.75</v>
      </c>
      <c r="M477" s="752">
        <v>1</v>
      </c>
      <c r="N477" s="753">
        <v>76.75</v>
      </c>
    </row>
    <row r="478" spans="1:14" ht="14.4" customHeight="1" x14ac:dyDescent="0.3">
      <c r="A478" s="747" t="s">
        <v>594</v>
      </c>
      <c r="B478" s="748" t="s">
        <v>595</v>
      </c>
      <c r="C478" s="749" t="s">
        <v>617</v>
      </c>
      <c r="D478" s="750" t="s">
        <v>618</v>
      </c>
      <c r="E478" s="751">
        <v>50113001</v>
      </c>
      <c r="F478" s="750" t="s">
        <v>635</v>
      </c>
      <c r="G478" s="749" t="s">
        <v>636</v>
      </c>
      <c r="H478" s="749">
        <v>112023</v>
      </c>
      <c r="I478" s="749">
        <v>12023</v>
      </c>
      <c r="J478" s="749" t="s">
        <v>1038</v>
      </c>
      <c r="K478" s="749" t="s">
        <v>1039</v>
      </c>
      <c r="L478" s="752">
        <v>72.33</v>
      </c>
      <c r="M478" s="752">
        <v>1</v>
      </c>
      <c r="N478" s="753">
        <v>72.33</v>
      </c>
    </row>
    <row r="479" spans="1:14" ht="14.4" customHeight="1" x14ac:dyDescent="0.3">
      <c r="A479" s="747" t="s">
        <v>594</v>
      </c>
      <c r="B479" s="748" t="s">
        <v>595</v>
      </c>
      <c r="C479" s="749" t="s">
        <v>617</v>
      </c>
      <c r="D479" s="750" t="s">
        <v>618</v>
      </c>
      <c r="E479" s="751">
        <v>50113001</v>
      </c>
      <c r="F479" s="750" t="s">
        <v>635</v>
      </c>
      <c r="G479" s="749" t="s">
        <v>636</v>
      </c>
      <c r="H479" s="749">
        <v>100643</v>
      </c>
      <c r="I479" s="749">
        <v>643</v>
      </c>
      <c r="J479" s="749" t="s">
        <v>1291</v>
      </c>
      <c r="K479" s="749" t="s">
        <v>1292</v>
      </c>
      <c r="L479" s="752">
        <v>63.640000000000008</v>
      </c>
      <c r="M479" s="752">
        <v>3</v>
      </c>
      <c r="N479" s="753">
        <v>190.92000000000002</v>
      </c>
    </row>
    <row r="480" spans="1:14" ht="14.4" customHeight="1" x14ac:dyDescent="0.3">
      <c r="A480" s="747" t="s">
        <v>594</v>
      </c>
      <c r="B480" s="748" t="s">
        <v>595</v>
      </c>
      <c r="C480" s="749" t="s">
        <v>617</v>
      </c>
      <c r="D480" s="750" t="s">
        <v>618</v>
      </c>
      <c r="E480" s="751">
        <v>50113001</v>
      </c>
      <c r="F480" s="750" t="s">
        <v>635</v>
      </c>
      <c r="G480" s="749" t="s">
        <v>636</v>
      </c>
      <c r="H480" s="749">
        <v>100641</v>
      </c>
      <c r="I480" s="749">
        <v>641</v>
      </c>
      <c r="J480" s="749" t="s">
        <v>1293</v>
      </c>
      <c r="K480" s="749" t="s">
        <v>1294</v>
      </c>
      <c r="L480" s="752">
        <v>31.240000000000013</v>
      </c>
      <c r="M480" s="752">
        <v>1</v>
      </c>
      <c r="N480" s="753">
        <v>31.240000000000013</v>
      </c>
    </row>
    <row r="481" spans="1:14" ht="14.4" customHeight="1" x14ac:dyDescent="0.3">
      <c r="A481" s="747" t="s">
        <v>594</v>
      </c>
      <c r="B481" s="748" t="s">
        <v>595</v>
      </c>
      <c r="C481" s="749" t="s">
        <v>617</v>
      </c>
      <c r="D481" s="750" t="s">
        <v>618</v>
      </c>
      <c r="E481" s="751">
        <v>50113001</v>
      </c>
      <c r="F481" s="750" t="s">
        <v>635</v>
      </c>
      <c r="G481" s="749" t="s">
        <v>636</v>
      </c>
      <c r="H481" s="749">
        <v>132716</v>
      </c>
      <c r="I481" s="749">
        <v>32716</v>
      </c>
      <c r="J481" s="749" t="s">
        <v>1043</v>
      </c>
      <c r="K481" s="749" t="s">
        <v>1295</v>
      </c>
      <c r="L481" s="752">
        <v>62.74</v>
      </c>
      <c r="M481" s="752">
        <v>1</v>
      </c>
      <c r="N481" s="753">
        <v>62.74</v>
      </c>
    </row>
    <row r="482" spans="1:14" ht="14.4" customHeight="1" x14ac:dyDescent="0.3">
      <c r="A482" s="747" t="s">
        <v>594</v>
      </c>
      <c r="B482" s="748" t="s">
        <v>595</v>
      </c>
      <c r="C482" s="749" t="s">
        <v>617</v>
      </c>
      <c r="D482" s="750" t="s">
        <v>618</v>
      </c>
      <c r="E482" s="751">
        <v>50113001</v>
      </c>
      <c r="F482" s="750" t="s">
        <v>635</v>
      </c>
      <c r="G482" s="749" t="s">
        <v>636</v>
      </c>
      <c r="H482" s="749">
        <v>117926</v>
      </c>
      <c r="I482" s="749">
        <v>201609</v>
      </c>
      <c r="J482" s="749" t="s">
        <v>1045</v>
      </c>
      <c r="K482" s="749" t="s">
        <v>1047</v>
      </c>
      <c r="L482" s="752">
        <v>40.790000000000006</v>
      </c>
      <c r="M482" s="752">
        <v>2</v>
      </c>
      <c r="N482" s="753">
        <v>81.580000000000013</v>
      </c>
    </row>
    <row r="483" spans="1:14" ht="14.4" customHeight="1" x14ac:dyDescent="0.3">
      <c r="A483" s="747" t="s">
        <v>594</v>
      </c>
      <c r="B483" s="748" t="s">
        <v>595</v>
      </c>
      <c r="C483" s="749" t="s">
        <v>617</v>
      </c>
      <c r="D483" s="750" t="s">
        <v>618</v>
      </c>
      <c r="E483" s="751">
        <v>50113001</v>
      </c>
      <c r="F483" s="750" t="s">
        <v>635</v>
      </c>
      <c r="G483" s="749" t="s">
        <v>649</v>
      </c>
      <c r="H483" s="749">
        <v>199600</v>
      </c>
      <c r="I483" s="749">
        <v>99600</v>
      </c>
      <c r="J483" s="749" t="s">
        <v>1048</v>
      </c>
      <c r="K483" s="749" t="s">
        <v>1296</v>
      </c>
      <c r="L483" s="752">
        <v>100.13</v>
      </c>
      <c r="M483" s="752">
        <v>2</v>
      </c>
      <c r="N483" s="753">
        <v>200.26</v>
      </c>
    </row>
    <row r="484" spans="1:14" ht="14.4" customHeight="1" x14ac:dyDescent="0.3">
      <c r="A484" s="747" t="s">
        <v>594</v>
      </c>
      <c r="B484" s="748" t="s">
        <v>595</v>
      </c>
      <c r="C484" s="749" t="s">
        <v>617</v>
      </c>
      <c r="D484" s="750" t="s">
        <v>618</v>
      </c>
      <c r="E484" s="751">
        <v>50113001</v>
      </c>
      <c r="F484" s="750" t="s">
        <v>635</v>
      </c>
      <c r="G484" s="749" t="s">
        <v>649</v>
      </c>
      <c r="H484" s="749">
        <v>166030</v>
      </c>
      <c r="I484" s="749">
        <v>66030</v>
      </c>
      <c r="J484" s="749" t="s">
        <v>1048</v>
      </c>
      <c r="K484" s="749" t="s">
        <v>889</v>
      </c>
      <c r="L484" s="752">
        <v>29.849999999999998</v>
      </c>
      <c r="M484" s="752">
        <v>3</v>
      </c>
      <c r="N484" s="753">
        <v>89.55</v>
      </c>
    </row>
    <row r="485" spans="1:14" ht="14.4" customHeight="1" x14ac:dyDescent="0.3">
      <c r="A485" s="747" t="s">
        <v>594</v>
      </c>
      <c r="B485" s="748" t="s">
        <v>595</v>
      </c>
      <c r="C485" s="749" t="s">
        <v>617</v>
      </c>
      <c r="D485" s="750" t="s">
        <v>618</v>
      </c>
      <c r="E485" s="751">
        <v>50113001</v>
      </c>
      <c r="F485" s="750" t="s">
        <v>635</v>
      </c>
      <c r="G485" s="749" t="s">
        <v>649</v>
      </c>
      <c r="H485" s="749">
        <v>989453</v>
      </c>
      <c r="I485" s="749">
        <v>146899</v>
      </c>
      <c r="J485" s="749" t="s">
        <v>1051</v>
      </c>
      <c r="K485" s="749" t="s">
        <v>1052</v>
      </c>
      <c r="L485" s="752">
        <v>45.490000000000009</v>
      </c>
      <c r="M485" s="752">
        <v>5</v>
      </c>
      <c r="N485" s="753">
        <v>227.45000000000005</v>
      </c>
    </row>
    <row r="486" spans="1:14" ht="14.4" customHeight="1" x14ac:dyDescent="0.3">
      <c r="A486" s="747" t="s">
        <v>594</v>
      </c>
      <c r="B486" s="748" t="s">
        <v>595</v>
      </c>
      <c r="C486" s="749" t="s">
        <v>617</v>
      </c>
      <c r="D486" s="750" t="s">
        <v>618</v>
      </c>
      <c r="E486" s="751">
        <v>50113001</v>
      </c>
      <c r="F486" s="750" t="s">
        <v>635</v>
      </c>
      <c r="G486" s="749" t="s">
        <v>636</v>
      </c>
      <c r="H486" s="749">
        <v>113704</v>
      </c>
      <c r="I486" s="749">
        <v>13704</v>
      </c>
      <c r="J486" s="749" t="s">
        <v>1297</v>
      </c>
      <c r="K486" s="749" t="s">
        <v>1298</v>
      </c>
      <c r="L486" s="752">
        <v>679.35</v>
      </c>
      <c r="M486" s="752">
        <v>1</v>
      </c>
      <c r="N486" s="753">
        <v>679.35</v>
      </c>
    </row>
    <row r="487" spans="1:14" ht="14.4" customHeight="1" x14ac:dyDescent="0.3">
      <c r="A487" s="747" t="s">
        <v>594</v>
      </c>
      <c r="B487" s="748" t="s">
        <v>595</v>
      </c>
      <c r="C487" s="749" t="s">
        <v>617</v>
      </c>
      <c r="D487" s="750" t="s">
        <v>618</v>
      </c>
      <c r="E487" s="751">
        <v>50113001</v>
      </c>
      <c r="F487" s="750" t="s">
        <v>635</v>
      </c>
      <c r="G487" s="749" t="s">
        <v>636</v>
      </c>
      <c r="H487" s="749">
        <v>157139</v>
      </c>
      <c r="I487" s="749">
        <v>157139</v>
      </c>
      <c r="J487" s="749" t="s">
        <v>1299</v>
      </c>
      <c r="K487" s="749" t="s">
        <v>1300</v>
      </c>
      <c r="L487" s="752">
        <v>65.25</v>
      </c>
      <c r="M487" s="752">
        <v>1</v>
      </c>
      <c r="N487" s="753">
        <v>65.25</v>
      </c>
    </row>
    <row r="488" spans="1:14" ht="14.4" customHeight="1" x14ac:dyDescent="0.3">
      <c r="A488" s="747" t="s">
        <v>594</v>
      </c>
      <c r="B488" s="748" t="s">
        <v>595</v>
      </c>
      <c r="C488" s="749" t="s">
        <v>617</v>
      </c>
      <c r="D488" s="750" t="s">
        <v>618</v>
      </c>
      <c r="E488" s="751">
        <v>50113008</v>
      </c>
      <c r="F488" s="750" t="s">
        <v>1055</v>
      </c>
      <c r="G488" s="749"/>
      <c r="H488" s="749"/>
      <c r="I488" s="749">
        <v>29978</v>
      </c>
      <c r="J488" s="749" t="s">
        <v>1056</v>
      </c>
      <c r="K488" s="749" t="s">
        <v>1301</v>
      </c>
      <c r="L488" s="752">
        <v>2730.75</v>
      </c>
      <c r="M488" s="752">
        <v>6</v>
      </c>
      <c r="N488" s="753">
        <v>16384.5</v>
      </c>
    </row>
    <row r="489" spans="1:14" ht="14.4" customHeight="1" x14ac:dyDescent="0.3">
      <c r="A489" s="747" t="s">
        <v>594</v>
      </c>
      <c r="B489" s="748" t="s">
        <v>595</v>
      </c>
      <c r="C489" s="749" t="s">
        <v>617</v>
      </c>
      <c r="D489" s="750" t="s">
        <v>618</v>
      </c>
      <c r="E489" s="751">
        <v>50113008</v>
      </c>
      <c r="F489" s="750" t="s">
        <v>1055</v>
      </c>
      <c r="G489" s="749"/>
      <c r="H489" s="749"/>
      <c r="I489" s="749">
        <v>29980</v>
      </c>
      <c r="J489" s="749" t="s">
        <v>1056</v>
      </c>
      <c r="K489" s="749" t="s">
        <v>1058</v>
      </c>
      <c r="L489" s="752">
        <v>10853.888627485796</v>
      </c>
      <c r="M489" s="752">
        <v>88</v>
      </c>
      <c r="N489" s="753">
        <v>955142.19921875</v>
      </c>
    </row>
    <row r="490" spans="1:14" ht="14.4" customHeight="1" x14ac:dyDescent="0.3">
      <c r="A490" s="747" t="s">
        <v>594</v>
      </c>
      <c r="B490" s="748" t="s">
        <v>595</v>
      </c>
      <c r="C490" s="749" t="s">
        <v>617</v>
      </c>
      <c r="D490" s="750" t="s">
        <v>618</v>
      </c>
      <c r="E490" s="751">
        <v>50113008</v>
      </c>
      <c r="F490" s="750" t="s">
        <v>1055</v>
      </c>
      <c r="G490" s="749"/>
      <c r="H490" s="749"/>
      <c r="I490" s="749">
        <v>29979</v>
      </c>
      <c r="J490" s="749" t="s">
        <v>1056</v>
      </c>
      <c r="K490" s="749" t="s">
        <v>1057</v>
      </c>
      <c r="L490" s="752">
        <v>5478.1853932584272</v>
      </c>
      <c r="M490" s="752">
        <v>89</v>
      </c>
      <c r="N490" s="753">
        <v>487558.5</v>
      </c>
    </row>
    <row r="491" spans="1:14" ht="14.4" customHeight="1" x14ac:dyDescent="0.3">
      <c r="A491" s="747" t="s">
        <v>594</v>
      </c>
      <c r="B491" s="748" t="s">
        <v>595</v>
      </c>
      <c r="C491" s="749" t="s">
        <v>617</v>
      </c>
      <c r="D491" s="750" t="s">
        <v>618</v>
      </c>
      <c r="E491" s="751">
        <v>50113008</v>
      </c>
      <c r="F491" s="750" t="s">
        <v>1055</v>
      </c>
      <c r="G491" s="749"/>
      <c r="H491" s="749"/>
      <c r="I491" s="749">
        <v>173178</v>
      </c>
      <c r="J491" s="749" t="s">
        <v>1059</v>
      </c>
      <c r="K491" s="749" t="s">
        <v>1060</v>
      </c>
      <c r="L491" s="752">
        <v>14960</v>
      </c>
      <c r="M491" s="752">
        <v>6</v>
      </c>
      <c r="N491" s="753">
        <v>89760</v>
      </c>
    </row>
    <row r="492" spans="1:14" ht="14.4" customHeight="1" x14ac:dyDescent="0.3">
      <c r="A492" s="747" t="s">
        <v>594</v>
      </c>
      <c r="B492" s="748" t="s">
        <v>595</v>
      </c>
      <c r="C492" s="749" t="s">
        <v>617</v>
      </c>
      <c r="D492" s="750" t="s">
        <v>618</v>
      </c>
      <c r="E492" s="751">
        <v>50113008</v>
      </c>
      <c r="F492" s="750" t="s">
        <v>1055</v>
      </c>
      <c r="G492" s="749"/>
      <c r="H492" s="749"/>
      <c r="I492" s="749">
        <v>26041</v>
      </c>
      <c r="J492" s="749" t="s">
        <v>1062</v>
      </c>
      <c r="K492" s="749" t="s">
        <v>1065</v>
      </c>
      <c r="L492" s="752">
        <v>4779.5</v>
      </c>
      <c r="M492" s="752">
        <v>14</v>
      </c>
      <c r="N492" s="753">
        <v>66913</v>
      </c>
    </row>
    <row r="493" spans="1:14" ht="14.4" customHeight="1" x14ac:dyDescent="0.3">
      <c r="A493" s="747" t="s">
        <v>594</v>
      </c>
      <c r="B493" s="748" t="s">
        <v>595</v>
      </c>
      <c r="C493" s="749" t="s">
        <v>617</v>
      </c>
      <c r="D493" s="750" t="s">
        <v>618</v>
      </c>
      <c r="E493" s="751">
        <v>50113008</v>
      </c>
      <c r="F493" s="750" t="s">
        <v>1055</v>
      </c>
      <c r="G493" s="749"/>
      <c r="H493" s="749"/>
      <c r="I493" s="749">
        <v>26042</v>
      </c>
      <c r="J493" s="749" t="s">
        <v>1062</v>
      </c>
      <c r="K493" s="749" t="s">
        <v>1069</v>
      </c>
      <c r="L493" s="752">
        <v>10554.21052631579</v>
      </c>
      <c r="M493" s="752">
        <v>19</v>
      </c>
      <c r="N493" s="753">
        <v>200530</v>
      </c>
    </row>
    <row r="494" spans="1:14" ht="14.4" customHeight="1" x14ac:dyDescent="0.3">
      <c r="A494" s="747" t="s">
        <v>594</v>
      </c>
      <c r="B494" s="748" t="s">
        <v>595</v>
      </c>
      <c r="C494" s="749" t="s">
        <v>617</v>
      </c>
      <c r="D494" s="750" t="s">
        <v>618</v>
      </c>
      <c r="E494" s="751">
        <v>50113008</v>
      </c>
      <c r="F494" s="750" t="s">
        <v>1055</v>
      </c>
      <c r="G494" s="749"/>
      <c r="H494" s="749"/>
      <c r="I494" s="749">
        <v>147813</v>
      </c>
      <c r="J494" s="749" t="s">
        <v>1066</v>
      </c>
      <c r="K494" s="749" t="s">
        <v>1065</v>
      </c>
      <c r="L494" s="752">
        <v>6084.56982421875</v>
      </c>
      <c r="M494" s="752">
        <v>2</v>
      </c>
      <c r="N494" s="753">
        <v>12169.1396484375</v>
      </c>
    </row>
    <row r="495" spans="1:14" ht="14.4" customHeight="1" x14ac:dyDescent="0.3">
      <c r="A495" s="747" t="s">
        <v>594</v>
      </c>
      <c r="B495" s="748" t="s">
        <v>595</v>
      </c>
      <c r="C495" s="749" t="s">
        <v>617</v>
      </c>
      <c r="D495" s="750" t="s">
        <v>618</v>
      </c>
      <c r="E495" s="751">
        <v>50113008</v>
      </c>
      <c r="F495" s="750" t="s">
        <v>1055</v>
      </c>
      <c r="G495" s="749"/>
      <c r="H495" s="749"/>
      <c r="I495" s="749">
        <v>230481</v>
      </c>
      <c r="J495" s="749" t="s">
        <v>1066</v>
      </c>
      <c r="K495" s="749" t="s">
        <v>1067</v>
      </c>
      <c r="L495" s="752">
        <v>25068.689453125</v>
      </c>
      <c r="M495" s="752">
        <v>2</v>
      </c>
      <c r="N495" s="753">
        <v>50137.37890625</v>
      </c>
    </row>
    <row r="496" spans="1:14" ht="14.4" customHeight="1" x14ac:dyDescent="0.3">
      <c r="A496" s="747" t="s">
        <v>594</v>
      </c>
      <c r="B496" s="748" t="s">
        <v>595</v>
      </c>
      <c r="C496" s="749" t="s">
        <v>617</v>
      </c>
      <c r="D496" s="750" t="s">
        <v>618</v>
      </c>
      <c r="E496" s="751">
        <v>50113008</v>
      </c>
      <c r="F496" s="750" t="s">
        <v>1055</v>
      </c>
      <c r="G496" s="749"/>
      <c r="H496" s="749"/>
      <c r="I496" s="749">
        <v>230479</v>
      </c>
      <c r="J496" s="749" t="s">
        <v>1066</v>
      </c>
      <c r="K496" s="749" t="s">
        <v>1065</v>
      </c>
      <c r="L496" s="752">
        <v>6084.569846413352</v>
      </c>
      <c r="M496" s="752">
        <v>22</v>
      </c>
      <c r="N496" s="753">
        <v>133860.53662109375</v>
      </c>
    </row>
    <row r="497" spans="1:14" ht="14.4" customHeight="1" x14ac:dyDescent="0.3">
      <c r="A497" s="747" t="s">
        <v>594</v>
      </c>
      <c r="B497" s="748" t="s">
        <v>595</v>
      </c>
      <c r="C497" s="749" t="s">
        <v>617</v>
      </c>
      <c r="D497" s="750" t="s">
        <v>618</v>
      </c>
      <c r="E497" s="751">
        <v>50113008</v>
      </c>
      <c r="F497" s="750" t="s">
        <v>1055</v>
      </c>
      <c r="G497" s="749"/>
      <c r="H497" s="749"/>
      <c r="I497" s="749">
        <v>29464</v>
      </c>
      <c r="J497" s="749" t="s">
        <v>1068</v>
      </c>
      <c r="K497" s="749" t="s">
        <v>1069</v>
      </c>
      <c r="L497" s="752">
        <v>11325.597380264946</v>
      </c>
      <c r="M497" s="752">
        <v>46</v>
      </c>
      <c r="N497" s="753">
        <v>520977.4794921875</v>
      </c>
    </row>
    <row r="498" spans="1:14" ht="14.4" customHeight="1" x14ac:dyDescent="0.3">
      <c r="A498" s="747" t="s">
        <v>594</v>
      </c>
      <c r="B498" s="748" t="s">
        <v>595</v>
      </c>
      <c r="C498" s="749" t="s">
        <v>617</v>
      </c>
      <c r="D498" s="750" t="s">
        <v>618</v>
      </c>
      <c r="E498" s="751">
        <v>50113008</v>
      </c>
      <c r="F498" s="750" t="s">
        <v>1055</v>
      </c>
      <c r="G498" s="749"/>
      <c r="H498" s="749"/>
      <c r="I498" s="749">
        <v>29465</v>
      </c>
      <c r="J498" s="749" t="s">
        <v>1068</v>
      </c>
      <c r="K498" s="749" t="s">
        <v>1067</v>
      </c>
      <c r="L498" s="752">
        <v>22692.94262035473</v>
      </c>
      <c r="M498" s="752">
        <v>37</v>
      </c>
      <c r="N498" s="753">
        <v>839638.876953125</v>
      </c>
    </row>
    <row r="499" spans="1:14" ht="14.4" customHeight="1" x14ac:dyDescent="0.3">
      <c r="A499" s="747" t="s">
        <v>594</v>
      </c>
      <c r="B499" s="748" t="s">
        <v>595</v>
      </c>
      <c r="C499" s="749" t="s">
        <v>617</v>
      </c>
      <c r="D499" s="750" t="s">
        <v>618</v>
      </c>
      <c r="E499" s="751">
        <v>50113008</v>
      </c>
      <c r="F499" s="750" t="s">
        <v>1055</v>
      </c>
      <c r="G499" s="749"/>
      <c r="H499" s="749"/>
      <c r="I499" s="749">
        <v>149199</v>
      </c>
      <c r="J499" s="749" t="s">
        <v>1068</v>
      </c>
      <c r="K499" s="749" t="s">
        <v>1063</v>
      </c>
      <c r="L499" s="752">
        <v>2854.3701171875</v>
      </c>
      <c r="M499" s="752">
        <v>4</v>
      </c>
      <c r="N499" s="753">
        <v>11417.48046875</v>
      </c>
    </row>
    <row r="500" spans="1:14" ht="14.4" customHeight="1" x14ac:dyDescent="0.3">
      <c r="A500" s="747" t="s">
        <v>594</v>
      </c>
      <c r="B500" s="748" t="s">
        <v>595</v>
      </c>
      <c r="C500" s="749" t="s">
        <v>617</v>
      </c>
      <c r="D500" s="750" t="s">
        <v>618</v>
      </c>
      <c r="E500" s="751">
        <v>50113008</v>
      </c>
      <c r="F500" s="750" t="s">
        <v>1055</v>
      </c>
      <c r="G500" s="749"/>
      <c r="H500" s="749"/>
      <c r="I500" s="749">
        <v>29463</v>
      </c>
      <c r="J500" s="749" t="s">
        <v>1068</v>
      </c>
      <c r="K500" s="749" t="s">
        <v>1065</v>
      </c>
      <c r="L500" s="752">
        <v>5708.740234375</v>
      </c>
      <c r="M500" s="752">
        <v>12</v>
      </c>
      <c r="N500" s="753">
        <v>68504.8828125</v>
      </c>
    </row>
    <row r="501" spans="1:14" ht="14.4" customHeight="1" x14ac:dyDescent="0.3">
      <c r="A501" s="747" t="s">
        <v>594</v>
      </c>
      <c r="B501" s="748" t="s">
        <v>595</v>
      </c>
      <c r="C501" s="749" t="s">
        <v>617</v>
      </c>
      <c r="D501" s="750" t="s">
        <v>618</v>
      </c>
      <c r="E501" s="751">
        <v>50113011</v>
      </c>
      <c r="F501" s="750" t="s">
        <v>1070</v>
      </c>
      <c r="G501" s="749"/>
      <c r="H501" s="749"/>
      <c r="I501" s="749">
        <v>230480</v>
      </c>
      <c r="J501" s="749" t="s">
        <v>1066</v>
      </c>
      <c r="K501" s="749" t="s">
        <v>1069</v>
      </c>
      <c r="L501" s="752">
        <v>12172.6796875</v>
      </c>
      <c r="M501" s="752">
        <v>13</v>
      </c>
      <c r="N501" s="753">
        <v>158244.8359375</v>
      </c>
    </row>
    <row r="502" spans="1:14" ht="14.4" customHeight="1" x14ac:dyDescent="0.3">
      <c r="A502" s="747" t="s">
        <v>594</v>
      </c>
      <c r="B502" s="748" t="s">
        <v>595</v>
      </c>
      <c r="C502" s="749" t="s">
        <v>617</v>
      </c>
      <c r="D502" s="750" t="s">
        <v>618</v>
      </c>
      <c r="E502" s="751">
        <v>50113013</v>
      </c>
      <c r="F502" s="750" t="s">
        <v>1071</v>
      </c>
      <c r="G502" s="749" t="s">
        <v>649</v>
      </c>
      <c r="H502" s="749">
        <v>195147</v>
      </c>
      <c r="I502" s="749">
        <v>195147</v>
      </c>
      <c r="J502" s="749" t="s">
        <v>1072</v>
      </c>
      <c r="K502" s="749" t="s">
        <v>1073</v>
      </c>
      <c r="L502" s="752">
        <v>561.51</v>
      </c>
      <c r="M502" s="752">
        <v>2.7</v>
      </c>
      <c r="N502" s="753">
        <v>1516.077</v>
      </c>
    </row>
    <row r="503" spans="1:14" ht="14.4" customHeight="1" x14ac:dyDescent="0.3">
      <c r="A503" s="747" t="s">
        <v>594</v>
      </c>
      <c r="B503" s="748" t="s">
        <v>595</v>
      </c>
      <c r="C503" s="749" t="s">
        <v>617</v>
      </c>
      <c r="D503" s="750" t="s">
        <v>618</v>
      </c>
      <c r="E503" s="751">
        <v>50113013</v>
      </c>
      <c r="F503" s="750" t="s">
        <v>1071</v>
      </c>
      <c r="G503" s="749" t="s">
        <v>649</v>
      </c>
      <c r="H503" s="749">
        <v>203097</v>
      </c>
      <c r="I503" s="749">
        <v>203097</v>
      </c>
      <c r="J503" s="749" t="s">
        <v>1074</v>
      </c>
      <c r="K503" s="749" t="s">
        <v>1075</v>
      </c>
      <c r="L503" s="752">
        <v>167.53999999999996</v>
      </c>
      <c r="M503" s="752">
        <v>1</v>
      </c>
      <c r="N503" s="753">
        <v>167.53999999999996</v>
      </c>
    </row>
    <row r="504" spans="1:14" ht="14.4" customHeight="1" x14ac:dyDescent="0.3">
      <c r="A504" s="747" t="s">
        <v>594</v>
      </c>
      <c r="B504" s="748" t="s">
        <v>595</v>
      </c>
      <c r="C504" s="749" t="s">
        <v>617</v>
      </c>
      <c r="D504" s="750" t="s">
        <v>618</v>
      </c>
      <c r="E504" s="751">
        <v>50113013</v>
      </c>
      <c r="F504" s="750" t="s">
        <v>1071</v>
      </c>
      <c r="G504" s="749" t="s">
        <v>636</v>
      </c>
      <c r="H504" s="749">
        <v>172972</v>
      </c>
      <c r="I504" s="749">
        <v>72972</v>
      </c>
      <c r="J504" s="749" t="s">
        <v>1076</v>
      </c>
      <c r="K504" s="749" t="s">
        <v>1077</v>
      </c>
      <c r="L504" s="752">
        <v>181.57999999999998</v>
      </c>
      <c r="M504" s="752">
        <v>7</v>
      </c>
      <c r="N504" s="753">
        <v>1271.06</v>
      </c>
    </row>
    <row r="505" spans="1:14" ht="14.4" customHeight="1" x14ac:dyDescent="0.3">
      <c r="A505" s="747" t="s">
        <v>594</v>
      </c>
      <c r="B505" s="748" t="s">
        <v>595</v>
      </c>
      <c r="C505" s="749" t="s">
        <v>617</v>
      </c>
      <c r="D505" s="750" t="s">
        <v>618</v>
      </c>
      <c r="E505" s="751">
        <v>50113013</v>
      </c>
      <c r="F505" s="750" t="s">
        <v>1071</v>
      </c>
      <c r="G505" s="749" t="s">
        <v>649</v>
      </c>
      <c r="H505" s="749">
        <v>105951</v>
      </c>
      <c r="I505" s="749">
        <v>5951</v>
      </c>
      <c r="J505" s="749" t="s">
        <v>1078</v>
      </c>
      <c r="K505" s="749" t="s">
        <v>1079</v>
      </c>
      <c r="L505" s="752">
        <v>114.92000000000006</v>
      </c>
      <c r="M505" s="752">
        <v>1</v>
      </c>
      <c r="N505" s="753">
        <v>114.92000000000006</v>
      </c>
    </row>
    <row r="506" spans="1:14" ht="14.4" customHeight="1" x14ac:dyDescent="0.3">
      <c r="A506" s="747" t="s">
        <v>594</v>
      </c>
      <c r="B506" s="748" t="s">
        <v>595</v>
      </c>
      <c r="C506" s="749" t="s">
        <v>617</v>
      </c>
      <c r="D506" s="750" t="s">
        <v>618</v>
      </c>
      <c r="E506" s="751">
        <v>50113013</v>
      </c>
      <c r="F506" s="750" t="s">
        <v>1071</v>
      </c>
      <c r="G506" s="749" t="s">
        <v>649</v>
      </c>
      <c r="H506" s="749">
        <v>183817</v>
      </c>
      <c r="I506" s="749">
        <v>183817</v>
      </c>
      <c r="J506" s="749" t="s">
        <v>1080</v>
      </c>
      <c r="K506" s="749" t="s">
        <v>1081</v>
      </c>
      <c r="L506" s="752">
        <v>918.5</v>
      </c>
      <c r="M506" s="752">
        <v>3</v>
      </c>
      <c r="N506" s="753">
        <v>2755.5</v>
      </c>
    </row>
    <row r="507" spans="1:14" ht="14.4" customHeight="1" x14ac:dyDescent="0.3">
      <c r="A507" s="747" t="s">
        <v>594</v>
      </c>
      <c r="B507" s="748" t="s">
        <v>595</v>
      </c>
      <c r="C507" s="749" t="s">
        <v>617</v>
      </c>
      <c r="D507" s="750" t="s">
        <v>618</v>
      </c>
      <c r="E507" s="751">
        <v>50113013</v>
      </c>
      <c r="F507" s="750" t="s">
        <v>1071</v>
      </c>
      <c r="G507" s="749" t="s">
        <v>636</v>
      </c>
      <c r="H507" s="749">
        <v>131656</v>
      </c>
      <c r="I507" s="749">
        <v>131656</v>
      </c>
      <c r="J507" s="749" t="s">
        <v>1302</v>
      </c>
      <c r="K507" s="749" t="s">
        <v>1303</v>
      </c>
      <c r="L507" s="752">
        <v>517</v>
      </c>
      <c r="M507" s="752">
        <v>0.8</v>
      </c>
      <c r="N507" s="753">
        <v>413.6</v>
      </c>
    </row>
    <row r="508" spans="1:14" ht="14.4" customHeight="1" x14ac:dyDescent="0.3">
      <c r="A508" s="747" t="s">
        <v>594</v>
      </c>
      <c r="B508" s="748" t="s">
        <v>595</v>
      </c>
      <c r="C508" s="749" t="s">
        <v>617</v>
      </c>
      <c r="D508" s="750" t="s">
        <v>618</v>
      </c>
      <c r="E508" s="751">
        <v>50113013</v>
      </c>
      <c r="F508" s="750" t="s">
        <v>1071</v>
      </c>
      <c r="G508" s="749" t="s">
        <v>636</v>
      </c>
      <c r="H508" s="749">
        <v>121240</v>
      </c>
      <c r="I508" s="749">
        <v>121240</v>
      </c>
      <c r="J508" s="749" t="s">
        <v>1086</v>
      </c>
      <c r="K508" s="749" t="s">
        <v>1087</v>
      </c>
      <c r="L508" s="752">
        <v>374.00000000000006</v>
      </c>
      <c r="M508" s="752">
        <v>6.6</v>
      </c>
      <c r="N508" s="753">
        <v>2468.4</v>
      </c>
    </row>
    <row r="509" spans="1:14" ht="14.4" customHeight="1" x14ac:dyDescent="0.3">
      <c r="A509" s="747" t="s">
        <v>594</v>
      </c>
      <c r="B509" s="748" t="s">
        <v>595</v>
      </c>
      <c r="C509" s="749" t="s">
        <v>617</v>
      </c>
      <c r="D509" s="750" t="s">
        <v>618</v>
      </c>
      <c r="E509" s="751">
        <v>50113013</v>
      </c>
      <c r="F509" s="750" t="s">
        <v>1071</v>
      </c>
      <c r="G509" s="749" t="s">
        <v>636</v>
      </c>
      <c r="H509" s="749">
        <v>108606</v>
      </c>
      <c r="I509" s="749">
        <v>108606</v>
      </c>
      <c r="J509" s="749" t="s">
        <v>1088</v>
      </c>
      <c r="K509" s="749" t="s">
        <v>1089</v>
      </c>
      <c r="L509" s="752">
        <v>73.22</v>
      </c>
      <c r="M509" s="752">
        <v>2</v>
      </c>
      <c r="N509" s="753">
        <v>146.44</v>
      </c>
    </row>
    <row r="510" spans="1:14" ht="14.4" customHeight="1" x14ac:dyDescent="0.3">
      <c r="A510" s="747" t="s">
        <v>594</v>
      </c>
      <c r="B510" s="748" t="s">
        <v>595</v>
      </c>
      <c r="C510" s="749" t="s">
        <v>617</v>
      </c>
      <c r="D510" s="750" t="s">
        <v>618</v>
      </c>
      <c r="E510" s="751">
        <v>50113013</v>
      </c>
      <c r="F510" s="750" t="s">
        <v>1071</v>
      </c>
      <c r="G510" s="749" t="s">
        <v>649</v>
      </c>
      <c r="H510" s="749">
        <v>849655</v>
      </c>
      <c r="I510" s="749">
        <v>129836</v>
      </c>
      <c r="J510" s="749" t="s">
        <v>1093</v>
      </c>
      <c r="K510" s="749" t="s">
        <v>1094</v>
      </c>
      <c r="L510" s="752">
        <v>262.90000000000003</v>
      </c>
      <c r="M510" s="752">
        <v>34.199999999999996</v>
      </c>
      <c r="N510" s="753">
        <v>8991.18</v>
      </c>
    </row>
    <row r="511" spans="1:14" ht="14.4" customHeight="1" x14ac:dyDescent="0.3">
      <c r="A511" s="747" t="s">
        <v>594</v>
      </c>
      <c r="B511" s="748" t="s">
        <v>595</v>
      </c>
      <c r="C511" s="749" t="s">
        <v>617</v>
      </c>
      <c r="D511" s="750" t="s">
        <v>618</v>
      </c>
      <c r="E511" s="751">
        <v>50113013</v>
      </c>
      <c r="F511" s="750" t="s">
        <v>1071</v>
      </c>
      <c r="G511" s="749" t="s">
        <v>649</v>
      </c>
      <c r="H511" s="749">
        <v>849887</v>
      </c>
      <c r="I511" s="749">
        <v>129834</v>
      </c>
      <c r="J511" s="749" t="s">
        <v>1095</v>
      </c>
      <c r="K511" s="749" t="s">
        <v>596</v>
      </c>
      <c r="L511" s="752">
        <v>154</v>
      </c>
      <c r="M511" s="752">
        <v>34.200000000000003</v>
      </c>
      <c r="N511" s="753">
        <v>5266.8</v>
      </c>
    </row>
    <row r="512" spans="1:14" ht="14.4" customHeight="1" x14ac:dyDescent="0.3">
      <c r="A512" s="747" t="s">
        <v>594</v>
      </c>
      <c r="B512" s="748" t="s">
        <v>595</v>
      </c>
      <c r="C512" s="749" t="s">
        <v>617</v>
      </c>
      <c r="D512" s="750" t="s">
        <v>618</v>
      </c>
      <c r="E512" s="751">
        <v>50113013</v>
      </c>
      <c r="F512" s="750" t="s">
        <v>1071</v>
      </c>
      <c r="G512" s="749" t="s">
        <v>636</v>
      </c>
      <c r="H512" s="749">
        <v>844576</v>
      </c>
      <c r="I512" s="749">
        <v>100339</v>
      </c>
      <c r="J512" s="749" t="s">
        <v>1096</v>
      </c>
      <c r="K512" s="749" t="s">
        <v>1097</v>
      </c>
      <c r="L512" s="752">
        <v>97.61</v>
      </c>
      <c r="M512" s="752">
        <v>4</v>
      </c>
      <c r="N512" s="753">
        <v>390.44</v>
      </c>
    </row>
    <row r="513" spans="1:14" ht="14.4" customHeight="1" x14ac:dyDescent="0.3">
      <c r="A513" s="747" t="s">
        <v>594</v>
      </c>
      <c r="B513" s="748" t="s">
        <v>595</v>
      </c>
      <c r="C513" s="749" t="s">
        <v>617</v>
      </c>
      <c r="D513" s="750" t="s">
        <v>618</v>
      </c>
      <c r="E513" s="751">
        <v>50113013</v>
      </c>
      <c r="F513" s="750" t="s">
        <v>1071</v>
      </c>
      <c r="G513" s="749" t="s">
        <v>636</v>
      </c>
      <c r="H513" s="749">
        <v>96414</v>
      </c>
      <c r="I513" s="749">
        <v>96414</v>
      </c>
      <c r="J513" s="749" t="s">
        <v>1304</v>
      </c>
      <c r="K513" s="749" t="s">
        <v>1305</v>
      </c>
      <c r="L513" s="752">
        <v>59.200000000000017</v>
      </c>
      <c r="M513" s="752">
        <v>1.8</v>
      </c>
      <c r="N513" s="753">
        <v>106.56000000000003</v>
      </c>
    </row>
    <row r="514" spans="1:14" ht="14.4" customHeight="1" x14ac:dyDescent="0.3">
      <c r="A514" s="747" t="s">
        <v>594</v>
      </c>
      <c r="B514" s="748" t="s">
        <v>595</v>
      </c>
      <c r="C514" s="749" t="s">
        <v>617</v>
      </c>
      <c r="D514" s="750" t="s">
        <v>618</v>
      </c>
      <c r="E514" s="751">
        <v>50113013</v>
      </c>
      <c r="F514" s="750" t="s">
        <v>1071</v>
      </c>
      <c r="G514" s="749" t="s">
        <v>649</v>
      </c>
      <c r="H514" s="749">
        <v>197699</v>
      </c>
      <c r="I514" s="749">
        <v>197699</v>
      </c>
      <c r="J514" s="749" t="s">
        <v>1306</v>
      </c>
      <c r="K514" s="749" t="s">
        <v>1307</v>
      </c>
      <c r="L514" s="752">
        <v>6264.6812500000005</v>
      </c>
      <c r="M514" s="752">
        <v>8</v>
      </c>
      <c r="N514" s="753">
        <v>50117.450000000004</v>
      </c>
    </row>
    <row r="515" spans="1:14" ht="14.4" customHeight="1" x14ac:dyDescent="0.3">
      <c r="A515" s="747" t="s">
        <v>594</v>
      </c>
      <c r="B515" s="748" t="s">
        <v>595</v>
      </c>
      <c r="C515" s="749" t="s">
        <v>617</v>
      </c>
      <c r="D515" s="750" t="s">
        <v>618</v>
      </c>
      <c r="E515" s="751">
        <v>50113013</v>
      </c>
      <c r="F515" s="750" t="s">
        <v>1071</v>
      </c>
      <c r="G515" s="749" t="s">
        <v>596</v>
      </c>
      <c r="H515" s="749">
        <v>156835</v>
      </c>
      <c r="I515" s="749">
        <v>156835</v>
      </c>
      <c r="J515" s="749" t="s">
        <v>1103</v>
      </c>
      <c r="K515" s="749" t="s">
        <v>1104</v>
      </c>
      <c r="L515" s="752">
        <v>1116.5</v>
      </c>
      <c r="M515" s="752">
        <v>9</v>
      </c>
      <c r="N515" s="753">
        <v>10048.5</v>
      </c>
    </row>
    <row r="516" spans="1:14" ht="14.4" customHeight="1" x14ac:dyDescent="0.3">
      <c r="A516" s="747" t="s">
        <v>594</v>
      </c>
      <c r="B516" s="748" t="s">
        <v>595</v>
      </c>
      <c r="C516" s="749" t="s">
        <v>617</v>
      </c>
      <c r="D516" s="750" t="s">
        <v>618</v>
      </c>
      <c r="E516" s="751">
        <v>50113013</v>
      </c>
      <c r="F516" s="750" t="s">
        <v>1071</v>
      </c>
      <c r="G516" s="749" t="s">
        <v>649</v>
      </c>
      <c r="H516" s="749">
        <v>113453</v>
      </c>
      <c r="I516" s="749">
        <v>113453</v>
      </c>
      <c r="J516" s="749" t="s">
        <v>1308</v>
      </c>
      <c r="K516" s="749" t="s">
        <v>1309</v>
      </c>
      <c r="L516" s="752">
        <v>458.7</v>
      </c>
      <c r="M516" s="752">
        <v>3.1</v>
      </c>
      <c r="N516" s="753">
        <v>1421.97</v>
      </c>
    </row>
    <row r="517" spans="1:14" ht="14.4" customHeight="1" x14ac:dyDescent="0.3">
      <c r="A517" s="747" t="s">
        <v>594</v>
      </c>
      <c r="B517" s="748" t="s">
        <v>595</v>
      </c>
      <c r="C517" s="749" t="s">
        <v>617</v>
      </c>
      <c r="D517" s="750" t="s">
        <v>618</v>
      </c>
      <c r="E517" s="751">
        <v>50113013</v>
      </c>
      <c r="F517" s="750" t="s">
        <v>1071</v>
      </c>
      <c r="G517" s="749" t="s">
        <v>636</v>
      </c>
      <c r="H517" s="749">
        <v>116600</v>
      </c>
      <c r="I517" s="749">
        <v>16600</v>
      </c>
      <c r="J517" s="749" t="s">
        <v>1109</v>
      </c>
      <c r="K517" s="749" t="s">
        <v>1110</v>
      </c>
      <c r="L517" s="752">
        <v>43.859999999999992</v>
      </c>
      <c r="M517" s="752">
        <v>48</v>
      </c>
      <c r="N517" s="753">
        <v>2105.2799999999997</v>
      </c>
    </row>
    <row r="518" spans="1:14" ht="14.4" customHeight="1" x14ac:dyDescent="0.3">
      <c r="A518" s="747" t="s">
        <v>594</v>
      </c>
      <c r="B518" s="748" t="s">
        <v>595</v>
      </c>
      <c r="C518" s="749" t="s">
        <v>617</v>
      </c>
      <c r="D518" s="750" t="s">
        <v>618</v>
      </c>
      <c r="E518" s="751">
        <v>50113013</v>
      </c>
      <c r="F518" s="750" t="s">
        <v>1071</v>
      </c>
      <c r="G518" s="749" t="s">
        <v>649</v>
      </c>
      <c r="H518" s="749">
        <v>166269</v>
      </c>
      <c r="I518" s="749">
        <v>166269</v>
      </c>
      <c r="J518" s="749" t="s">
        <v>1111</v>
      </c>
      <c r="K518" s="749" t="s">
        <v>1112</v>
      </c>
      <c r="L518" s="752">
        <v>52.88000000000001</v>
      </c>
      <c r="M518" s="752">
        <v>20</v>
      </c>
      <c r="N518" s="753">
        <v>1057.6000000000001</v>
      </c>
    </row>
    <row r="519" spans="1:14" ht="14.4" customHeight="1" x14ac:dyDescent="0.3">
      <c r="A519" s="747" t="s">
        <v>594</v>
      </c>
      <c r="B519" s="748" t="s">
        <v>595</v>
      </c>
      <c r="C519" s="749" t="s">
        <v>617</v>
      </c>
      <c r="D519" s="750" t="s">
        <v>618</v>
      </c>
      <c r="E519" s="751">
        <v>50113013</v>
      </c>
      <c r="F519" s="750" t="s">
        <v>1071</v>
      </c>
      <c r="G519" s="749" t="s">
        <v>649</v>
      </c>
      <c r="H519" s="749">
        <v>103708</v>
      </c>
      <c r="I519" s="749">
        <v>3708</v>
      </c>
      <c r="J519" s="749" t="s">
        <v>1310</v>
      </c>
      <c r="K519" s="749" t="s">
        <v>1311</v>
      </c>
      <c r="L519" s="752">
        <v>1119.42</v>
      </c>
      <c r="M519" s="752">
        <v>1.4</v>
      </c>
      <c r="N519" s="753">
        <v>1567.1880000000001</v>
      </c>
    </row>
    <row r="520" spans="1:14" ht="14.4" customHeight="1" x14ac:dyDescent="0.3">
      <c r="A520" s="747" t="s">
        <v>594</v>
      </c>
      <c r="B520" s="748" t="s">
        <v>595</v>
      </c>
      <c r="C520" s="749" t="s">
        <v>617</v>
      </c>
      <c r="D520" s="750" t="s">
        <v>618</v>
      </c>
      <c r="E520" s="751">
        <v>50113014</v>
      </c>
      <c r="F520" s="750" t="s">
        <v>1115</v>
      </c>
      <c r="G520" s="749" t="s">
        <v>636</v>
      </c>
      <c r="H520" s="749">
        <v>176150</v>
      </c>
      <c r="I520" s="749">
        <v>76150</v>
      </c>
      <c r="J520" s="749" t="s">
        <v>1312</v>
      </c>
      <c r="K520" s="749" t="s">
        <v>1313</v>
      </c>
      <c r="L520" s="752">
        <v>117.51000000000005</v>
      </c>
      <c r="M520" s="752">
        <v>1</v>
      </c>
      <c r="N520" s="753">
        <v>117.51000000000005</v>
      </c>
    </row>
    <row r="521" spans="1:14" ht="14.4" customHeight="1" x14ac:dyDescent="0.3">
      <c r="A521" s="747" t="s">
        <v>594</v>
      </c>
      <c r="B521" s="748" t="s">
        <v>595</v>
      </c>
      <c r="C521" s="749" t="s">
        <v>617</v>
      </c>
      <c r="D521" s="750" t="s">
        <v>618</v>
      </c>
      <c r="E521" s="751">
        <v>50113014</v>
      </c>
      <c r="F521" s="750" t="s">
        <v>1115</v>
      </c>
      <c r="G521" s="749" t="s">
        <v>636</v>
      </c>
      <c r="H521" s="749">
        <v>176152</v>
      </c>
      <c r="I521" s="749">
        <v>76152</v>
      </c>
      <c r="J521" s="749" t="s">
        <v>1314</v>
      </c>
      <c r="K521" s="749" t="s">
        <v>1315</v>
      </c>
      <c r="L521" s="752">
        <v>134.5</v>
      </c>
      <c r="M521" s="752">
        <v>1</v>
      </c>
      <c r="N521" s="753">
        <v>134.5</v>
      </c>
    </row>
    <row r="522" spans="1:14" ht="14.4" customHeight="1" x14ac:dyDescent="0.3">
      <c r="A522" s="747" t="s">
        <v>594</v>
      </c>
      <c r="B522" s="748" t="s">
        <v>595</v>
      </c>
      <c r="C522" s="749" t="s">
        <v>617</v>
      </c>
      <c r="D522" s="750" t="s">
        <v>618</v>
      </c>
      <c r="E522" s="751">
        <v>50113014</v>
      </c>
      <c r="F522" s="750" t="s">
        <v>1115</v>
      </c>
      <c r="G522" s="749" t="s">
        <v>649</v>
      </c>
      <c r="H522" s="749">
        <v>64942</v>
      </c>
      <c r="I522" s="749">
        <v>64942</v>
      </c>
      <c r="J522" s="749" t="s">
        <v>1116</v>
      </c>
      <c r="K522" s="749" t="s">
        <v>1117</v>
      </c>
      <c r="L522" s="752">
        <v>2113.75</v>
      </c>
      <c r="M522" s="752">
        <v>2</v>
      </c>
      <c r="N522" s="753">
        <v>4227.5</v>
      </c>
    </row>
    <row r="523" spans="1:14" ht="14.4" customHeight="1" x14ac:dyDescent="0.3">
      <c r="A523" s="747" t="s">
        <v>594</v>
      </c>
      <c r="B523" s="748" t="s">
        <v>595</v>
      </c>
      <c r="C523" s="749" t="s">
        <v>617</v>
      </c>
      <c r="D523" s="750" t="s">
        <v>618</v>
      </c>
      <c r="E523" s="751">
        <v>50113014</v>
      </c>
      <c r="F523" s="750" t="s">
        <v>1115</v>
      </c>
      <c r="G523" s="749" t="s">
        <v>636</v>
      </c>
      <c r="H523" s="749">
        <v>129428</v>
      </c>
      <c r="I523" s="749">
        <v>500720</v>
      </c>
      <c r="J523" s="749" t="s">
        <v>1316</v>
      </c>
      <c r="K523" s="749" t="s">
        <v>1317</v>
      </c>
      <c r="L523" s="752">
        <v>3630</v>
      </c>
      <c r="M523" s="752">
        <v>10</v>
      </c>
      <c r="N523" s="753">
        <v>36300</v>
      </c>
    </row>
    <row r="524" spans="1:14" ht="14.4" customHeight="1" x14ac:dyDescent="0.3">
      <c r="A524" s="747" t="s">
        <v>594</v>
      </c>
      <c r="B524" s="748" t="s">
        <v>595</v>
      </c>
      <c r="C524" s="749" t="s">
        <v>620</v>
      </c>
      <c r="D524" s="750" t="s">
        <v>621</v>
      </c>
      <c r="E524" s="751">
        <v>50113001</v>
      </c>
      <c r="F524" s="750" t="s">
        <v>635</v>
      </c>
      <c r="G524" s="749" t="s">
        <v>636</v>
      </c>
      <c r="H524" s="749">
        <v>192730</v>
      </c>
      <c r="I524" s="749">
        <v>92730</v>
      </c>
      <c r="J524" s="749" t="s">
        <v>639</v>
      </c>
      <c r="K524" s="749" t="s">
        <v>641</v>
      </c>
      <c r="L524" s="752">
        <v>452.19</v>
      </c>
      <c r="M524" s="752">
        <v>2</v>
      </c>
      <c r="N524" s="753">
        <v>904.38</v>
      </c>
    </row>
    <row r="525" spans="1:14" ht="14.4" customHeight="1" x14ac:dyDescent="0.3">
      <c r="A525" s="747" t="s">
        <v>594</v>
      </c>
      <c r="B525" s="748" t="s">
        <v>595</v>
      </c>
      <c r="C525" s="749" t="s">
        <v>620</v>
      </c>
      <c r="D525" s="750" t="s">
        <v>621</v>
      </c>
      <c r="E525" s="751">
        <v>50113001</v>
      </c>
      <c r="F525" s="750" t="s">
        <v>635</v>
      </c>
      <c r="G525" s="749" t="s">
        <v>636</v>
      </c>
      <c r="H525" s="749">
        <v>176064</v>
      </c>
      <c r="I525" s="749">
        <v>76064</v>
      </c>
      <c r="J525" s="749" t="s">
        <v>642</v>
      </c>
      <c r="K525" s="749" t="s">
        <v>643</v>
      </c>
      <c r="L525" s="752">
        <v>83.949999999999989</v>
      </c>
      <c r="M525" s="752">
        <v>1</v>
      </c>
      <c r="N525" s="753">
        <v>83.949999999999989</v>
      </c>
    </row>
    <row r="526" spans="1:14" ht="14.4" customHeight="1" x14ac:dyDescent="0.3">
      <c r="A526" s="747" t="s">
        <v>594</v>
      </c>
      <c r="B526" s="748" t="s">
        <v>595</v>
      </c>
      <c r="C526" s="749" t="s">
        <v>620</v>
      </c>
      <c r="D526" s="750" t="s">
        <v>621</v>
      </c>
      <c r="E526" s="751">
        <v>50113001</v>
      </c>
      <c r="F526" s="750" t="s">
        <v>635</v>
      </c>
      <c r="G526" s="749" t="s">
        <v>636</v>
      </c>
      <c r="H526" s="749">
        <v>100362</v>
      </c>
      <c r="I526" s="749">
        <v>362</v>
      </c>
      <c r="J526" s="749" t="s">
        <v>644</v>
      </c>
      <c r="K526" s="749" t="s">
        <v>645</v>
      </c>
      <c r="L526" s="752">
        <v>72.59999999999998</v>
      </c>
      <c r="M526" s="752">
        <v>5</v>
      </c>
      <c r="N526" s="753">
        <v>362.99999999999989</v>
      </c>
    </row>
    <row r="527" spans="1:14" ht="14.4" customHeight="1" x14ac:dyDescent="0.3">
      <c r="A527" s="747" t="s">
        <v>594</v>
      </c>
      <c r="B527" s="748" t="s">
        <v>595</v>
      </c>
      <c r="C527" s="749" t="s">
        <v>620</v>
      </c>
      <c r="D527" s="750" t="s">
        <v>621</v>
      </c>
      <c r="E527" s="751">
        <v>50113001</v>
      </c>
      <c r="F527" s="750" t="s">
        <v>635</v>
      </c>
      <c r="G527" s="749" t="s">
        <v>636</v>
      </c>
      <c r="H527" s="749">
        <v>845008</v>
      </c>
      <c r="I527" s="749">
        <v>107806</v>
      </c>
      <c r="J527" s="749" t="s">
        <v>646</v>
      </c>
      <c r="K527" s="749" t="s">
        <v>648</v>
      </c>
      <c r="L527" s="752">
        <v>63.110000000000014</v>
      </c>
      <c r="M527" s="752">
        <v>1</v>
      </c>
      <c r="N527" s="753">
        <v>63.110000000000014</v>
      </c>
    </row>
    <row r="528" spans="1:14" ht="14.4" customHeight="1" x14ac:dyDescent="0.3">
      <c r="A528" s="747" t="s">
        <v>594</v>
      </c>
      <c r="B528" s="748" t="s">
        <v>595</v>
      </c>
      <c r="C528" s="749" t="s">
        <v>620</v>
      </c>
      <c r="D528" s="750" t="s">
        <v>621</v>
      </c>
      <c r="E528" s="751">
        <v>50113001</v>
      </c>
      <c r="F528" s="750" t="s">
        <v>635</v>
      </c>
      <c r="G528" s="749" t="s">
        <v>636</v>
      </c>
      <c r="H528" s="749">
        <v>176954</v>
      </c>
      <c r="I528" s="749">
        <v>176954</v>
      </c>
      <c r="J528" s="749" t="s">
        <v>1318</v>
      </c>
      <c r="K528" s="749" t="s">
        <v>1319</v>
      </c>
      <c r="L528" s="752">
        <v>94.3</v>
      </c>
      <c r="M528" s="752">
        <v>1</v>
      </c>
      <c r="N528" s="753">
        <v>94.3</v>
      </c>
    </row>
    <row r="529" spans="1:14" ht="14.4" customHeight="1" x14ac:dyDescent="0.3">
      <c r="A529" s="747" t="s">
        <v>594</v>
      </c>
      <c r="B529" s="748" t="s">
        <v>595</v>
      </c>
      <c r="C529" s="749" t="s">
        <v>620</v>
      </c>
      <c r="D529" s="750" t="s">
        <v>621</v>
      </c>
      <c r="E529" s="751">
        <v>50113001</v>
      </c>
      <c r="F529" s="750" t="s">
        <v>635</v>
      </c>
      <c r="G529" s="749" t="s">
        <v>649</v>
      </c>
      <c r="H529" s="749">
        <v>127263</v>
      </c>
      <c r="I529" s="749">
        <v>127263</v>
      </c>
      <c r="J529" s="749" t="s">
        <v>1120</v>
      </c>
      <c r="K529" s="749" t="s">
        <v>1121</v>
      </c>
      <c r="L529" s="752">
        <v>54.489999999999981</v>
      </c>
      <c r="M529" s="752">
        <v>1</v>
      </c>
      <c r="N529" s="753">
        <v>54.489999999999981</v>
      </c>
    </row>
    <row r="530" spans="1:14" ht="14.4" customHeight="1" x14ac:dyDescent="0.3">
      <c r="A530" s="747" t="s">
        <v>594</v>
      </c>
      <c r="B530" s="748" t="s">
        <v>595</v>
      </c>
      <c r="C530" s="749" t="s">
        <v>620</v>
      </c>
      <c r="D530" s="750" t="s">
        <v>621</v>
      </c>
      <c r="E530" s="751">
        <v>50113001</v>
      </c>
      <c r="F530" s="750" t="s">
        <v>635</v>
      </c>
      <c r="G530" s="749" t="s">
        <v>636</v>
      </c>
      <c r="H530" s="749">
        <v>993437</v>
      </c>
      <c r="I530" s="749">
        <v>223521</v>
      </c>
      <c r="J530" s="749" t="s">
        <v>668</v>
      </c>
      <c r="K530" s="749" t="s">
        <v>669</v>
      </c>
      <c r="L530" s="752">
        <v>75.040000000000006</v>
      </c>
      <c r="M530" s="752">
        <v>1</v>
      </c>
      <c r="N530" s="753">
        <v>75.040000000000006</v>
      </c>
    </row>
    <row r="531" spans="1:14" ht="14.4" customHeight="1" x14ac:dyDescent="0.3">
      <c r="A531" s="747" t="s">
        <v>594</v>
      </c>
      <c r="B531" s="748" t="s">
        <v>595</v>
      </c>
      <c r="C531" s="749" t="s">
        <v>620</v>
      </c>
      <c r="D531" s="750" t="s">
        <v>621</v>
      </c>
      <c r="E531" s="751">
        <v>50113001</v>
      </c>
      <c r="F531" s="750" t="s">
        <v>635</v>
      </c>
      <c r="G531" s="749" t="s">
        <v>636</v>
      </c>
      <c r="H531" s="749">
        <v>112892</v>
      </c>
      <c r="I531" s="749">
        <v>12892</v>
      </c>
      <c r="J531" s="749" t="s">
        <v>670</v>
      </c>
      <c r="K531" s="749" t="s">
        <v>671</v>
      </c>
      <c r="L531" s="752">
        <v>104.35000000000002</v>
      </c>
      <c r="M531" s="752">
        <v>1</v>
      </c>
      <c r="N531" s="753">
        <v>104.35000000000002</v>
      </c>
    </row>
    <row r="532" spans="1:14" ht="14.4" customHeight="1" x14ac:dyDescent="0.3">
      <c r="A532" s="747" t="s">
        <v>594</v>
      </c>
      <c r="B532" s="748" t="s">
        <v>595</v>
      </c>
      <c r="C532" s="749" t="s">
        <v>620</v>
      </c>
      <c r="D532" s="750" t="s">
        <v>621</v>
      </c>
      <c r="E532" s="751">
        <v>50113001</v>
      </c>
      <c r="F532" s="750" t="s">
        <v>635</v>
      </c>
      <c r="G532" s="749" t="s">
        <v>636</v>
      </c>
      <c r="H532" s="749">
        <v>162320</v>
      </c>
      <c r="I532" s="749">
        <v>62320</v>
      </c>
      <c r="J532" s="749" t="s">
        <v>676</v>
      </c>
      <c r="K532" s="749" t="s">
        <v>677</v>
      </c>
      <c r="L532" s="752">
        <v>75.959999999999994</v>
      </c>
      <c r="M532" s="752">
        <v>1</v>
      </c>
      <c r="N532" s="753">
        <v>75.959999999999994</v>
      </c>
    </row>
    <row r="533" spans="1:14" ht="14.4" customHeight="1" x14ac:dyDescent="0.3">
      <c r="A533" s="747" t="s">
        <v>594</v>
      </c>
      <c r="B533" s="748" t="s">
        <v>595</v>
      </c>
      <c r="C533" s="749" t="s">
        <v>620</v>
      </c>
      <c r="D533" s="750" t="s">
        <v>621</v>
      </c>
      <c r="E533" s="751">
        <v>50113001</v>
      </c>
      <c r="F533" s="750" t="s">
        <v>635</v>
      </c>
      <c r="G533" s="749" t="s">
        <v>649</v>
      </c>
      <c r="H533" s="749">
        <v>183974</v>
      </c>
      <c r="I533" s="749">
        <v>83974</v>
      </c>
      <c r="J533" s="749" t="s">
        <v>1320</v>
      </c>
      <c r="K533" s="749" t="s">
        <v>1321</v>
      </c>
      <c r="L533" s="752">
        <v>88.45</v>
      </c>
      <c r="M533" s="752">
        <v>5</v>
      </c>
      <c r="N533" s="753">
        <v>442.25</v>
      </c>
    </row>
    <row r="534" spans="1:14" ht="14.4" customHeight="1" x14ac:dyDescent="0.3">
      <c r="A534" s="747" t="s">
        <v>594</v>
      </c>
      <c r="B534" s="748" t="s">
        <v>595</v>
      </c>
      <c r="C534" s="749" t="s">
        <v>620</v>
      </c>
      <c r="D534" s="750" t="s">
        <v>621</v>
      </c>
      <c r="E534" s="751">
        <v>50113001</v>
      </c>
      <c r="F534" s="750" t="s">
        <v>635</v>
      </c>
      <c r="G534" s="749" t="s">
        <v>636</v>
      </c>
      <c r="H534" s="749">
        <v>231703</v>
      </c>
      <c r="I534" s="749">
        <v>231703</v>
      </c>
      <c r="J534" s="749" t="s">
        <v>1320</v>
      </c>
      <c r="K534" s="749" t="s">
        <v>1321</v>
      </c>
      <c r="L534" s="752">
        <v>94.11</v>
      </c>
      <c r="M534" s="752">
        <v>5</v>
      </c>
      <c r="N534" s="753">
        <v>470.55</v>
      </c>
    </row>
    <row r="535" spans="1:14" ht="14.4" customHeight="1" x14ac:dyDescent="0.3">
      <c r="A535" s="747" t="s">
        <v>594</v>
      </c>
      <c r="B535" s="748" t="s">
        <v>595</v>
      </c>
      <c r="C535" s="749" t="s">
        <v>620</v>
      </c>
      <c r="D535" s="750" t="s">
        <v>621</v>
      </c>
      <c r="E535" s="751">
        <v>50113001</v>
      </c>
      <c r="F535" s="750" t="s">
        <v>635</v>
      </c>
      <c r="G535" s="749" t="s">
        <v>636</v>
      </c>
      <c r="H535" s="749">
        <v>231687</v>
      </c>
      <c r="I535" s="749">
        <v>231687</v>
      </c>
      <c r="J535" s="749" t="s">
        <v>1322</v>
      </c>
      <c r="K535" s="749" t="s">
        <v>1323</v>
      </c>
      <c r="L535" s="752">
        <v>204.88999999999993</v>
      </c>
      <c r="M535" s="752">
        <v>1</v>
      </c>
      <c r="N535" s="753">
        <v>204.88999999999993</v>
      </c>
    </row>
    <row r="536" spans="1:14" ht="14.4" customHeight="1" x14ac:dyDescent="0.3">
      <c r="A536" s="747" t="s">
        <v>594</v>
      </c>
      <c r="B536" s="748" t="s">
        <v>595</v>
      </c>
      <c r="C536" s="749" t="s">
        <v>620</v>
      </c>
      <c r="D536" s="750" t="s">
        <v>621</v>
      </c>
      <c r="E536" s="751">
        <v>50113001</v>
      </c>
      <c r="F536" s="750" t="s">
        <v>635</v>
      </c>
      <c r="G536" s="749" t="s">
        <v>636</v>
      </c>
      <c r="H536" s="749">
        <v>231701</v>
      </c>
      <c r="I536" s="749">
        <v>231701</v>
      </c>
      <c r="J536" s="749" t="s">
        <v>1132</v>
      </c>
      <c r="K536" s="749" t="s">
        <v>1324</v>
      </c>
      <c r="L536" s="752">
        <v>93.86</v>
      </c>
      <c r="M536" s="752">
        <v>1</v>
      </c>
      <c r="N536" s="753">
        <v>93.86</v>
      </c>
    </row>
    <row r="537" spans="1:14" ht="14.4" customHeight="1" x14ac:dyDescent="0.3">
      <c r="A537" s="747" t="s">
        <v>594</v>
      </c>
      <c r="B537" s="748" t="s">
        <v>595</v>
      </c>
      <c r="C537" s="749" t="s">
        <v>620</v>
      </c>
      <c r="D537" s="750" t="s">
        <v>621</v>
      </c>
      <c r="E537" s="751">
        <v>50113001</v>
      </c>
      <c r="F537" s="750" t="s">
        <v>635</v>
      </c>
      <c r="G537" s="749" t="s">
        <v>636</v>
      </c>
      <c r="H537" s="749">
        <v>991568</v>
      </c>
      <c r="I537" s="749">
        <v>0</v>
      </c>
      <c r="J537" s="749" t="s">
        <v>1325</v>
      </c>
      <c r="K537" s="749" t="s">
        <v>596</v>
      </c>
      <c r="L537" s="752">
        <v>202.54</v>
      </c>
      <c r="M537" s="752">
        <v>1</v>
      </c>
      <c r="N537" s="753">
        <v>202.54</v>
      </c>
    </row>
    <row r="538" spans="1:14" ht="14.4" customHeight="1" x14ac:dyDescent="0.3">
      <c r="A538" s="747" t="s">
        <v>594</v>
      </c>
      <c r="B538" s="748" t="s">
        <v>595</v>
      </c>
      <c r="C538" s="749" t="s">
        <v>620</v>
      </c>
      <c r="D538" s="750" t="s">
        <v>621</v>
      </c>
      <c r="E538" s="751">
        <v>50113001</v>
      </c>
      <c r="F538" s="750" t="s">
        <v>635</v>
      </c>
      <c r="G538" s="749" t="s">
        <v>636</v>
      </c>
      <c r="H538" s="749">
        <v>993603</v>
      </c>
      <c r="I538" s="749">
        <v>0</v>
      </c>
      <c r="J538" s="749" t="s">
        <v>682</v>
      </c>
      <c r="K538" s="749" t="s">
        <v>596</v>
      </c>
      <c r="L538" s="752">
        <v>178.40999008802606</v>
      </c>
      <c r="M538" s="752">
        <v>4</v>
      </c>
      <c r="N538" s="753">
        <v>713.63996035210425</v>
      </c>
    </row>
    <row r="539" spans="1:14" ht="14.4" customHeight="1" x14ac:dyDescent="0.3">
      <c r="A539" s="747" t="s">
        <v>594</v>
      </c>
      <c r="B539" s="748" t="s">
        <v>595</v>
      </c>
      <c r="C539" s="749" t="s">
        <v>620</v>
      </c>
      <c r="D539" s="750" t="s">
        <v>621</v>
      </c>
      <c r="E539" s="751">
        <v>50113001</v>
      </c>
      <c r="F539" s="750" t="s">
        <v>635</v>
      </c>
      <c r="G539" s="749" t="s">
        <v>636</v>
      </c>
      <c r="H539" s="749">
        <v>203954</v>
      </c>
      <c r="I539" s="749">
        <v>203954</v>
      </c>
      <c r="J539" s="749" t="s">
        <v>683</v>
      </c>
      <c r="K539" s="749" t="s">
        <v>684</v>
      </c>
      <c r="L539" s="752">
        <v>92.40000000000002</v>
      </c>
      <c r="M539" s="752">
        <v>1</v>
      </c>
      <c r="N539" s="753">
        <v>92.40000000000002</v>
      </c>
    </row>
    <row r="540" spans="1:14" ht="14.4" customHeight="1" x14ac:dyDescent="0.3">
      <c r="A540" s="747" t="s">
        <v>594</v>
      </c>
      <c r="B540" s="748" t="s">
        <v>595</v>
      </c>
      <c r="C540" s="749" t="s">
        <v>620</v>
      </c>
      <c r="D540" s="750" t="s">
        <v>621</v>
      </c>
      <c r="E540" s="751">
        <v>50113001</v>
      </c>
      <c r="F540" s="750" t="s">
        <v>635</v>
      </c>
      <c r="G540" s="749" t="s">
        <v>636</v>
      </c>
      <c r="H540" s="749">
        <v>199466</v>
      </c>
      <c r="I540" s="749">
        <v>199466</v>
      </c>
      <c r="J540" s="749" t="s">
        <v>687</v>
      </c>
      <c r="K540" s="749" t="s">
        <v>688</v>
      </c>
      <c r="L540" s="752">
        <v>112.52000000000004</v>
      </c>
      <c r="M540" s="752">
        <v>1</v>
      </c>
      <c r="N540" s="753">
        <v>112.52000000000004</v>
      </c>
    </row>
    <row r="541" spans="1:14" ht="14.4" customHeight="1" x14ac:dyDescent="0.3">
      <c r="A541" s="747" t="s">
        <v>594</v>
      </c>
      <c r="B541" s="748" t="s">
        <v>595</v>
      </c>
      <c r="C541" s="749" t="s">
        <v>620</v>
      </c>
      <c r="D541" s="750" t="s">
        <v>621</v>
      </c>
      <c r="E541" s="751">
        <v>50113001</v>
      </c>
      <c r="F541" s="750" t="s">
        <v>635</v>
      </c>
      <c r="G541" s="749" t="s">
        <v>649</v>
      </c>
      <c r="H541" s="749">
        <v>130560</v>
      </c>
      <c r="I541" s="749">
        <v>30560</v>
      </c>
      <c r="J541" s="749" t="s">
        <v>1326</v>
      </c>
      <c r="K541" s="749" t="s">
        <v>692</v>
      </c>
      <c r="L541" s="752">
        <v>80.97999999999999</v>
      </c>
      <c r="M541" s="752">
        <v>1</v>
      </c>
      <c r="N541" s="753">
        <v>80.97999999999999</v>
      </c>
    </row>
    <row r="542" spans="1:14" ht="14.4" customHeight="1" x14ac:dyDescent="0.3">
      <c r="A542" s="747" t="s">
        <v>594</v>
      </c>
      <c r="B542" s="748" t="s">
        <v>595</v>
      </c>
      <c r="C542" s="749" t="s">
        <v>620</v>
      </c>
      <c r="D542" s="750" t="s">
        <v>621</v>
      </c>
      <c r="E542" s="751">
        <v>50113001</v>
      </c>
      <c r="F542" s="750" t="s">
        <v>635</v>
      </c>
      <c r="G542" s="749" t="s">
        <v>636</v>
      </c>
      <c r="H542" s="749">
        <v>850642</v>
      </c>
      <c r="I542" s="749">
        <v>169673</v>
      </c>
      <c r="J542" s="749" t="s">
        <v>691</v>
      </c>
      <c r="K542" s="749" t="s">
        <v>692</v>
      </c>
      <c r="L542" s="752">
        <v>137.54</v>
      </c>
      <c r="M542" s="752">
        <v>1</v>
      </c>
      <c r="N542" s="753">
        <v>137.54</v>
      </c>
    </row>
    <row r="543" spans="1:14" ht="14.4" customHeight="1" x14ac:dyDescent="0.3">
      <c r="A543" s="747" t="s">
        <v>594</v>
      </c>
      <c r="B543" s="748" t="s">
        <v>595</v>
      </c>
      <c r="C543" s="749" t="s">
        <v>620</v>
      </c>
      <c r="D543" s="750" t="s">
        <v>621</v>
      </c>
      <c r="E543" s="751">
        <v>50113001</v>
      </c>
      <c r="F543" s="750" t="s">
        <v>635</v>
      </c>
      <c r="G543" s="749" t="s">
        <v>636</v>
      </c>
      <c r="H543" s="749">
        <v>150660</v>
      </c>
      <c r="I543" s="749">
        <v>150660</v>
      </c>
      <c r="J543" s="749" t="s">
        <v>1327</v>
      </c>
      <c r="K543" s="749" t="s">
        <v>1328</v>
      </c>
      <c r="L543" s="752">
        <v>804.90000000000009</v>
      </c>
      <c r="M543" s="752">
        <v>18</v>
      </c>
      <c r="N543" s="753">
        <v>14488.2</v>
      </c>
    </row>
    <row r="544" spans="1:14" ht="14.4" customHeight="1" x14ac:dyDescent="0.3">
      <c r="A544" s="747" t="s">
        <v>594</v>
      </c>
      <c r="B544" s="748" t="s">
        <v>595</v>
      </c>
      <c r="C544" s="749" t="s">
        <v>620</v>
      </c>
      <c r="D544" s="750" t="s">
        <v>621</v>
      </c>
      <c r="E544" s="751">
        <v>50113001</v>
      </c>
      <c r="F544" s="750" t="s">
        <v>635</v>
      </c>
      <c r="G544" s="749" t="s">
        <v>636</v>
      </c>
      <c r="H544" s="749">
        <v>145981</v>
      </c>
      <c r="I544" s="749">
        <v>45981</v>
      </c>
      <c r="J544" s="749" t="s">
        <v>1329</v>
      </c>
      <c r="K544" s="749" t="s">
        <v>1330</v>
      </c>
      <c r="L544" s="752">
        <v>1704.5600000000004</v>
      </c>
      <c r="M544" s="752">
        <v>3</v>
      </c>
      <c r="N544" s="753">
        <v>5113.6800000000012</v>
      </c>
    </row>
    <row r="545" spans="1:14" ht="14.4" customHeight="1" x14ac:dyDescent="0.3">
      <c r="A545" s="747" t="s">
        <v>594</v>
      </c>
      <c r="B545" s="748" t="s">
        <v>595</v>
      </c>
      <c r="C545" s="749" t="s">
        <v>620</v>
      </c>
      <c r="D545" s="750" t="s">
        <v>621</v>
      </c>
      <c r="E545" s="751">
        <v>50113001</v>
      </c>
      <c r="F545" s="750" t="s">
        <v>635</v>
      </c>
      <c r="G545" s="749" t="s">
        <v>636</v>
      </c>
      <c r="H545" s="749">
        <v>230415</v>
      </c>
      <c r="I545" s="749">
        <v>230415</v>
      </c>
      <c r="J545" s="749" t="s">
        <v>1331</v>
      </c>
      <c r="K545" s="749" t="s">
        <v>1332</v>
      </c>
      <c r="L545" s="752">
        <v>27.240000000000006</v>
      </c>
      <c r="M545" s="752">
        <v>2</v>
      </c>
      <c r="N545" s="753">
        <v>54.480000000000011</v>
      </c>
    </row>
    <row r="546" spans="1:14" ht="14.4" customHeight="1" x14ac:dyDescent="0.3">
      <c r="A546" s="747" t="s">
        <v>594</v>
      </c>
      <c r="B546" s="748" t="s">
        <v>595</v>
      </c>
      <c r="C546" s="749" t="s">
        <v>620</v>
      </c>
      <c r="D546" s="750" t="s">
        <v>621</v>
      </c>
      <c r="E546" s="751">
        <v>50113001</v>
      </c>
      <c r="F546" s="750" t="s">
        <v>635</v>
      </c>
      <c r="G546" s="749" t="s">
        <v>649</v>
      </c>
      <c r="H546" s="749">
        <v>214433</v>
      </c>
      <c r="I546" s="749">
        <v>214433</v>
      </c>
      <c r="J546" s="749" t="s">
        <v>702</v>
      </c>
      <c r="K546" s="749" t="s">
        <v>704</v>
      </c>
      <c r="L546" s="752">
        <v>12.210000000000003</v>
      </c>
      <c r="M546" s="752">
        <v>4</v>
      </c>
      <c r="N546" s="753">
        <v>48.840000000000011</v>
      </c>
    </row>
    <row r="547" spans="1:14" ht="14.4" customHeight="1" x14ac:dyDescent="0.3">
      <c r="A547" s="747" t="s">
        <v>594</v>
      </c>
      <c r="B547" s="748" t="s">
        <v>595</v>
      </c>
      <c r="C547" s="749" t="s">
        <v>620</v>
      </c>
      <c r="D547" s="750" t="s">
        <v>621</v>
      </c>
      <c r="E547" s="751">
        <v>50113001</v>
      </c>
      <c r="F547" s="750" t="s">
        <v>635</v>
      </c>
      <c r="G547" s="749" t="s">
        <v>649</v>
      </c>
      <c r="H547" s="749">
        <v>214427</v>
      </c>
      <c r="I547" s="749">
        <v>214427</v>
      </c>
      <c r="J547" s="749" t="s">
        <v>1151</v>
      </c>
      <c r="K547" s="749" t="s">
        <v>1152</v>
      </c>
      <c r="L547" s="752">
        <v>16.580000000000002</v>
      </c>
      <c r="M547" s="752">
        <v>12</v>
      </c>
      <c r="N547" s="753">
        <v>198.96</v>
      </c>
    </row>
    <row r="548" spans="1:14" ht="14.4" customHeight="1" x14ac:dyDescent="0.3">
      <c r="A548" s="747" t="s">
        <v>594</v>
      </c>
      <c r="B548" s="748" t="s">
        <v>595</v>
      </c>
      <c r="C548" s="749" t="s">
        <v>620</v>
      </c>
      <c r="D548" s="750" t="s">
        <v>621</v>
      </c>
      <c r="E548" s="751">
        <v>50113001</v>
      </c>
      <c r="F548" s="750" t="s">
        <v>635</v>
      </c>
      <c r="G548" s="749" t="s">
        <v>636</v>
      </c>
      <c r="H548" s="749">
        <v>194657</v>
      </c>
      <c r="I548" s="749">
        <v>194657</v>
      </c>
      <c r="J548" s="749" t="s">
        <v>1333</v>
      </c>
      <c r="K548" s="749" t="s">
        <v>692</v>
      </c>
      <c r="L548" s="752">
        <v>238.23</v>
      </c>
      <c r="M548" s="752">
        <v>1</v>
      </c>
      <c r="N548" s="753">
        <v>238.23</v>
      </c>
    </row>
    <row r="549" spans="1:14" ht="14.4" customHeight="1" x14ac:dyDescent="0.3">
      <c r="A549" s="747" t="s">
        <v>594</v>
      </c>
      <c r="B549" s="748" t="s">
        <v>595</v>
      </c>
      <c r="C549" s="749" t="s">
        <v>620</v>
      </c>
      <c r="D549" s="750" t="s">
        <v>621</v>
      </c>
      <c r="E549" s="751">
        <v>50113001</v>
      </c>
      <c r="F549" s="750" t="s">
        <v>635</v>
      </c>
      <c r="G549" s="749" t="s">
        <v>636</v>
      </c>
      <c r="H549" s="749">
        <v>213258</v>
      </c>
      <c r="I549" s="749">
        <v>213258</v>
      </c>
      <c r="J549" s="749" t="s">
        <v>709</v>
      </c>
      <c r="K549" s="749" t="s">
        <v>710</v>
      </c>
      <c r="L549" s="752">
        <v>161.93</v>
      </c>
      <c r="M549" s="752">
        <v>1</v>
      </c>
      <c r="N549" s="753">
        <v>161.93</v>
      </c>
    </row>
    <row r="550" spans="1:14" ht="14.4" customHeight="1" x14ac:dyDescent="0.3">
      <c r="A550" s="747" t="s">
        <v>594</v>
      </c>
      <c r="B550" s="748" t="s">
        <v>595</v>
      </c>
      <c r="C550" s="749" t="s">
        <v>620</v>
      </c>
      <c r="D550" s="750" t="s">
        <v>621</v>
      </c>
      <c r="E550" s="751">
        <v>50113001</v>
      </c>
      <c r="F550" s="750" t="s">
        <v>635</v>
      </c>
      <c r="G550" s="749" t="s">
        <v>649</v>
      </c>
      <c r="H550" s="749">
        <v>847134</v>
      </c>
      <c r="I550" s="749">
        <v>151050</v>
      </c>
      <c r="J550" s="749" t="s">
        <v>1156</v>
      </c>
      <c r="K550" s="749" t="s">
        <v>1157</v>
      </c>
      <c r="L550" s="752">
        <v>502.13499999999993</v>
      </c>
      <c r="M550" s="752">
        <v>8</v>
      </c>
      <c r="N550" s="753">
        <v>4017.0799999999995</v>
      </c>
    </row>
    <row r="551" spans="1:14" ht="14.4" customHeight="1" x14ac:dyDescent="0.3">
      <c r="A551" s="747" t="s">
        <v>594</v>
      </c>
      <c r="B551" s="748" t="s">
        <v>595</v>
      </c>
      <c r="C551" s="749" t="s">
        <v>620</v>
      </c>
      <c r="D551" s="750" t="s">
        <v>621</v>
      </c>
      <c r="E551" s="751">
        <v>50113001</v>
      </c>
      <c r="F551" s="750" t="s">
        <v>635</v>
      </c>
      <c r="G551" s="749" t="s">
        <v>636</v>
      </c>
      <c r="H551" s="749">
        <v>102478</v>
      </c>
      <c r="I551" s="749">
        <v>2478</v>
      </c>
      <c r="J551" s="749" t="s">
        <v>727</v>
      </c>
      <c r="K551" s="749" t="s">
        <v>728</v>
      </c>
      <c r="L551" s="752">
        <v>77.759999999999991</v>
      </c>
      <c r="M551" s="752">
        <v>1</v>
      </c>
      <c r="N551" s="753">
        <v>77.759999999999991</v>
      </c>
    </row>
    <row r="552" spans="1:14" ht="14.4" customHeight="1" x14ac:dyDescent="0.3">
      <c r="A552" s="747" t="s">
        <v>594</v>
      </c>
      <c r="B552" s="748" t="s">
        <v>595</v>
      </c>
      <c r="C552" s="749" t="s">
        <v>620</v>
      </c>
      <c r="D552" s="750" t="s">
        <v>621</v>
      </c>
      <c r="E552" s="751">
        <v>50113001</v>
      </c>
      <c r="F552" s="750" t="s">
        <v>635</v>
      </c>
      <c r="G552" s="749" t="s">
        <v>636</v>
      </c>
      <c r="H552" s="749">
        <v>103542</v>
      </c>
      <c r="I552" s="749">
        <v>3542</v>
      </c>
      <c r="J552" s="749" t="s">
        <v>1334</v>
      </c>
      <c r="K552" s="749" t="s">
        <v>904</v>
      </c>
      <c r="L552" s="752">
        <v>35.330000000000005</v>
      </c>
      <c r="M552" s="752">
        <v>2</v>
      </c>
      <c r="N552" s="753">
        <v>70.660000000000011</v>
      </c>
    </row>
    <row r="553" spans="1:14" ht="14.4" customHeight="1" x14ac:dyDescent="0.3">
      <c r="A553" s="747" t="s">
        <v>594</v>
      </c>
      <c r="B553" s="748" t="s">
        <v>595</v>
      </c>
      <c r="C553" s="749" t="s">
        <v>620</v>
      </c>
      <c r="D553" s="750" t="s">
        <v>621</v>
      </c>
      <c r="E553" s="751">
        <v>50113001</v>
      </c>
      <c r="F553" s="750" t="s">
        <v>635</v>
      </c>
      <c r="G553" s="749" t="s">
        <v>636</v>
      </c>
      <c r="H553" s="749">
        <v>154539</v>
      </c>
      <c r="I553" s="749">
        <v>54539</v>
      </c>
      <c r="J553" s="749" t="s">
        <v>736</v>
      </c>
      <c r="K553" s="749" t="s">
        <v>737</v>
      </c>
      <c r="L553" s="752">
        <v>60.21</v>
      </c>
      <c r="M553" s="752">
        <v>3</v>
      </c>
      <c r="N553" s="753">
        <v>180.63</v>
      </c>
    </row>
    <row r="554" spans="1:14" ht="14.4" customHeight="1" x14ac:dyDescent="0.3">
      <c r="A554" s="747" t="s">
        <v>594</v>
      </c>
      <c r="B554" s="748" t="s">
        <v>595</v>
      </c>
      <c r="C554" s="749" t="s">
        <v>620</v>
      </c>
      <c r="D554" s="750" t="s">
        <v>621</v>
      </c>
      <c r="E554" s="751">
        <v>50113001</v>
      </c>
      <c r="F554" s="750" t="s">
        <v>635</v>
      </c>
      <c r="G554" s="749" t="s">
        <v>636</v>
      </c>
      <c r="H554" s="749">
        <v>185656</v>
      </c>
      <c r="I554" s="749">
        <v>85656</v>
      </c>
      <c r="J554" s="749" t="s">
        <v>738</v>
      </c>
      <c r="K554" s="749" t="s">
        <v>731</v>
      </c>
      <c r="L554" s="752">
        <v>69.219999999999985</v>
      </c>
      <c r="M554" s="752">
        <v>1</v>
      </c>
      <c r="N554" s="753">
        <v>69.219999999999985</v>
      </c>
    </row>
    <row r="555" spans="1:14" ht="14.4" customHeight="1" x14ac:dyDescent="0.3">
      <c r="A555" s="747" t="s">
        <v>594</v>
      </c>
      <c r="B555" s="748" t="s">
        <v>595</v>
      </c>
      <c r="C555" s="749" t="s">
        <v>620</v>
      </c>
      <c r="D555" s="750" t="s">
        <v>621</v>
      </c>
      <c r="E555" s="751">
        <v>50113001</v>
      </c>
      <c r="F555" s="750" t="s">
        <v>635</v>
      </c>
      <c r="G555" s="749" t="s">
        <v>596</v>
      </c>
      <c r="H555" s="749">
        <v>175080</v>
      </c>
      <c r="I555" s="749">
        <v>175080</v>
      </c>
      <c r="J555" s="749" t="s">
        <v>739</v>
      </c>
      <c r="K555" s="749" t="s">
        <v>740</v>
      </c>
      <c r="L555" s="752">
        <v>169.44</v>
      </c>
      <c r="M555" s="752">
        <v>1</v>
      </c>
      <c r="N555" s="753">
        <v>169.44</v>
      </c>
    </row>
    <row r="556" spans="1:14" ht="14.4" customHeight="1" x14ac:dyDescent="0.3">
      <c r="A556" s="747" t="s">
        <v>594</v>
      </c>
      <c r="B556" s="748" t="s">
        <v>595</v>
      </c>
      <c r="C556" s="749" t="s">
        <v>620</v>
      </c>
      <c r="D556" s="750" t="s">
        <v>621</v>
      </c>
      <c r="E556" s="751">
        <v>50113001</v>
      </c>
      <c r="F556" s="750" t="s">
        <v>635</v>
      </c>
      <c r="G556" s="749" t="s">
        <v>636</v>
      </c>
      <c r="H556" s="749">
        <v>226525</v>
      </c>
      <c r="I556" s="749">
        <v>226525</v>
      </c>
      <c r="J556" s="749" t="s">
        <v>1335</v>
      </c>
      <c r="K556" s="749" t="s">
        <v>1336</v>
      </c>
      <c r="L556" s="752">
        <v>66.340000000000018</v>
      </c>
      <c r="M556" s="752">
        <v>5</v>
      </c>
      <c r="N556" s="753">
        <v>331.7000000000001</v>
      </c>
    </row>
    <row r="557" spans="1:14" ht="14.4" customHeight="1" x14ac:dyDescent="0.3">
      <c r="A557" s="747" t="s">
        <v>594</v>
      </c>
      <c r="B557" s="748" t="s">
        <v>595</v>
      </c>
      <c r="C557" s="749" t="s">
        <v>620</v>
      </c>
      <c r="D557" s="750" t="s">
        <v>621</v>
      </c>
      <c r="E557" s="751">
        <v>50113001</v>
      </c>
      <c r="F557" s="750" t="s">
        <v>635</v>
      </c>
      <c r="G557" s="749" t="s">
        <v>636</v>
      </c>
      <c r="H557" s="749">
        <v>215474</v>
      </c>
      <c r="I557" s="749">
        <v>215474</v>
      </c>
      <c r="J557" s="749" t="s">
        <v>745</v>
      </c>
      <c r="K557" s="749" t="s">
        <v>746</v>
      </c>
      <c r="L557" s="752">
        <v>531.99999999999989</v>
      </c>
      <c r="M557" s="752">
        <v>10</v>
      </c>
      <c r="N557" s="753">
        <v>5319.9999999999991</v>
      </c>
    </row>
    <row r="558" spans="1:14" ht="14.4" customHeight="1" x14ac:dyDescent="0.3">
      <c r="A558" s="747" t="s">
        <v>594</v>
      </c>
      <c r="B558" s="748" t="s">
        <v>595</v>
      </c>
      <c r="C558" s="749" t="s">
        <v>620</v>
      </c>
      <c r="D558" s="750" t="s">
        <v>621</v>
      </c>
      <c r="E558" s="751">
        <v>50113001</v>
      </c>
      <c r="F558" s="750" t="s">
        <v>635</v>
      </c>
      <c r="G558" s="749" t="s">
        <v>636</v>
      </c>
      <c r="H558" s="749">
        <v>29028</v>
      </c>
      <c r="I558" s="749">
        <v>29028</v>
      </c>
      <c r="J558" s="749" t="s">
        <v>1337</v>
      </c>
      <c r="K558" s="749" t="s">
        <v>1338</v>
      </c>
      <c r="L558" s="752">
        <v>348.15999999999997</v>
      </c>
      <c r="M558" s="752">
        <v>1</v>
      </c>
      <c r="N558" s="753">
        <v>348.15999999999997</v>
      </c>
    </row>
    <row r="559" spans="1:14" ht="14.4" customHeight="1" x14ac:dyDescent="0.3">
      <c r="A559" s="747" t="s">
        <v>594</v>
      </c>
      <c r="B559" s="748" t="s">
        <v>595</v>
      </c>
      <c r="C559" s="749" t="s">
        <v>620</v>
      </c>
      <c r="D559" s="750" t="s">
        <v>621</v>
      </c>
      <c r="E559" s="751">
        <v>50113001</v>
      </c>
      <c r="F559" s="750" t="s">
        <v>635</v>
      </c>
      <c r="G559" s="749" t="s">
        <v>636</v>
      </c>
      <c r="H559" s="749">
        <v>229191</v>
      </c>
      <c r="I559" s="749">
        <v>229191</v>
      </c>
      <c r="J559" s="749" t="s">
        <v>749</v>
      </c>
      <c r="K559" s="749" t="s">
        <v>750</v>
      </c>
      <c r="L559" s="752">
        <v>141.37000000000003</v>
      </c>
      <c r="M559" s="752">
        <v>1</v>
      </c>
      <c r="N559" s="753">
        <v>141.37000000000003</v>
      </c>
    </row>
    <row r="560" spans="1:14" ht="14.4" customHeight="1" x14ac:dyDescent="0.3">
      <c r="A560" s="747" t="s">
        <v>594</v>
      </c>
      <c r="B560" s="748" t="s">
        <v>595</v>
      </c>
      <c r="C560" s="749" t="s">
        <v>620</v>
      </c>
      <c r="D560" s="750" t="s">
        <v>621</v>
      </c>
      <c r="E560" s="751">
        <v>50113001</v>
      </c>
      <c r="F560" s="750" t="s">
        <v>635</v>
      </c>
      <c r="G560" s="749" t="s">
        <v>636</v>
      </c>
      <c r="H560" s="749">
        <v>162083</v>
      </c>
      <c r="I560" s="749">
        <v>162083</v>
      </c>
      <c r="J560" s="749" t="s">
        <v>1339</v>
      </c>
      <c r="K560" s="749" t="s">
        <v>1340</v>
      </c>
      <c r="L560" s="752">
        <v>495.72000000000008</v>
      </c>
      <c r="M560" s="752">
        <v>1</v>
      </c>
      <c r="N560" s="753">
        <v>495.72000000000008</v>
      </c>
    </row>
    <row r="561" spans="1:14" ht="14.4" customHeight="1" x14ac:dyDescent="0.3">
      <c r="A561" s="747" t="s">
        <v>594</v>
      </c>
      <c r="B561" s="748" t="s">
        <v>595</v>
      </c>
      <c r="C561" s="749" t="s">
        <v>620</v>
      </c>
      <c r="D561" s="750" t="s">
        <v>621</v>
      </c>
      <c r="E561" s="751">
        <v>50113001</v>
      </c>
      <c r="F561" s="750" t="s">
        <v>635</v>
      </c>
      <c r="G561" s="749" t="s">
        <v>636</v>
      </c>
      <c r="H561" s="749">
        <v>846113</v>
      </c>
      <c r="I561" s="749">
        <v>107712</v>
      </c>
      <c r="J561" s="749" t="s">
        <v>1341</v>
      </c>
      <c r="K561" s="749" t="s">
        <v>1342</v>
      </c>
      <c r="L561" s="752">
        <v>240.78000000000003</v>
      </c>
      <c r="M561" s="752">
        <v>8</v>
      </c>
      <c r="N561" s="753">
        <v>1926.2400000000002</v>
      </c>
    </row>
    <row r="562" spans="1:14" ht="14.4" customHeight="1" x14ac:dyDescent="0.3">
      <c r="A562" s="747" t="s">
        <v>594</v>
      </c>
      <c r="B562" s="748" t="s">
        <v>595</v>
      </c>
      <c r="C562" s="749" t="s">
        <v>620</v>
      </c>
      <c r="D562" s="750" t="s">
        <v>621</v>
      </c>
      <c r="E562" s="751">
        <v>50113001</v>
      </c>
      <c r="F562" s="750" t="s">
        <v>635</v>
      </c>
      <c r="G562" s="749" t="s">
        <v>636</v>
      </c>
      <c r="H562" s="749">
        <v>199680</v>
      </c>
      <c r="I562" s="749">
        <v>199680</v>
      </c>
      <c r="J562" s="749" t="s">
        <v>753</v>
      </c>
      <c r="K562" s="749" t="s">
        <v>754</v>
      </c>
      <c r="L562" s="752">
        <v>361.14</v>
      </c>
      <c r="M562" s="752">
        <v>2</v>
      </c>
      <c r="N562" s="753">
        <v>722.28</v>
      </c>
    </row>
    <row r="563" spans="1:14" ht="14.4" customHeight="1" x14ac:dyDescent="0.3">
      <c r="A563" s="747" t="s">
        <v>594</v>
      </c>
      <c r="B563" s="748" t="s">
        <v>595</v>
      </c>
      <c r="C563" s="749" t="s">
        <v>620</v>
      </c>
      <c r="D563" s="750" t="s">
        <v>621</v>
      </c>
      <c r="E563" s="751">
        <v>50113001</v>
      </c>
      <c r="F563" s="750" t="s">
        <v>635</v>
      </c>
      <c r="G563" s="749" t="s">
        <v>636</v>
      </c>
      <c r="H563" s="749">
        <v>187076</v>
      </c>
      <c r="I563" s="749">
        <v>87076</v>
      </c>
      <c r="J563" s="749" t="s">
        <v>755</v>
      </c>
      <c r="K563" s="749" t="s">
        <v>756</v>
      </c>
      <c r="L563" s="752">
        <v>132.21</v>
      </c>
      <c r="M563" s="752">
        <v>1</v>
      </c>
      <c r="N563" s="753">
        <v>132.21</v>
      </c>
    </row>
    <row r="564" spans="1:14" ht="14.4" customHeight="1" x14ac:dyDescent="0.3">
      <c r="A564" s="747" t="s">
        <v>594</v>
      </c>
      <c r="B564" s="748" t="s">
        <v>595</v>
      </c>
      <c r="C564" s="749" t="s">
        <v>620</v>
      </c>
      <c r="D564" s="750" t="s">
        <v>621</v>
      </c>
      <c r="E564" s="751">
        <v>50113001</v>
      </c>
      <c r="F564" s="750" t="s">
        <v>635</v>
      </c>
      <c r="G564" s="749" t="s">
        <v>636</v>
      </c>
      <c r="H564" s="749">
        <v>192757</v>
      </c>
      <c r="I564" s="749">
        <v>92757</v>
      </c>
      <c r="J564" s="749" t="s">
        <v>755</v>
      </c>
      <c r="K564" s="749" t="s">
        <v>1343</v>
      </c>
      <c r="L564" s="752">
        <v>74.339999999999989</v>
      </c>
      <c r="M564" s="752">
        <v>2</v>
      </c>
      <c r="N564" s="753">
        <v>148.67999999999998</v>
      </c>
    </row>
    <row r="565" spans="1:14" ht="14.4" customHeight="1" x14ac:dyDescent="0.3">
      <c r="A565" s="747" t="s">
        <v>594</v>
      </c>
      <c r="B565" s="748" t="s">
        <v>595</v>
      </c>
      <c r="C565" s="749" t="s">
        <v>620</v>
      </c>
      <c r="D565" s="750" t="s">
        <v>621</v>
      </c>
      <c r="E565" s="751">
        <v>50113001</v>
      </c>
      <c r="F565" s="750" t="s">
        <v>635</v>
      </c>
      <c r="G565" s="749" t="s">
        <v>636</v>
      </c>
      <c r="H565" s="749">
        <v>181293</v>
      </c>
      <c r="I565" s="749">
        <v>181293</v>
      </c>
      <c r="J565" s="749" t="s">
        <v>1344</v>
      </c>
      <c r="K565" s="749" t="s">
        <v>1345</v>
      </c>
      <c r="L565" s="752">
        <v>224.38000000000002</v>
      </c>
      <c r="M565" s="752">
        <v>2</v>
      </c>
      <c r="N565" s="753">
        <v>448.76000000000005</v>
      </c>
    </row>
    <row r="566" spans="1:14" ht="14.4" customHeight="1" x14ac:dyDescent="0.3">
      <c r="A566" s="747" t="s">
        <v>594</v>
      </c>
      <c r="B566" s="748" t="s">
        <v>595</v>
      </c>
      <c r="C566" s="749" t="s">
        <v>620</v>
      </c>
      <c r="D566" s="750" t="s">
        <v>621</v>
      </c>
      <c r="E566" s="751">
        <v>50113001</v>
      </c>
      <c r="F566" s="750" t="s">
        <v>635</v>
      </c>
      <c r="G566" s="749" t="s">
        <v>636</v>
      </c>
      <c r="H566" s="749">
        <v>126530</v>
      </c>
      <c r="I566" s="749">
        <v>26530</v>
      </c>
      <c r="J566" s="749" t="s">
        <v>1346</v>
      </c>
      <c r="K566" s="749" t="s">
        <v>1347</v>
      </c>
      <c r="L566" s="752">
        <v>287.55</v>
      </c>
      <c r="M566" s="752">
        <v>1</v>
      </c>
      <c r="N566" s="753">
        <v>287.55</v>
      </c>
    </row>
    <row r="567" spans="1:14" ht="14.4" customHeight="1" x14ac:dyDescent="0.3">
      <c r="A567" s="747" t="s">
        <v>594</v>
      </c>
      <c r="B567" s="748" t="s">
        <v>595</v>
      </c>
      <c r="C567" s="749" t="s">
        <v>620</v>
      </c>
      <c r="D567" s="750" t="s">
        <v>621</v>
      </c>
      <c r="E567" s="751">
        <v>50113001</v>
      </c>
      <c r="F567" s="750" t="s">
        <v>635</v>
      </c>
      <c r="G567" s="749" t="s">
        <v>636</v>
      </c>
      <c r="H567" s="749">
        <v>214598</v>
      </c>
      <c r="I567" s="749">
        <v>214598</v>
      </c>
      <c r="J567" s="749" t="s">
        <v>771</v>
      </c>
      <c r="K567" s="749" t="s">
        <v>772</v>
      </c>
      <c r="L567" s="752">
        <v>168.46999999999997</v>
      </c>
      <c r="M567" s="752">
        <v>1</v>
      </c>
      <c r="N567" s="753">
        <v>168.46999999999997</v>
      </c>
    </row>
    <row r="568" spans="1:14" ht="14.4" customHeight="1" x14ac:dyDescent="0.3">
      <c r="A568" s="747" t="s">
        <v>594</v>
      </c>
      <c r="B568" s="748" t="s">
        <v>595</v>
      </c>
      <c r="C568" s="749" t="s">
        <v>620</v>
      </c>
      <c r="D568" s="750" t="s">
        <v>621</v>
      </c>
      <c r="E568" s="751">
        <v>50113001</v>
      </c>
      <c r="F568" s="750" t="s">
        <v>635</v>
      </c>
      <c r="G568" s="749" t="s">
        <v>649</v>
      </c>
      <c r="H568" s="749">
        <v>213477</v>
      </c>
      <c r="I568" s="749">
        <v>213477</v>
      </c>
      <c r="J568" s="749" t="s">
        <v>777</v>
      </c>
      <c r="K568" s="749" t="s">
        <v>778</v>
      </c>
      <c r="L568" s="752">
        <v>3299.9999999999995</v>
      </c>
      <c r="M568" s="752">
        <v>3</v>
      </c>
      <c r="N568" s="753">
        <v>9899.9999999999982</v>
      </c>
    </row>
    <row r="569" spans="1:14" ht="14.4" customHeight="1" x14ac:dyDescent="0.3">
      <c r="A569" s="747" t="s">
        <v>594</v>
      </c>
      <c r="B569" s="748" t="s">
        <v>595</v>
      </c>
      <c r="C569" s="749" t="s">
        <v>620</v>
      </c>
      <c r="D569" s="750" t="s">
        <v>621</v>
      </c>
      <c r="E569" s="751">
        <v>50113001</v>
      </c>
      <c r="F569" s="750" t="s">
        <v>635</v>
      </c>
      <c r="G569" s="749" t="s">
        <v>649</v>
      </c>
      <c r="H569" s="749">
        <v>214036</v>
      </c>
      <c r="I569" s="749">
        <v>214036</v>
      </c>
      <c r="J569" s="749" t="s">
        <v>782</v>
      </c>
      <c r="K569" s="749" t="s">
        <v>783</v>
      </c>
      <c r="L569" s="752">
        <v>40.39</v>
      </c>
      <c r="M569" s="752">
        <v>20</v>
      </c>
      <c r="N569" s="753">
        <v>807.8</v>
      </c>
    </row>
    <row r="570" spans="1:14" ht="14.4" customHeight="1" x14ac:dyDescent="0.3">
      <c r="A570" s="747" t="s">
        <v>594</v>
      </c>
      <c r="B570" s="748" t="s">
        <v>595</v>
      </c>
      <c r="C570" s="749" t="s">
        <v>620</v>
      </c>
      <c r="D570" s="750" t="s">
        <v>621</v>
      </c>
      <c r="E570" s="751">
        <v>50113001</v>
      </c>
      <c r="F570" s="750" t="s">
        <v>635</v>
      </c>
      <c r="G570" s="749" t="s">
        <v>636</v>
      </c>
      <c r="H570" s="749">
        <v>129199</v>
      </c>
      <c r="I570" s="749">
        <v>29199</v>
      </c>
      <c r="J570" s="749" t="s">
        <v>1348</v>
      </c>
      <c r="K570" s="749" t="s">
        <v>1349</v>
      </c>
      <c r="L570" s="752">
        <v>642.69000000000017</v>
      </c>
      <c r="M570" s="752">
        <v>1</v>
      </c>
      <c r="N570" s="753">
        <v>642.69000000000017</v>
      </c>
    </row>
    <row r="571" spans="1:14" ht="14.4" customHeight="1" x14ac:dyDescent="0.3">
      <c r="A571" s="747" t="s">
        <v>594</v>
      </c>
      <c r="B571" s="748" t="s">
        <v>595</v>
      </c>
      <c r="C571" s="749" t="s">
        <v>620</v>
      </c>
      <c r="D571" s="750" t="s">
        <v>621</v>
      </c>
      <c r="E571" s="751">
        <v>50113001</v>
      </c>
      <c r="F571" s="750" t="s">
        <v>635</v>
      </c>
      <c r="G571" s="749" t="s">
        <v>636</v>
      </c>
      <c r="H571" s="749">
        <v>47247</v>
      </c>
      <c r="I571" s="749">
        <v>47247</v>
      </c>
      <c r="J571" s="749" t="s">
        <v>1350</v>
      </c>
      <c r="K571" s="749" t="s">
        <v>1351</v>
      </c>
      <c r="L571" s="752">
        <v>287.10000000000002</v>
      </c>
      <c r="M571" s="752">
        <v>2</v>
      </c>
      <c r="N571" s="753">
        <v>574.20000000000005</v>
      </c>
    </row>
    <row r="572" spans="1:14" ht="14.4" customHeight="1" x14ac:dyDescent="0.3">
      <c r="A572" s="747" t="s">
        <v>594</v>
      </c>
      <c r="B572" s="748" t="s">
        <v>595</v>
      </c>
      <c r="C572" s="749" t="s">
        <v>620</v>
      </c>
      <c r="D572" s="750" t="s">
        <v>621</v>
      </c>
      <c r="E572" s="751">
        <v>50113001</v>
      </c>
      <c r="F572" s="750" t="s">
        <v>635</v>
      </c>
      <c r="G572" s="749" t="s">
        <v>636</v>
      </c>
      <c r="H572" s="749">
        <v>47249</v>
      </c>
      <c r="I572" s="749">
        <v>47249</v>
      </c>
      <c r="J572" s="749" t="s">
        <v>1350</v>
      </c>
      <c r="K572" s="749" t="s">
        <v>1352</v>
      </c>
      <c r="L572" s="752">
        <v>126.5</v>
      </c>
      <c r="M572" s="752">
        <v>2</v>
      </c>
      <c r="N572" s="753">
        <v>253</v>
      </c>
    </row>
    <row r="573" spans="1:14" ht="14.4" customHeight="1" x14ac:dyDescent="0.3">
      <c r="A573" s="747" t="s">
        <v>594</v>
      </c>
      <c r="B573" s="748" t="s">
        <v>595</v>
      </c>
      <c r="C573" s="749" t="s">
        <v>620</v>
      </c>
      <c r="D573" s="750" t="s">
        <v>621</v>
      </c>
      <c r="E573" s="751">
        <v>50113001</v>
      </c>
      <c r="F573" s="750" t="s">
        <v>635</v>
      </c>
      <c r="G573" s="749" t="s">
        <v>636</v>
      </c>
      <c r="H573" s="749">
        <v>188465</v>
      </c>
      <c r="I573" s="749">
        <v>188465</v>
      </c>
      <c r="J573" s="749" t="s">
        <v>1353</v>
      </c>
      <c r="K573" s="749" t="s">
        <v>1354</v>
      </c>
      <c r="L573" s="752">
        <v>46.5</v>
      </c>
      <c r="M573" s="752">
        <v>1</v>
      </c>
      <c r="N573" s="753">
        <v>46.5</v>
      </c>
    </row>
    <row r="574" spans="1:14" ht="14.4" customHeight="1" x14ac:dyDescent="0.3">
      <c r="A574" s="747" t="s">
        <v>594</v>
      </c>
      <c r="B574" s="748" t="s">
        <v>595</v>
      </c>
      <c r="C574" s="749" t="s">
        <v>620</v>
      </c>
      <c r="D574" s="750" t="s">
        <v>621</v>
      </c>
      <c r="E574" s="751">
        <v>50113001</v>
      </c>
      <c r="F574" s="750" t="s">
        <v>635</v>
      </c>
      <c r="G574" s="749" t="s">
        <v>596</v>
      </c>
      <c r="H574" s="749">
        <v>183730</v>
      </c>
      <c r="I574" s="749">
        <v>215914</v>
      </c>
      <c r="J574" s="749" t="s">
        <v>1355</v>
      </c>
      <c r="K574" s="749" t="s">
        <v>1356</v>
      </c>
      <c r="L574" s="752">
        <v>54.47000000000002</v>
      </c>
      <c r="M574" s="752">
        <v>1</v>
      </c>
      <c r="N574" s="753">
        <v>54.47000000000002</v>
      </c>
    </row>
    <row r="575" spans="1:14" ht="14.4" customHeight="1" x14ac:dyDescent="0.3">
      <c r="A575" s="747" t="s">
        <v>594</v>
      </c>
      <c r="B575" s="748" t="s">
        <v>595</v>
      </c>
      <c r="C575" s="749" t="s">
        <v>620</v>
      </c>
      <c r="D575" s="750" t="s">
        <v>621</v>
      </c>
      <c r="E575" s="751">
        <v>50113001</v>
      </c>
      <c r="F575" s="750" t="s">
        <v>635</v>
      </c>
      <c r="G575" s="749" t="s">
        <v>636</v>
      </c>
      <c r="H575" s="749">
        <v>223137</v>
      </c>
      <c r="I575" s="749">
        <v>223137</v>
      </c>
      <c r="J575" s="749" t="s">
        <v>788</v>
      </c>
      <c r="K575" s="749" t="s">
        <v>789</v>
      </c>
      <c r="L575" s="752">
        <v>120.56000000000003</v>
      </c>
      <c r="M575" s="752">
        <v>5</v>
      </c>
      <c r="N575" s="753">
        <v>602.80000000000018</v>
      </c>
    </row>
    <row r="576" spans="1:14" ht="14.4" customHeight="1" x14ac:dyDescent="0.3">
      <c r="A576" s="747" t="s">
        <v>594</v>
      </c>
      <c r="B576" s="748" t="s">
        <v>595</v>
      </c>
      <c r="C576" s="749" t="s">
        <v>620</v>
      </c>
      <c r="D576" s="750" t="s">
        <v>621</v>
      </c>
      <c r="E576" s="751">
        <v>50113001</v>
      </c>
      <c r="F576" s="750" t="s">
        <v>635</v>
      </c>
      <c r="G576" s="749" t="s">
        <v>636</v>
      </c>
      <c r="H576" s="749">
        <v>214355</v>
      </c>
      <c r="I576" s="749">
        <v>214355</v>
      </c>
      <c r="J576" s="749" t="s">
        <v>796</v>
      </c>
      <c r="K576" s="749" t="s">
        <v>797</v>
      </c>
      <c r="L576" s="752">
        <v>215.196</v>
      </c>
      <c r="M576" s="752">
        <v>5</v>
      </c>
      <c r="N576" s="753">
        <v>1075.98</v>
      </c>
    </row>
    <row r="577" spans="1:14" ht="14.4" customHeight="1" x14ac:dyDescent="0.3">
      <c r="A577" s="747" t="s">
        <v>594</v>
      </c>
      <c r="B577" s="748" t="s">
        <v>595</v>
      </c>
      <c r="C577" s="749" t="s">
        <v>620</v>
      </c>
      <c r="D577" s="750" t="s">
        <v>621</v>
      </c>
      <c r="E577" s="751">
        <v>50113001</v>
      </c>
      <c r="F577" s="750" t="s">
        <v>635</v>
      </c>
      <c r="G577" s="749" t="s">
        <v>636</v>
      </c>
      <c r="H577" s="749">
        <v>176205</v>
      </c>
      <c r="I577" s="749">
        <v>180825</v>
      </c>
      <c r="J577" s="749" t="s">
        <v>1357</v>
      </c>
      <c r="K577" s="749" t="s">
        <v>728</v>
      </c>
      <c r="L577" s="752">
        <v>104.76000000000003</v>
      </c>
      <c r="M577" s="752">
        <v>1</v>
      </c>
      <c r="N577" s="753">
        <v>104.76000000000003</v>
      </c>
    </row>
    <row r="578" spans="1:14" ht="14.4" customHeight="1" x14ac:dyDescent="0.3">
      <c r="A578" s="747" t="s">
        <v>594</v>
      </c>
      <c r="B578" s="748" t="s">
        <v>595</v>
      </c>
      <c r="C578" s="749" t="s">
        <v>620</v>
      </c>
      <c r="D578" s="750" t="s">
        <v>621</v>
      </c>
      <c r="E578" s="751">
        <v>50113001</v>
      </c>
      <c r="F578" s="750" t="s">
        <v>635</v>
      </c>
      <c r="G578" s="749" t="s">
        <v>636</v>
      </c>
      <c r="H578" s="749">
        <v>51383</v>
      </c>
      <c r="I578" s="749">
        <v>51383</v>
      </c>
      <c r="J578" s="749" t="s">
        <v>802</v>
      </c>
      <c r="K578" s="749" t="s">
        <v>803</v>
      </c>
      <c r="L578" s="752">
        <v>93.5</v>
      </c>
      <c r="M578" s="752">
        <v>1</v>
      </c>
      <c r="N578" s="753">
        <v>93.5</v>
      </c>
    </row>
    <row r="579" spans="1:14" ht="14.4" customHeight="1" x14ac:dyDescent="0.3">
      <c r="A579" s="747" t="s">
        <v>594</v>
      </c>
      <c r="B579" s="748" t="s">
        <v>595</v>
      </c>
      <c r="C579" s="749" t="s">
        <v>620</v>
      </c>
      <c r="D579" s="750" t="s">
        <v>621</v>
      </c>
      <c r="E579" s="751">
        <v>50113001</v>
      </c>
      <c r="F579" s="750" t="s">
        <v>635</v>
      </c>
      <c r="G579" s="749" t="s">
        <v>636</v>
      </c>
      <c r="H579" s="749">
        <v>208990</v>
      </c>
      <c r="I579" s="749">
        <v>208990</v>
      </c>
      <c r="J579" s="749" t="s">
        <v>1358</v>
      </c>
      <c r="K579" s="749" t="s">
        <v>811</v>
      </c>
      <c r="L579" s="752">
        <v>668.46982956799525</v>
      </c>
      <c r="M579" s="752">
        <v>1</v>
      </c>
      <c r="N579" s="753">
        <v>668.46982956799525</v>
      </c>
    </row>
    <row r="580" spans="1:14" ht="14.4" customHeight="1" x14ac:dyDescent="0.3">
      <c r="A580" s="747" t="s">
        <v>594</v>
      </c>
      <c r="B580" s="748" t="s">
        <v>595</v>
      </c>
      <c r="C580" s="749" t="s">
        <v>620</v>
      </c>
      <c r="D580" s="750" t="s">
        <v>621</v>
      </c>
      <c r="E580" s="751">
        <v>50113001</v>
      </c>
      <c r="F580" s="750" t="s">
        <v>635</v>
      </c>
      <c r="G580" s="749" t="s">
        <v>636</v>
      </c>
      <c r="H580" s="749">
        <v>224964</v>
      </c>
      <c r="I580" s="749">
        <v>224964</v>
      </c>
      <c r="J580" s="749" t="s">
        <v>1359</v>
      </c>
      <c r="K580" s="749" t="s">
        <v>1360</v>
      </c>
      <c r="L580" s="752">
        <v>105.96999999999998</v>
      </c>
      <c r="M580" s="752">
        <v>5</v>
      </c>
      <c r="N580" s="753">
        <v>529.84999999999991</v>
      </c>
    </row>
    <row r="581" spans="1:14" ht="14.4" customHeight="1" x14ac:dyDescent="0.3">
      <c r="A581" s="747" t="s">
        <v>594</v>
      </c>
      <c r="B581" s="748" t="s">
        <v>595</v>
      </c>
      <c r="C581" s="749" t="s">
        <v>620</v>
      </c>
      <c r="D581" s="750" t="s">
        <v>621</v>
      </c>
      <c r="E581" s="751">
        <v>50113001</v>
      </c>
      <c r="F581" s="750" t="s">
        <v>635</v>
      </c>
      <c r="G581" s="749" t="s">
        <v>636</v>
      </c>
      <c r="H581" s="749">
        <v>193724</v>
      </c>
      <c r="I581" s="749">
        <v>93724</v>
      </c>
      <c r="J581" s="749" t="s">
        <v>816</v>
      </c>
      <c r="K581" s="749" t="s">
        <v>817</v>
      </c>
      <c r="L581" s="752">
        <v>68.33</v>
      </c>
      <c r="M581" s="752">
        <v>1</v>
      </c>
      <c r="N581" s="753">
        <v>68.33</v>
      </c>
    </row>
    <row r="582" spans="1:14" ht="14.4" customHeight="1" x14ac:dyDescent="0.3">
      <c r="A582" s="747" t="s">
        <v>594</v>
      </c>
      <c r="B582" s="748" t="s">
        <v>595</v>
      </c>
      <c r="C582" s="749" t="s">
        <v>620</v>
      </c>
      <c r="D582" s="750" t="s">
        <v>621</v>
      </c>
      <c r="E582" s="751">
        <v>50113001</v>
      </c>
      <c r="F582" s="750" t="s">
        <v>635</v>
      </c>
      <c r="G582" s="749" t="s">
        <v>649</v>
      </c>
      <c r="H582" s="749">
        <v>215964</v>
      </c>
      <c r="I582" s="749">
        <v>215964</v>
      </c>
      <c r="J582" s="749" t="s">
        <v>1361</v>
      </c>
      <c r="K582" s="749" t="s">
        <v>1362</v>
      </c>
      <c r="L582" s="752">
        <v>201.16999999999996</v>
      </c>
      <c r="M582" s="752">
        <v>1</v>
      </c>
      <c r="N582" s="753">
        <v>201.16999999999996</v>
      </c>
    </row>
    <row r="583" spans="1:14" ht="14.4" customHeight="1" x14ac:dyDescent="0.3">
      <c r="A583" s="747" t="s">
        <v>594</v>
      </c>
      <c r="B583" s="748" t="s">
        <v>595</v>
      </c>
      <c r="C583" s="749" t="s">
        <v>620</v>
      </c>
      <c r="D583" s="750" t="s">
        <v>621</v>
      </c>
      <c r="E583" s="751">
        <v>50113001</v>
      </c>
      <c r="F583" s="750" t="s">
        <v>635</v>
      </c>
      <c r="G583" s="749" t="s">
        <v>636</v>
      </c>
      <c r="H583" s="749">
        <v>117189</v>
      </c>
      <c r="I583" s="749">
        <v>17189</v>
      </c>
      <c r="J583" s="749" t="s">
        <v>826</v>
      </c>
      <c r="K583" s="749" t="s">
        <v>827</v>
      </c>
      <c r="L583" s="752">
        <v>55.870000000000005</v>
      </c>
      <c r="M583" s="752">
        <v>3</v>
      </c>
      <c r="N583" s="753">
        <v>167.61</v>
      </c>
    </row>
    <row r="584" spans="1:14" ht="14.4" customHeight="1" x14ac:dyDescent="0.3">
      <c r="A584" s="747" t="s">
        <v>594</v>
      </c>
      <c r="B584" s="748" t="s">
        <v>595</v>
      </c>
      <c r="C584" s="749" t="s">
        <v>620</v>
      </c>
      <c r="D584" s="750" t="s">
        <v>621</v>
      </c>
      <c r="E584" s="751">
        <v>50113001</v>
      </c>
      <c r="F584" s="750" t="s">
        <v>635</v>
      </c>
      <c r="G584" s="749" t="s">
        <v>636</v>
      </c>
      <c r="H584" s="749">
        <v>107678</v>
      </c>
      <c r="I584" s="749">
        <v>107678</v>
      </c>
      <c r="J584" s="749" t="s">
        <v>1363</v>
      </c>
      <c r="K584" s="749" t="s">
        <v>1364</v>
      </c>
      <c r="L584" s="752">
        <v>473.59399999999999</v>
      </c>
      <c r="M584" s="752">
        <v>4</v>
      </c>
      <c r="N584" s="753">
        <v>1894.376</v>
      </c>
    </row>
    <row r="585" spans="1:14" ht="14.4" customHeight="1" x14ac:dyDescent="0.3">
      <c r="A585" s="747" t="s">
        <v>594</v>
      </c>
      <c r="B585" s="748" t="s">
        <v>595</v>
      </c>
      <c r="C585" s="749" t="s">
        <v>620</v>
      </c>
      <c r="D585" s="750" t="s">
        <v>621</v>
      </c>
      <c r="E585" s="751">
        <v>50113001</v>
      </c>
      <c r="F585" s="750" t="s">
        <v>635</v>
      </c>
      <c r="G585" s="749" t="s">
        <v>636</v>
      </c>
      <c r="H585" s="749">
        <v>845697</v>
      </c>
      <c r="I585" s="749">
        <v>200935</v>
      </c>
      <c r="J585" s="749" t="s">
        <v>828</v>
      </c>
      <c r="K585" s="749" t="s">
        <v>829</v>
      </c>
      <c r="L585" s="752">
        <v>44.85</v>
      </c>
      <c r="M585" s="752">
        <v>2</v>
      </c>
      <c r="N585" s="753">
        <v>89.7</v>
      </c>
    </row>
    <row r="586" spans="1:14" ht="14.4" customHeight="1" x14ac:dyDescent="0.3">
      <c r="A586" s="747" t="s">
        <v>594</v>
      </c>
      <c r="B586" s="748" t="s">
        <v>595</v>
      </c>
      <c r="C586" s="749" t="s">
        <v>620</v>
      </c>
      <c r="D586" s="750" t="s">
        <v>621</v>
      </c>
      <c r="E586" s="751">
        <v>50113001</v>
      </c>
      <c r="F586" s="750" t="s">
        <v>635</v>
      </c>
      <c r="G586" s="749" t="s">
        <v>636</v>
      </c>
      <c r="H586" s="749">
        <v>100489</v>
      </c>
      <c r="I586" s="749">
        <v>489</v>
      </c>
      <c r="J586" s="749" t="s">
        <v>830</v>
      </c>
      <c r="K586" s="749" t="s">
        <v>1365</v>
      </c>
      <c r="L586" s="752">
        <v>47.34</v>
      </c>
      <c r="M586" s="752">
        <v>3</v>
      </c>
      <c r="N586" s="753">
        <v>142.02000000000001</v>
      </c>
    </row>
    <row r="587" spans="1:14" ht="14.4" customHeight="1" x14ac:dyDescent="0.3">
      <c r="A587" s="747" t="s">
        <v>594</v>
      </c>
      <c r="B587" s="748" t="s">
        <v>595</v>
      </c>
      <c r="C587" s="749" t="s">
        <v>620</v>
      </c>
      <c r="D587" s="750" t="s">
        <v>621</v>
      </c>
      <c r="E587" s="751">
        <v>50113001</v>
      </c>
      <c r="F587" s="750" t="s">
        <v>635</v>
      </c>
      <c r="G587" s="749" t="s">
        <v>636</v>
      </c>
      <c r="H587" s="749">
        <v>230426</v>
      </c>
      <c r="I587" s="749">
        <v>230426</v>
      </c>
      <c r="J587" s="749" t="s">
        <v>830</v>
      </c>
      <c r="K587" s="749" t="s">
        <v>831</v>
      </c>
      <c r="L587" s="752">
        <v>78.639999999999986</v>
      </c>
      <c r="M587" s="752">
        <v>3</v>
      </c>
      <c r="N587" s="753">
        <v>235.91999999999996</v>
      </c>
    </row>
    <row r="588" spans="1:14" ht="14.4" customHeight="1" x14ac:dyDescent="0.3">
      <c r="A588" s="747" t="s">
        <v>594</v>
      </c>
      <c r="B588" s="748" t="s">
        <v>595</v>
      </c>
      <c r="C588" s="749" t="s">
        <v>620</v>
      </c>
      <c r="D588" s="750" t="s">
        <v>621</v>
      </c>
      <c r="E588" s="751">
        <v>50113001</v>
      </c>
      <c r="F588" s="750" t="s">
        <v>635</v>
      </c>
      <c r="G588" s="749" t="s">
        <v>649</v>
      </c>
      <c r="H588" s="749">
        <v>169623</v>
      </c>
      <c r="I588" s="749">
        <v>169623</v>
      </c>
      <c r="J588" s="749" t="s">
        <v>832</v>
      </c>
      <c r="K588" s="749" t="s">
        <v>833</v>
      </c>
      <c r="L588" s="752">
        <v>32.97</v>
      </c>
      <c r="M588" s="752">
        <v>1</v>
      </c>
      <c r="N588" s="753">
        <v>32.97</v>
      </c>
    </row>
    <row r="589" spans="1:14" ht="14.4" customHeight="1" x14ac:dyDescent="0.3">
      <c r="A589" s="747" t="s">
        <v>594</v>
      </c>
      <c r="B589" s="748" t="s">
        <v>595</v>
      </c>
      <c r="C589" s="749" t="s">
        <v>620</v>
      </c>
      <c r="D589" s="750" t="s">
        <v>621</v>
      </c>
      <c r="E589" s="751">
        <v>50113001</v>
      </c>
      <c r="F589" s="750" t="s">
        <v>635</v>
      </c>
      <c r="G589" s="749" t="s">
        <v>649</v>
      </c>
      <c r="H589" s="749">
        <v>169654</v>
      </c>
      <c r="I589" s="749">
        <v>169654</v>
      </c>
      <c r="J589" s="749" t="s">
        <v>1366</v>
      </c>
      <c r="K589" s="749" t="s">
        <v>648</v>
      </c>
      <c r="L589" s="752">
        <v>50.52</v>
      </c>
      <c r="M589" s="752">
        <v>1</v>
      </c>
      <c r="N589" s="753">
        <v>50.52</v>
      </c>
    </row>
    <row r="590" spans="1:14" ht="14.4" customHeight="1" x14ac:dyDescent="0.3">
      <c r="A590" s="747" t="s">
        <v>594</v>
      </c>
      <c r="B590" s="748" t="s">
        <v>595</v>
      </c>
      <c r="C590" s="749" t="s">
        <v>620</v>
      </c>
      <c r="D590" s="750" t="s">
        <v>621</v>
      </c>
      <c r="E590" s="751">
        <v>50113001</v>
      </c>
      <c r="F590" s="750" t="s">
        <v>635</v>
      </c>
      <c r="G590" s="749" t="s">
        <v>636</v>
      </c>
      <c r="H590" s="749">
        <v>158746</v>
      </c>
      <c r="I590" s="749">
        <v>58746</v>
      </c>
      <c r="J590" s="749" t="s">
        <v>1367</v>
      </c>
      <c r="K590" s="749" t="s">
        <v>1368</v>
      </c>
      <c r="L590" s="752">
        <v>566.40000000000009</v>
      </c>
      <c r="M590" s="752">
        <v>2</v>
      </c>
      <c r="N590" s="753">
        <v>1132.8000000000002</v>
      </c>
    </row>
    <row r="591" spans="1:14" ht="14.4" customHeight="1" x14ac:dyDescent="0.3">
      <c r="A591" s="747" t="s">
        <v>594</v>
      </c>
      <c r="B591" s="748" t="s">
        <v>595</v>
      </c>
      <c r="C591" s="749" t="s">
        <v>620</v>
      </c>
      <c r="D591" s="750" t="s">
        <v>621</v>
      </c>
      <c r="E591" s="751">
        <v>50113001</v>
      </c>
      <c r="F591" s="750" t="s">
        <v>635</v>
      </c>
      <c r="G591" s="749" t="s">
        <v>649</v>
      </c>
      <c r="H591" s="749">
        <v>166759</v>
      </c>
      <c r="I591" s="749">
        <v>166759</v>
      </c>
      <c r="J591" s="749" t="s">
        <v>834</v>
      </c>
      <c r="K591" s="749" t="s">
        <v>835</v>
      </c>
      <c r="L591" s="752">
        <v>123.30999999999997</v>
      </c>
      <c r="M591" s="752">
        <v>1</v>
      </c>
      <c r="N591" s="753">
        <v>123.30999999999997</v>
      </c>
    </row>
    <row r="592" spans="1:14" ht="14.4" customHeight="1" x14ac:dyDescent="0.3">
      <c r="A592" s="747" t="s">
        <v>594</v>
      </c>
      <c r="B592" s="748" t="s">
        <v>595</v>
      </c>
      <c r="C592" s="749" t="s">
        <v>620</v>
      </c>
      <c r="D592" s="750" t="s">
        <v>621</v>
      </c>
      <c r="E592" s="751">
        <v>50113001</v>
      </c>
      <c r="F592" s="750" t="s">
        <v>635</v>
      </c>
      <c r="G592" s="749" t="s">
        <v>636</v>
      </c>
      <c r="H592" s="749">
        <v>930432</v>
      </c>
      <c r="I592" s="749">
        <v>0</v>
      </c>
      <c r="J592" s="749" t="s">
        <v>1195</v>
      </c>
      <c r="K592" s="749" t="s">
        <v>596</v>
      </c>
      <c r="L592" s="752">
        <v>82.068421310504036</v>
      </c>
      <c r="M592" s="752">
        <v>13</v>
      </c>
      <c r="N592" s="753">
        <v>1066.8894770365525</v>
      </c>
    </row>
    <row r="593" spans="1:14" ht="14.4" customHeight="1" x14ac:dyDescent="0.3">
      <c r="A593" s="747" t="s">
        <v>594</v>
      </c>
      <c r="B593" s="748" t="s">
        <v>595</v>
      </c>
      <c r="C593" s="749" t="s">
        <v>620</v>
      </c>
      <c r="D593" s="750" t="s">
        <v>621</v>
      </c>
      <c r="E593" s="751">
        <v>50113001</v>
      </c>
      <c r="F593" s="750" t="s">
        <v>635</v>
      </c>
      <c r="G593" s="749" t="s">
        <v>636</v>
      </c>
      <c r="H593" s="749">
        <v>395019</v>
      </c>
      <c r="I593" s="749">
        <v>0</v>
      </c>
      <c r="J593" s="749" t="s">
        <v>1369</v>
      </c>
      <c r="K593" s="749" t="s">
        <v>596</v>
      </c>
      <c r="L593" s="752">
        <v>118.02575684414644</v>
      </c>
      <c r="M593" s="752">
        <v>8</v>
      </c>
      <c r="N593" s="753">
        <v>944.20605475317154</v>
      </c>
    </row>
    <row r="594" spans="1:14" ht="14.4" customHeight="1" x14ac:dyDescent="0.3">
      <c r="A594" s="747" t="s">
        <v>594</v>
      </c>
      <c r="B594" s="748" t="s">
        <v>595</v>
      </c>
      <c r="C594" s="749" t="s">
        <v>620</v>
      </c>
      <c r="D594" s="750" t="s">
        <v>621</v>
      </c>
      <c r="E594" s="751">
        <v>50113001</v>
      </c>
      <c r="F594" s="750" t="s">
        <v>635</v>
      </c>
      <c r="G594" s="749" t="s">
        <v>636</v>
      </c>
      <c r="H594" s="749">
        <v>394053</v>
      </c>
      <c r="I594" s="749">
        <v>0</v>
      </c>
      <c r="J594" s="749" t="s">
        <v>1370</v>
      </c>
      <c r="K594" s="749" t="s">
        <v>596</v>
      </c>
      <c r="L594" s="752">
        <v>111.38250106744299</v>
      </c>
      <c r="M594" s="752">
        <v>5</v>
      </c>
      <c r="N594" s="753">
        <v>556.91250533721495</v>
      </c>
    </row>
    <row r="595" spans="1:14" ht="14.4" customHeight="1" x14ac:dyDescent="0.3">
      <c r="A595" s="747" t="s">
        <v>594</v>
      </c>
      <c r="B595" s="748" t="s">
        <v>595</v>
      </c>
      <c r="C595" s="749" t="s">
        <v>620</v>
      </c>
      <c r="D595" s="750" t="s">
        <v>621</v>
      </c>
      <c r="E595" s="751">
        <v>50113001</v>
      </c>
      <c r="F595" s="750" t="s">
        <v>635</v>
      </c>
      <c r="G595" s="749" t="s">
        <v>636</v>
      </c>
      <c r="H595" s="749">
        <v>930078</v>
      </c>
      <c r="I595" s="749">
        <v>0</v>
      </c>
      <c r="J595" s="749" t="s">
        <v>1371</v>
      </c>
      <c r="K595" s="749" t="s">
        <v>596</v>
      </c>
      <c r="L595" s="752">
        <v>108.96620429334226</v>
      </c>
      <c r="M595" s="752">
        <v>8</v>
      </c>
      <c r="N595" s="753">
        <v>871.72963434673807</v>
      </c>
    </row>
    <row r="596" spans="1:14" ht="14.4" customHeight="1" x14ac:dyDescent="0.3">
      <c r="A596" s="747" t="s">
        <v>594</v>
      </c>
      <c r="B596" s="748" t="s">
        <v>595</v>
      </c>
      <c r="C596" s="749" t="s">
        <v>620</v>
      </c>
      <c r="D596" s="750" t="s">
        <v>621</v>
      </c>
      <c r="E596" s="751">
        <v>50113001</v>
      </c>
      <c r="F596" s="750" t="s">
        <v>635</v>
      </c>
      <c r="G596" s="749" t="s">
        <v>636</v>
      </c>
      <c r="H596" s="749">
        <v>920361</v>
      </c>
      <c r="I596" s="749">
        <v>0</v>
      </c>
      <c r="J596" s="749" t="s">
        <v>1372</v>
      </c>
      <c r="K596" s="749" t="s">
        <v>596</v>
      </c>
      <c r="L596" s="752">
        <v>305.02952605570169</v>
      </c>
      <c r="M596" s="752">
        <v>5</v>
      </c>
      <c r="N596" s="753">
        <v>1525.1476302785086</v>
      </c>
    </row>
    <row r="597" spans="1:14" ht="14.4" customHeight="1" x14ac:dyDescent="0.3">
      <c r="A597" s="747" t="s">
        <v>594</v>
      </c>
      <c r="B597" s="748" t="s">
        <v>595</v>
      </c>
      <c r="C597" s="749" t="s">
        <v>620</v>
      </c>
      <c r="D597" s="750" t="s">
        <v>621</v>
      </c>
      <c r="E597" s="751">
        <v>50113001</v>
      </c>
      <c r="F597" s="750" t="s">
        <v>635</v>
      </c>
      <c r="G597" s="749" t="s">
        <v>636</v>
      </c>
      <c r="H597" s="749">
        <v>921064</v>
      </c>
      <c r="I597" s="749">
        <v>0</v>
      </c>
      <c r="J597" s="749" t="s">
        <v>841</v>
      </c>
      <c r="K597" s="749" t="s">
        <v>596</v>
      </c>
      <c r="L597" s="752">
        <v>91.138003225899254</v>
      </c>
      <c r="M597" s="752">
        <v>10</v>
      </c>
      <c r="N597" s="753">
        <v>911.38003225899251</v>
      </c>
    </row>
    <row r="598" spans="1:14" ht="14.4" customHeight="1" x14ac:dyDescent="0.3">
      <c r="A598" s="747" t="s">
        <v>594</v>
      </c>
      <c r="B598" s="748" t="s">
        <v>595</v>
      </c>
      <c r="C598" s="749" t="s">
        <v>620</v>
      </c>
      <c r="D598" s="750" t="s">
        <v>621</v>
      </c>
      <c r="E598" s="751">
        <v>50113001</v>
      </c>
      <c r="F598" s="750" t="s">
        <v>635</v>
      </c>
      <c r="G598" s="749" t="s">
        <v>636</v>
      </c>
      <c r="H598" s="749">
        <v>188217</v>
      </c>
      <c r="I598" s="749">
        <v>88217</v>
      </c>
      <c r="J598" s="749" t="s">
        <v>850</v>
      </c>
      <c r="K598" s="749" t="s">
        <v>851</v>
      </c>
      <c r="L598" s="752">
        <v>127.4766666666667</v>
      </c>
      <c r="M598" s="752">
        <v>3</v>
      </c>
      <c r="N598" s="753">
        <v>382.43000000000012</v>
      </c>
    </row>
    <row r="599" spans="1:14" ht="14.4" customHeight="1" x14ac:dyDescent="0.3">
      <c r="A599" s="747" t="s">
        <v>594</v>
      </c>
      <c r="B599" s="748" t="s">
        <v>595</v>
      </c>
      <c r="C599" s="749" t="s">
        <v>620</v>
      </c>
      <c r="D599" s="750" t="s">
        <v>621</v>
      </c>
      <c r="E599" s="751">
        <v>50113001</v>
      </c>
      <c r="F599" s="750" t="s">
        <v>635</v>
      </c>
      <c r="G599" s="749" t="s">
        <v>636</v>
      </c>
      <c r="H599" s="749">
        <v>188219</v>
      </c>
      <c r="I599" s="749">
        <v>88219</v>
      </c>
      <c r="J599" s="749" t="s">
        <v>852</v>
      </c>
      <c r="K599" s="749" t="s">
        <v>853</v>
      </c>
      <c r="L599" s="752">
        <v>140.07000000000002</v>
      </c>
      <c r="M599" s="752">
        <v>1</v>
      </c>
      <c r="N599" s="753">
        <v>140.07000000000002</v>
      </c>
    </row>
    <row r="600" spans="1:14" ht="14.4" customHeight="1" x14ac:dyDescent="0.3">
      <c r="A600" s="747" t="s">
        <v>594</v>
      </c>
      <c r="B600" s="748" t="s">
        <v>595</v>
      </c>
      <c r="C600" s="749" t="s">
        <v>620</v>
      </c>
      <c r="D600" s="750" t="s">
        <v>621</v>
      </c>
      <c r="E600" s="751">
        <v>50113001</v>
      </c>
      <c r="F600" s="750" t="s">
        <v>635</v>
      </c>
      <c r="G600" s="749" t="s">
        <v>649</v>
      </c>
      <c r="H600" s="749">
        <v>149909</v>
      </c>
      <c r="I600" s="749">
        <v>49909</v>
      </c>
      <c r="J600" s="749" t="s">
        <v>857</v>
      </c>
      <c r="K600" s="749" t="s">
        <v>858</v>
      </c>
      <c r="L600" s="752">
        <v>27.93</v>
      </c>
      <c r="M600" s="752">
        <v>1</v>
      </c>
      <c r="N600" s="753">
        <v>27.93</v>
      </c>
    </row>
    <row r="601" spans="1:14" ht="14.4" customHeight="1" x14ac:dyDescent="0.3">
      <c r="A601" s="747" t="s">
        <v>594</v>
      </c>
      <c r="B601" s="748" t="s">
        <v>595</v>
      </c>
      <c r="C601" s="749" t="s">
        <v>620</v>
      </c>
      <c r="D601" s="750" t="s">
        <v>621</v>
      </c>
      <c r="E601" s="751">
        <v>50113001</v>
      </c>
      <c r="F601" s="750" t="s">
        <v>635</v>
      </c>
      <c r="G601" s="749" t="s">
        <v>636</v>
      </c>
      <c r="H601" s="749">
        <v>192853</v>
      </c>
      <c r="I601" s="749">
        <v>192853</v>
      </c>
      <c r="J601" s="749" t="s">
        <v>859</v>
      </c>
      <c r="K601" s="749" t="s">
        <v>860</v>
      </c>
      <c r="L601" s="752">
        <v>107.93999999999997</v>
      </c>
      <c r="M601" s="752">
        <v>2</v>
      </c>
      <c r="N601" s="753">
        <v>215.87999999999994</v>
      </c>
    </row>
    <row r="602" spans="1:14" ht="14.4" customHeight="1" x14ac:dyDescent="0.3">
      <c r="A602" s="747" t="s">
        <v>594</v>
      </c>
      <c r="B602" s="748" t="s">
        <v>595</v>
      </c>
      <c r="C602" s="749" t="s">
        <v>620</v>
      </c>
      <c r="D602" s="750" t="s">
        <v>621</v>
      </c>
      <c r="E602" s="751">
        <v>50113001</v>
      </c>
      <c r="F602" s="750" t="s">
        <v>635</v>
      </c>
      <c r="G602" s="749" t="s">
        <v>636</v>
      </c>
      <c r="H602" s="749">
        <v>110151</v>
      </c>
      <c r="I602" s="749">
        <v>10151</v>
      </c>
      <c r="J602" s="749" t="s">
        <v>859</v>
      </c>
      <c r="K602" s="749" t="s">
        <v>1205</v>
      </c>
      <c r="L602" s="752">
        <v>65.940000000000026</v>
      </c>
      <c r="M602" s="752">
        <v>2</v>
      </c>
      <c r="N602" s="753">
        <v>131.88000000000005</v>
      </c>
    </row>
    <row r="603" spans="1:14" ht="14.4" customHeight="1" x14ac:dyDescent="0.3">
      <c r="A603" s="747" t="s">
        <v>594</v>
      </c>
      <c r="B603" s="748" t="s">
        <v>595</v>
      </c>
      <c r="C603" s="749" t="s">
        <v>620</v>
      </c>
      <c r="D603" s="750" t="s">
        <v>621</v>
      </c>
      <c r="E603" s="751">
        <v>50113001</v>
      </c>
      <c r="F603" s="750" t="s">
        <v>635</v>
      </c>
      <c r="G603" s="749" t="s">
        <v>636</v>
      </c>
      <c r="H603" s="749">
        <v>186393</v>
      </c>
      <c r="I603" s="749">
        <v>86393</v>
      </c>
      <c r="J603" s="749" t="s">
        <v>867</v>
      </c>
      <c r="K603" s="749" t="s">
        <v>1373</v>
      </c>
      <c r="L603" s="752">
        <v>51.610000000000021</v>
      </c>
      <c r="M603" s="752">
        <v>1</v>
      </c>
      <c r="N603" s="753">
        <v>51.610000000000021</v>
      </c>
    </row>
    <row r="604" spans="1:14" ht="14.4" customHeight="1" x14ac:dyDescent="0.3">
      <c r="A604" s="747" t="s">
        <v>594</v>
      </c>
      <c r="B604" s="748" t="s">
        <v>595</v>
      </c>
      <c r="C604" s="749" t="s">
        <v>620</v>
      </c>
      <c r="D604" s="750" t="s">
        <v>621</v>
      </c>
      <c r="E604" s="751">
        <v>50113001</v>
      </c>
      <c r="F604" s="750" t="s">
        <v>635</v>
      </c>
      <c r="G604" s="749" t="s">
        <v>636</v>
      </c>
      <c r="H604" s="749">
        <v>100499</v>
      </c>
      <c r="I604" s="749">
        <v>499</v>
      </c>
      <c r="J604" s="749" t="s">
        <v>869</v>
      </c>
      <c r="K604" s="749" t="s">
        <v>870</v>
      </c>
      <c r="L604" s="752">
        <v>113.18000000000004</v>
      </c>
      <c r="M604" s="752">
        <v>2</v>
      </c>
      <c r="N604" s="753">
        <v>226.36000000000007</v>
      </c>
    </row>
    <row r="605" spans="1:14" ht="14.4" customHeight="1" x14ac:dyDescent="0.3">
      <c r="A605" s="747" t="s">
        <v>594</v>
      </c>
      <c r="B605" s="748" t="s">
        <v>595</v>
      </c>
      <c r="C605" s="749" t="s">
        <v>620</v>
      </c>
      <c r="D605" s="750" t="s">
        <v>621</v>
      </c>
      <c r="E605" s="751">
        <v>50113001</v>
      </c>
      <c r="F605" s="750" t="s">
        <v>635</v>
      </c>
      <c r="G605" s="749" t="s">
        <v>636</v>
      </c>
      <c r="H605" s="749">
        <v>234736</v>
      </c>
      <c r="I605" s="749">
        <v>234736</v>
      </c>
      <c r="J605" s="749" t="s">
        <v>871</v>
      </c>
      <c r="K605" s="749" t="s">
        <v>872</v>
      </c>
      <c r="L605" s="752">
        <v>120.80999999999999</v>
      </c>
      <c r="M605" s="752">
        <v>2</v>
      </c>
      <c r="N605" s="753">
        <v>241.61999999999998</v>
      </c>
    </row>
    <row r="606" spans="1:14" ht="14.4" customHeight="1" x14ac:dyDescent="0.3">
      <c r="A606" s="747" t="s">
        <v>594</v>
      </c>
      <c r="B606" s="748" t="s">
        <v>595</v>
      </c>
      <c r="C606" s="749" t="s">
        <v>620</v>
      </c>
      <c r="D606" s="750" t="s">
        <v>621</v>
      </c>
      <c r="E606" s="751">
        <v>50113001</v>
      </c>
      <c r="F606" s="750" t="s">
        <v>635</v>
      </c>
      <c r="G606" s="749" t="s">
        <v>636</v>
      </c>
      <c r="H606" s="749">
        <v>215978</v>
      </c>
      <c r="I606" s="749">
        <v>215978</v>
      </c>
      <c r="J606" s="749" t="s">
        <v>871</v>
      </c>
      <c r="K606" s="749" t="s">
        <v>872</v>
      </c>
      <c r="L606" s="752">
        <v>119.52000000000001</v>
      </c>
      <c r="M606" s="752">
        <v>2</v>
      </c>
      <c r="N606" s="753">
        <v>239.04000000000002</v>
      </c>
    </row>
    <row r="607" spans="1:14" ht="14.4" customHeight="1" x14ac:dyDescent="0.3">
      <c r="A607" s="747" t="s">
        <v>594</v>
      </c>
      <c r="B607" s="748" t="s">
        <v>595</v>
      </c>
      <c r="C607" s="749" t="s">
        <v>620</v>
      </c>
      <c r="D607" s="750" t="s">
        <v>621</v>
      </c>
      <c r="E607" s="751">
        <v>50113001</v>
      </c>
      <c r="F607" s="750" t="s">
        <v>635</v>
      </c>
      <c r="G607" s="749" t="s">
        <v>636</v>
      </c>
      <c r="H607" s="749">
        <v>102684</v>
      </c>
      <c r="I607" s="749">
        <v>2684</v>
      </c>
      <c r="J607" s="749" t="s">
        <v>873</v>
      </c>
      <c r="K607" s="749" t="s">
        <v>874</v>
      </c>
      <c r="L607" s="752">
        <v>104.23000000000005</v>
      </c>
      <c r="M607" s="752">
        <v>8</v>
      </c>
      <c r="N607" s="753">
        <v>833.84000000000037</v>
      </c>
    </row>
    <row r="608" spans="1:14" ht="14.4" customHeight="1" x14ac:dyDescent="0.3">
      <c r="A608" s="747" t="s">
        <v>594</v>
      </c>
      <c r="B608" s="748" t="s">
        <v>595</v>
      </c>
      <c r="C608" s="749" t="s">
        <v>620</v>
      </c>
      <c r="D608" s="750" t="s">
        <v>621</v>
      </c>
      <c r="E608" s="751">
        <v>50113001</v>
      </c>
      <c r="F608" s="750" t="s">
        <v>635</v>
      </c>
      <c r="G608" s="749" t="s">
        <v>649</v>
      </c>
      <c r="H608" s="749">
        <v>184095</v>
      </c>
      <c r="I608" s="749">
        <v>184095</v>
      </c>
      <c r="J608" s="749" t="s">
        <v>880</v>
      </c>
      <c r="K608" s="749" t="s">
        <v>881</v>
      </c>
      <c r="L608" s="752">
        <v>280.78000000000003</v>
      </c>
      <c r="M608" s="752">
        <v>5</v>
      </c>
      <c r="N608" s="753">
        <v>1403.9</v>
      </c>
    </row>
    <row r="609" spans="1:14" ht="14.4" customHeight="1" x14ac:dyDescent="0.3">
      <c r="A609" s="747" t="s">
        <v>594</v>
      </c>
      <c r="B609" s="748" t="s">
        <v>595</v>
      </c>
      <c r="C609" s="749" t="s">
        <v>620</v>
      </c>
      <c r="D609" s="750" t="s">
        <v>621</v>
      </c>
      <c r="E609" s="751">
        <v>50113001</v>
      </c>
      <c r="F609" s="750" t="s">
        <v>635</v>
      </c>
      <c r="G609" s="749" t="s">
        <v>636</v>
      </c>
      <c r="H609" s="749">
        <v>198757</v>
      </c>
      <c r="I609" s="749">
        <v>198757</v>
      </c>
      <c r="J609" s="749" t="s">
        <v>882</v>
      </c>
      <c r="K609" s="749" t="s">
        <v>883</v>
      </c>
      <c r="L609" s="752">
        <v>495.83599999999996</v>
      </c>
      <c r="M609" s="752">
        <v>4</v>
      </c>
      <c r="N609" s="753">
        <v>1983.3439999999998</v>
      </c>
    </row>
    <row r="610" spans="1:14" ht="14.4" customHeight="1" x14ac:dyDescent="0.3">
      <c r="A610" s="747" t="s">
        <v>594</v>
      </c>
      <c r="B610" s="748" t="s">
        <v>595</v>
      </c>
      <c r="C610" s="749" t="s">
        <v>620</v>
      </c>
      <c r="D610" s="750" t="s">
        <v>621</v>
      </c>
      <c r="E610" s="751">
        <v>50113001</v>
      </c>
      <c r="F610" s="750" t="s">
        <v>635</v>
      </c>
      <c r="G610" s="749" t="s">
        <v>636</v>
      </c>
      <c r="H610" s="749">
        <v>118563</v>
      </c>
      <c r="I610" s="749">
        <v>18563</v>
      </c>
      <c r="J610" s="749" t="s">
        <v>1214</v>
      </c>
      <c r="K610" s="749" t="s">
        <v>1215</v>
      </c>
      <c r="L610" s="752">
        <v>487.6</v>
      </c>
      <c r="M610" s="752">
        <v>1</v>
      </c>
      <c r="N610" s="753">
        <v>487.6</v>
      </c>
    </row>
    <row r="611" spans="1:14" ht="14.4" customHeight="1" x14ac:dyDescent="0.3">
      <c r="A611" s="747" t="s">
        <v>594</v>
      </c>
      <c r="B611" s="748" t="s">
        <v>595</v>
      </c>
      <c r="C611" s="749" t="s">
        <v>620</v>
      </c>
      <c r="D611" s="750" t="s">
        <v>621</v>
      </c>
      <c r="E611" s="751">
        <v>50113001</v>
      </c>
      <c r="F611" s="750" t="s">
        <v>635</v>
      </c>
      <c r="G611" s="749" t="s">
        <v>636</v>
      </c>
      <c r="H611" s="749">
        <v>147271</v>
      </c>
      <c r="I611" s="749">
        <v>47271</v>
      </c>
      <c r="J611" s="749" t="s">
        <v>888</v>
      </c>
      <c r="K611" s="749" t="s">
        <v>889</v>
      </c>
      <c r="L611" s="752">
        <v>93.97999999999999</v>
      </c>
      <c r="M611" s="752">
        <v>2</v>
      </c>
      <c r="N611" s="753">
        <v>187.95999999999998</v>
      </c>
    </row>
    <row r="612" spans="1:14" ht="14.4" customHeight="1" x14ac:dyDescent="0.3">
      <c r="A612" s="747" t="s">
        <v>594</v>
      </c>
      <c r="B612" s="748" t="s">
        <v>595</v>
      </c>
      <c r="C612" s="749" t="s">
        <v>620</v>
      </c>
      <c r="D612" s="750" t="s">
        <v>621</v>
      </c>
      <c r="E612" s="751">
        <v>50113001</v>
      </c>
      <c r="F612" s="750" t="s">
        <v>635</v>
      </c>
      <c r="G612" s="749" t="s">
        <v>649</v>
      </c>
      <c r="H612" s="749">
        <v>116932</v>
      </c>
      <c r="I612" s="749">
        <v>16932</v>
      </c>
      <c r="J612" s="749" t="s">
        <v>892</v>
      </c>
      <c r="K612" s="749" t="s">
        <v>893</v>
      </c>
      <c r="L612" s="752">
        <v>104.67000000000003</v>
      </c>
      <c r="M612" s="752">
        <v>1</v>
      </c>
      <c r="N612" s="753">
        <v>104.67000000000003</v>
      </c>
    </row>
    <row r="613" spans="1:14" ht="14.4" customHeight="1" x14ac:dyDescent="0.3">
      <c r="A613" s="747" t="s">
        <v>594</v>
      </c>
      <c r="B613" s="748" t="s">
        <v>595</v>
      </c>
      <c r="C613" s="749" t="s">
        <v>620</v>
      </c>
      <c r="D613" s="750" t="s">
        <v>621</v>
      </c>
      <c r="E613" s="751">
        <v>50113001</v>
      </c>
      <c r="F613" s="750" t="s">
        <v>635</v>
      </c>
      <c r="G613" s="749" t="s">
        <v>636</v>
      </c>
      <c r="H613" s="749">
        <v>223159</v>
      </c>
      <c r="I613" s="749">
        <v>223159</v>
      </c>
      <c r="J613" s="749" t="s">
        <v>1374</v>
      </c>
      <c r="K613" s="749" t="s">
        <v>1375</v>
      </c>
      <c r="L613" s="752">
        <v>74.370000000000047</v>
      </c>
      <c r="M613" s="752">
        <v>5</v>
      </c>
      <c r="N613" s="753">
        <v>371.85000000000025</v>
      </c>
    </row>
    <row r="614" spans="1:14" ht="14.4" customHeight="1" x14ac:dyDescent="0.3">
      <c r="A614" s="747" t="s">
        <v>594</v>
      </c>
      <c r="B614" s="748" t="s">
        <v>595</v>
      </c>
      <c r="C614" s="749" t="s">
        <v>620</v>
      </c>
      <c r="D614" s="750" t="s">
        <v>621</v>
      </c>
      <c r="E614" s="751">
        <v>50113001</v>
      </c>
      <c r="F614" s="750" t="s">
        <v>635</v>
      </c>
      <c r="G614" s="749" t="s">
        <v>649</v>
      </c>
      <c r="H614" s="749">
        <v>112572</v>
      </c>
      <c r="I614" s="749">
        <v>112572</v>
      </c>
      <c r="J614" s="749" t="s">
        <v>896</v>
      </c>
      <c r="K614" s="749" t="s">
        <v>897</v>
      </c>
      <c r="L614" s="752">
        <v>64.860000000000028</v>
      </c>
      <c r="M614" s="752">
        <v>1</v>
      </c>
      <c r="N614" s="753">
        <v>64.860000000000028</v>
      </c>
    </row>
    <row r="615" spans="1:14" ht="14.4" customHeight="1" x14ac:dyDescent="0.3">
      <c r="A615" s="747" t="s">
        <v>594</v>
      </c>
      <c r="B615" s="748" t="s">
        <v>595</v>
      </c>
      <c r="C615" s="749" t="s">
        <v>620</v>
      </c>
      <c r="D615" s="750" t="s">
        <v>621</v>
      </c>
      <c r="E615" s="751">
        <v>50113001</v>
      </c>
      <c r="F615" s="750" t="s">
        <v>635</v>
      </c>
      <c r="G615" s="749" t="s">
        <v>649</v>
      </c>
      <c r="H615" s="749">
        <v>106618</v>
      </c>
      <c r="I615" s="749">
        <v>6618</v>
      </c>
      <c r="J615" s="749" t="s">
        <v>905</v>
      </c>
      <c r="K615" s="749" t="s">
        <v>906</v>
      </c>
      <c r="L615" s="752">
        <v>19.580000000000002</v>
      </c>
      <c r="M615" s="752">
        <v>1</v>
      </c>
      <c r="N615" s="753">
        <v>19.580000000000002</v>
      </c>
    </row>
    <row r="616" spans="1:14" ht="14.4" customHeight="1" x14ac:dyDescent="0.3">
      <c r="A616" s="747" t="s">
        <v>594</v>
      </c>
      <c r="B616" s="748" t="s">
        <v>595</v>
      </c>
      <c r="C616" s="749" t="s">
        <v>620</v>
      </c>
      <c r="D616" s="750" t="s">
        <v>621</v>
      </c>
      <c r="E616" s="751">
        <v>50113001</v>
      </c>
      <c r="F616" s="750" t="s">
        <v>635</v>
      </c>
      <c r="G616" s="749" t="s">
        <v>636</v>
      </c>
      <c r="H616" s="749">
        <v>184399</v>
      </c>
      <c r="I616" s="749">
        <v>84399</v>
      </c>
      <c r="J616" s="749" t="s">
        <v>907</v>
      </c>
      <c r="K616" s="749" t="s">
        <v>908</v>
      </c>
      <c r="L616" s="752">
        <v>126.35000000000002</v>
      </c>
      <c r="M616" s="752">
        <v>1</v>
      </c>
      <c r="N616" s="753">
        <v>126.35000000000002</v>
      </c>
    </row>
    <row r="617" spans="1:14" ht="14.4" customHeight="1" x14ac:dyDescent="0.3">
      <c r="A617" s="747" t="s">
        <v>594</v>
      </c>
      <c r="B617" s="748" t="s">
        <v>595</v>
      </c>
      <c r="C617" s="749" t="s">
        <v>620</v>
      </c>
      <c r="D617" s="750" t="s">
        <v>621</v>
      </c>
      <c r="E617" s="751">
        <v>50113001</v>
      </c>
      <c r="F617" s="750" t="s">
        <v>635</v>
      </c>
      <c r="G617" s="749" t="s">
        <v>636</v>
      </c>
      <c r="H617" s="749">
        <v>83538</v>
      </c>
      <c r="I617" s="749">
        <v>83538</v>
      </c>
      <c r="J617" s="749" t="s">
        <v>909</v>
      </c>
      <c r="K617" s="749" t="s">
        <v>910</v>
      </c>
      <c r="L617" s="752">
        <v>164.05000000000004</v>
      </c>
      <c r="M617" s="752">
        <v>31</v>
      </c>
      <c r="N617" s="753">
        <v>5085.5500000000011</v>
      </c>
    </row>
    <row r="618" spans="1:14" ht="14.4" customHeight="1" x14ac:dyDescent="0.3">
      <c r="A618" s="747" t="s">
        <v>594</v>
      </c>
      <c r="B618" s="748" t="s">
        <v>595</v>
      </c>
      <c r="C618" s="749" t="s">
        <v>620</v>
      </c>
      <c r="D618" s="750" t="s">
        <v>621</v>
      </c>
      <c r="E618" s="751">
        <v>50113001</v>
      </c>
      <c r="F618" s="750" t="s">
        <v>635</v>
      </c>
      <c r="G618" s="749" t="s">
        <v>636</v>
      </c>
      <c r="H618" s="749">
        <v>216900</v>
      </c>
      <c r="I618" s="749">
        <v>216900</v>
      </c>
      <c r="J618" s="749" t="s">
        <v>1376</v>
      </c>
      <c r="K618" s="749" t="s">
        <v>1377</v>
      </c>
      <c r="L618" s="752">
        <v>701.2080000000002</v>
      </c>
      <c r="M618" s="752">
        <v>5</v>
      </c>
      <c r="N618" s="753">
        <v>3506.0400000000009</v>
      </c>
    </row>
    <row r="619" spans="1:14" ht="14.4" customHeight="1" x14ac:dyDescent="0.3">
      <c r="A619" s="747" t="s">
        <v>594</v>
      </c>
      <c r="B619" s="748" t="s">
        <v>595</v>
      </c>
      <c r="C619" s="749" t="s">
        <v>620</v>
      </c>
      <c r="D619" s="750" t="s">
        <v>621</v>
      </c>
      <c r="E619" s="751">
        <v>50113001</v>
      </c>
      <c r="F619" s="750" t="s">
        <v>635</v>
      </c>
      <c r="G619" s="749" t="s">
        <v>649</v>
      </c>
      <c r="H619" s="749">
        <v>155823</v>
      </c>
      <c r="I619" s="749">
        <v>55823</v>
      </c>
      <c r="J619" s="749" t="s">
        <v>911</v>
      </c>
      <c r="K619" s="749" t="s">
        <v>912</v>
      </c>
      <c r="L619" s="752">
        <v>33.47</v>
      </c>
      <c r="M619" s="752">
        <v>2</v>
      </c>
      <c r="N619" s="753">
        <v>66.94</v>
      </c>
    </row>
    <row r="620" spans="1:14" ht="14.4" customHeight="1" x14ac:dyDescent="0.3">
      <c r="A620" s="747" t="s">
        <v>594</v>
      </c>
      <c r="B620" s="748" t="s">
        <v>595</v>
      </c>
      <c r="C620" s="749" t="s">
        <v>620</v>
      </c>
      <c r="D620" s="750" t="s">
        <v>621</v>
      </c>
      <c r="E620" s="751">
        <v>50113001</v>
      </c>
      <c r="F620" s="750" t="s">
        <v>635</v>
      </c>
      <c r="G620" s="749" t="s">
        <v>636</v>
      </c>
      <c r="H620" s="749">
        <v>125907</v>
      </c>
      <c r="I620" s="749">
        <v>125907</v>
      </c>
      <c r="J620" s="749" t="s">
        <v>915</v>
      </c>
      <c r="K620" s="749" t="s">
        <v>916</v>
      </c>
      <c r="L620" s="752">
        <v>682</v>
      </c>
      <c r="M620" s="752">
        <v>3</v>
      </c>
      <c r="N620" s="753">
        <v>2046</v>
      </c>
    </row>
    <row r="621" spans="1:14" ht="14.4" customHeight="1" x14ac:dyDescent="0.3">
      <c r="A621" s="747" t="s">
        <v>594</v>
      </c>
      <c r="B621" s="748" t="s">
        <v>595</v>
      </c>
      <c r="C621" s="749" t="s">
        <v>620</v>
      </c>
      <c r="D621" s="750" t="s">
        <v>621</v>
      </c>
      <c r="E621" s="751">
        <v>50113001</v>
      </c>
      <c r="F621" s="750" t="s">
        <v>635</v>
      </c>
      <c r="G621" s="749" t="s">
        <v>636</v>
      </c>
      <c r="H621" s="749">
        <v>100874</v>
      </c>
      <c r="I621" s="749">
        <v>874</v>
      </c>
      <c r="J621" s="749" t="s">
        <v>1378</v>
      </c>
      <c r="K621" s="749" t="s">
        <v>1379</v>
      </c>
      <c r="L621" s="752">
        <v>61.045000000000002</v>
      </c>
      <c r="M621" s="752">
        <v>16</v>
      </c>
      <c r="N621" s="753">
        <v>976.72</v>
      </c>
    </row>
    <row r="622" spans="1:14" ht="14.4" customHeight="1" x14ac:dyDescent="0.3">
      <c r="A622" s="747" t="s">
        <v>594</v>
      </c>
      <c r="B622" s="748" t="s">
        <v>595</v>
      </c>
      <c r="C622" s="749" t="s">
        <v>620</v>
      </c>
      <c r="D622" s="750" t="s">
        <v>621</v>
      </c>
      <c r="E622" s="751">
        <v>50113001</v>
      </c>
      <c r="F622" s="750" t="s">
        <v>635</v>
      </c>
      <c r="G622" s="749" t="s">
        <v>636</v>
      </c>
      <c r="H622" s="749">
        <v>200863</v>
      </c>
      <c r="I622" s="749">
        <v>200863</v>
      </c>
      <c r="J622" s="749" t="s">
        <v>921</v>
      </c>
      <c r="K622" s="749" t="s">
        <v>922</v>
      </c>
      <c r="L622" s="752">
        <v>85.550000000000011</v>
      </c>
      <c r="M622" s="752">
        <v>8</v>
      </c>
      <c r="N622" s="753">
        <v>684.40000000000009</v>
      </c>
    </row>
    <row r="623" spans="1:14" ht="14.4" customHeight="1" x14ac:dyDescent="0.3">
      <c r="A623" s="747" t="s">
        <v>594</v>
      </c>
      <c r="B623" s="748" t="s">
        <v>595</v>
      </c>
      <c r="C623" s="749" t="s">
        <v>620</v>
      </c>
      <c r="D623" s="750" t="s">
        <v>621</v>
      </c>
      <c r="E623" s="751">
        <v>50113001</v>
      </c>
      <c r="F623" s="750" t="s">
        <v>635</v>
      </c>
      <c r="G623" s="749" t="s">
        <v>636</v>
      </c>
      <c r="H623" s="749">
        <v>101940</v>
      </c>
      <c r="I623" s="749">
        <v>1940</v>
      </c>
      <c r="J623" s="749" t="s">
        <v>924</v>
      </c>
      <c r="K623" s="749" t="s">
        <v>925</v>
      </c>
      <c r="L623" s="752">
        <v>34.850000000000009</v>
      </c>
      <c r="M623" s="752">
        <v>1</v>
      </c>
      <c r="N623" s="753">
        <v>34.850000000000009</v>
      </c>
    </row>
    <row r="624" spans="1:14" ht="14.4" customHeight="1" x14ac:dyDescent="0.3">
      <c r="A624" s="747" t="s">
        <v>594</v>
      </c>
      <c r="B624" s="748" t="s">
        <v>595</v>
      </c>
      <c r="C624" s="749" t="s">
        <v>620</v>
      </c>
      <c r="D624" s="750" t="s">
        <v>621</v>
      </c>
      <c r="E624" s="751">
        <v>50113001</v>
      </c>
      <c r="F624" s="750" t="s">
        <v>635</v>
      </c>
      <c r="G624" s="749" t="s">
        <v>636</v>
      </c>
      <c r="H624" s="749">
        <v>111671</v>
      </c>
      <c r="I624" s="749">
        <v>11671</v>
      </c>
      <c r="J624" s="749" t="s">
        <v>938</v>
      </c>
      <c r="K624" s="749" t="s">
        <v>939</v>
      </c>
      <c r="L624" s="752">
        <v>209.00000000000006</v>
      </c>
      <c r="M624" s="752">
        <v>10</v>
      </c>
      <c r="N624" s="753">
        <v>2090.0000000000005</v>
      </c>
    </row>
    <row r="625" spans="1:14" ht="14.4" customHeight="1" x14ac:dyDescent="0.3">
      <c r="A625" s="747" t="s">
        <v>594</v>
      </c>
      <c r="B625" s="748" t="s">
        <v>595</v>
      </c>
      <c r="C625" s="749" t="s">
        <v>620</v>
      </c>
      <c r="D625" s="750" t="s">
        <v>621</v>
      </c>
      <c r="E625" s="751">
        <v>50113001</v>
      </c>
      <c r="F625" s="750" t="s">
        <v>635</v>
      </c>
      <c r="G625" s="749" t="s">
        <v>636</v>
      </c>
      <c r="H625" s="749">
        <v>102963</v>
      </c>
      <c r="I625" s="749">
        <v>2963</v>
      </c>
      <c r="J625" s="749" t="s">
        <v>940</v>
      </c>
      <c r="K625" s="749" t="s">
        <v>941</v>
      </c>
      <c r="L625" s="752">
        <v>97.109999999999971</v>
      </c>
      <c r="M625" s="752">
        <v>1</v>
      </c>
      <c r="N625" s="753">
        <v>97.109999999999971</v>
      </c>
    </row>
    <row r="626" spans="1:14" ht="14.4" customHeight="1" x14ac:dyDescent="0.3">
      <c r="A626" s="747" t="s">
        <v>594</v>
      </c>
      <c r="B626" s="748" t="s">
        <v>595</v>
      </c>
      <c r="C626" s="749" t="s">
        <v>620</v>
      </c>
      <c r="D626" s="750" t="s">
        <v>621</v>
      </c>
      <c r="E626" s="751">
        <v>50113001</v>
      </c>
      <c r="F626" s="750" t="s">
        <v>635</v>
      </c>
      <c r="G626" s="749" t="s">
        <v>649</v>
      </c>
      <c r="H626" s="749">
        <v>844651</v>
      </c>
      <c r="I626" s="749">
        <v>101205</v>
      </c>
      <c r="J626" s="749" t="s">
        <v>950</v>
      </c>
      <c r="K626" s="749" t="s">
        <v>686</v>
      </c>
      <c r="L626" s="752">
        <v>86.08</v>
      </c>
      <c r="M626" s="752">
        <v>1</v>
      </c>
      <c r="N626" s="753">
        <v>86.08</v>
      </c>
    </row>
    <row r="627" spans="1:14" ht="14.4" customHeight="1" x14ac:dyDescent="0.3">
      <c r="A627" s="747" t="s">
        <v>594</v>
      </c>
      <c r="B627" s="748" t="s">
        <v>595</v>
      </c>
      <c r="C627" s="749" t="s">
        <v>620</v>
      </c>
      <c r="D627" s="750" t="s">
        <v>621</v>
      </c>
      <c r="E627" s="751">
        <v>50113001</v>
      </c>
      <c r="F627" s="750" t="s">
        <v>635</v>
      </c>
      <c r="G627" s="749" t="s">
        <v>649</v>
      </c>
      <c r="H627" s="749">
        <v>845220</v>
      </c>
      <c r="I627" s="749">
        <v>101211</v>
      </c>
      <c r="J627" s="749" t="s">
        <v>950</v>
      </c>
      <c r="K627" s="749" t="s">
        <v>951</v>
      </c>
      <c r="L627" s="752">
        <v>219.57000000000005</v>
      </c>
      <c r="M627" s="752">
        <v>2</v>
      </c>
      <c r="N627" s="753">
        <v>439.1400000000001</v>
      </c>
    </row>
    <row r="628" spans="1:14" ht="14.4" customHeight="1" x14ac:dyDescent="0.3">
      <c r="A628" s="747" t="s">
        <v>594</v>
      </c>
      <c r="B628" s="748" t="s">
        <v>595</v>
      </c>
      <c r="C628" s="749" t="s">
        <v>620</v>
      </c>
      <c r="D628" s="750" t="s">
        <v>621</v>
      </c>
      <c r="E628" s="751">
        <v>50113001</v>
      </c>
      <c r="F628" s="750" t="s">
        <v>635</v>
      </c>
      <c r="G628" s="749" t="s">
        <v>649</v>
      </c>
      <c r="H628" s="749">
        <v>118175</v>
      </c>
      <c r="I628" s="749">
        <v>18175</v>
      </c>
      <c r="J628" s="749" t="s">
        <v>955</v>
      </c>
      <c r="K628" s="749" t="s">
        <v>956</v>
      </c>
      <c r="L628" s="752">
        <v>814</v>
      </c>
      <c r="M628" s="752">
        <v>12</v>
      </c>
      <c r="N628" s="753">
        <v>9768</v>
      </c>
    </row>
    <row r="629" spans="1:14" ht="14.4" customHeight="1" x14ac:dyDescent="0.3">
      <c r="A629" s="747" t="s">
        <v>594</v>
      </c>
      <c r="B629" s="748" t="s">
        <v>595</v>
      </c>
      <c r="C629" s="749" t="s">
        <v>620</v>
      </c>
      <c r="D629" s="750" t="s">
        <v>621</v>
      </c>
      <c r="E629" s="751">
        <v>50113001</v>
      </c>
      <c r="F629" s="750" t="s">
        <v>635</v>
      </c>
      <c r="G629" s="749" t="s">
        <v>636</v>
      </c>
      <c r="H629" s="749">
        <v>182952</v>
      </c>
      <c r="I629" s="749">
        <v>82952</v>
      </c>
      <c r="J629" s="749" t="s">
        <v>963</v>
      </c>
      <c r="K629" s="749" t="s">
        <v>964</v>
      </c>
      <c r="L629" s="752">
        <v>175.40285714285713</v>
      </c>
      <c r="M629" s="752">
        <v>35</v>
      </c>
      <c r="N629" s="753">
        <v>6139.0999999999995</v>
      </c>
    </row>
    <row r="630" spans="1:14" ht="14.4" customHeight="1" x14ac:dyDescent="0.3">
      <c r="A630" s="747" t="s">
        <v>594</v>
      </c>
      <c r="B630" s="748" t="s">
        <v>595</v>
      </c>
      <c r="C630" s="749" t="s">
        <v>620</v>
      </c>
      <c r="D630" s="750" t="s">
        <v>621</v>
      </c>
      <c r="E630" s="751">
        <v>50113001</v>
      </c>
      <c r="F630" s="750" t="s">
        <v>635</v>
      </c>
      <c r="G630" s="749" t="s">
        <v>649</v>
      </c>
      <c r="H630" s="749">
        <v>988793</v>
      </c>
      <c r="I630" s="749">
        <v>142866</v>
      </c>
      <c r="J630" s="749" t="s">
        <v>1380</v>
      </c>
      <c r="K630" s="749" t="s">
        <v>1381</v>
      </c>
      <c r="L630" s="752">
        <v>354.49000000000007</v>
      </c>
      <c r="M630" s="752">
        <v>1</v>
      </c>
      <c r="N630" s="753">
        <v>354.49000000000007</v>
      </c>
    </row>
    <row r="631" spans="1:14" ht="14.4" customHeight="1" x14ac:dyDescent="0.3">
      <c r="A631" s="747" t="s">
        <v>594</v>
      </c>
      <c r="B631" s="748" t="s">
        <v>595</v>
      </c>
      <c r="C631" s="749" t="s">
        <v>620</v>
      </c>
      <c r="D631" s="750" t="s">
        <v>621</v>
      </c>
      <c r="E631" s="751">
        <v>50113001</v>
      </c>
      <c r="F631" s="750" t="s">
        <v>635</v>
      </c>
      <c r="G631" s="749" t="s">
        <v>649</v>
      </c>
      <c r="H631" s="749">
        <v>142865</v>
      </c>
      <c r="I631" s="749">
        <v>142865</v>
      </c>
      <c r="J631" s="749" t="s">
        <v>1248</v>
      </c>
      <c r="K631" s="749" t="s">
        <v>1249</v>
      </c>
      <c r="L631" s="752">
        <v>47.190000000000005</v>
      </c>
      <c r="M631" s="752">
        <v>1</v>
      </c>
      <c r="N631" s="753">
        <v>47.190000000000005</v>
      </c>
    </row>
    <row r="632" spans="1:14" ht="14.4" customHeight="1" x14ac:dyDescent="0.3">
      <c r="A632" s="747" t="s">
        <v>594</v>
      </c>
      <c r="B632" s="748" t="s">
        <v>595</v>
      </c>
      <c r="C632" s="749" t="s">
        <v>620</v>
      </c>
      <c r="D632" s="750" t="s">
        <v>621</v>
      </c>
      <c r="E632" s="751">
        <v>50113001</v>
      </c>
      <c r="F632" s="750" t="s">
        <v>635</v>
      </c>
      <c r="G632" s="749" t="s">
        <v>636</v>
      </c>
      <c r="H632" s="749">
        <v>207049</v>
      </c>
      <c r="I632" s="749">
        <v>207049</v>
      </c>
      <c r="J632" s="749" t="s">
        <v>1382</v>
      </c>
      <c r="K632" s="749" t="s">
        <v>1383</v>
      </c>
      <c r="L632" s="752">
        <v>231.11000000000013</v>
      </c>
      <c r="M632" s="752">
        <v>1</v>
      </c>
      <c r="N632" s="753">
        <v>231.11000000000013</v>
      </c>
    </row>
    <row r="633" spans="1:14" ht="14.4" customHeight="1" x14ac:dyDescent="0.3">
      <c r="A633" s="747" t="s">
        <v>594</v>
      </c>
      <c r="B633" s="748" t="s">
        <v>595</v>
      </c>
      <c r="C633" s="749" t="s">
        <v>620</v>
      </c>
      <c r="D633" s="750" t="s">
        <v>621</v>
      </c>
      <c r="E633" s="751">
        <v>50113001</v>
      </c>
      <c r="F633" s="750" t="s">
        <v>635</v>
      </c>
      <c r="G633" s="749" t="s">
        <v>636</v>
      </c>
      <c r="H633" s="749">
        <v>147712</v>
      </c>
      <c r="I633" s="749">
        <v>47712</v>
      </c>
      <c r="J633" s="749" t="s">
        <v>1384</v>
      </c>
      <c r="K633" s="749" t="s">
        <v>1385</v>
      </c>
      <c r="L633" s="752">
        <v>224.46999999999997</v>
      </c>
      <c r="M633" s="752">
        <v>1</v>
      </c>
      <c r="N633" s="753">
        <v>224.46999999999997</v>
      </c>
    </row>
    <row r="634" spans="1:14" ht="14.4" customHeight="1" x14ac:dyDescent="0.3">
      <c r="A634" s="747" t="s">
        <v>594</v>
      </c>
      <c r="B634" s="748" t="s">
        <v>595</v>
      </c>
      <c r="C634" s="749" t="s">
        <v>620</v>
      </c>
      <c r="D634" s="750" t="s">
        <v>621</v>
      </c>
      <c r="E634" s="751">
        <v>50113001</v>
      </c>
      <c r="F634" s="750" t="s">
        <v>635</v>
      </c>
      <c r="G634" s="749" t="s">
        <v>636</v>
      </c>
      <c r="H634" s="749">
        <v>100810</v>
      </c>
      <c r="I634" s="749">
        <v>810</v>
      </c>
      <c r="J634" s="749" t="s">
        <v>1386</v>
      </c>
      <c r="K634" s="749" t="s">
        <v>1387</v>
      </c>
      <c r="L634" s="752">
        <v>77.87</v>
      </c>
      <c r="M634" s="752">
        <v>1</v>
      </c>
      <c r="N634" s="753">
        <v>77.87</v>
      </c>
    </row>
    <row r="635" spans="1:14" ht="14.4" customHeight="1" x14ac:dyDescent="0.3">
      <c r="A635" s="747" t="s">
        <v>594</v>
      </c>
      <c r="B635" s="748" t="s">
        <v>595</v>
      </c>
      <c r="C635" s="749" t="s">
        <v>620</v>
      </c>
      <c r="D635" s="750" t="s">
        <v>621</v>
      </c>
      <c r="E635" s="751">
        <v>50113001</v>
      </c>
      <c r="F635" s="750" t="s">
        <v>635</v>
      </c>
      <c r="G635" s="749" t="s">
        <v>649</v>
      </c>
      <c r="H635" s="749">
        <v>191922</v>
      </c>
      <c r="I635" s="749">
        <v>191922</v>
      </c>
      <c r="J635" s="749" t="s">
        <v>978</v>
      </c>
      <c r="K635" s="749" t="s">
        <v>979</v>
      </c>
      <c r="L635" s="752">
        <v>92.430000000000049</v>
      </c>
      <c r="M635" s="752">
        <v>2</v>
      </c>
      <c r="N635" s="753">
        <v>184.8600000000001</v>
      </c>
    </row>
    <row r="636" spans="1:14" ht="14.4" customHeight="1" x14ac:dyDescent="0.3">
      <c r="A636" s="747" t="s">
        <v>594</v>
      </c>
      <c r="B636" s="748" t="s">
        <v>595</v>
      </c>
      <c r="C636" s="749" t="s">
        <v>620</v>
      </c>
      <c r="D636" s="750" t="s">
        <v>621</v>
      </c>
      <c r="E636" s="751">
        <v>50113001</v>
      </c>
      <c r="F636" s="750" t="s">
        <v>635</v>
      </c>
      <c r="G636" s="749" t="s">
        <v>636</v>
      </c>
      <c r="H636" s="749">
        <v>208204</v>
      </c>
      <c r="I636" s="749">
        <v>208204</v>
      </c>
      <c r="J636" s="749" t="s">
        <v>980</v>
      </c>
      <c r="K636" s="749" t="s">
        <v>981</v>
      </c>
      <c r="L636" s="752">
        <v>48.980000000000011</v>
      </c>
      <c r="M636" s="752">
        <v>1</v>
      </c>
      <c r="N636" s="753">
        <v>48.980000000000011</v>
      </c>
    </row>
    <row r="637" spans="1:14" ht="14.4" customHeight="1" x14ac:dyDescent="0.3">
      <c r="A637" s="747" t="s">
        <v>594</v>
      </c>
      <c r="B637" s="748" t="s">
        <v>595</v>
      </c>
      <c r="C637" s="749" t="s">
        <v>620</v>
      </c>
      <c r="D637" s="750" t="s">
        <v>621</v>
      </c>
      <c r="E637" s="751">
        <v>50113001</v>
      </c>
      <c r="F637" s="750" t="s">
        <v>635</v>
      </c>
      <c r="G637" s="749" t="s">
        <v>649</v>
      </c>
      <c r="H637" s="749">
        <v>109710</v>
      </c>
      <c r="I637" s="749">
        <v>9710</v>
      </c>
      <c r="J637" s="749" t="s">
        <v>985</v>
      </c>
      <c r="K637" s="749" t="s">
        <v>1388</v>
      </c>
      <c r="L637" s="752">
        <v>70.420000000000016</v>
      </c>
      <c r="M637" s="752">
        <v>5</v>
      </c>
      <c r="N637" s="753">
        <v>352.10000000000008</v>
      </c>
    </row>
    <row r="638" spans="1:14" ht="14.4" customHeight="1" x14ac:dyDescent="0.3">
      <c r="A638" s="747" t="s">
        <v>594</v>
      </c>
      <c r="B638" s="748" t="s">
        <v>595</v>
      </c>
      <c r="C638" s="749" t="s">
        <v>620</v>
      </c>
      <c r="D638" s="750" t="s">
        <v>621</v>
      </c>
      <c r="E638" s="751">
        <v>50113001</v>
      </c>
      <c r="F638" s="750" t="s">
        <v>635</v>
      </c>
      <c r="G638" s="749" t="s">
        <v>636</v>
      </c>
      <c r="H638" s="749">
        <v>188850</v>
      </c>
      <c r="I638" s="749">
        <v>188850</v>
      </c>
      <c r="J638" s="749" t="s">
        <v>988</v>
      </c>
      <c r="K638" s="749" t="s">
        <v>1259</v>
      </c>
      <c r="L638" s="752">
        <v>39.269999999999996</v>
      </c>
      <c r="M638" s="752">
        <v>1</v>
      </c>
      <c r="N638" s="753">
        <v>39.269999999999996</v>
      </c>
    </row>
    <row r="639" spans="1:14" ht="14.4" customHeight="1" x14ac:dyDescent="0.3">
      <c r="A639" s="747" t="s">
        <v>594</v>
      </c>
      <c r="B639" s="748" t="s">
        <v>595</v>
      </c>
      <c r="C639" s="749" t="s">
        <v>620</v>
      </c>
      <c r="D639" s="750" t="s">
        <v>621</v>
      </c>
      <c r="E639" s="751">
        <v>50113001</v>
      </c>
      <c r="F639" s="750" t="s">
        <v>635</v>
      </c>
      <c r="G639" s="749" t="s">
        <v>636</v>
      </c>
      <c r="H639" s="749">
        <v>171615</v>
      </c>
      <c r="I639" s="749">
        <v>171615</v>
      </c>
      <c r="J639" s="749" t="s">
        <v>1389</v>
      </c>
      <c r="K639" s="749" t="s">
        <v>1390</v>
      </c>
      <c r="L639" s="752">
        <v>286.95999999999992</v>
      </c>
      <c r="M639" s="752">
        <v>8</v>
      </c>
      <c r="N639" s="753">
        <v>2295.6799999999994</v>
      </c>
    </row>
    <row r="640" spans="1:14" ht="14.4" customHeight="1" x14ac:dyDescent="0.3">
      <c r="A640" s="747" t="s">
        <v>594</v>
      </c>
      <c r="B640" s="748" t="s">
        <v>595</v>
      </c>
      <c r="C640" s="749" t="s">
        <v>620</v>
      </c>
      <c r="D640" s="750" t="s">
        <v>621</v>
      </c>
      <c r="E640" s="751">
        <v>50113001</v>
      </c>
      <c r="F640" s="750" t="s">
        <v>635</v>
      </c>
      <c r="G640" s="749" t="s">
        <v>636</v>
      </c>
      <c r="H640" s="749">
        <v>127698</v>
      </c>
      <c r="I640" s="749">
        <v>27698</v>
      </c>
      <c r="J640" s="749" t="s">
        <v>1391</v>
      </c>
      <c r="K640" s="749" t="s">
        <v>1392</v>
      </c>
      <c r="L640" s="752">
        <v>399.96</v>
      </c>
      <c r="M640" s="752">
        <v>1</v>
      </c>
      <c r="N640" s="753">
        <v>399.96</v>
      </c>
    </row>
    <row r="641" spans="1:14" ht="14.4" customHeight="1" x14ac:dyDescent="0.3">
      <c r="A641" s="747" t="s">
        <v>594</v>
      </c>
      <c r="B641" s="748" t="s">
        <v>595</v>
      </c>
      <c r="C641" s="749" t="s">
        <v>620</v>
      </c>
      <c r="D641" s="750" t="s">
        <v>621</v>
      </c>
      <c r="E641" s="751">
        <v>50113001</v>
      </c>
      <c r="F641" s="750" t="s">
        <v>635</v>
      </c>
      <c r="G641" s="749" t="s">
        <v>636</v>
      </c>
      <c r="H641" s="749">
        <v>395294</v>
      </c>
      <c r="I641" s="749">
        <v>180306</v>
      </c>
      <c r="J641" s="749" t="s">
        <v>1393</v>
      </c>
      <c r="K641" s="749" t="s">
        <v>1394</v>
      </c>
      <c r="L641" s="752">
        <v>175.00875000000002</v>
      </c>
      <c r="M641" s="752">
        <v>16</v>
      </c>
      <c r="N641" s="753">
        <v>2800.1400000000003</v>
      </c>
    </row>
    <row r="642" spans="1:14" ht="14.4" customHeight="1" x14ac:dyDescent="0.3">
      <c r="A642" s="747" t="s">
        <v>594</v>
      </c>
      <c r="B642" s="748" t="s">
        <v>595</v>
      </c>
      <c r="C642" s="749" t="s">
        <v>620</v>
      </c>
      <c r="D642" s="750" t="s">
        <v>621</v>
      </c>
      <c r="E642" s="751">
        <v>50113001</v>
      </c>
      <c r="F642" s="750" t="s">
        <v>635</v>
      </c>
      <c r="G642" s="749" t="s">
        <v>636</v>
      </c>
      <c r="H642" s="749">
        <v>114711</v>
      </c>
      <c r="I642" s="749">
        <v>14711</v>
      </c>
      <c r="J642" s="749" t="s">
        <v>1395</v>
      </c>
      <c r="K642" s="749" t="s">
        <v>1396</v>
      </c>
      <c r="L642" s="752">
        <v>54.420000000000016</v>
      </c>
      <c r="M642" s="752">
        <v>1</v>
      </c>
      <c r="N642" s="753">
        <v>54.420000000000016</v>
      </c>
    </row>
    <row r="643" spans="1:14" ht="14.4" customHeight="1" x14ac:dyDescent="0.3">
      <c r="A643" s="747" t="s">
        <v>594</v>
      </c>
      <c r="B643" s="748" t="s">
        <v>595</v>
      </c>
      <c r="C643" s="749" t="s">
        <v>620</v>
      </c>
      <c r="D643" s="750" t="s">
        <v>621</v>
      </c>
      <c r="E643" s="751">
        <v>50113001</v>
      </c>
      <c r="F643" s="750" t="s">
        <v>635</v>
      </c>
      <c r="G643" s="749" t="s">
        <v>636</v>
      </c>
      <c r="H643" s="749">
        <v>192160</v>
      </c>
      <c r="I643" s="749">
        <v>92160</v>
      </c>
      <c r="J643" s="749" t="s">
        <v>1397</v>
      </c>
      <c r="K643" s="749" t="s">
        <v>1022</v>
      </c>
      <c r="L643" s="752">
        <v>66.150000000000006</v>
      </c>
      <c r="M643" s="752">
        <v>1</v>
      </c>
      <c r="N643" s="753">
        <v>66.150000000000006</v>
      </c>
    </row>
    <row r="644" spans="1:14" ht="14.4" customHeight="1" x14ac:dyDescent="0.3">
      <c r="A644" s="747" t="s">
        <v>594</v>
      </c>
      <c r="B644" s="748" t="s">
        <v>595</v>
      </c>
      <c r="C644" s="749" t="s">
        <v>620</v>
      </c>
      <c r="D644" s="750" t="s">
        <v>621</v>
      </c>
      <c r="E644" s="751">
        <v>50113001</v>
      </c>
      <c r="F644" s="750" t="s">
        <v>635</v>
      </c>
      <c r="G644" s="749" t="s">
        <v>649</v>
      </c>
      <c r="H644" s="749">
        <v>189664</v>
      </c>
      <c r="I644" s="749">
        <v>189664</v>
      </c>
      <c r="J644" s="749" t="s">
        <v>1398</v>
      </c>
      <c r="K644" s="749" t="s">
        <v>1399</v>
      </c>
      <c r="L644" s="752">
        <v>257.51</v>
      </c>
      <c r="M644" s="752">
        <v>1</v>
      </c>
      <c r="N644" s="753">
        <v>257.51</v>
      </c>
    </row>
    <row r="645" spans="1:14" ht="14.4" customHeight="1" x14ac:dyDescent="0.3">
      <c r="A645" s="747" t="s">
        <v>594</v>
      </c>
      <c r="B645" s="748" t="s">
        <v>595</v>
      </c>
      <c r="C645" s="749" t="s">
        <v>620</v>
      </c>
      <c r="D645" s="750" t="s">
        <v>621</v>
      </c>
      <c r="E645" s="751">
        <v>50113001</v>
      </c>
      <c r="F645" s="750" t="s">
        <v>635</v>
      </c>
      <c r="G645" s="749" t="s">
        <v>636</v>
      </c>
      <c r="H645" s="749">
        <v>184360</v>
      </c>
      <c r="I645" s="749">
        <v>84360</v>
      </c>
      <c r="J645" s="749" t="s">
        <v>996</v>
      </c>
      <c r="K645" s="749" t="s">
        <v>997</v>
      </c>
      <c r="L645" s="752">
        <v>149.69000000000003</v>
      </c>
      <c r="M645" s="752">
        <v>1</v>
      </c>
      <c r="N645" s="753">
        <v>149.69000000000003</v>
      </c>
    </row>
    <row r="646" spans="1:14" ht="14.4" customHeight="1" x14ac:dyDescent="0.3">
      <c r="A646" s="747" t="s">
        <v>594</v>
      </c>
      <c r="B646" s="748" t="s">
        <v>595</v>
      </c>
      <c r="C646" s="749" t="s">
        <v>620</v>
      </c>
      <c r="D646" s="750" t="s">
        <v>621</v>
      </c>
      <c r="E646" s="751">
        <v>50113001</v>
      </c>
      <c r="F646" s="750" t="s">
        <v>635</v>
      </c>
      <c r="G646" s="749" t="s">
        <v>636</v>
      </c>
      <c r="H646" s="749">
        <v>215564</v>
      </c>
      <c r="I646" s="749">
        <v>215564</v>
      </c>
      <c r="J646" s="749" t="s">
        <v>1400</v>
      </c>
      <c r="K646" s="749" t="s">
        <v>1401</v>
      </c>
      <c r="L646" s="752">
        <v>156.15</v>
      </c>
      <c r="M646" s="752">
        <v>1</v>
      </c>
      <c r="N646" s="753">
        <v>156.15</v>
      </c>
    </row>
    <row r="647" spans="1:14" ht="14.4" customHeight="1" x14ac:dyDescent="0.3">
      <c r="A647" s="747" t="s">
        <v>594</v>
      </c>
      <c r="B647" s="748" t="s">
        <v>595</v>
      </c>
      <c r="C647" s="749" t="s">
        <v>620</v>
      </c>
      <c r="D647" s="750" t="s">
        <v>621</v>
      </c>
      <c r="E647" s="751">
        <v>50113001</v>
      </c>
      <c r="F647" s="750" t="s">
        <v>635</v>
      </c>
      <c r="G647" s="749" t="s">
        <v>636</v>
      </c>
      <c r="H647" s="749">
        <v>148578</v>
      </c>
      <c r="I647" s="749">
        <v>48578</v>
      </c>
      <c r="J647" s="749" t="s">
        <v>1002</v>
      </c>
      <c r="K647" s="749" t="s">
        <v>1004</v>
      </c>
      <c r="L647" s="752">
        <v>54.98</v>
      </c>
      <c r="M647" s="752">
        <v>5</v>
      </c>
      <c r="N647" s="753">
        <v>274.89999999999998</v>
      </c>
    </row>
    <row r="648" spans="1:14" ht="14.4" customHeight="1" x14ac:dyDescent="0.3">
      <c r="A648" s="747" t="s">
        <v>594</v>
      </c>
      <c r="B648" s="748" t="s">
        <v>595</v>
      </c>
      <c r="C648" s="749" t="s">
        <v>620</v>
      </c>
      <c r="D648" s="750" t="s">
        <v>621</v>
      </c>
      <c r="E648" s="751">
        <v>50113001</v>
      </c>
      <c r="F648" s="750" t="s">
        <v>635</v>
      </c>
      <c r="G648" s="749" t="s">
        <v>636</v>
      </c>
      <c r="H648" s="749">
        <v>848632</v>
      </c>
      <c r="I648" s="749">
        <v>125315</v>
      </c>
      <c r="J648" s="749" t="s">
        <v>1002</v>
      </c>
      <c r="K648" s="749" t="s">
        <v>1003</v>
      </c>
      <c r="L648" s="752">
        <v>58.200000000000017</v>
      </c>
      <c r="M648" s="752">
        <v>8</v>
      </c>
      <c r="N648" s="753">
        <v>465.60000000000014</v>
      </c>
    </row>
    <row r="649" spans="1:14" ht="14.4" customHeight="1" x14ac:dyDescent="0.3">
      <c r="A649" s="747" t="s">
        <v>594</v>
      </c>
      <c r="B649" s="748" t="s">
        <v>595</v>
      </c>
      <c r="C649" s="749" t="s">
        <v>620</v>
      </c>
      <c r="D649" s="750" t="s">
        <v>621</v>
      </c>
      <c r="E649" s="751">
        <v>50113001</v>
      </c>
      <c r="F649" s="750" t="s">
        <v>635</v>
      </c>
      <c r="G649" s="749" t="s">
        <v>636</v>
      </c>
      <c r="H649" s="749">
        <v>225172</v>
      </c>
      <c r="I649" s="749">
        <v>225172</v>
      </c>
      <c r="J649" s="749" t="s">
        <v>1402</v>
      </c>
      <c r="K649" s="749" t="s">
        <v>1403</v>
      </c>
      <c r="L649" s="752">
        <v>58.77</v>
      </c>
      <c r="M649" s="752">
        <v>1</v>
      </c>
      <c r="N649" s="753">
        <v>58.77</v>
      </c>
    </row>
    <row r="650" spans="1:14" ht="14.4" customHeight="1" x14ac:dyDescent="0.3">
      <c r="A650" s="747" t="s">
        <v>594</v>
      </c>
      <c r="B650" s="748" t="s">
        <v>595</v>
      </c>
      <c r="C650" s="749" t="s">
        <v>620</v>
      </c>
      <c r="D650" s="750" t="s">
        <v>621</v>
      </c>
      <c r="E650" s="751">
        <v>50113001</v>
      </c>
      <c r="F650" s="750" t="s">
        <v>635</v>
      </c>
      <c r="G650" s="749" t="s">
        <v>636</v>
      </c>
      <c r="H650" s="749">
        <v>191836</v>
      </c>
      <c r="I650" s="749">
        <v>91836</v>
      </c>
      <c r="J650" s="749" t="s">
        <v>1007</v>
      </c>
      <c r="K650" s="749" t="s">
        <v>1009</v>
      </c>
      <c r="L650" s="752">
        <v>44.67</v>
      </c>
      <c r="M650" s="752">
        <v>1</v>
      </c>
      <c r="N650" s="753">
        <v>44.67</v>
      </c>
    </row>
    <row r="651" spans="1:14" ht="14.4" customHeight="1" x14ac:dyDescent="0.3">
      <c r="A651" s="747" t="s">
        <v>594</v>
      </c>
      <c r="B651" s="748" t="s">
        <v>595</v>
      </c>
      <c r="C651" s="749" t="s">
        <v>620</v>
      </c>
      <c r="D651" s="750" t="s">
        <v>621</v>
      </c>
      <c r="E651" s="751">
        <v>50113001</v>
      </c>
      <c r="F651" s="750" t="s">
        <v>635</v>
      </c>
      <c r="G651" s="749" t="s">
        <v>636</v>
      </c>
      <c r="H651" s="749">
        <v>168447</v>
      </c>
      <c r="I651" s="749">
        <v>168447</v>
      </c>
      <c r="J651" s="749" t="s">
        <v>1013</v>
      </c>
      <c r="K651" s="749" t="s">
        <v>686</v>
      </c>
      <c r="L651" s="752">
        <v>748.35</v>
      </c>
      <c r="M651" s="752">
        <v>1</v>
      </c>
      <c r="N651" s="753">
        <v>748.35</v>
      </c>
    </row>
    <row r="652" spans="1:14" ht="14.4" customHeight="1" x14ac:dyDescent="0.3">
      <c r="A652" s="747" t="s">
        <v>594</v>
      </c>
      <c r="B652" s="748" t="s">
        <v>595</v>
      </c>
      <c r="C652" s="749" t="s">
        <v>620</v>
      </c>
      <c r="D652" s="750" t="s">
        <v>621</v>
      </c>
      <c r="E652" s="751">
        <v>50113001</v>
      </c>
      <c r="F652" s="750" t="s">
        <v>635</v>
      </c>
      <c r="G652" s="749" t="s">
        <v>636</v>
      </c>
      <c r="H652" s="749">
        <v>150118</v>
      </c>
      <c r="I652" s="749">
        <v>50118</v>
      </c>
      <c r="J652" s="749" t="s">
        <v>1021</v>
      </c>
      <c r="K652" s="749" t="s">
        <v>1022</v>
      </c>
      <c r="L652" s="752">
        <v>98.450000000000031</v>
      </c>
      <c r="M652" s="752">
        <v>2</v>
      </c>
      <c r="N652" s="753">
        <v>196.90000000000006</v>
      </c>
    </row>
    <row r="653" spans="1:14" ht="14.4" customHeight="1" x14ac:dyDescent="0.3">
      <c r="A653" s="747" t="s">
        <v>594</v>
      </c>
      <c r="B653" s="748" t="s">
        <v>595</v>
      </c>
      <c r="C653" s="749" t="s">
        <v>620</v>
      </c>
      <c r="D653" s="750" t="s">
        <v>621</v>
      </c>
      <c r="E653" s="751">
        <v>50113001</v>
      </c>
      <c r="F653" s="750" t="s">
        <v>635</v>
      </c>
      <c r="G653" s="749" t="s">
        <v>636</v>
      </c>
      <c r="H653" s="749">
        <v>188157</v>
      </c>
      <c r="I653" s="749">
        <v>188157</v>
      </c>
      <c r="J653" s="749" t="s">
        <v>1404</v>
      </c>
      <c r="K653" s="749" t="s">
        <v>1405</v>
      </c>
      <c r="L653" s="752">
        <v>108.82</v>
      </c>
      <c r="M653" s="752">
        <v>1</v>
      </c>
      <c r="N653" s="753">
        <v>108.82</v>
      </c>
    </row>
    <row r="654" spans="1:14" ht="14.4" customHeight="1" x14ac:dyDescent="0.3">
      <c r="A654" s="747" t="s">
        <v>594</v>
      </c>
      <c r="B654" s="748" t="s">
        <v>595</v>
      </c>
      <c r="C654" s="749" t="s">
        <v>620</v>
      </c>
      <c r="D654" s="750" t="s">
        <v>621</v>
      </c>
      <c r="E654" s="751">
        <v>50113001</v>
      </c>
      <c r="F654" s="750" t="s">
        <v>635</v>
      </c>
      <c r="G654" s="749" t="s">
        <v>636</v>
      </c>
      <c r="H654" s="749">
        <v>184785</v>
      </c>
      <c r="I654" s="749">
        <v>84785</v>
      </c>
      <c r="J654" s="749" t="s">
        <v>1289</v>
      </c>
      <c r="K654" s="749" t="s">
        <v>1406</v>
      </c>
      <c r="L654" s="752">
        <v>192.96</v>
      </c>
      <c r="M654" s="752">
        <v>1</v>
      </c>
      <c r="N654" s="753">
        <v>192.96</v>
      </c>
    </row>
    <row r="655" spans="1:14" ht="14.4" customHeight="1" x14ac:dyDescent="0.3">
      <c r="A655" s="747" t="s">
        <v>594</v>
      </c>
      <c r="B655" s="748" t="s">
        <v>595</v>
      </c>
      <c r="C655" s="749" t="s">
        <v>620</v>
      </c>
      <c r="D655" s="750" t="s">
        <v>621</v>
      </c>
      <c r="E655" s="751">
        <v>50113001</v>
      </c>
      <c r="F655" s="750" t="s">
        <v>635</v>
      </c>
      <c r="G655" s="749" t="s">
        <v>636</v>
      </c>
      <c r="H655" s="749">
        <v>117926</v>
      </c>
      <c r="I655" s="749">
        <v>201609</v>
      </c>
      <c r="J655" s="749" t="s">
        <v>1045</v>
      </c>
      <c r="K655" s="749" t="s">
        <v>1047</v>
      </c>
      <c r="L655" s="752">
        <v>41.18</v>
      </c>
      <c r="M655" s="752">
        <v>2</v>
      </c>
      <c r="N655" s="753">
        <v>82.36</v>
      </c>
    </row>
    <row r="656" spans="1:14" ht="14.4" customHeight="1" x14ac:dyDescent="0.3">
      <c r="A656" s="747" t="s">
        <v>594</v>
      </c>
      <c r="B656" s="748" t="s">
        <v>595</v>
      </c>
      <c r="C656" s="749" t="s">
        <v>620</v>
      </c>
      <c r="D656" s="750" t="s">
        <v>621</v>
      </c>
      <c r="E656" s="751">
        <v>50113001</v>
      </c>
      <c r="F656" s="750" t="s">
        <v>635</v>
      </c>
      <c r="G656" s="749" t="s">
        <v>649</v>
      </c>
      <c r="H656" s="749">
        <v>166030</v>
      </c>
      <c r="I656" s="749">
        <v>66030</v>
      </c>
      <c r="J656" s="749" t="s">
        <v>1048</v>
      </c>
      <c r="K656" s="749" t="s">
        <v>889</v>
      </c>
      <c r="L656" s="752">
        <v>29.850000000000005</v>
      </c>
      <c r="M656" s="752">
        <v>2</v>
      </c>
      <c r="N656" s="753">
        <v>59.70000000000001</v>
      </c>
    </row>
    <row r="657" spans="1:14" ht="14.4" customHeight="1" x14ac:dyDescent="0.3">
      <c r="A657" s="747" t="s">
        <v>594</v>
      </c>
      <c r="B657" s="748" t="s">
        <v>595</v>
      </c>
      <c r="C657" s="749" t="s">
        <v>620</v>
      </c>
      <c r="D657" s="750" t="s">
        <v>621</v>
      </c>
      <c r="E657" s="751">
        <v>50113001</v>
      </c>
      <c r="F657" s="750" t="s">
        <v>635</v>
      </c>
      <c r="G657" s="749" t="s">
        <v>649</v>
      </c>
      <c r="H657" s="749">
        <v>989453</v>
      </c>
      <c r="I657" s="749">
        <v>146899</v>
      </c>
      <c r="J657" s="749" t="s">
        <v>1051</v>
      </c>
      <c r="K657" s="749" t="s">
        <v>1052</v>
      </c>
      <c r="L657" s="752">
        <v>45.49</v>
      </c>
      <c r="M657" s="752">
        <v>1</v>
      </c>
      <c r="N657" s="753">
        <v>45.49</v>
      </c>
    </row>
    <row r="658" spans="1:14" ht="14.4" customHeight="1" x14ac:dyDescent="0.3">
      <c r="A658" s="747" t="s">
        <v>594</v>
      </c>
      <c r="B658" s="748" t="s">
        <v>595</v>
      </c>
      <c r="C658" s="749" t="s">
        <v>620</v>
      </c>
      <c r="D658" s="750" t="s">
        <v>621</v>
      </c>
      <c r="E658" s="751">
        <v>50113001</v>
      </c>
      <c r="F658" s="750" t="s">
        <v>635</v>
      </c>
      <c r="G658" s="749" t="s">
        <v>649</v>
      </c>
      <c r="H658" s="749">
        <v>849578</v>
      </c>
      <c r="I658" s="749">
        <v>149480</v>
      </c>
      <c r="J658" s="749" t="s">
        <v>1053</v>
      </c>
      <c r="K658" s="749" t="s">
        <v>1407</v>
      </c>
      <c r="L658" s="752">
        <v>69.55</v>
      </c>
      <c r="M658" s="752">
        <v>3</v>
      </c>
      <c r="N658" s="753">
        <v>208.64999999999998</v>
      </c>
    </row>
    <row r="659" spans="1:14" ht="14.4" customHeight="1" x14ac:dyDescent="0.3">
      <c r="A659" s="747" t="s">
        <v>594</v>
      </c>
      <c r="B659" s="748" t="s">
        <v>595</v>
      </c>
      <c r="C659" s="749" t="s">
        <v>620</v>
      </c>
      <c r="D659" s="750" t="s">
        <v>621</v>
      </c>
      <c r="E659" s="751">
        <v>50113002</v>
      </c>
      <c r="F659" s="750" t="s">
        <v>1408</v>
      </c>
      <c r="G659" s="749" t="s">
        <v>636</v>
      </c>
      <c r="H659" s="749">
        <v>142603</v>
      </c>
      <c r="I659" s="749">
        <v>42603</v>
      </c>
      <c r="J659" s="749" t="s">
        <v>1409</v>
      </c>
      <c r="K659" s="749" t="s">
        <v>1410</v>
      </c>
      <c r="L659" s="752">
        <v>2596</v>
      </c>
      <c r="M659" s="752">
        <v>3</v>
      </c>
      <c r="N659" s="753">
        <v>7788</v>
      </c>
    </row>
    <row r="660" spans="1:14" ht="14.4" customHeight="1" x14ac:dyDescent="0.3">
      <c r="A660" s="747" t="s">
        <v>594</v>
      </c>
      <c r="B660" s="748" t="s">
        <v>595</v>
      </c>
      <c r="C660" s="749" t="s">
        <v>620</v>
      </c>
      <c r="D660" s="750" t="s">
        <v>621</v>
      </c>
      <c r="E660" s="751">
        <v>50113002</v>
      </c>
      <c r="F660" s="750" t="s">
        <v>1408</v>
      </c>
      <c r="G660" s="749" t="s">
        <v>636</v>
      </c>
      <c r="H660" s="749">
        <v>500716</v>
      </c>
      <c r="I660" s="749">
        <v>157112</v>
      </c>
      <c r="J660" s="749" t="s">
        <v>1411</v>
      </c>
      <c r="K660" s="749" t="s">
        <v>1412</v>
      </c>
      <c r="L660" s="752">
        <v>3190.1833333333329</v>
      </c>
      <c r="M660" s="752">
        <v>6</v>
      </c>
      <c r="N660" s="753">
        <v>19141.099999999999</v>
      </c>
    </row>
    <row r="661" spans="1:14" ht="14.4" customHeight="1" x14ac:dyDescent="0.3">
      <c r="A661" s="747" t="s">
        <v>594</v>
      </c>
      <c r="B661" s="748" t="s">
        <v>595</v>
      </c>
      <c r="C661" s="749" t="s">
        <v>620</v>
      </c>
      <c r="D661" s="750" t="s">
        <v>621</v>
      </c>
      <c r="E661" s="751">
        <v>50113006</v>
      </c>
      <c r="F661" s="750" t="s">
        <v>1413</v>
      </c>
      <c r="G661" s="749" t="s">
        <v>649</v>
      </c>
      <c r="H661" s="749">
        <v>217110</v>
      </c>
      <c r="I661" s="749">
        <v>217110</v>
      </c>
      <c r="J661" s="749" t="s">
        <v>1414</v>
      </c>
      <c r="K661" s="749" t="s">
        <v>1415</v>
      </c>
      <c r="L661" s="752">
        <v>164.73</v>
      </c>
      <c r="M661" s="752">
        <v>1</v>
      </c>
      <c r="N661" s="753">
        <v>164.73</v>
      </c>
    </row>
    <row r="662" spans="1:14" ht="14.4" customHeight="1" x14ac:dyDescent="0.3">
      <c r="A662" s="747" t="s">
        <v>594</v>
      </c>
      <c r="B662" s="748" t="s">
        <v>595</v>
      </c>
      <c r="C662" s="749" t="s">
        <v>620</v>
      </c>
      <c r="D662" s="750" t="s">
        <v>621</v>
      </c>
      <c r="E662" s="751">
        <v>50113006</v>
      </c>
      <c r="F662" s="750" t="s">
        <v>1413</v>
      </c>
      <c r="G662" s="749" t="s">
        <v>636</v>
      </c>
      <c r="H662" s="749">
        <v>217190</v>
      </c>
      <c r="I662" s="749">
        <v>217190</v>
      </c>
      <c r="J662" s="749" t="s">
        <v>1416</v>
      </c>
      <c r="K662" s="749" t="s">
        <v>1417</v>
      </c>
      <c r="L662" s="752">
        <v>92.66</v>
      </c>
      <c r="M662" s="752">
        <v>8</v>
      </c>
      <c r="N662" s="753">
        <v>741.28</v>
      </c>
    </row>
    <row r="663" spans="1:14" ht="14.4" customHeight="1" x14ac:dyDescent="0.3">
      <c r="A663" s="747" t="s">
        <v>594</v>
      </c>
      <c r="B663" s="748" t="s">
        <v>595</v>
      </c>
      <c r="C663" s="749" t="s">
        <v>620</v>
      </c>
      <c r="D663" s="750" t="s">
        <v>621</v>
      </c>
      <c r="E663" s="751">
        <v>50113006</v>
      </c>
      <c r="F663" s="750" t="s">
        <v>1413</v>
      </c>
      <c r="G663" s="749" t="s">
        <v>636</v>
      </c>
      <c r="H663" s="749">
        <v>33525</v>
      </c>
      <c r="I663" s="749">
        <v>33525</v>
      </c>
      <c r="J663" s="749" t="s">
        <v>1418</v>
      </c>
      <c r="K663" s="749" t="s">
        <v>1417</v>
      </c>
      <c r="L663" s="752">
        <v>94.86</v>
      </c>
      <c r="M663" s="752">
        <v>24</v>
      </c>
      <c r="N663" s="753">
        <v>2276.64</v>
      </c>
    </row>
    <row r="664" spans="1:14" ht="14.4" customHeight="1" x14ac:dyDescent="0.3">
      <c r="A664" s="747" t="s">
        <v>594</v>
      </c>
      <c r="B664" s="748" t="s">
        <v>595</v>
      </c>
      <c r="C664" s="749" t="s">
        <v>620</v>
      </c>
      <c r="D664" s="750" t="s">
        <v>621</v>
      </c>
      <c r="E664" s="751">
        <v>50113008</v>
      </c>
      <c r="F664" s="750" t="s">
        <v>1055</v>
      </c>
      <c r="G664" s="749"/>
      <c r="H664" s="749"/>
      <c r="I664" s="749">
        <v>29979</v>
      </c>
      <c r="J664" s="749" t="s">
        <v>1056</v>
      </c>
      <c r="K664" s="749" t="s">
        <v>1057</v>
      </c>
      <c r="L664" s="752">
        <v>5461.5</v>
      </c>
      <c r="M664" s="752">
        <v>4</v>
      </c>
      <c r="N664" s="753">
        <v>21846</v>
      </c>
    </row>
    <row r="665" spans="1:14" ht="14.4" customHeight="1" x14ac:dyDescent="0.3">
      <c r="A665" s="747" t="s">
        <v>594</v>
      </c>
      <c r="B665" s="748" t="s">
        <v>595</v>
      </c>
      <c r="C665" s="749" t="s">
        <v>620</v>
      </c>
      <c r="D665" s="750" t="s">
        <v>621</v>
      </c>
      <c r="E665" s="751">
        <v>50113008</v>
      </c>
      <c r="F665" s="750" t="s">
        <v>1055</v>
      </c>
      <c r="G665" s="749"/>
      <c r="H665" s="749"/>
      <c r="I665" s="749">
        <v>29980</v>
      </c>
      <c r="J665" s="749" t="s">
        <v>1056</v>
      </c>
      <c r="K665" s="749" t="s">
        <v>1058</v>
      </c>
      <c r="L665" s="752">
        <v>10759.16015625</v>
      </c>
      <c r="M665" s="752">
        <v>9</v>
      </c>
      <c r="N665" s="753">
        <v>96832.44140625</v>
      </c>
    </row>
    <row r="666" spans="1:14" ht="14.4" customHeight="1" x14ac:dyDescent="0.3">
      <c r="A666" s="747" t="s">
        <v>594</v>
      </c>
      <c r="B666" s="748" t="s">
        <v>595</v>
      </c>
      <c r="C666" s="749" t="s">
        <v>620</v>
      </c>
      <c r="D666" s="750" t="s">
        <v>621</v>
      </c>
      <c r="E666" s="751">
        <v>50113008</v>
      </c>
      <c r="F666" s="750" t="s">
        <v>1055</v>
      </c>
      <c r="G666" s="749"/>
      <c r="H666" s="749"/>
      <c r="I666" s="749">
        <v>29978</v>
      </c>
      <c r="J666" s="749" t="s">
        <v>1056</v>
      </c>
      <c r="K666" s="749" t="s">
        <v>1301</v>
      </c>
      <c r="L666" s="752">
        <v>2730.75</v>
      </c>
      <c r="M666" s="752">
        <v>4</v>
      </c>
      <c r="N666" s="753">
        <v>10923</v>
      </c>
    </row>
    <row r="667" spans="1:14" ht="14.4" customHeight="1" x14ac:dyDescent="0.3">
      <c r="A667" s="747" t="s">
        <v>594</v>
      </c>
      <c r="B667" s="748" t="s">
        <v>595</v>
      </c>
      <c r="C667" s="749" t="s">
        <v>620</v>
      </c>
      <c r="D667" s="750" t="s">
        <v>621</v>
      </c>
      <c r="E667" s="751">
        <v>50113008</v>
      </c>
      <c r="F667" s="750" t="s">
        <v>1055</v>
      </c>
      <c r="G667" s="749"/>
      <c r="H667" s="749"/>
      <c r="I667" s="749">
        <v>29464</v>
      </c>
      <c r="J667" s="749" t="s">
        <v>1068</v>
      </c>
      <c r="K667" s="749" t="s">
        <v>1069</v>
      </c>
      <c r="L667" s="752">
        <v>11303.25</v>
      </c>
      <c r="M667" s="752">
        <v>3</v>
      </c>
      <c r="N667" s="753">
        <v>33909.75</v>
      </c>
    </row>
    <row r="668" spans="1:14" ht="14.4" customHeight="1" x14ac:dyDescent="0.3">
      <c r="A668" s="747" t="s">
        <v>594</v>
      </c>
      <c r="B668" s="748" t="s">
        <v>595</v>
      </c>
      <c r="C668" s="749" t="s">
        <v>620</v>
      </c>
      <c r="D668" s="750" t="s">
        <v>621</v>
      </c>
      <c r="E668" s="751">
        <v>50113013</v>
      </c>
      <c r="F668" s="750" t="s">
        <v>1071</v>
      </c>
      <c r="G668" s="749" t="s">
        <v>649</v>
      </c>
      <c r="H668" s="749">
        <v>195147</v>
      </c>
      <c r="I668" s="749">
        <v>195147</v>
      </c>
      <c r="J668" s="749" t="s">
        <v>1072</v>
      </c>
      <c r="K668" s="749" t="s">
        <v>1073</v>
      </c>
      <c r="L668" s="752">
        <v>561.51</v>
      </c>
      <c r="M668" s="752">
        <v>2</v>
      </c>
      <c r="N668" s="753">
        <v>1123.02</v>
      </c>
    </row>
    <row r="669" spans="1:14" ht="14.4" customHeight="1" x14ac:dyDescent="0.3">
      <c r="A669" s="747" t="s">
        <v>594</v>
      </c>
      <c r="B669" s="748" t="s">
        <v>595</v>
      </c>
      <c r="C669" s="749" t="s">
        <v>620</v>
      </c>
      <c r="D669" s="750" t="s">
        <v>621</v>
      </c>
      <c r="E669" s="751">
        <v>50113013</v>
      </c>
      <c r="F669" s="750" t="s">
        <v>1071</v>
      </c>
      <c r="G669" s="749" t="s">
        <v>649</v>
      </c>
      <c r="H669" s="749">
        <v>185525</v>
      </c>
      <c r="I669" s="749">
        <v>85525</v>
      </c>
      <c r="J669" s="749" t="s">
        <v>1419</v>
      </c>
      <c r="K669" s="749" t="s">
        <v>1420</v>
      </c>
      <c r="L669" s="752">
        <v>111.30999999999999</v>
      </c>
      <c r="M669" s="752">
        <v>5</v>
      </c>
      <c r="N669" s="753">
        <v>556.54999999999995</v>
      </c>
    </row>
    <row r="670" spans="1:14" ht="14.4" customHeight="1" x14ac:dyDescent="0.3">
      <c r="A670" s="747" t="s">
        <v>594</v>
      </c>
      <c r="B670" s="748" t="s">
        <v>595</v>
      </c>
      <c r="C670" s="749" t="s">
        <v>620</v>
      </c>
      <c r="D670" s="750" t="s">
        <v>621</v>
      </c>
      <c r="E670" s="751">
        <v>50113013</v>
      </c>
      <c r="F670" s="750" t="s">
        <v>1071</v>
      </c>
      <c r="G670" s="749" t="s">
        <v>649</v>
      </c>
      <c r="H670" s="749">
        <v>203097</v>
      </c>
      <c r="I670" s="749">
        <v>203097</v>
      </c>
      <c r="J670" s="749" t="s">
        <v>1074</v>
      </c>
      <c r="K670" s="749" t="s">
        <v>1075</v>
      </c>
      <c r="L670" s="752">
        <v>167.21666666666664</v>
      </c>
      <c r="M670" s="752">
        <v>15</v>
      </c>
      <c r="N670" s="753">
        <v>2508.2499999999995</v>
      </c>
    </row>
    <row r="671" spans="1:14" ht="14.4" customHeight="1" x14ac:dyDescent="0.3">
      <c r="A671" s="747" t="s">
        <v>594</v>
      </c>
      <c r="B671" s="748" t="s">
        <v>595</v>
      </c>
      <c r="C671" s="749" t="s">
        <v>620</v>
      </c>
      <c r="D671" s="750" t="s">
        <v>621</v>
      </c>
      <c r="E671" s="751">
        <v>50113013</v>
      </c>
      <c r="F671" s="750" t="s">
        <v>1071</v>
      </c>
      <c r="G671" s="749" t="s">
        <v>636</v>
      </c>
      <c r="H671" s="749">
        <v>172972</v>
      </c>
      <c r="I671" s="749">
        <v>72972</v>
      </c>
      <c r="J671" s="749" t="s">
        <v>1076</v>
      </c>
      <c r="K671" s="749" t="s">
        <v>1077</v>
      </c>
      <c r="L671" s="752">
        <v>181.58</v>
      </c>
      <c r="M671" s="752">
        <v>28.2</v>
      </c>
      <c r="N671" s="753">
        <v>5120.5560000000005</v>
      </c>
    </row>
    <row r="672" spans="1:14" ht="14.4" customHeight="1" x14ac:dyDescent="0.3">
      <c r="A672" s="747" t="s">
        <v>594</v>
      </c>
      <c r="B672" s="748" t="s">
        <v>595</v>
      </c>
      <c r="C672" s="749" t="s">
        <v>620</v>
      </c>
      <c r="D672" s="750" t="s">
        <v>621</v>
      </c>
      <c r="E672" s="751">
        <v>50113013</v>
      </c>
      <c r="F672" s="750" t="s">
        <v>1071</v>
      </c>
      <c r="G672" s="749" t="s">
        <v>649</v>
      </c>
      <c r="H672" s="749">
        <v>105951</v>
      </c>
      <c r="I672" s="749">
        <v>5951</v>
      </c>
      <c r="J672" s="749" t="s">
        <v>1078</v>
      </c>
      <c r="K672" s="749" t="s">
        <v>1079</v>
      </c>
      <c r="L672" s="752">
        <v>114.92000000000003</v>
      </c>
      <c r="M672" s="752">
        <v>3</v>
      </c>
      <c r="N672" s="753">
        <v>344.7600000000001</v>
      </c>
    </row>
    <row r="673" spans="1:14" ht="14.4" customHeight="1" x14ac:dyDescent="0.3">
      <c r="A673" s="747" t="s">
        <v>594</v>
      </c>
      <c r="B673" s="748" t="s">
        <v>595</v>
      </c>
      <c r="C673" s="749" t="s">
        <v>620</v>
      </c>
      <c r="D673" s="750" t="s">
        <v>621</v>
      </c>
      <c r="E673" s="751">
        <v>50113013</v>
      </c>
      <c r="F673" s="750" t="s">
        <v>1071</v>
      </c>
      <c r="G673" s="749" t="s">
        <v>636</v>
      </c>
      <c r="H673" s="749">
        <v>164831</v>
      </c>
      <c r="I673" s="749">
        <v>64831</v>
      </c>
      <c r="J673" s="749" t="s">
        <v>1421</v>
      </c>
      <c r="K673" s="749" t="s">
        <v>1422</v>
      </c>
      <c r="L673" s="752">
        <v>198.88</v>
      </c>
      <c r="M673" s="752">
        <v>2</v>
      </c>
      <c r="N673" s="753">
        <v>397.76</v>
      </c>
    </row>
    <row r="674" spans="1:14" ht="14.4" customHeight="1" x14ac:dyDescent="0.3">
      <c r="A674" s="747" t="s">
        <v>594</v>
      </c>
      <c r="B674" s="748" t="s">
        <v>595</v>
      </c>
      <c r="C674" s="749" t="s">
        <v>620</v>
      </c>
      <c r="D674" s="750" t="s">
        <v>621</v>
      </c>
      <c r="E674" s="751">
        <v>50113013</v>
      </c>
      <c r="F674" s="750" t="s">
        <v>1071</v>
      </c>
      <c r="G674" s="749" t="s">
        <v>636</v>
      </c>
      <c r="H674" s="749">
        <v>117170</v>
      </c>
      <c r="I674" s="749">
        <v>17170</v>
      </c>
      <c r="J674" s="749" t="s">
        <v>1423</v>
      </c>
      <c r="K674" s="749" t="s">
        <v>1424</v>
      </c>
      <c r="L674" s="752">
        <v>72.919999999999987</v>
      </c>
      <c r="M674" s="752">
        <v>1</v>
      </c>
      <c r="N674" s="753">
        <v>72.919999999999987</v>
      </c>
    </row>
    <row r="675" spans="1:14" ht="14.4" customHeight="1" x14ac:dyDescent="0.3">
      <c r="A675" s="747" t="s">
        <v>594</v>
      </c>
      <c r="B675" s="748" t="s">
        <v>595</v>
      </c>
      <c r="C675" s="749" t="s">
        <v>620</v>
      </c>
      <c r="D675" s="750" t="s">
        <v>621</v>
      </c>
      <c r="E675" s="751">
        <v>50113013</v>
      </c>
      <c r="F675" s="750" t="s">
        <v>1071</v>
      </c>
      <c r="G675" s="749" t="s">
        <v>636</v>
      </c>
      <c r="H675" s="749">
        <v>117171</v>
      </c>
      <c r="I675" s="749">
        <v>17171</v>
      </c>
      <c r="J675" s="749" t="s">
        <v>1425</v>
      </c>
      <c r="K675" s="749" t="s">
        <v>1426</v>
      </c>
      <c r="L675" s="752">
        <v>72.920000000000016</v>
      </c>
      <c r="M675" s="752">
        <v>1</v>
      </c>
      <c r="N675" s="753">
        <v>72.920000000000016</v>
      </c>
    </row>
    <row r="676" spans="1:14" ht="14.4" customHeight="1" x14ac:dyDescent="0.3">
      <c r="A676" s="747" t="s">
        <v>594</v>
      </c>
      <c r="B676" s="748" t="s">
        <v>595</v>
      </c>
      <c r="C676" s="749" t="s">
        <v>620</v>
      </c>
      <c r="D676" s="750" t="s">
        <v>621</v>
      </c>
      <c r="E676" s="751">
        <v>50113013</v>
      </c>
      <c r="F676" s="750" t="s">
        <v>1071</v>
      </c>
      <c r="G676" s="749" t="s">
        <v>636</v>
      </c>
      <c r="H676" s="749">
        <v>121240</v>
      </c>
      <c r="I676" s="749">
        <v>121240</v>
      </c>
      <c r="J676" s="749" t="s">
        <v>1086</v>
      </c>
      <c r="K676" s="749" t="s">
        <v>1087</v>
      </c>
      <c r="L676" s="752">
        <v>373.99999999999994</v>
      </c>
      <c r="M676" s="752">
        <v>1.6</v>
      </c>
      <c r="N676" s="753">
        <v>598.4</v>
      </c>
    </row>
    <row r="677" spans="1:14" ht="14.4" customHeight="1" x14ac:dyDescent="0.3">
      <c r="A677" s="747" t="s">
        <v>594</v>
      </c>
      <c r="B677" s="748" t="s">
        <v>595</v>
      </c>
      <c r="C677" s="749" t="s">
        <v>620</v>
      </c>
      <c r="D677" s="750" t="s">
        <v>621</v>
      </c>
      <c r="E677" s="751">
        <v>50113013</v>
      </c>
      <c r="F677" s="750" t="s">
        <v>1071</v>
      </c>
      <c r="G677" s="749" t="s">
        <v>636</v>
      </c>
      <c r="H677" s="749">
        <v>218400</v>
      </c>
      <c r="I677" s="749">
        <v>218400</v>
      </c>
      <c r="J677" s="749" t="s">
        <v>1427</v>
      </c>
      <c r="K677" s="749" t="s">
        <v>1428</v>
      </c>
      <c r="L677" s="752">
        <v>597.74000000000012</v>
      </c>
      <c r="M677" s="752">
        <v>2</v>
      </c>
      <c r="N677" s="753">
        <v>1195.4800000000002</v>
      </c>
    </row>
    <row r="678" spans="1:14" ht="14.4" customHeight="1" x14ac:dyDescent="0.3">
      <c r="A678" s="747" t="s">
        <v>594</v>
      </c>
      <c r="B678" s="748" t="s">
        <v>595</v>
      </c>
      <c r="C678" s="749" t="s">
        <v>620</v>
      </c>
      <c r="D678" s="750" t="s">
        <v>621</v>
      </c>
      <c r="E678" s="751">
        <v>50113013</v>
      </c>
      <c r="F678" s="750" t="s">
        <v>1071</v>
      </c>
      <c r="G678" s="749" t="s">
        <v>636</v>
      </c>
      <c r="H678" s="749">
        <v>844576</v>
      </c>
      <c r="I678" s="749">
        <v>100339</v>
      </c>
      <c r="J678" s="749" t="s">
        <v>1096</v>
      </c>
      <c r="K678" s="749" t="s">
        <v>1097</v>
      </c>
      <c r="L678" s="752">
        <v>97.600000000000023</v>
      </c>
      <c r="M678" s="752">
        <v>2</v>
      </c>
      <c r="N678" s="753">
        <v>195.20000000000005</v>
      </c>
    </row>
    <row r="679" spans="1:14" ht="14.4" customHeight="1" x14ac:dyDescent="0.3">
      <c r="A679" s="747" t="s">
        <v>594</v>
      </c>
      <c r="B679" s="748" t="s">
        <v>595</v>
      </c>
      <c r="C679" s="749" t="s">
        <v>620</v>
      </c>
      <c r="D679" s="750" t="s">
        <v>621</v>
      </c>
      <c r="E679" s="751">
        <v>50113013</v>
      </c>
      <c r="F679" s="750" t="s">
        <v>1071</v>
      </c>
      <c r="G679" s="749" t="s">
        <v>636</v>
      </c>
      <c r="H679" s="749">
        <v>101066</v>
      </c>
      <c r="I679" s="749">
        <v>1066</v>
      </c>
      <c r="J679" s="749" t="s">
        <v>1098</v>
      </c>
      <c r="K679" s="749" t="s">
        <v>1099</v>
      </c>
      <c r="L679" s="752">
        <v>57.42</v>
      </c>
      <c r="M679" s="752">
        <v>17</v>
      </c>
      <c r="N679" s="753">
        <v>976.14</v>
      </c>
    </row>
    <row r="680" spans="1:14" ht="14.4" customHeight="1" x14ac:dyDescent="0.3">
      <c r="A680" s="747" t="s">
        <v>594</v>
      </c>
      <c r="B680" s="748" t="s">
        <v>595</v>
      </c>
      <c r="C680" s="749" t="s">
        <v>620</v>
      </c>
      <c r="D680" s="750" t="s">
        <v>621</v>
      </c>
      <c r="E680" s="751">
        <v>50113013</v>
      </c>
      <c r="F680" s="750" t="s">
        <v>1071</v>
      </c>
      <c r="G680" s="749" t="s">
        <v>636</v>
      </c>
      <c r="H680" s="749">
        <v>847476</v>
      </c>
      <c r="I680" s="749">
        <v>112782</v>
      </c>
      <c r="J680" s="749" t="s">
        <v>1429</v>
      </c>
      <c r="K680" s="749" t="s">
        <v>1430</v>
      </c>
      <c r="L680" s="752">
        <v>670.90000000000009</v>
      </c>
      <c r="M680" s="752">
        <v>0.5</v>
      </c>
      <c r="N680" s="753">
        <v>335.45000000000005</v>
      </c>
    </row>
    <row r="681" spans="1:14" ht="14.4" customHeight="1" x14ac:dyDescent="0.3">
      <c r="A681" s="747" t="s">
        <v>594</v>
      </c>
      <c r="B681" s="748" t="s">
        <v>595</v>
      </c>
      <c r="C681" s="749" t="s">
        <v>620</v>
      </c>
      <c r="D681" s="750" t="s">
        <v>621</v>
      </c>
      <c r="E681" s="751">
        <v>50113013</v>
      </c>
      <c r="F681" s="750" t="s">
        <v>1071</v>
      </c>
      <c r="G681" s="749" t="s">
        <v>636</v>
      </c>
      <c r="H681" s="749">
        <v>216196</v>
      </c>
      <c r="I681" s="749">
        <v>216196</v>
      </c>
      <c r="J681" s="749" t="s">
        <v>1431</v>
      </c>
      <c r="K681" s="749" t="s">
        <v>1432</v>
      </c>
      <c r="L681" s="752">
        <v>70.81</v>
      </c>
      <c r="M681" s="752">
        <v>2</v>
      </c>
      <c r="N681" s="753">
        <v>141.62</v>
      </c>
    </row>
    <row r="682" spans="1:14" ht="14.4" customHeight="1" x14ac:dyDescent="0.3">
      <c r="A682" s="747" t="s">
        <v>594</v>
      </c>
      <c r="B682" s="748" t="s">
        <v>595</v>
      </c>
      <c r="C682" s="749" t="s">
        <v>620</v>
      </c>
      <c r="D682" s="750" t="s">
        <v>621</v>
      </c>
      <c r="E682" s="751">
        <v>50113013</v>
      </c>
      <c r="F682" s="750" t="s">
        <v>1071</v>
      </c>
      <c r="G682" s="749" t="s">
        <v>636</v>
      </c>
      <c r="H682" s="749">
        <v>216199</v>
      </c>
      <c r="I682" s="749">
        <v>216199</v>
      </c>
      <c r="J682" s="749" t="s">
        <v>1101</v>
      </c>
      <c r="K682" s="749" t="s">
        <v>1102</v>
      </c>
      <c r="L682" s="752">
        <v>99.899999999999977</v>
      </c>
      <c r="M682" s="752">
        <v>2</v>
      </c>
      <c r="N682" s="753">
        <v>199.79999999999995</v>
      </c>
    </row>
    <row r="683" spans="1:14" ht="14.4" customHeight="1" x14ac:dyDescent="0.3">
      <c r="A683" s="747" t="s">
        <v>594</v>
      </c>
      <c r="B683" s="748" t="s">
        <v>595</v>
      </c>
      <c r="C683" s="749" t="s">
        <v>620</v>
      </c>
      <c r="D683" s="750" t="s">
        <v>621</v>
      </c>
      <c r="E683" s="751">
        <v>50113013</v>
      </c>
      <c r="F683" s="750" t="s">
        <v>1071</v>
      </c>
      <c r="G683" s="749" t="s">
        <v>649</v>
      </c>
      <c r="H683" s="749">
        <v>113453</v>
      </c>
      <c r="I683" s="749">
        <v>113453</v>
      </c>
      <c r="J683" s="749" t="s">
        <v>1308</v>
      </c>
      <c r="K683" s="749" t="s">
        <v>1309</v>
      </c>
      <c r="L683" s="752">
        <v>458.7</v>
      </c>
      <c r="M683" s="752">
        <v>5.0999999999999996</v>
      </c>
      <c r="N683" s="753">
        <v>2339.37</v>
      </c>
    </row>
    <row r="684" spans="1:14" ht="14.4" customHeight="1" x14ac:dyDescent="0.3">
      <c r="A684" s="747" t="s">
        <v>594</v>
      </c>
      <c r="B684" s="748" t="s">
        <v>595</v>
      </c>
      <c r="C684" s="749" t="s">
        <v>620</v>
      </c>
      <c r="D684" s="750" t="s">
        <v>621</v>
      </c>
      <c r="E684" s="751">
        <v>50113013</v>
      </c>
      <c r="F684" s="750" t="s">
        <v>1071</v>
      </c>
      <c r="G684" s="749" t="s">
        <v>596</v>
      </c>
      <c r="H684" s="749">
        <v>201030</v>
      </c>
      <c r="I684" s="749">
        <v>201030</v>
      </c>
      <c r="J684" s="749" t="s">
        <v>1433</v>
      </c>
      <c r="K684" s="749" t="s">
        <v>752</v>
      </c>
      <c r="L684" s="752">
        <v>26.61</v>
      </c>
      <c r="M684" s="752">
        <v>30</v>
      </c>
      <c r="N684" s="753">
        <v>798.3</v>
      </c>
    </row>
    <row r="685" spans="1:14" ht="14.4" customHeight="1" x14ac:dyDescent="0.3">
      <c r="A685" s="747" t="s">
        <v>594</v>
      </c>
      <c r="B685" s="748" t="s">
        <v>595</v>
      </c>
      <c r="C685" s="749" t="s">
        <v>620</v>
      </c>
      <c r="D685" s="750" t="s">
        <v>621</v>
      </c>
      <c r="E685" s="751">
        <v>50113013</v>
      </c>
      <c r="F685" s="750" t="s">
        <v>1071</v>
      </c>
      <c r="G685" s="749" t="s">
        <v>649</v>
      </c>
      <c r="H685" s="749">
        <v>118547</v>
      </c>
      <c r="I685" s="749">
        <v>18547</v>
      </c>
      <c r="J685" s="749" t="s">
        <v>1113</v>
      </c>
      <c r="K685" s="749" t="s">
        <v>1114</v>
      </c>
      <c r="L685" s="752">
        <v>126.94000000000001</v>
      </c>
      <c r="M685" s="752">
        <v>2</v>
      </c>
      <c r="N685" s="753">
        <v>253.88000000000002</v>
      </c>
    </row>
    <row r="686" spans="1:14" ht="14.4" customHeight="1" x14ac:dyDescent="0.3">
      <c r="A686" s="747" t="s">
        <v>594</v>
      </c>
      <c r="B686" s="748" t="s">
        <v>595</v>
      </c>
      <c r="C686" s="749" t="s">
        <v>620</v>
      </c>
      <c r="D686" s="750" t="s">
        <v>621</v>
      </c>
      <c r="E686" s="751">
        <v>50113014</v>
      </c>
      <c r="F686" s="750" t="s">
        <v>1115</v>
      </c>
      <c r="G686" s="749" t="s">
        <v>636</v>
      </c>
      <c r="H686" s="749">
        <v>176150</v>
      </c>
      <c r="I686" s="749">
        <v>76150</v>
      </c>
      <c r="J686" s="749" t="s">
        <v>1312</v>
      </c>
      <c r="K686" s="749" t="s">
        <v>1313</v>
      </c>
      <c r="L686" s="752">
        <v>117.51000000000005</v>
      </c>
      <c r="M686" s="752">
        <v>2</v>
      </c>
      <c r="N686" s="753">
        <v>235.0200000000001</v>
      </c>
    </row>
    <row r="687" spans="1:14" ht="14.4" customHeight="1" x14ac:dyDescent="0.3">
      <c r="A687" s="747" t="s">
        <v>594</v>
      </c>
      <c r="B687" s="748" t="s">
        <v>595</v>
      </c>
      <c r="C687" s="749" t="s">
        <v>623</v>
      </c>
      <c r="D687" s="750" t="s">
        <v>624</v>
      </c>
      <c r="E687" s="751">
        <v>50113001</v>
      </c>
      <c r="F687" s="750" t="s">
        <v>635</v>
      </c>
      <c r="G687" s="749" t="s">
        <v>636</v>
      </c>
      <c r="H687" s="749">
        <v>167547</v>
      </c>
      <c r="I687" s="749">
        <v>67547</v>
      </c>
      <c r="J687" s="749" t="s">
        <v>654</v>
      </c>
      <c r="K687" s="749" t="s">
        <v>655</v>
      </c>
      <c r="L687" s="752">
        <v>47.12</v>
      </c>
      <c r="M687" s="752">
        <v>6</v>
      </c>
      <c r="N687" s="753">
        <v>282.71999999999997</v>
      </c>
    </row>
    <row r="688" spans="1:14" ht="14.4" customHeight="1" x14ac:dyDescent="0.3">
      <c r="A688" s="747" t="s">
        <v>594</v>
      </c>
      <c r="B688" s="748" t="s">
        <v>595</v>
      </c>
      <c r="C688" s="749" t="s">
        <v>623</v>
      </c>
      <c r="D688" s="750" t="s">
        <v>624</v>
      </c>
      <c r="E688" s="751">
        <v>50113001</v>
      </c>
      <c r="F688" s="750" t="s">
        <v>635</v>
      </c>
      <c r="G688" s="749" t="s">
        <v>649</v>
      </c>
      <c r="H688" s="749">
        <v>104062</v>
      </c>
      <c r="I688" s="749">
        <v>4062</v>
      </c>
      <c r="J688" s="749" t="s">
        <v>1434</v>
      </c>
      <c r="K688" s="749" t="s">
        <v>665</v>
      </c>
      <c r="L688" s="752">
        <v>111.89999999999999</v>
      </c>
      <c r="M688" s="752">
        <v>3</v>
      </c>
      <c r="N688" s="753">
        <v>335.7</v>
      </c>
    </row>
    <row r="689" spans="1:14" ht="14.4" customHeight="1" x14ac:dyDescent="0.3">
      <c r="A689" s="747" t="s">
        <v>594</v>
      </c>
      <c r="B689" s="748" t="s">
        <v>595</v>
      </c>
      <c r="C689" s="749" t="s">
        <v>623</v>
      </c>
      <c r="D689" s="750" t="s">
        <v>624</v>
      </c>
      <c r="E689" s="751">
        <v>50113001</v>
      </c>
      <c r="F689" s="750" t="s">
        <v>635</v>
      </c>
      <c r="G689" s="749" t="s">
        <v>649</v>
      </c>
      <c r="H689" s="749">
        <v>214427</v>
      </c>
      <c r="I689" s="749">
        <v>214427</v>
      </c>
      <c r="J689" s="749" t="s">
        <v>1151</v>
      </c>
      <c r="K689" s="749" t="s">
        <v>1152</v>
      </c>
      <c r="L689" s="752">
        <v>16.580000000000002</v>
      </c>
      <c r="M689" s="752">
        <v>10</v>
      </c>
      <c r="N689" s="753">
        <v>165.8</v>
      </c>
    </row>
    <row r="690" spans="1:14" ht="14.4" customHeight="1" x14ac:dyDescent="0.3">
      <c r="A690" s="747" t="s">
        <v>594</v>
      </c>
      <c r="B690" s="748" t="s">
        <v>595</v>
      </c>
      <c r="C690" s="749" t="s">
        <v>623</v>
      </c>
      <c r="D690" s="750" t="s">
        <v>624</v>
      </c>
      <c r="E690" s="751">
        <v>50113001</v>
      </c>
      <c r="F690" s="750" t="s">
        <v>635</v>
      </c>
      <c r="G690" s="749" t="s">
        <v>636</v>
      </c>
      <c r="H690" s="749">
        <v>184090</v>
      </c>
      <c r="I690" s="749">
        <v>84090</v>
      </c>
      <c r="J690" s="749" t="s">
        <v>723</v>
      </c>
      <c r="K690" s="749" t="s">
        <v>724</v>
      </c>
      <c r="L690" s="752">
        <v>60.140000000000008</v>
      </c>
      <c r="M690" s="752">
        <v>10</v>
      </c>
      <c r="N690" s="753">
        <v>601.40000000000009</v>
      </c>
    </row>
    <row r="691" spans="1:14" ht="14.4" customHeight="1" x14ac:dyDescent="0.3">
      <c r="A691" s="747" t="s">
        <v>594</v>
      </c>
      <c r="B691" s="748" t="s">
        <v>595</v>
      </c>
      <c r="C691" s="749" t="s">
        <v>623</v>
      </c>
      <c r="D691" s="750" t="s">
        <v>624</v>
      </c>
      <c r="E691" s="751">
        <v>50113001</v>
      </c>
      <c r="F691" s="750" t="s">
        <v>635</v>
      </c>
      <c r="G691" s="749" t="s">
        <v>636</v>
      </c>
      <c r="H691" s="749">
        <v>900240</v>
      </c>
      <c r="I691" s="749">
        <v>0</v>
      </c>
      <c r="J691" s="749" t="s">
        <v>1435</v>
      </c>
      <c r="K691" s="749" t="s">
        <v>596</v>
      </c>
      <c r="L691" s="752">
        <v>67.7600013330281</v>
      </c>
      <c r="M691" s="752">
        <v>1</v>
      </c>
      <c r="N691" s="753">
        <v>67.7600013330281</v>
      </c>
    </row>
    <row r="692" spans="1:14" ht="14.4" customHeight="1" x14ac:dyDescent="0.3">
      <c r="A692" s="747" t="s">
        <v>594</v>
      </c>
      <c r="B692" s="748" t="s">
        <v>595</v>
      </c>
      <c r="C692" s="749" t="s">
        <v>623</v>
      </c>
      <c r="D692" s="750" t="s">
        <v>624</v>
      </c>
      <c r="E692" s="751">
        <v>50113001</v>
      </c>
      <c r="F692" s="750" t="s">
        <v>635</v>
      </c>
      <c r="G692" s="749" t="s">
        <v>649</v>
      </c>
      <c r="H692" s="749">
        <v>213477</v>
      </c>
      <c r="I692" s="749">
        <v>213477</v>
      </c>
      <c r="J692" s="749" t="s">
        <v>777</v>
      </c>
      <c r="K692" s="749" t="s">
        <v>778</v>
      </c>
      <c r="L692" s="752">
        <v>3300</v>
      </c>
      <c r="M692" s="752">
        <v>3</v>
      </c>
      <c r="N692" s="753">
        <v>9900</v>
      </c>
    </row>
    <row r="693" spans="1:14" ht="14.4" customHeight="1" x14ac:dyDescent="0.3">
      <c r="A693" s="747" t="s">
        <v>594</v>
      </c>
      <c r="B693" s="748" t="s">
        <v>595</v>
      </c>
      <c r="C693" s="749" t="s">
        <v>623</v>
      </c>
      <c r="D693" s="750" t="s">
        <v>624</v>
      </c>
      <c r="E693" s="751">
        <v>50113001</v>
      </c>
      <c r="F693" s="750" t="s">
        <v>635</v>
      </c>
      <c r="G693" s="749" t="s">
        <v>636</v>
      </c>
      <c r="H693" s="749">
        <v>98901</v>
      </c>
      <c r="I693" s="749">
        <v>98901</v>
      </c>
      <c r="J693" s="749" t="s">
        <v>1436</v>
      </c>
      <c r="K693" s="749" t="s">
        <v>1437</v>
      </c>
      <c r="L693" s="752">
        <v>320.22000000000008</v>
      </c>
      <c r="M693" s="752">
        <v>1</v>
      </c>
      <c r="N693" s="753">
        <v>320.22000000000008</v>
      </c>
    </row>
    <row r="694" spans="1:14" ht="14.4" customHeight="1" x14ac:dyDescent="0.3">
      <c r="A694" s="747" t="s">
        <v>594</v>
      </c>
      <c r="B694" s="748" t="s">
        <v>595</v>
      </c>
      <c r="C694" s="749" t="s">
        <v>623</v>
      </c>
      <c r="D694" s="750" t="s">
        <v>624</v>
      </c>
      <c r="E694" s="751">
        <v>50113001</v>
      </c>
      <c r="F694" s="750" t="s">
        <v>635</v>
      </c>
      <c r="G694" s="749" t="s">
        <v>636</v>
      </c>
      <c r="H694" s="749">
        <v>158249</v>
      </c>
      <c r="I694" s="749">
        <v>58249</v>
      </c>
      <c r="J694" s="749" t="s">
        <v>1183</v>
      </c>
      <c r="K694" s="749" t="s">
        <v>596</v>
      </c>
      <c r="L694" s="752">
        <v>202.42</v>
      </c>
      <c r="M694" s="752">
        <v>3</v>
      </c>
      <c r="N694" s="753">
        <v>607.26</v>
      </c>
    </row>
    <row r="695" spans="1:14" ht="14.4" customHeight="1" x14ac:dyDescent="0.3">
      <c r="A695" s="747" t="s">
        <v>594</v>
      </c>
      <c r="B695" s="748" t="s">
        <v>595</v>
      </c>
      <c r="C695" s="749" t="s">
        <v>623</v>
      </c>
      <c r="D695" s="750" t="s">
        <v>624</v>
      </c>
      <c r="E695" s="751">
        <v>50113001</v>
      </c>
      <c r="F695" s="750" t="s">
        <v>635</v>
      </c>
      <c r="G695" s="749" t="s">
        <v>649</v>
      </c>
      <c r="H695" s="749">
        <v>216670</v>
      </c>
      <c r="I695" s="749">
        <v>216670</v>
      </c>
      <c r="J695" s="749" t="s">
        <v>1438</v>
      </c>
      <c r="K695" s="749" t="s">
        <v>1439</v>
      </c>
      <c r="L695" s="752">
        <v>314.27</v>
      </c>
      <c r="M695" s="752">
        <v>3</v>
      </c>
      <c r="N695" s="753">
        <v>942.81</v>
      </c>
    </row>
    <row r="696" spans="1:14" ht="14.4" customHeight="1" x14ac:dyDescent="0.3">
      <c r="A696" s="747" t="s">
        <v>594</v>
      </c>
      <c r="B696" s="748" t="s">
        <v>595</v>
      </c>
      <c r="C696" s="749" t="s">
        <v>623</v>
      </c>
      <c r="D696" s="750" t="s">
        <v>624</v>
      </c>
      <c r="E696" s="751">
        <v>50113001</v>
      </c>
      <c r="F696" s="750" t="s">
        <v>635</v>
      </c>
      <c r="G696" s="749" t="s">
        <v>596</v>
      </c>
      <c r="H696" s="749">
        <v>216572</v>
      </c>
      <c r="I696" s="749">
        <v>216572</v>
      </c>
      <c r="J696" s="749" t="s">
        <v>798</v>
      </c>
      <c r="K696" s="749" t="s">
        <v>799</v>
      </c>
      <c r="L696" s="752">
        <v>36.286999999999999</v>
      </c>
      <c r="M696" s="752">
        <v>100</v>
      </c>
      <c r="N696" s="753">
        <v>3628.7</v>
      </c>
    </row>
    <row r="697" spans="1:14" ht="14.4" customHeight="1" x14ac:dyDescent="0.3">
      <c r="A697" s="747" t="s">
        <v>594</v>
      </c>
      <c r="B697" s="748" t="s">
        <v>595</v>
      </c>
      <c r="C697" s="749" t="s">
        <v>623</v>
      </c>
      <c r="D697" s="750" t="s">
        <v>624</v>
      </c>
      <c r="E697" s="751">
        <v>50113001</v>
      </c>
      <c r="F697" s="750" t="s">
        <v>635</v>
      </c>
      <c r="G697" s="749" t="s">
        <v>636</v>
      </c>
      <c r="H697" s="749">
        <v>51367</v>
      </c>
      <c r="I697" s="749">
        <v>51367</v>
      </c>
      <c r="J697" s="749" t="s">
        <v>802</v>
      </c>
      <c r="K697" s="749" t="s">
        <v>804</v>
      </c>
      <c r="L697" s="752">
        <v>92.950000000000017</v>
      </c>
      <c r="M697" s="752">
        <v>20</v>
      </c>
      <c r="N697" s="753">
        <v>1859.0000000000005</v>
      </c>
    </row>
    <row r="698" spans="1:14" ht="14.4" customHeight="1" x14ac:dyDescent="0.3">
      <c r="A698" s="747" t="s">
        <v>594</v>
      </c>
      <c r="B698" s="748" t="s">
        <v>595</v>
      </c>
      <c r="C698" s="749" t="s">
        <v>623</v>
      </c>
      <c r="D698" s="750" t="s">
        <v>624</v>
      </c>
      <c r="E698" s="751">
        <v>50113001</v>
      </c>
      <c r="F698" s="750" t="s">
        <v>635</v>
      </c>
      <c r="G698" s="749" t="s">
        <v>636</v>
      </c>
      <c r="H698" s="749">
        <v>51383</v>
      </c>
      <c r="I698" s="749">
        <v>51383</v>
      </c>
      <c r="J698" s="749" t="s">
        <v>802</v>
      </c>
      <c r="K698" s="749" t="s">
        <v>803</v>
      </c>
      <c r="L698" s="752">
        <v>93.5</v>
      </c>
      <c r="M698" s="752">
        <v>5</v>
      </c>
      <c r="N698" s="753">
        <v>467.5</v>
      </c>
    </row>
    <row r="699" spans="1:14" ht="14.4" customHeight="1" x14ac:dyDescent="0.3">
      <c r="A699" s="747" t="s">
        <v>594</v>
      </c>
      <c r="B699" s="748" t="s">
        <v>595</v>
      </c>
      <c r="C699" s="749" t="s">
        <v>623</v>
      </c>
      <c r="D699" s="750" t="s">
        <v>624</v>
      </c>
      <c r="E699" s="751">
        <v>50113001</v>
      </c>
      <c r="F699" s="750" t="s">
        <v>635</v>
      </c>
      <c r="G699" s="749" t="s">
        <v>636</v>
      </c>
      <c r="H699" s="749">
        <v>51366</v>
      </c>
      <c r="I699" s="749">
        <v>51366</v>
      </c>
      <c r="J699" s="749" t="s">
        <v>802</v>
      </c>
      <c r="K699" s="749" t="s">
        <v>805</v>
      </c>
      <c r="L699" s="752">
        <v>171.6</v>
      </c>
      <c r="M699" s="752">
        <v>49</v>
      </c>
      <c r="N699" s="753">
        <v>8408.4</v>
      </c>
    </row>
    <row r="700" spans="1:14" ht="14.4" customHeight="1" x14ac:dyDescent="0.3">
      <c r="A700" s="747" t="s">
        <v>594</v>
      </c>
      <c r="B700" s="748" t="s">
        <v>595</v>
      </c>
      <c r="C700" s="749" t="s">
        <v>623</v>
      </c>
      <c r="D700" s="750" t="s">
        <v>624</v>
      </c>
      <c r="E700" s="751">
        <v>50113001</v>
      </c>
      <c r="F700" s="750" t="s">
        <v>635</v>
      </c>
      <c r="G700" s="749" t="s">
        <v>636</v>
      </c>
      <c r="H700" s="749">
        <v>208988</v>
      </c>
      <c r="I700" s="749">
        <v>208988</v>
      </c>
      <c r="J700" s="749" t="s">
        <v>810</v>
      </c>
      <c r="K700" s="749" t="s">
        <v>811</v>
      </c>
      <c r="L700" s="752">
        <v>555.16999999999996</v>
      </c>
      <c r="M700" s="752">
        <v>2</v>
      </c>
      <c r="N700" s="753">
        <v>1110.3399999999999</v>
      </c>
    </row>
    <row r="701" spans="1:14" ht="14.4" customHeight="1" x14ac:dyDescent="0.3">
      <c r="A701" s="747" t="s">
        <v>594</v>
      </c>
      <c r="B701" s="748" t="s">
        <v>595</v>
      </c>
      <c r="C701" s="749" t="s">
        <v>623</v>
      </c>
      <c r="D701" s="750" t="s">
        <v>624</v>
      </c>
      <c r="E701" s="751">
        <v>50113001</v>
      </c>
      <c r="F701" s="750" t="s">
        <v>635</v>
      </c>
      <c r="G701" s="749" t="s">
        <v>636</v>
      </c>
      <c r="H701" s="749">
        <v>208466</v>
      </c>
      <c r="I701" s="749">
        <v>208466</v>
      </c>
      <c r="J701" s="749" t="s">
        <v>820</v>
      </c>
      <c r="K701" s="749" t="s">
        <v>821</v>
      </c>
      <c r="L701" s="752">
        <v>792.77</v>
      </c>
      <c r="M701" s="752">
        <v>3</v>
      </c>
      <c r="N701" s="753">
        <v>2378.31</v>
      </c>
    </row>
    <row r="702" spans="1:14" ht="14.4" customHeight="1" x14ac:dyDescent="0.3">
      <c r="A702" s="747" t="s">
        <v>594</v>
      </c>
      <c r="B702" s="748" t="s">
        <v>595</v>
      </c>
      <c r="C702" s="749" t="s">
        <v>623</v>
      </c>
      <c r="D702" s="750" t="s">
        <v>624</v>
      </c>
      <c r="E702" s="751">
        <v>50113001</v>
      </c>
      <c r="F702" s="750" t="s">
        <v>635</v>
      </c>
      <c r="G702" s="749" t="s">
        <v>636</v>
      </c>
      <c r="H702" s="749">
        <v>117189</v>
      </c>
      <c r="I702" s="749">
        <v>17189</v>
      </c>
      <c r="J702" s="749" t="s">
        <v>826</v>
      </c>
      <c r="K702" s="749" t="s">
        <v>827</v>
      </c>
      <c r="L702" s="752">
        <v>55.87</v>
      </c>
      <c r="M702" s="752">
        <v>1</v>
      </c>
      <c r="N702" s="753">
        <v>55.87</v>
      </c>
    </row>
    <row r="703" spans="1:14" ht="14.4" customHeight="1" x14ac:dyDescent="0.3">
      <c r="A703" s="747" t="s">
        <v>594</v>
      </c>
      <c r="B703" s="748" t="s">
        <v>595</v>
      </c>
      <c r="C703" s="749" t="s">
        <v>623</v>
      </c>
      <c r="D703" s="750" t="s">
        <v>624</v>
      </c>
      <c r="E703" s="751">
        <v>50113001</v>
      </c>
      <c r="F703" s="750" t="s">
        <v>635</v>
      </c>
      <c r="G703" s="749" t="s">
        <v>636</v>
      </c>
      <c r="H703" s="749">
        <v>930636</v>
      </c>
      <c r="I703" s="749">
        <v>0</v>
      </c>
      <c r="J703" s="749" t="s">
        <v>839</v>
      </c>
      <c r="K703" s="749" t="s">
        <v>596</v>
      </c>
      <c r="L703" s="752">
        <v>100.19770880025197</v>
      </c>
      <c r="M703" s="752">
        <v>8</v>
      </c>
      <c r="N703" s="753">
        <v>801.58167040201579</v>
      </c>
    </row>
    <row r="704" spans="1:14" ht="14.4" customHeight="1" x14ac:dyDescent="0.3">
      <c r="A704" s="747" t="s">
        <v>594</v>
      </c>
      <c r="B704" s="748" t="s">
        <v>595</v>
      </c>
      <c r="C704" s="749" t="s">
        <v>623</v>
      </c>
      <c r="D704" s="750" t="s">
        <v>624</v>
      </c>
      <c r="E704" s="751">
        <v>50113001</v>
      </c>
      <c r="F704" s="750" t="s">
        <v>635</v>
      </c>
      <c r="G704" s="749" t="s">
        <v>636</v>
      </c>
      <c r="H704" s="749">
        <v>67558</v>
      </c>
      <c r="I704" s="749">
        <v>67558</v>
      </c>
      <c r="J704" s="749" t="s">
        <v>863</v>
      </c>
      <c r="K704" s="749" t="s">
        <v>864</v>
      </c>
      <c r="L704" s="752">
        <v>42.720000000000006</v>
      </c>
      <c r="M704" s="752">
        <v>1</v>
      </c>
      <c r="N704" s="753">
        <v>42.720000000000006</v>
      </c>
    </row>
    <row r="705" spans="1:14" ht="14.4" customHeight="1" x14ac:dyDescent="0.3">
      <c r="A705" s="747" t="s">
        <v>594</v>
      </c>
      <c r="B705" s="748" t="s">
        <v>595</v>
      </c>
      <c r="C705" s="749" t="s">
        <v>623</v>
      </c>
      <c r="D705" s="750" t="s">
        <v>624</v>
      </c>
      <c r="E705" s="751">
        <v>50113001</v>
      </c>
      <c r="F705" s="750" t="s">
        <v>635</v>
      </c>
      <c r="G705" s="749" t="s">
        <v>636</v>
      </c>
      <c r="H705" s="749">
        <v>100499</v>
      </c>
      <c r="I705" s="749">
        <v>499</v>
      </c>
      <c r="J705" s="749" t="s">
        <v>869</v>
      </c>
      <c r="K705" s="749" t="s">
        <v>870</v>
      </c>
      <c r="L705" s="752">
        <v>113.17999999999999</v>
      </c>
      <c r="M705" s="752">
        <v>7</v>
      </c>
      <c r="N705" s="753">
        <v>792.26</v>
      </c>
    </row>
    <row r="706" spans="1:14" ht="14.4" customHeight="1" x14ac:dyDescent="0.3">
      <c r="A706" s="747" t="s">
        <v>594</v>
      </c>
      <c r="B706" s="748" t="s">
        <v>595</v>
      </c>
      <c r="C706" s="749" t="s">
        <v>623</v>
      </c>
      <c r="D706" s="750" t="s">
        <v>624</v>
      </c>
      <c r="E706" s="751">
        <v>50113001</v>
      </c>
      <c r="F706" s="750" t="s">
        <v>635</v>
      </c>
      <c r="G706" s="749" t="s">
        <v>636</v>
      </c>
      <c r="H706" s="749">
        <v>100498</v>
      </c>
      <c r="I706" s="749">
        <v>498</v>
      </c>
      <c r="J706" s="749" t="s">
        <v>869</v>
      </c>
      <c r="K706" s="749" t="s">
        <v>1440</v>
      </c>
      <c r="L706" s="752">
        <v>108.75000000000001</v>
      </c>
      <c r="M706" s="752">
        <v>4</v>
      </c>
      <c r="N706" s="753">
        <v>435.00000000000006</v>
      </c>
    </row>
    <row r="707" spans="1:14" ht="14.4" customHeight="1" x14ac:dyDescent="0.3">
      <c r="A707" s="747" t="s">
        <v>594</v>
      </c>
      <c r="B707" s="748" t="s">
        <v>595</v>
      </c>
      <c r="C707" s="749" t="s">
        <v>623</v>
      </c>
      <c r="D707" s="750" t="s">
        <v>624</v>
      </c>
      <c r="E707" s="751">
        <v>50113001</v>
      </c>
      <c r="F707" s="750" t="s">
        <v>635</v>
      </c>
      <c r="G707" s="749" t="s">
        <v>636</v>
      </c>
      <c r="H707" s="749">
        <v>215978</v>
      </c>
      <c r="I707" s="749">
        <v>215978</v>
      </c>
      <c r="J707" s="749" t="s">
        <v>871</v>
      </c>
      <c r="K707" s="749" t="s">
        <v>872</v>
      </c>
      <c r="L707" s="752">
        <v>120.68000000000005</v>
      </c>
      <c r="M707" s="752">
        <v>1</v>
      </c>
      <c r="N707" s="753">
        <v>120.68000000000005</v>
      </c>
    </row>
    <row r="708" spans="1:14" ht="14.4" customHeight="1" x14ac:dyDescent="0.3">
      <c r="A708" s="747" t="s">
        <v>594</v>
      </c>
      <c r="B708" s="748" t="s">
        <v>595</v>
      </c>
      <c r="C708" s="749" t="s">
        <v>623</v>
      </c>
      <c r="D708" s="750" t="s">
        <v>624</v>
      </c>
      <c r="E708" s="751">
        <v>50113001</v>
      </c>
      <c r="F708" s="750" t="s">
        <v>635</v>
      </c>
      <c r="G708" s="749" t="s">
        <v>636</v>
      </c>
      <c r="H708" s="749">
        <v>100502</v>
      </c>
      <c r="I708" s="749">
        <v>502</v>
      </c>
      <c r="J708" s="749" t="s">
        <v>873</v>
      </c>
      <c r="K708" s="749" t="s">
        <v>875</v>
      </c>
      <c r="L708" s="752">
        <v>269.26</v>
      </c>
      <c r="M708" s="752">
        <v>1</v>
      </c>
      <c r="N708" s="753">
        <v>269.26</v>
      </c>
    </row>
    <row r="709" spans="1:14" ht="14.4" customHeight="1" x14ac:dyDescent="0.3">
      <c r="A709" s="747" t="s">
        <v>594</v>
      </c>
      <c r="B709" s="748" t="s">
        <v>595</v>
      </c>
      <c r="C709" s="749" t="s">
        <v>623</v>
      </c>
      <c r="D709" s="750" t="s">
        <v>624</v>
      </c>
      <c r="E709" s="751">
        <v>50113001</v>
      </c>
      <c r="F709" s="750" t="s">
        <v>635</v>
      </c>
      <c r="G709" s="749" t="s">
        <v>636</v>
      </c>
      <c r="H709" s="749">
        <v>110086</v>
      </c>
      <c r="I709" s="749">
        <v>10086</v>
      </c>
      <c r="J709" s="749" t="s">
        <v>898</v>
      </c>
      <c r="K709" s="749" t="s">
        <v>900</v>
      </c>
      <c r="L709" s="752">
        <v>1592.8</v>
      </c>
      <c r="M709" s="752">
        <v>2</v>
      </c>
      <c r="N709" s="753">
        <v>3185.6</v>
      </c>
    </row>
    <row r="710" spans="1:14" ht="14.4" customHeight="1" x14ac:dyDescent="0.3">
      <c r="A710" s="747" t="s">
        <v>594</v>
      </c>
      <c r="B710" s="748" t="s">
        <v>595</v>
      </c>
      <c r="C710" s="749" t="s">
        <v>623</v>
      </c>
      <c r="D710" s="750" t="s">
        <v>624</v>
      </c>
      <c r="E710" s="751">
        <v>50113001</v>
      </c>
      <c r="F710" s="750" t="s">
        <v>635</v>
      </c>
      <c r="G710" s="749" t="s">
        <v>636</v>
      </c>
      <c r="H710" s="749">
        <v>230353</v>
      </c>
      <c r="I710" s="749">
        <v>230353</v>
      </c>
      <c r="J710" s="749" t="s">
        <v>898</v>
      </c>
      <c r="K710" s="749" t="s">
        <v>899</v>
      </c>
      <c r="L710" s="752">
        <v>1592.8000000000002</v>
      </c>
      <c r="M710" s="752">
        <v>6</v>
      </c>
      <c r="N710" s="753">
        <v>9556.8000000000011</v>
      </c>
    </row>
    <row r="711" spans="1:14" ht="14.4" customHeight="1" x14ac:dyDescent="0.3">
      <c r="A711" s="747" t="s">
        <v>594</v>
      </c>
      <c r="B711" s="748" t="s">
        <v>595</v>
      </c>
      <c r="C711" s="749" t="s">
        <v>623</v>
      </c>
      <c r="D711" s="750" t="s">
        <v>624</v>
      </c>
      <c r="E711" s="751">
        <v>50113001</v>
      </c>
      <c r="F711" s="750" t="s">
        <v>635</v>
      </c>
      <c r="G711" s="749" t="s">
        <v>649</v>
      </c>
      <c r="H711" s="749">
        <v>107981</v>
      </c>
      <c r="I711" s="749">
        <v>7981</v>
      </c>
      <c r="J711" s="749" t="s">
        <v>911</v>
      </c>
      <c r="K711" s="749" t="s">
        <v>913</v>
      </c>
      <c r="L711" s="752">
        <v>50.64</v>
      </c>
      <c r="M711" s="752">
        <v>5</v>
      </c>
      <c r="N711" s="753">
        <v>253.2</v>
      </c>
    </row>
    <row r="712" spans="1:14" ht="14.4" customHeight="1" x14ac:dyDescent="0.3">
      <c r="A712" s="747" t="s">
        <v>594</v>
      </c>
      <c r="B712" s="748" t="s">
        <v>595</v>
      </c>
      <c r="C712" s="749" t="s">
        <v>623</v>
      </c>
      <c r="D712" s="750" t="s">
        <v>624</v>
      </c>
      <c r="E712" s="751">
        <v>50113001</v>
      </c>
      <c r="F712" s="750" t="s">
        <v>635</v>
      </c>
      <c r="G712" s="749" t="s">
        <v>649</v>
      </c>
      <c r="H712" s="749">
        <v>155824</v>
      </c>
      <c r="I712" s="749">
        <v>55824</v>
      </c>
      <c r="J712" s="749" t="s">
        <v>911</v>
      </c>
      <c r="K712" s="749" t="s">
        <v>914</v>
      </c>
      <c r="L712" s="752">
        <v>50.645172413793105</v>
      </c>
      <c r="M712" s="752">
        <v>29</v>
      </c>
      <c r="N712" s="753">
        <v>1468.71</v>
      </c>
    </row>
    <row r="713" spans="1:14" ht="14.4" customHeight="1" x14ac:dyDescent="0.3">
      <c r="A713" s="747" t="s">
        <v>594</v>
      </c>
      <c r="B713" s="748" t="s">
        <v>595</v>
      </c>
      <c r="C713" s="749" t="s">
        <v>623</v>
      </c>
      <c r="D713" s="750" t="s">
        <v>624</v>
      </c>
      <c r="E713" s="751">
        <v>50113001</v>
      </c>
      <c r="F713" s="750" t="s">
        <v>635</v>
      </c>
      <c r="G713" s="749" t="s">
        <v>636</v>
      </c>
      <c r="H713" s="749">
        <v>207820</v>
      </c>
      <c r="I713" s="749">
        <v>207820</v>
      </c>
      <c r="J713" s="749" t="s">
        <v>930</v>
      </c>
      <c r="K713" s="749" t="s">
        <v>931</v>
      </c>
      <c r="L713" s="752">
        <v>30.45</v>
      </c>
      <c r="M713" s="752">
        <v>5</v>
      </c>
      <c r="N713" s="753">
        <v>152.25</v>
      </c>
    </row>
    <row r="714" spans="1:14" ht="14.4" customHeight="1" x14ac:dyDescent="0.3">
      <c r="A714" s="747" t="s">
        <v>594</v>
      </c>
      <c r="B714" s="748" t="s">
        <v>595</v>
      </c>
      <c r="C714" s="749" t="s">
        <v>623</v>
      </c>
      <c r="D714" s="750" t="s">
        <v>624</v>
      </c>
      <c r="E714" s="751">
        <v>50113001</v>
      </c>
      <c r="F714" s="750" t="s">
        <v>635</v>
      </c>
      <c r="G714" s="749" t="s">
        <v>636</v>
      </c>
      <c r="H714" s="749">
        <v>207819</v>
      </c>
      <c r="I714" s="749">
        <v>207819</v>
      </c>
      <c r="J714" s="749" t="s">
        <v>1441</v>
      </c>
      <c r="K714" s="749" t="s">
        <v>1442</v>
      </c>
      <c r="L714" s="752">
        <v>20.030000000000005</v>
      </c>
      <c r="M714" s="752">
        <v>2</v>
      </c>
      <c r="N714" s="753">
        <v>40.060000000000009</v>
      </c>
    </row>
    <row r="715" spans="1:14" ht="14.4" customHeight="1" x14ac:dyDescent="0.3">
      <c r="A715" s="747" t="s">
        <v>594</v>
      </c>
      <c r="B715" s="748" t="s">
        <v>595</v>
      </c>
      <c r="C715" s="749" t="s">
        <v>623</v>
      </c>
      <c r="D715" s="750" t="s">
        <v>624</v>
      </c>
      <c r="E715" s="751">
        <v>50113001</v>
      </c>
      <c r="F715" s="750" t="s">
        <v>635</v>
      </c>
      <c r="G715" s="749" t="s">
        <v>636</v>
      </c>
      <c r="H715" s="749">
        <v>111671</v>
      </c>
      <c r="I715" s="749">
        <v>11671</v>
      </c>
      <c r="J715" s="749" t="s">
        <v>938</v>
      </c>
      <c r="K715" s="749" t="s">
        <v>939</v>
      </c>
      <c r="L715" s="752">
        <v>209</v>
      </c>
      <c r="M715" s="752">
        <v>2</v>
      </c>
      <c r="N715" s="753">
        <v>418</v>
      </c>
    </row>
    <row r="716" spans="1:14" ht="14.4" customHeight="1" x14ac:dyDescent="0.3">
      <c r="A716" s="747" t="s">
        <v>594</v>
      </c>
      <c r="B716" s="748" t="s">
        <v>595</v>
      </c>
      <c r="C716" s="749" t="s">
        <v>623</v>
      </c>
      <c r="D716" s="750" t="s">
        <v>624</v>
      </c>
      <c r="E716" s="751">
        <v>50113001</v>
      </c>
      <c r="F716" s="750" t="s">
        <v>635</v>
      </c>
      <c r="G716" s="749" t="s">
        <v>636</v>
      </c>
      <c r="H716" s="749">
        <v>182952</v>
      </c>
      <c r="I716" s="749">
        <v>82952</v>
      </c>
      <c r="J716" s="749" t="s">
        <v>963</v>
      </c>
      <c r="K716" s="749" t="s">
        <v>964</v>
      </c>
      <c r="L716" s="752">
        <v>175.40260869565219</v>
      </c>
      <c r="M716" s="752">
        <v>46</v>
      </c>
      <c r="N716" s="753">
        <v>8068.52</v>
      </c>
    </row>
    <row r="717" spans="1:14" ht="14.4" customHeight="1" x14ac:dyDescent="0.3">
      <c r="A717" s="747" t="s">
        <v>594</v>
      </c>
      <c r="B717" s="748" t="s">
        <v>595</v>
      </c>
      <c r="C717" s="749" t="s">
        <v>623</v>
      </c>
      <c r="D717" s="750" t="s">
        <v>624</v>
      </c>
      <c r="E717" s="751">
        <v>50113001</v>
      </c>
      <c r="F717" s="750" t="s">
        <v>635</v>
      </c>
      <c r="G717" s="749" t="s">
        <v>649</v>
      </c>
      <c r="H717" s="749">
        <v>109712</v>
      </c>
      <c r="I717" s="749">
        <v>9712</v>
      </c>
      <c r="J717" s="749" t="s">
        <v>985</v>
      </c>
      <c r="K717" s="749" t="s">
        <v>986</v>
      </c>
      <c r="L717" s="752">
        <v>300.27268722466965</v>
      </c>
      <c r="M717" s="752">
        <v>227</v>
      </c>
      <c r="N717" s="753">
        <v>68161.900000000009</v>
      </c>
    </row>
    <row r="718" spans="1:14" ht="14.4" customHeight="1" x14ac:dyDescent="0.3">
      <c r="A718" s="747" t="s">
        <v>594</v>
      </c>
      <c r="B718" s="748" t="s">
        <v>595</v>
      </c>
      <c r="C718" s="749" t="s">
        <v>623</v>
      </c>
      <c r="D718" s="750" t="s">
        <v>624</v>
      </c>
      <c r="E718" s="751">
        <v>50113001</v>
      </c>
      <c r="F718" s="750" t="s">
        <v>635</v>
      </c>
      <c r="G718" s="749" t="s">
        <v>649</v>
      </c>
      <c r="H718" s="749">
        <v>109710</v>
      </c>
      <c r="I718" s="749">
        <v>9710</v>
      </c>
      <c r="J718" s="749" t="s">
        <v>985</v>
      </c>
      <c r="K718" s="749" t="s">
        <v>1388</v>
      </c>
      <c r="L718" s="752">
        <v>69.024545454545461</v>
      </c>
      <c r="M718" s="752">
        <v>55</v>
      </c>
      <c r="N718" s="753">
        <v>3796.3500000000004</v>
      </c>
    </row>
    <row r="719" spans="1:14" ht="14.4" customHeight="1" x14ac:dyDescent="0.3">
      <c r="A719" s="747" t="s">
        <v>594</v>
      </c>
      <c r="B719" s="748" t="s">
        <v>595</v>
      </c>
      <c r="C719" s="749" t="s">
        <v>623</v>
      </c>
      <c r="D719" s="750" t="s">
        <v>624</v>
      </c>
      <c r="E719" s="751">
        <v>50113001</v>
      </c>
      <c r="F719" s="750" t="s">
        <v>635</v>
      </c>
      <c r="G719" s="749" t="s">
        <v>649</v>
      </c>
      <c r="H719" s="749">
        <v>109711</v>
      </c>
      <c r="I719" s="749">
        <v>9711</v>
      </c>
      <c r="J719" s="749" t="s">
        <v>985</v>
      </c>
      <c r="K719" s="749" t="s">
        <v>987</v>
      </c>
      <c r="L719" s="752">
        <v>170.488</v>
      </c>
      <c r="M719" s="752">
        <v>25</v>
      </c>
      <c r="N719" s="753">
        <v>4262.2</v>
      </c>
    </row>
    <row r="720" spans="1:14" ht="14.4" customHeight="1" x14ac:dyDescent="0.3">
      <c r="A720" s="747" t="s">
        <v>594</v>
      </c>
      <c r="B720" s="748" t="s">
        <v>595</v>
      </c>
      <c r="C720" s="749" t="s">
        <v>623</v>
      </c>
      <c r="D720" s="750" t="s">
        <v>624</v>
      </c>
      <c r="E720" s="751">
        <v>50113001</v>
      </c>
      <c r="F720" s="750" t="s">
        <v>635</v>
      </c>
      <c r="G720" s="749" t="s">
        <v>636</v>
      </c>
      <c r="H720" s="749">
        <v>214745</v>
      </c>
      <c r="I720" s="749">
        <v>214745</v>
      </c>
      <c r="J720" s="749" t="s">
        <v>1000</v>
      </c>
      <c r="K720" s="749" t="s">
        <v>1001</v>
      </c>
      <c r="L720" s="752">
        <v>1196.3271428571429</v>
      </c>
      <c r="M720" s="752">
        <v>7</v>
      </c>
      <c r="N720" s="753">
        <v>8374.2900000000009</v>
      </c>
    </row>
    <row r="721" spans="1:14" ht="14.4" customHeight="1" x14ac:dyDescent="0.3">
      <c r="A721" s="747" t="s">
        <v>594</v>
      </c>
      <c r="B721" s="748" t="s">
        <v>595</v>
      </c>
      <c r="C721" s="749" t="s">
        <v>623</v>
      </c>
      <c r="D721" s="750" t="s">
        <v>624</v>
      </c>
      <c r="E721" s="751">
        <v>50113001</v>
      </c>
      <c r="F721" s="750" t="s">
        <v>635</v>
      </c>
      <c r="G721" s="749" t="s">
        <v>636</v>
      </c>
      <c r="H721" s="749">
        <v>150118</v>
      </c>
      <c r="I721" s="749">
        <v>50118</v>
      </c>
      <c r="J721" s="749" t="s">
        <v>1021</v>
      </c>
      <c r="K721" s="749" t="s">
        <v>1022</v>
      </c>
      <c r="L721" s="752">
        <v>98.450000000000031</v>
      </c>
      <c r="M721" s="752">
        <v>1</v>
      </c>
      <c r="N721" s="753">
        <v>98.450000000000031</v>
      </c>
    </row>
    <row r="722" spans="1:14" ht="14.4" customHeight="1" x14ac:dyDescent="0.3">
      <c r="A722" s="747" t="s">
        <v>594</v>
      </c>
      <c r="B722" s="748" t="s">
        <v>595</v>
      </c>
      <c r="C722" s="749" t="s">
        <v>623</v>
      </c>
      <c r="D722" s="750" t="s">
        <v>624</v>
      </c>
      <c r="E722" s="751">
        <v>50113001</v>
      </c>
      <c r="F722" s="750" t="s">
        <v>635</v>
      </c>
      <c r="G722" s="749" t="s">
        <v>649</v>
      </c>
      <c r="H722" s="749">
        <v>166030</v>
      </c>
      <c r="I722" s="749">
        <v>66030</v>
      </c>
      <c r="J722" s="749" t="s">
        <v>1048</v>
      </c>
      <c r="K722" s="749" t="s">
        <v>889</v>
      </c>
      <c r="L722" s="752">
        <v>29.86</v>
      </c>
      <c r="M722" s="752">
        <v>2</v>
      </c>
      <c r="N722" s="753">
        <v>59.72</v>
      </c>
    </row>
    <row r="723" spans="1:14" ht="14.4" customHeight="1" x14ac:dyDescent="0.3">
      <c r="A723" s="747" t="s">
        <v>594</v>
      </c>
      <c r="B723" s="748" t="s">
        <v>595</v>
      </c>
      <c r="C723" s="749" t="s">
        <v>623</v>
      </c>
      <c r="D723" s="750" t="s">
        <v>624</v>
      </c>
      <c r="E723" s="751">
        <v>50113010</v>
      </c>
      <c r="F723" s="750" t="s">
        <v>1443</v>
      </c>
      <c r="G723" s="749" t="s">
        <v>636</v>
      </c>
      <c r="H723" s="749">
        <v>200405</v>
      </c>
      <c r="I723" s="749">
        <v>200405</v>
      </c>
      <c r="J723" s="749" t="s">
        <v>1444</v>
      </c>
      <c r="K723" s="749" t="s">
        <v>1445</v>
      </c>
      <c r="L723" s="752">
        <v>3036</v>
      </c>
      <c r="M723" s="752">
        <v>500</v>
      </c>
      <c r="N723" s="753">
        <v>1518000</v>
      </c>
    </row>
    <row r="724" spans="1:14" ht="14.4" customHeight="1" x14ac:dyDescent="0.3">
      <c r="A724" s="747" t="s">
        <v>594</v>
      </c>
      <c r="B724" s="748" t="s">
        <v>595</v>
      </c>
      <c r="C724" s="749" t="s">
        <v>623</v>
      </c>
      <c r="D724" s="750" t="s">
        <v>624</v>
      </c>
      <c r="E724" s="751">
        <v>50113010</v>
      </c>
      <c r="F724" s="750" t="s">
        <v>1443</v>
      </c>
      <c r="G724" s="749" t="s">
        <v>636</v>
      </c>
      <c r="H724" s="749">
        <v>215805</v>
      </c>
      <c r="I724" s="749">
        <v>215805</v>
      </c>
      <c r="J724" s="749" t="s">
        <v>1446</v>
      </c>
      <c r="K724" s="749" t="s">
        <v>1447</v>
      </c>
      <c r="L724" s="752">
        <v>5701.72</v>
      </c>
      <c r="M724" s="752">
        <v>30</v>
      </c>
      <c r="N724" s="753">
        <v>171051.6</v>
      </c>
    </row>
    <row r="725" spans="1:14" ht="14.4" customHeight="1" x14ac:dyDescent="0.3">
      <c r="A725" s="747" t="s">
        <v>594</v>
      </c>
      <c r="B725" s="748" t="s">
        <v>595</v>
      </c>
      <c r="C725" s="749" t="s">
        <v>623</v>
      </c>
      <c r="D725" s="750" t="s">
        <v>624</v>
      </c>
      <c r="E725" s="751">
        <v>50113010</v>
      </c>
      <c r="F725" s="750" t="s">
        <v>1443</v>
      </c>
      <c r="G725" s="749" t="s">
        <v>636</v>
      </c>
      <c r="H725" s="749">
        <v>230698</v>
      </c>
      <c r="I725" s="749">
        <v>230698</v>
      </c>
      <c r="J725" s="749" t="s">
        <v>1446</v>
      </c>
      <c r="K725" s="749" t="s">
        <v>1448</v>
      </c>
      <c r="L725" s="752">
        <v>5701.7199999999993</v>
      </c>
      <c r="M725" s="752">
        <v>140</v>
      </c>
      <c r="N725" s="753">
        <v>798240.79999999993</v>
      </c>
    </row>
    <row r="726" spans="1:14" ht="14.4" customHeight="1" x14ac:dyDescent="0.3">
      <c r="A726" s="747" t="s">
        <v>594</v>
      </c>
      <c r="B726" s="748" t="s">
        <v>595</v>
      </c>
      <c r="C726" s="749" t="s">
        <v>623</v>
      </c>
      <c r="D726" s="750" t="s">
        <v>624</v>
      </c>
      <c r="E726" s="751">
        <v>50113010</v>
      </c>
      <c r="F726" s="750" t="s">
        <v>1443</v>
      </c>
      <c r="G726" s="749" t="s">
        <v>636</v>
      </c>
      <c r="H726" s="749">
        <v>197866</v>
      </c>
      <c r="I726" s="749">
        <v>197866</v>
      </c>
      <c r="J726" s="749" t="s">
        <v>1449</v>
      </c>
      <c r="K726" s="749" t="s">
        <v>1450</v>
      </c>
      <c r="L726" s="752">
        <v>2919.4</v>
      </c>
      <c r="M726" s="752">
        <v>210</v>
      </c>
      <c r="N726" s="753">
        <v>613074</v>
      </c>
    </row>
    <row r="727" spans="1:14" ht="14.4" customHeight="1" x14ac:dyDescent="0.3">
      <c r="A727" s="747" t="s">
        <v>594</v>
      </c>
      <c r="B727" s="748" t="s">
        <v>595</v>
      </c>
      <c r="C727" s="749" t="s">
        <v>623</v>
      </c>
      <c r="D727" s="750" t="s">
        <v>624</v>
      </c>
      <c r="E727" s="751">
        <v>50113017</v>
      </c>
      <c r="F727" s="750" t="s">
        <v>1451</v>
      </c>
      <c r="G727" s="749" t="s">
        <v>636</v>
      </c>
      <c r="H727" s="749">
        <v>223040</v>
      </c>
      <c r="I727" s="749">
        <v>223040</v>
      </c>
      <c r="J727" s="749" t="s">
        <v>1452</v>
      </c>
      <c r="K727" s="749" t="s">
        <v>1453</v>
      </c>
      <c r="L727" s="752">
        <v>12265</v>
      </c>
      <c r="M727" s="752">
        <v>17</v>
      </c>
      <c r="N727" s="753">
        <v>208505</v>
      </c>
    </row>
    <row r="728" spans="1:14" ht="14.4" customHeight="1" x14ac:dyDescent="0.3">
      <c r="A728" s="747" t="s">
        <v>594</v>
      </c>
      <c r="B728" s="748" t="s">
        <v>595</v>
      </c>
      <c r="C728" s="749" t="s">
        <v>626</v>
      </c>
      <c r="D728" s="750" t="s">
        <v>627</v>
      </c>
      <c r="E728" s="751">
        <v>50113001</v>
      </c>
      <c r="F728" s="750" t="s">
        <v>635</v>
      </c>
      <c r="G728" s="749" t="s">
        <v>649</v>
      </c>
      <c r="H728" s="749">
        <v>501927</v>
      </c>
      <c r="I728" s="749">
        <v>172774</v>
      </c>
      <c r="J728" s="749" t="s">
        <v>1454</v>
      </c>
      <c r="K728" s="749" t="s">
        <v>1455</v>
      </c>
      <c r="L728" s="752">
        <v>266.7</v>
      </c>
      <c r="M728" s="752">
        <v>-14</v>
      </c>
      <c r="N728" s="753">
        <v>-3733.7999999999997</v>
      </c>
    </row>
    <row r="729" spans="1:14" ht="14.4" customHeight="1" x14ac:dyDescent="0.3">
      <c r="A729" s="747" t="s">
        <v>594</v>
      </c>
      <c r="B729" s="748" t="s">
        <v>595</v>
      </c>
      <c r="C729" s="749" t="s">
        <v>626</v>
      </c>
      <c r="D729" s="750" t="s">
        <v>627</v>
      </c>
      <c r="E729" s="751">
        <v>50113001</v>
      </c>
      <c r="F729" s="750" t="s">
        <v>635</v>
      </c>
      <c r="G729" s="749" t="s">
        <v>636</v>
      </c>
      <c r="H729" s="749">
        <v>192730</v>
      </c>
      <c r="I729" s="749">
        <v>92730</v>
      </c>
      <c r="J729" s="749" t="s">
        <v>639</v>
      </c>
      <c r="K729" s="749" t="s">
        <v>641</v>
      </c>
      <c r="L729" s="752">
        <v>453.92600000000004</v>
      </c>
      <c r="M729" s="752">
        <v>5</v>
      </c>
      <c r="N729" s="753">
        <v>2269.63</v>
      </c>
    </row>
    <row r="730" spans="1:14" ht="14.4" customHeight="1" x14ac:dyDescent="0.3">
      <c r="A730" s="747" t="s">
        <v>594</v>
      </c>
      <c r="B730" s="748" t="s">
        <v>595</v>
      </c>
      <c r="C730" s="749" t="s">
        <v>626</v>
      </c>
      <c r="D730" s="750" t="s">
        <v>627</v>
      </c>
      <c r="E730" s="751">
        <v>50113001</v>
      </c>
      <c r="F730" s="750" t="s">
        <v>635</v>
      </c>
      <c r="G730" s="749" t="s">
        <v>636</v>
      </c>
      <c r="H730" s="749">
        <v>176064</v>
      </c>
      <c r="I730" s="749">
        <v>76064</v>
      </c>
      <c r="J730" s="749" t="s">
        <v>642</v>
      </c>
      <c r="K730" s="749" t="s">
        <v>643</v>
      </c>
      <c r="L730" s="752">
        <v>83.95</v>
      </c>
      <c r="M730" s="752">
        <v>2</v>
      </c>
      <c r="N730" s="753">
        <v>167.9</v>
      </c>
    </row>
    <row r="731" spans="1:14" ht="14.4" customHeight="1" x14ac:dyDescent="0.3">
      <c r="A731" s="747" t="s">
        <v>594</v>
      </c>
      <c r="B731" s="748" t="s">
        <v>595</v>
      </c>
      <c r="C731" s="749" t="s">
        <v>626</v>
      </c>
      <c r="D731" s="750" t="s">
        <v>627</v>
      </c>
      <c r="E731" s="751">
        <v>50113001</v>
      </c>
      <c r="F731" s="750" t="s">
        <v>635</v>
      </c>
      <c r="G731" s="749" t="s">
        <v>636</v>
      </c>
      <c r="H731" s="749">
        <v>100009</v>
      </c>
      <c r="I731" s="749">
        <v>9</v>
      </c>
      <c r="J731" s="749" t="s">
        <v>1456</v>
      </c>
      <c r="K731" s="749" t="s">
        <v>1457</v>
      </c>
      <c r="L731" s="752">
        <v>40.24</v>
      </c>
      <c r="M731" s="752">
        <v>1</v>
      </c>
      <c r="N731" s="753">
        <v>40.24</v>
      </c>
    </row>
    <row r="732" spans="1:14" ht="14.4" customHeight="1" x14ac:dyDescent="0.3">
      <c r="A732" s="747" t="s">
        <v>594</v>
      </c>
      <c r="B732" s="748" t="s">
        <v>595</v>
      </c>
      <c r="C732" s="749" t="s">
        <v>626</v>
      </c>
      <c r="D732" s="750" t="s">
        <v>627</v>
      </c>
      <c r="E732" s="751">
        <v>50113001</v>
      </c>
      <c r="F732" s="750" t="s">
        <v>635</v>
      </c>
      <c r="G732" s="749" t="s">
        <v>636</v>
      </c>
      <c r="H732" s="749">
        <v>991011</v>
      </c>
      <c r="I732" s="749">
        <v>0</v>
      </c>
      <c r="J732" s="749" t="s">
        <v>1458</v>
      </c>
      <c r="K732" s="749" t="s">
        <v>596</v>
      </c>
      <c r="L732" s="752">
        <v>0.01</v>
      </c>
      <c r="M732" s="752">
        <v>10</v>
      </c>
      <c r="N732" s="753">
        <v>0.1</v>
      </c>
    </row>
    <row r="733" spans="1:14" ht="14.4" customHeight="1" x14ac:dyDescent="0.3">
      <c r="A733" s="747" t="s">
        <v>594</v>
      </c>
      <c r="B733" s="748" t="s">
        <v>595</v>
      </c>
      <c r="C733" s="749" t="s">
        <v>626</v>
      </c>
      <c r="D733" s="750" t="s">
        <v>627</v>
      </c>
      <c r="E733" s="751">
        <v>50113001</v>
      </c>
      <c r="F733" s="750" t="s">
        <v>635</v>
      </c>
      <c r="G733" s="749" t="s">
        <v>636</v>
      </c>
      <c r="H733" s="749">
        <v>100362</v>
      </c>
      <c r="I733" s="749">
        <v>362</v>
      </c>
      <c r="J733" s="749" t="s">
        <v>644</v>
      </c>
      <c r="K733" s="749" t="s">
        <v>645</v>
      </c>
      <c r="L733" s="752">
        <v>72.92</v>
      </c>
      <c r="M733" s="752">
        <v>3</v>
      </c>
      <c r="N733" s="753">
        <v>218.76</v>
      </c>
    </row>
    <row r="734" spans="1:14" ht="14.4" customHeight="1" x14ac:dyDescent="0.3">
      <c r="A734" s="747" t="s">
        <v>594</v>
      </c>
      <c r="B734" s="748" t="s">
        <v>595</v>
      </c>
      <c r="C734" s="749" t="s">
        <v>626</v>
      </c>
      <c r="D734" s="750" t="s">
        <v>627</v>
      </c>
      <c r="E734" s="751">
        <v>50113001</v>
      </c>
      <c r="F734" s="750" t="s">
        <v>635</v>
      </c>
      <c r="G734" s="749" t="s">
        <v>636</v>
      </c>
      <c r="H734" s="749">
        <v>202701</v>
      </c>
      <c r="I734" s="749">
        <v>202701</v>
      </c>
      <c r="J734" s="749" t="s">
        <v>646</v>
      </c>
      <c r="K734" s="749" t="s">
        <v>647</v>
      </c>
      <c r="L734" s="752">
        <v>132.97000000000003</v>
      </c>
      <c r="M734" s="752">
        <v>2</v>
      </c>
      <c r="N734" s="753">
        <v>265.94000000000005</v>
      </c>
    </row>
    <row r="735" spans="1:14" ht="14.4" customHeight="1" x14ac:dyDescent="0.3">
      <c r="A735" s="747" t="s">
        <v>594</v>
      </c>
      <c r="B735" s="748" t="s">
        <v>595</v>
      </c>
      <c r="C735" s="749" t="s">
        <v>626</v>
      </c>
      <c r="D735" s="750" t="s">
        <v>627</v>
      </c>
      <c r="E735" s="751">
        <v>50113001</v>
      </c>
      <c r="F735" s="750" t="s">
        <v>635</v>
      </c>
      <c r="G735" s="749" t="s">
        <v>649</v>
      </c>
      <c r="H735" s="749">
        <v>102954</v>
      </c>
      <c r="I735" s="749">
        <v>2954</v>
      </c>
      <c r="J735" s="749" t="s">
        <v>650</v>
      </c>
      <c r="K735" s="749" t="s">
        <v>651</v>
      </c>
      <c r="L735" s="752">
        <v>14.99</v>
      </c>
      <c r="M735" s="752">
        <v>1</v>
      </c>
      <c r="N735" s="753">
        <v>14.99</v>
      </c>
    </row>
    <row r="736" spans="1:14" ht="14.4" customHeight="1" x14ac:dyDescent="0.3">
      <c r="A736" s="747" t="s">
        <v>594</v>
      </c>
      <c r="B736" s="748" t="s">
        <v>595</v>
      </c>
      <c r="C736" s="749" t="s">
        <v>626</v>
      </c>
      <c r="D736" s="750" t="s">
        <v>627</v>
      </c>
      <c r="E736" s="751">
        <v>50113001</v>
      </c>
      <c r="F736" s="750" t="s">
        <v>635</v>
      </c>
      <c r="G736" s="749" t="s">
        <v>649</v>
      </c>
      <c r="H736" s="749">
        <v>115379</v>
      </c>
      <c r="I736" s="749">
        <v>15379</v>
      </c>
      <c r="J736" s="749" t="s">
        <v>650</v>
      </c>
      <c r="K736" s="749" t="s">
        <v>1459</v>
      </c>
      <c r="L736" s="752">
        <v>53.94</v>
      </c>
      <c r="M736" s="752">
        <v>2</v>
      </c>
      <c r="N736" s="753">
        <v>107.88</v>
      </c>
    </row>
    <row r="737" spans="1:14" ht="14.4" customHeight="1" x14ac:dyDescent="0.3">
      <c r="A737" s="747" t="s">
        <v>594</v>
      </c>
      <c r="B737" s="748" t="s">
        <v>595</v>
      </c>
      <c r="C737" s="749" t="s">
        <v>626</v>
      </c>
      <c r="D737" s="750" t="s">
        <v>627</v>
      </c>
      <c r="E737" s="751">
        <v>50113001</v>
      </c>
      <c r="F737" s="750" t="s">
        <v>635</v>
      </c>
      <c r="G737" s="749" t="s">
        <v>649</v>
      </c>
      <c r="H737" s="749">
        <v>102945</v>
      </c>
      <c r="I737" s="749">
        <v>2945</v>
      </c>
      <c r="J737" s="749" t="s">
        <v>652</v>
      </c>
      <c r="K737" s="749" t="s">
        <v>653</v>
      </c>
      <c r="L737" s="752">
        <v>8.66</v>
      </c>
      <c r="M737" s="752">
        <v>2</v>
      </c>
      <c r="N737" s="753">
        <v>17.32</v>
      </c>
    </row>
    <row r="738" spans="1:14" ht="14.4" customHeight="1" x14ac:dyDescent="0.3">
      <c r="A738" s="747" t="s">
        <v>594</v>
      </c>
      <c r="B738" s="748" t="s">
        <v>595</v>
      </c>
      <c r="C738" s="749" t="s">
        <v>626</v>
      </c>
      <c r="D738" s="750" t="s">
        <v>627</v>
      </c>
      <c r="E738" s="751">
        <v>50113001</v>
      </c>
      <c r="F738" s="750" t="s">
        <v>635</v>
      </c>
      <c r="G738" s="749" t="s">
        <v>636</v>
      </c>
      <c r="H738" s="749">
        <v>135207</v>
      </c>
      <c r="I738" s="749">
        <v>135207</v>
      </c>
      <c r="J738" s="749" t="s">
        <v>1460</v>
      </c>
      <c r="K738" s="749" t="s">
        <v>1461</v>
      </c>
      <c r="L738" s="752">
        <v>514.0100000000001</v>
      </c>
      <c r="M738" s="752">
        <v>1</v>
      </c>
      <c r="N738" s="753">
        <v>514.0100000000001</v>
      </c>
    </row>
    <row r="739" spans="1:14" ht="14.4" customHeight="1" x14ac:dyDescent="0.3">
      <c r="A739" s="747" t="s">
        <v>594</v>
      </c>
      <c r="B739" s="748" t="s">
        <v>595</v>
      </c>
      <c r="C739" s="749" t="s">
        <v>626</v>
      </c>
      <c r="D739" s="750" t="s">
        <v>627</v>
      </c>
      <c r="E739" s="751">
        <v>50113001</v>
      </c>
      <c r="F739" s="750" t="s">
        <v>635</v>
      </c>
      <c r="G739" s="749" t="s">
        <v>636</v>
      </c>
      <c r="H739" s="749">
        <v>167547</v>
      </c>
      <c r="I739" s="749">
        <v>67547</v>
      </c>
      <c r="J739" s="749" t="s">
        <v>654</v>
      </c>
      <c r="K739" s="749" t="s">
        <v>655</v>
      </c>
      <c r="L739" s="752">
        <v>47.12</v>
      </c>
      <c r="M739" s="752">
        <v>2</v>
      </c>
      <c r="N739" s="753">
        <v>94.24</v>
      </c>
    </row>
    <row r="740" spans="1:14" ht="14.4" customHeight="1" x14ac:dyDescent="0.3">
      <c r="A740" s="747" t="s">
        <v>594</v>
      </c>
      <c r="B740" s="748" t="s">
        <v>595</v>
      </c>
      <c r="C740" s="749" t="s">
        <v>626</v>
      </c>
      <c r="D740" s="750" t="s">
        <v>627</v>
      </c>
      <c r="E740" s="751">
        <v>50113001</v>
      </c>
      <c r="F740" s="750" t="s">
        <v>635</v>
      </c>
      <c r="G740" s="749" t="s">
        <v>649</v>
      </c>
      <c r="H740" s="749">
        <v>127272</v>
      </c>
      <c r="I740" s="749">
        <v>127272</v>
      </c>
      <c r="J740" s="749" t="s">
        <v>1120</v>
      </c>
      <c r="K740" s="749" t="s">
        <v>1462</v>
      </c>
      <c r="L740" s="752">
        <v>48.130000000000017</v>
      </c>
      <c r="M740" s="752">
        <v>1</v>
      </c>
      <c r="N740" s="753">
        <v>48.130000000000017</v>
      </c>
    </row>
    <row r="741" spans="1:14" ht="14.4" customHeight="1" x14ac:dyDescent="0.3">
      <c r="A741" s="747" t="s">
        <v>594</v>
      </c>
      <c r="B741" s="748" t="s">
        <v>595</v>
      </c>
      <c r="C741" s="749" t="s">
        <v>626</v>
      </c>
      <c r="D741" s="750" t="s">
        <v>627</v>
      </c>
      <c r="E741" s="751">
        <v>50113001</v>
      </c>
      <c r="F741" s="750" t="s">
        <v>635</v>
      </c>
      <c r="G741" s="749" t="s">
        <v>636</v>
      </c>
      <c r="H741" s="749">
        <v>187167</v>
      </c>
      <c r="I741" s="749">
        <v>87167</v>
      </c>
      <c r="J741" s="749" t="s">
        <v>1122</v>
      </c>
      <c r="K741" s="749" t="s">
        <v>1123</v>
      </c>
      <c r="L741" s="752">
        <v>41.53</v>
      </c>
      <c r="M741" s="752">
        <v>1</v>
      </c>
      <c r="N741" s="753">
        <v>41.53</v>
      </c>
    </row>
    <row r="742" spans="1:14" ht="14.4" customHeight="1" x14ac:dyDescent="0.3">
      <c r="A742" s="747" t="s">
        <v>594</v>
      </c>
      <c r="B742" s="748" t="s">
        <v>595</v>
      </c>
      <c r="C742" s="749" t="s">
        <v>626</v>
      </c>
      <c r="D742" s="750" t="s">
        <v>627</v>
      </c>
      <c r="E742" s="751">
        <v>50113001</v>
      </c>
      <c r="F742" s="750" t="s">
        <v>635</v>
      </c>
      <c r="G742" s="749" t="s">
        <v>636</v>
      </c>
      <c r="H742" s="749">
        <v>235897</v>
      </c>
      <c r="I742" s="749">
        <v>235897</v>
      </c>
      <c r="J742" s="749" t="s">
        <v>660</v>
      </c>
      <c r="K742" s="749" t="s">
        <v>661</v>
      </c>
      <c r="L742" s="752">
        <v>59.91</v>
      </c>
      <c r="M742" s="752">
        <v>2</v>
      </c>
      <c r="N742" s="753">
        <v>119.82</v>
      </c>
    </row>
    <row r="743" spans="1:14" ht="14.4" customHeight="1" x14ac:dyDescent="0.3">
      <c r="A743" s="747" t="s">
        <v>594</v>
      </c>
      <c r="B743" s="748" t="s">
        <v>595</v>
      </c>
      <c r="C743" s="749" t="s">
        <v>626</v>
      </c>
      <c r="D743" s="750" t="s">
        <v>627</v>
      </c>
      <c r="E743" s="751">
        <v>50113001</v>
      </c>
      <c r="F743" s="750" t="s">
        <v>635</v>
      </c>
      <c r="G743" s="749" t="s">
        <v>636</v>
      </c>
      <c r="H743" s="749">
        <v>207931</v>
      </c>
      <c r="I743" s="749">
        <v>207931</v>
      </c>
      <c r="J743" s="749" t="s">
        <v>662</v>
      </c>
      <c r="K743" s="749" t="s">
        <v>663</v>
      </c>
      <c r="L743" s="752">
        <v>26.089999999999989</v>
      </c>
      <c r="M743" s="752">
        <v>1</v>
      </c>
      <c r="N743" s="753">
        <v>26.089999999999989</v>
      </c>
    </row>
    <row r="744" spans="1:14" ht="14.4" customHeight="1" x14ac:dyDescent="0.3">
      <c r="A744" s="747" t="s">
        <v>594</v>
      </c>
      <c r="B744" s="748" t="s">
        <v>595</v>
      </c>
      <c r="C744" s="749" t="s">
        <v>626</v>
      </c>
      <c r="D744" s="750" t="s">
        <v>627</v>
      </c>
      <c r="E744" s="751">
        <v>50113001</v>
      </c>
      <c r="F744" s="750" t="s">
        <v>635</v>
      </c>
      <c r="G744" s="749" t="s">
        <v>636</v>
      </c>
      <c r="H744" s="749">
        <v>196610</v>
      </c>
      <c r="I744" s="749">
        <v>96610</v>
      </c>
      <c r="J744" s="749" t="s">
        <v>664</v>
      </c>
      <c r="K744" s="749" t="s">
        <v>665</v>
      </c>
      <c r="L744" s="752">
        <v>46.38</v>
      </c>
      <c r="M744" s="752">
        <v>3</v>
      </c>
      <c r="N744" s="753">
        <v>139.14000000000001</v>
      </c>
    </row>
    <row r="745" spans="1:14" ht="14.4" customHeight="1" x14ac:dyDescent="0.3">
      <c r="A745" s="747" t="s">
        <v>594</v>
      </c>
      <c r="B745" s="748" t="s">
        <v>595</v>
      </c>
      <c r="C745" s="749" t="s">
        <v>626</v>
      </c>
      <c r="D745" s="750" t="s">
        <v>627</v>
      </c>
      <c r="E745" s="751">
        <v>50113001</v>
      </c>
      <c r="F745" s="750" t="s">
        <v>635</v>
      </c>
      <c r="G745" s="749" t="s">
        <v>636</v>
      </c>
      <c r="H745" s="749">
        <v>847713</v>
      </c>
      <c r="I745" s="749">
        <v>125526</v>
      </c>
      <c r="J745" s="749" t="s">
        <v>1126</v>
      </c>
      <c r="K745" s="749" t="s">
        <v>1127</v>
      </c>
      <c r="L745" s="752">
        <v>111.63000000000001</v>
      </c>
      <c r="M745" s="752">
        <v>2</v>
      </c>
      <c r="N745" s="753">
        <v>223.26000000000002</v>
      </c>
    </row>
    <row r="746" spans="1:14" ht="14.4" customHeight="1" x14ac:dyDescent="0.3">
      <c r="A746" s="747" t="s">
        <v>594</v>
      </c>
      <c r="B746" s="748" t="s">
        <v>595</v>
      </c>
      <c r="C746" s="749" t="s">
        <v>626</v>
      </c>
      <c r="D746" s="750" t="s">
        <v>627</v>
      </c>
      <c r="E746" s="751">
        <v>50113001</v>
      </c>
      <c r="F746" s="750" t="s">
        <v>635</v>
      </c>
      <c r="G746" s="749" t="s">
        <v>636</v>
      </c>
      <c r="H746" s="749">
        <v>169667</v>
      </c>
      <c r="I746" s="749">
        <v>69667</v>
      </c>
      <c r="J746" s="749" t="s">
        <v>1463</v>
      </c>
      <c r="K746" s="749" t="s">
        <v>1464</v>
      </c>
      <c r="L746" s="752">
        <v>103.56999999999998</v>
      </c>
      <c r="M746" s="752">
        <v>10</v>
      </c>
      <c r="N746" s="753">
        <v>1035.6999999999998</v>
      </c>
    </row>
    <row r="747" spans="1:14" ht="14.4" customHeight="1" x14ac:dyDescent="0.3">
      <c r="A747" s="747" t="s">
        <v>594</v>
      </c>
      <c r="B747" s="748" t="s">
        <v>595</v>
      </c>
      <c r="C747" s="749" t="s">
        <v>626</v>
      </c>
      <c r="D747" s="750" t="s">
        <v>627</v>
      </c>
      <c r="E747" s="751">
        <v>50113001</v>
      </c>
      <c r="F747" s="750" t="s">
        <v>635</v>
      </c>
      <c r="G747" s="749" t="s">
        <v>636</v>
      </c>
      <c r="H747" s="749">
        <v>162858</v>
      </c>
      <c r="I747" s="749">
        <v>162858</v>
      </c>
      <c r="J747" s="749" t="s">
        <v>1465</v>
      </c>
      <c r="K747" s="749" t="s">
        <v>1466</v>
      </c>
      <c r="L747" s="752">
        <v>40.169999999999995</v>
      </c>
      <c r="M747" s="752">
        <v>1</v>
      </c>
      <c r="N747" s="753">
        <v>40.169999999999995</v>
      </c>
    </row>
    <row r="748" spans="1:14" ht="14.4" customHeight="1" x14ac:dyDescent="0.3">
      <c r="A748" s="747" t="s">
        <v>594</v>
      </c>
      <c r="B748" s="748" t="s">
        <v>595</v>
      </c>
      <c r="C748" s="749" t="s">
        <v>626</v>
      </c>
      <c r="D748" s="750" t="s">
        <v>627</v>
      </c>
      <c r="E748" s="751">
        <v>50113001</v>
      </c>
      <c r="F748" s="750" t="s">
        <v>635</v>
      </c>
      <c r="G748" s="749" t="s">
        <v>636</v>
      </c>
      <c r="H748" s="749">
        <v>192351</v>
      </c>
      <c r="I748" s="749">
        <v>92351</v>
      </c>
      <c r="J748" s="749" t="s">
        <v>1467</v>
      </c>
      <c r="K748" s="749" t="s">
        <v>1468</v>
      </c>
      <c r="L748" s="752">
        <v>86.22</v>
      </c>
      <c r="M748" s="752">
        <v>45</v>
      </c>
      <c r="N748" s="753">
        <v>3879.8999999999996</v>
      </c>
    </row>
    <row r="749" spans="1:14" ht="14.4" customHeight="1" x14ac:dyDescent="0.3">
      <c r="A749" s="747" t="s">
        <v>594</v>
      </c>
      <c r="B749" s="748" t="s">
        <v>595</v>
      </c>
      <c r="C749" s="749" t="s">
        <v>626</v>
      </c>
      <c r="D749" s="750" t="s">
        <v>627</v>
      </c>
      <c r="E749" s="751">
        <v>50113001</v>
      </c>
      <c r="F749" s="750" t="s">
        <v>635</v>
      </c>
      <c r="G749" s="749" t="s">
        <v>636</v>
      </c>
      <c r="H749" s="749">
        <v>112892</v>
      </c>
      <c r="I749" s="749">
        <v>12892</v>
      </c>
      <c r="J749" s="749" t="s">
        <v>670</v>
      </c>
      <c r="K749" s="749" t="s">
        <v>671</v>
      </c>
      <c r="L749" s="752">
        <v>104.10846153846154</v>
      </c>
      <c r="M749" s="752">
        <v>13</v>
      </c>
      <c r="N749" s="753">
        <v>1353.41</v>
      </c>
    </row>
    <row r="750" spans="1:14" ht="14.4" customHeight="1" x14ac:dyDescent="0.3">
      <c r="A750" s="747" t="s">
        <v>594</v>
      </c>
      <c r="B750" s="748" t="s">
        <v>595</v>
      </c>
      <c r="C750" s="749" t="s">
        <v>626</v>
      </c>
      <c r="D750" s="750" t="s">
        <v>627</v>
      </c>
      <c r="E750" s="751">
        <v>50113001</v>
      </c>
      <c r="F750" s="750" t="s">
        <v>635</v>
      </c>
      <c r="G750" s="749" t="s">
        <v>636</v>
      </c>
      <c r="H750" s="749">
        <v>140274</v>
      </c>
      <c r="I750" s="749">
        <v>40274</v>
      </c>
      <c r="J750" s="749" t="s">
        <v>1128</v>
      </c>
      <c r="K750" s="749" t="s">
        <v>1129</v>
      </c>
      <c r="L750" s="752">
        <v>87.570000000000007</v>
      </c>
      <c r="M750" s="752">
        <v>1</v>
      </c>
      <c r="N750" s="753">
        <v>87.570000000000007</v>
      </c>
    </row>
    <row r="751" spans="1:14" ht="14.4" customHeight="1" x14ac:dyDescent="0.3">
      <c r="A751" s="747" t="s">
        <v>594</v>
      </c>
      <c r="B751" s="748" t="s">
        <v>595</v>
      </c>
      <c r="C751" s="749" t="s">
        <v>626</v>
      </c>
      <c r="D751" s="750" t="s">
        <v>627</v>
      </c>
      <c r="E751" s="751">
        <v>50113001</v>
      </c>
      <c r="F751" s="750" t="s">
        <v>635</v>
      </c>
      <c r="G751" s="749" t="s">
        <v>636</v>
      </c>
      <c r="H751" s="749">
        <v>140275</v>
      </c>
      <c r="I751" s="749">
        <v>40275</v>
      </c>
      <c r="J751" s="749" t="s">
        <v>1128</v>
      </c>
      <c r="K751" s="749" t="s">
        <v>1469</v>
      </c>
      <c r="L751" s="752">
        <v>149.40999999999997</v>
      </c>
      <c r="M751" s="752">
        <v>2</v>
      </c>
      <c r="N751" s="753">
        <v>298.81999999999994</v>
      </c>
    </row>
    <row r="752" spans="1:14" ht="14.4" customHeight="1" x14ac:dyDescent="0.3">
      <c r="A752" s="747" t="s">
        <v>594</v>
      </c>
      <c r="B752" s="748" t="s">
        <v>595</v>
      </c>
      <c r="C752" s="749" t="s">
        <v>626</v>
      </c>
      <c r="D752" s="750" t="s">
        <v>627</v>
      </c>
      <c r="E752" s="751">
        <v>50113001</v>
      </c>
      <c r="F752" s="750" t="s">
        <v>635</v>
      </c>
      <c r="G752" s="749" t="s">
        <v>636</v>
      </c>
      <c r="H752" s="749">
        <v>102679</v>
      </c>
      <c r="I752" s="749">
        <v>2679</v>
      </c>
      <c r="J752" s="749" t="s">
        <v>1470</v>
      </c>
      <c r="K752" s="749" t="s">
        <v>1471</v>
      </c>
      <c r="L752" s="752">
        <v>164.48</v>
      </c>
      <c r="M752" s="752">
        <v>1</v>
      </c>
      <c r="N752" s="753">
        <v>164.48</v>
      </c>
    </row>
    <row r="753" spans="1:14" ht="14.4" customHeight="1" x14ac:dyDescent="0.3">
      <c r="A753" s="747" t="s">
        <v>594</v>
      </c>
      <c r="B753" s="748" t="s">
        <v>595</v>
      </c>
      <c r="C753" s="749" t="s">
        <v>626</v>
      </c>
      <c r="D753" s="750" t="s">
        <v>627</v>
      </c>
      <c r="E753" s="751">
        <v>50113001</v>
      </c>
      <c r="F753" s="750" t="s">
        <v>635</v>
      </c>
      <c r="G753" s="749" t="s">
        <v>636</v>
      </c>
      <c r="H753" s="749">
        <v>162320</v>
      </c>
      <c r="I753" s="749">
        <v>62320</v>
      </c>
      <c r="J753" s="749" t="s">
        <v>676</v>
      </c>
      <c r="K753" s="749" t="s">
        <v>677</v>
      </c>
      <c r="L753" s="752">
        <v>76.48533333333333</v>
      </c>
      <c r="M753" s="752">
        <v>15</v>
      </c>
      <c r="N753" s="753">
        <v>1147.28</v>
      </c>
    </row>
    <row r="754" spans="1:14" ht="14.4" customHeight="1" x14ac:dyDescent="0.3">
      <c r="A754" s="747" t="s">
        <v>594</v>
      </c>
      <c r="B754" s="748" t="s">
        <v>595</v>
      </c>
      <c r="C754" s="749" t="s">
        <v>626</v>
      </c>
      <c r="D754" s="750" t="s">
        <v>627</v>
      </c>
      <c r="E754" s="751">
        <v>50113001</v>
      </c>
      <c r="F754" s="750" t="s">
        <v>635</v>
      </c>
      <c r="G754" s="749" t="s">
        <v>596</v>
      </c>
      <c r="H754" s="749">
        <v>225589</v>
      </c>
      <c r="I754" s="749">
        <v>225589</v>
      </c>
      <c r="J754" s="749" t="s">
        <v>1472</v>
      </c>
      <c r="K754" s="749" t="s">
        <v>1473</v>
      </c>
      <c r="L754" s="752">
        <v>77.29000000000002</v>
      </c>
      <c r="M754" s="752">
        <v>1</v>
      </c>
      <c r="N754" s="753">
        <v>77.29000000000002</v>
      </c>
    </row>
    <row r="755" spans="1:14" ht="14.4" customHeight="1" x14ac:dyDescent="0.3">
      <c r="A755" s="747" t="s">
        <v>594</v>
      </c>
      <c r="B755" s="748" t="s">
        <v>595</v>
      </c>
      <c r="C755" s="749" t="s">
        <v>626</v>
      </c>
      <c r="D755" s="750" t="s">
        <v>627</v>
      </c>
      <c r="E755" s="751">
        <v>50113001</v>
      </c>
      <c r="F755" s="750" t="s">
        <v>635</v>
      </c>
      <c r="G755" s="749" t="s">
        <v>596</v>
      </c>
      <c r="H755" s="749">
        <v>848562</v>
      </c>
      <c r="I755" s="749">
        <v>126618</v>
      </c>
      <c r="J755" s="749" t="s">
        <v>1130</v>
      </c>
      <c r="K755" s="749" t="s">
        <v>1131</v>
      </c>
      <c r="L755" s="752">
        <v>77.290000000000006</v>
      </c>
      <c r="M755" s="752">
        <v>1</v>
      </c>
      <c r="N755" s="753">
        <v>77.290000000000006</v>
      </c>
    </row>
    <row r="756" spans="1:14" ht="14.4" customHeight="1" x14ac:dyDescent="0.3">
      <c r="A756" s="747" t="s">
        <v>594</v>
      </c>
      <c r="B756" s="748" t="s">
        <v>595</v>
      </c>
      <c r="C756" s="749" t="s">
        <v>626</v>
      </c>
      <c r="D756" s="750" t="s">
        <v>627</v>
      </c>
      <c r="E756" s="751">
        <v>50113001</v>
      </c>
      <c r="F756" s="750" t="s">
        <v>635</v>
      </c>
      <c r="G756" s="749" t="s">
        <v>649</v>
      </c>
      <c r="H756" s="749">
        <v>183974</v>
      </c>
      <c r="I756" s="749">
        <v>83974</v>
      </c>
      <c r="J756" s="749" t="s">
        <v>1320</v>
      </c>
      <c r="K756" s="749" t="s">
        <v>1321</v>
      </c>
      <c r="L756" s="752">
        <v>88.45</v>
      </c>
      <c r="M756" s="752">
        <v>5</v>
      </c>
      <c r="N756" s="753">
        <v>442.25</v>
      </c>
    </row>
    <row r="757" spans="1:14" ht="14.4" customHeight="1" x14ac:dyDescent="0.3">
      <c r="A757" s="747" t="s">
        <v>594</v>
      </c>
      <c r="B757" s="748" t="s">
        <v>595</v>
      </c>
      <c r="C757" s="749" t="s">
        <v>626</v>
      </c>
      <c r="D757" s="750" t="s">
        <v>627</v>
      </c>
      <c r="E757" s="751">
        <v>50113001</v>
      </c>
      <c r="F757" s="750" t="s">
        <v>635</v>
      </c>
      <c r="G757" s="749" t="s">
        <v>636</v>
      </c>
      <c r="H757" s="749">
        <v>231687</v>
      </c>
      <c r="I757" s="749">
        <v>231687</v>
      </c>
      <c r="J757" s="749" t="s">
        <v>1322</v>
      </c>
      <c r="K757" s="749" t="s">
        <v>1323</v>
      </c>
      <c r="L757" s="752">
        <v>204.89000000000004</v>
      </c>
      <c r="M757" s="752">
        <v>1</v>
      </c>
      <c r="N757" s="753">
        <v>204.89000000000004</v>
      </c>
    </row>
    <row r="758" spans="1:14" ht="14.4" customHeight="1" x14ac:dyDescent="0.3">
      <c r="A758" s="747" t="s">
        <v>594</v>
      </c>
      <c r="B758" s="748" t="s">
        <v>595</v>
      </c>
      <c r="C758" s="749" t="s">
        <v>626</v>
      </c>
      <c r="D758" s="750" t="s">
        <v>627</v>
      </c>
      <c r="E758" s="751">
        <v>50113001</v>
      </c>
      <c r="F758" s="750" t="s">
        <v>635</v>
      </c>
      <c r="G758" s="749" t="s">
        <v>649</v>
      </c>
      <c r="H758" s="749">
        <v>132225</v>
      </c>
      <c r="I758" s="749">
        <v>32225</v>
      </c>
      <c r="J758" s="749" t="s">
        <v>1132</v>
      </c>
      <c r="K758" s="749" t="s">
        <v>1474</v>
      </c>
      <c r="L758" s="752">
        <v>72.335000000000008</v>
      </c>
      <c r="M758" s="752">
        <v>2</v>
      </c>
      <c r="N758" s="753">
        <v>144.67000000000002</v>
      </c>
    </row>
    <row r="759" spans="1:14" ht="14.4" customHeight="1" x14ac:dyDescent="0.3">
      <c r="A759" s="747" t="s">
        <v>594</v>
      </c>
      <c r="B759" s="748" t="s">
        <v>595</v>
      </c>
      <c r="C759" s="749" t="s">
        <v>626</v>
      </c>
      <c r="D759" s="750" t="s">
        <v>627</v>
      </c>
      <c r="E759" s="751">
        <v>50113001</v>
      </c>
      <c r="F759" s="750" t="s">
        <v>635</v>
      </c>
      <c r="G759" s="749" t="s">
        <v>636</v>
      </c>
      <c r="H759" s="749">
        <v>231701</v>
      </c>
      <c r="I759" s="749">
        <v>231701</v>
      </c>
      <c r="J759" s="749" t="s">
        <v>1132</v>
      </c>
      <c r="K759" s="749" t="s">
        <v>1324</v>
      </c>
      <c r="L759" s="752">
        <v>93.86</v>
      </c>
      <c r="M759" s="752">
        <v>3</v>
      </c>
      <c r="N759" s="753">
        <v>281.58</v>
      </c>
    </row>
    <row r="760" spans="1:14" ht="14.4" customHeight="1" x14ac:dyDescent="0.3">
      <c r="A760" s="747" t="s">
        <v>594</v>
      </c>
      <c r="B760" s="748" t="s">
        <v>595</v>
      </c>
      <c r="C760" s="749" t="s">
        <v>626</v>
      </c>
      <c r="D760" s="750" t="s">
        <v>627</v>
      </c>
      <c r="E760" s="751">
        <v>50113001</v>
      </c>
      <c r="F760" s="750" t="s">
        <v>635</v>
      </c>
      <c r="G760" s="749" t="s">
        <v>649</v>
      </c>
      <c r="H760" s="749">
        <v>229648</v>
      </c>
      <c r="I760" s="749">
        <v>229648</v>
      </c>
      <c r="J760" s="749" t="s">
        <v>680</v>
      </c>
      <c r="K760" s="749" t="s">
        <v>681</v>
      </c>
      <c r="L760" s="752">
        <v>96.090000000000032</v>
      </c>
      <c r="M760" s="752">
        <v>1</v>
      </c>
      <c r="N760" s="753">
        <v>96.090000000000032</v>
      </c>
    </row>
    <row r="761" spans="1:14" ht="14.4" customHeight="1" x14ac:dyDescent="0.3">
      <c r="A761" s="747" t="s">
        <v>594</v>
      </c>
      <c r="B761" s="748" t="s">
        <v>595</v>
      </c>
      <c r="C761" s="749" t="s">
        <v>626</v>
      </c>
      <c r="D761" s="750" t="s">
        <v>627</v>
      </c>
      <c r="E761" s="751">
        <v>50113001</v>
      </c>
      <c r="F761" s="750" t="s">
        <v>635</v>
      </c>
      <c r="G761" s="749" t="s">
        <v>649</v>
      </c>
      <c r="H761" s="749">
        <v>215708</v>
      </c>
      <c r="I761" s="749">
        <v>215708</v>
      </c>
      <c r="J761" s="749" t="s">
        <v>680</v>
      </c>
      <c r="K761" s="749" t="s">
        <v>681</v>
      </c>
      <c r="L761" s="752">
        <v>134.72999999999999</v>
      </c>
      <c r="M761" s="752">
        <v>1</v>
      </c>
      <c r="N761" s="753">
        <v>134.72999999999999</v>
      </c>
    </row>
    <row r="762" spans="1:14" ht="14.4" customHeight="1" x14ac:dyDescent="0.3">
      <c r="A762" s="747" t="s">
        <v>594</v>
      </c>
      <c r="B762" s="748" t="s">
        <v>595</v>
      </c>
      <c r="C762" s="749" t="s">
        <v>626</v>
      </c>
      <c r="D762" s="750" t="s">
        <v>627</v>
      </c>
      <c r="E762" s="751">
        <v>50113001</v>
      </c>
      <c r="F762" s="750" t="s">
        <v>635</v>
      </c>
      <c r="G762" s="749" t="s">
        <v>649</v>
      </c>
      <c r="H762" s="749">
        <v>215559</v>
      </c>
      <c r="I762" s="749">
        <v>215559</v>
      </c>
      <c r="J762" s="749" t="s">
        <v>1475</v>
      </c>
      <c r="K762" s="749" t="s">
        <v>1476</v>
      </c>
      <c r="L762" s="752">
        <v>69.849999999999994</v>
      </c>
      <c r="M762" s="752">
        <v>1</v>
      </c>
      <c r="N762" s="753">
        <v>69.849999999999994</v>
      </c>
    </row>
    <row r="763" spans="1:14" ht="14.4" customHeight="1" x14ac:dyDescent="0.3">
      <c r="A763" s="747" t="s">
        <v>594</v>
      </c>
      <c r="B763" s="748" t="s">
        <v>595</v>
      </c>
      <c r="C763" s="749" t="s">
        <v>626</v>
      </c>
      <c r="D763" s="750" t="s">
        <v>627</v>
      </c>
      <c r="E763" s="751">
        <v>50113001</v>
      </c>
      <c r="F763" s="750" t="s">
        <v>635</v>
      </c>
      <c r="G763" s="749" t="s">
        <v>636</v>
      </c>
      <c r="H763" s="749">
        <v>191729</v>
      </c>
      <c r="I763" s="749">
        <v>191729</v>
      </c>
      <c r="J763" s="749" t="s">
        <v>1477</v>
      </c>
      <c r="K763" s="749" t="s">
        <v>1478</v>
      </c>
      <c r="L763" s="752">
        <v>91.839999999999989</v>
      </c>
      <c r="M763" s="752">
        <v>2</v>
      </c>
      <c r="N763" s="753">
        <v>183.67999999999998</v>
      </c>
    </row>
    <row r="764" spans="1:14" ht="14.4" customHeight="1" x14ac:dyDescent="0.3">
      <c r="A764" s="747" t="s">
        <v>594</v>
      </c>
      <c r="B764" s="748" t="s">
        <v>595</v>
      </c>
      <c r="C764" s="749" t="s">
        <v>626</v>
      </c>
      <c r="D764" s="750" t="s">
        <v>627</v>
      </c>
      <c r="E764" s="751">
        <v>50113001</v>
      </c>
      <c r="F764" s="750" t="s">
        <v>635</v>
      </c>
      <c r="G764" s="749" t="s">
        <v>636</v>
      </c>
      <c r="H764" s="749">
        <v>993603</v>
      </c>
      <c r="I764" s="749">
        <v>0</v>
      </c>
      <c r="J764" s="749" t="s">
        <v>682</v>
      </c>
      <c r="K764" s="749" t="s">
        <v>596</v>
      </c>
      <c r="L764" s="752">
        <v>178.36749504401305</v>
      </c>
      <c r="M764" s="752">
        <v>4</v>
      </c>
      <c r="N764" s="753">
        <v>713.46998017605222</v>
      </c>
    </row>
    <row r="765" spans="1:14" ht="14.4" customHeight="1" x14ac:dyDescent="0.3">
      <c r="A765" s="747" t="s">
        <v>594</v>
      </c>
      <c r="B765" s="748" t="s">
        <v>595</v>
      </c>
      <c r="C765" s="749" t="s">
        <v>626</v>
      </c>
      <c r="D765" s="750" t="s">
        <v>627</v>
      </c>
      <c r="E765" s="751">
        <v>50113001</v>
      </c>
      <c r="F765" s="750" t="s">
        <v>635</v>
      </c>
      <c r="G765" s="749" t="s">
        <v>636</v>
      </c>
      <c r="H765" s="749">
        <v>196620</v>
      </c>
      <c r="I765" s="749">
        <v>96620</v>
      </c>
      <c r="J765" s="749" t="s">
        <v>1138</v>
      </c>
      <c r="K765" s="749" t="s">
        <v>1139</v>
      </c>
      <c r="L765" s="752">
        <v>187.47000000000008</v>
      </c>
      <c r="M765" s="752">
        <v>1</v>
      </c>
      <c r="N765" s="753">
        <v>187.47000000000008</v>
      </c>
    </row>
    <row r="766" spans="1:14" ht="14.4" customHeight="1" x14ac:dyDescent="0.3">
      <c r="A766" s="747" t="s">
        <v>594</v>
      </c>
      <c r="B766" s="748" t="s">
        <v>595</v>
      </c>
      <c r="C766" s="749" t="s">
        <v>626</v>
      </c>
      <c r="D766" s="750" t="s">
        <v>627</v>
      </c>
      <c r="E766" s="751">
        <v>50113001</v>
      </c>
      <c r="F766" s="750" t="s">
        <v>635</v>
      </c>
      <c r="G766" s="749" t="s">
        <v>636</v>
      </c>
      <c r="H766" s="749">
        <v>203954</v>
      </c>
      <c r="I766" s="749">
        <v>203954</v>
      </c>
      <c r="J766" s="749" t="s">
        <v>683</v>
      </c>
      <c r="K766" s="749" t="s">
        <v>684</v>
      </c>
      <c r="L766" s="752">
        <v>92.399999999999991</v>
      </c>
      <c r="M766" s="752">
        <v>17</v>
      </c>
      <c r="N766" s="753">
        <v>1570.8</v>
      </c>
    </row>
    <row r="767" spans="1:14" ht="14.4" customHeight="1" x14ac:dyDescent="0.3">
      <c r="A767" s="747" t="s">
        <v>594</v>
      </c>
      <c r="B767" s="748" t="s">
        <v>595</v>
      </c>
      <c r="C767" s="749" t="s">
        <v>626</v>
      </c>
      <c r="D767" s="750" t="s">
        <v>627</v>
      </c>
      <c r="E767" s="751">
        <v>50113001</v>
      </c>
      <c r="F767" s="750" t="s">
        <v>635</v>
      </c>
      <c r="G767" s="749" t="s">
        <v>649</v>
      </c>
      <c r="H767" s="749">
        <v>992572</v>
      </c>
      <c r="I767" s="749">
        <v>158711</v>
      </c>
      <c r="J767" s="749" t="s">
        <v>1479</v>
      </c>
      <c r="K767" s="749" t="s">
        <v>697</v>
      </c>
      <c r="L767" s="752">
        <v>52.280000000000015</v>
      </c>
      <c r="M767" s="752">
        <v>1</v>
      </c>
      <c r="N767" s="753">
        <v>52.280000000000015</v>
      </c>
    </row>
    <row r="768" spans="1:14" ht="14.4" customHeight="1" x14ac:dyDescent="0.3">
      <c r="A768" s="747" t="s">
        <v>594</v>
      </c>
      <c r="B768" s="748" t="s">
        <v>595</v>
      </c>
      <c r="C768" s="749" t="s">
        <v>626</v>
      </c>
      <c r="D768" s="750" t="s">
        <v>627</v>
      </c>
      <c r="E768" s="751">
        <v>50113001</v>
      </c>
      <c r="F768" s="750" t="s">
        <v>635</v>
      </c>
      <c r="G768" s="749" t="s">
        <v>636</v>
      </c>
      <c r="H768" s="749">
        <v>394130</v>
      </c>
      <c r="I768" s="749">
        <v>0</v>
      </c>
      <c r="J768" s="749" t="s">
        <v>1143</v>
      </c>
      <c r="K768" s="749" t="s">
        <v>596</v>
      </c>
      <c r="L768" s="752">
        <v>37.739999999999995</v>
      </c>
      <c r="M768" s="752">
        <v>1</v>
      </c>
      <c r="N768" s="753">
        <v>37.739999999999995</v>
      </c>
    </row>
    <row r="769" spans="1:14" ht="14.4" customHeight="1" x14ac:dyDescent="0.3">
      <c r="A769" s="747" t="s">
        <v>594</v>
      </c>
      <c r="B769" s="748" t="s">
        <v>595</v>
      </c>
      <c r="C769" s="749" t="s">
        <v>626</v>
      </c>
      <c r="D769" s="750" t="s">
        <v>627</v>
      </c>
      <c r="E769" s="751">
        <v>50113001</v>
      </c>
      <c r="F769" s="750" t="s">
        <v>635</v>
      </c>
      <c r="G769" s="749" t="s">
        <v>636</v>
      </c>
      <c r="H769" s="749">
        <v>199466</v>
      </c>
      <c r="I769" s="749">
        <v>199466</v>
      </c>
      <c r="J769" s="749" t="s">
        <v>687</v>
      </c>
      <c r="K769" s="749" t="s">
        <v>688</v>
      </c>
      <c r="L769" s="752">
        <v>112.51500000000006</v>
      </c>
      <c r="M769" s="752">
        <v>6</v>
      </c>
      <c r="N769" s="753">
        <v>675.09000000000037</v>
      </c>
    </row>
    <row r="770" spans="1:14" ht="14.4" customHeight="1" x14ac:dyDescent="0.3">
      <c r="A770" s="747" t="s">
        <v>594</v>
      </c>
      <c r="B770" s="748" t="s">
        <v>595</v>
      </c>
      <c r="C770" s="749" t="s">
        <v>626</v>
      </c>
      <c r="D770" s="750" t="s">
        <v>627</v>
      </c>
      <c r="E770" s="751">
        <v>50113001</v>
      </c>
      <c r="F770" s="750" t="s">
        <v>635</v>
      </c>
      <c r="G770" s="749" t="s">
        <v>649</v>
      </c>
      <c r="H770" s="749">
        <v>130560</v>
      </c>
      <c r="I770" s="749">
        <v>30560</v>
      </c>
      <c r="J770" s="749" t="s">
        <v>1326</v>
      </c>
      <c r="K770" s="749" t="s">
        <v>692</v>
      </c>
      <c r="L770" s="752">
        <v>80.98</v>
      </c>
      <c r="M770" s="752">
        <v>4</v>
      </c>
      <c r="N770" s="753">
        <v>323.92</v>
      </c>
    </row>
    <row r="771" spans="1:14" ht="14.4" customHeight="1" x14ac:dyDescent="0.3">
      <c r="A771" s="747" t="s">
        <v>594</v>
      </c>
      <c r="B771" s="748" t="s">
        <v>595</v>
      </c>
      <c r="C771" s="749" t="s">
        <v>626</v>
      </c>
      <c r="D771" s="750" t="s">
        <v>627</v>
      </c>
      <c r="E771" s="751">
        <v>50113001</v>
      </c>
      <c r="F771" s="750" t="s">
        <v>635</v>
      </c>
      <c r="G771" s="749" t="s">
        <v>636</v>
      </c>
      <c r="H771" s="749">
        <v>850642</v>
      </c>
      <c r="I771" s="749">
        <v>169673</v>
      </c>
      <c r="J771" s="749" t="s">
        <v>691</v>
      </c>
      <c r="K771" s="749" t="s">
        <v>692</v>
      </c>
      <c r="L771" s="752">
        <v>139.12000000000003</v>
      </c>
      <c r="M771" s="752">
        <v>1</v>
      </c>
      <c r="N771" s="753">
        <v>139.12000000000003</v>
      </c>
    </row>
    <row r="772" spans="1:14" ht="14.4" customHeight="1" x14ac:dyDescent="0.3">
      <c r="A772" s="747" t="s">
        <v>594</v>
      </c>
      <c r="B772" s="748" t="s">
        <v>595</v>
      </c>
      <c r="C772" s="749" t="s">
        <v>626</v>
      </c>
      <c r="D772" s="750" t="s">
        <v>627</v>
      </c>
      <c r="E772" s="751">
        <v>50113001</v>
      </c>
      <c r="F772" s="750" t="s">
        <v>635</v>
      </c>
      <c r="G772" s="749" t="s">
        <v>636</v>
      </c>
      <c r="H772" s="749">
        <v>171539</v>
      </c>
      <c r="I772" s="749">
        <v>171539</v>
      </c>
      <c r="J772" s="749" t="s">
        <v>693</v>
      </c>
      <c r="K772" s="749" t="s">
        <v>694</v>
      </c>
      <c r="L772" s="752">
        <v>27.479999999999993</v>
      </c>
      <c r="M772" s="752">
        <v>1</v>
      </c>
      <c r="N772" s="753">
        <v>27.479999999999993</v>
      </c>
    </row>
    <row r="773" spans="1:14" ht="14.4" customHeight="1" x14ac:dyDescent="0.3">
      <c r="A773" s="747" t="s">
        <v>594</v>
      </c>
      <c r="B773" s="748" t="s">
        <v>595</v>
      </c>
      <c r="C773" s="749" t="s">
        <v>626</v>
      </c>
      <c r="D773" s="750" t="s">
        <v>627</v>
      </c>
      <c r="E773" s="751">
        <v>50113001</v>
      </c>
      <c r="F773" s="750" t="s">
        <v>635</v>
      </c>
      <c r="G773" s="749" t="s">
        <v>636</v>
      </c>
      <c r="H773" s="749">
        <v>150660</v>
      </c>
      <c r="I773" s="749">
        <v>150660</v>
      </c>
      <c r="J773" s="749" t="s">
        <v>1327</v>
      </c>
      <c r="K773" s="749" t="s">
        <v>1328</v>
      </c>
      <c r="L773" s="752">
        <v>804.9</v>
      </c>
      <c r="M773" s="752">
        <v>12</v>
      </c>
      <c r="N773" s="753">
        <v>9658.7999999999993</v>
      </c>
    </row>
    <row r="774" spans="1:14" ht="14.4" customHeight="1" x14ac:dyDescent="0.3">
      <c r="A774" s="747" t="s">
        <v>594</v>
      </c>
      <c r="B774" s="748" t="s">
        <v>595</v>
      </c>
      <c r="C774" s="749" t="s">
        <v>626</v>
      </c>
      <c r="D774" s="750" t="s">
        <v>627</v>
      </c>
      <c r="E774" s="751">
        <v>50113001</v>
      </c>
      <c r="F774" s="750" t="s">
        <v>635</v>
      </c>
      <c r="G774" s="749" t="s">
        <v>636</v>
      </c>
      <c r="H774" s="749">
        <v>145981</v>
      </c>
      <c r="I774" s="749">
        <v>45981</v>
      </c>
      <c r="J774" s="749" t="s">
        <v>1329</v>
      </c>
      <c r="K774" s="749" t="s">
        <v>1330</v>
      </c>
      <c r="L774" s="752">
        <v>1650</v>
      </c>
      <c r="M774" s="752">
        <v>8</v>
      </c>
      <c r="N774" s="753">
        <v>13200</v>
      </c>
    </row>
    <row r="775" spans="1:14" ht="14.4" customHeight="1" x14ac:dyDescent="0.3">
      <c r="A775" s="747" t="s">
        <v>594</v>
      </c>
      <c r="B775" s="748" t="s">
        <v>595</v>
      </c>
      <c r="C775" s="749" t="s">
        <v>626</v>
      </c>
      <c r="D775" s="750" t="s">
        <v>627</v>
      </c>
      <c r="E775" s="751">
        <v>50113001</v>
      </c>
      <c r="F775" s="750" t="s">
        <v>635</v>
      </c>
      <c r="G775" s="749" t="s">
        <v>636</v>
      </c>
      <c r="H775" s="749">
        <v>230415</v>
      </c>
      <c r="I775" s="749">
        <v>230415</v>
      </c>
      <c r="J775" s="749" t="s">
        <v>1331</v>
      </c>
      <c r="K775" s="749" t="s">
        <v>1332</v>
      </c>
      <c r="L775" s="752">
        <v>27.09</v>
      </c>
      <c r="M775" s="752">
        <v>1</v>
      </c>
      <c r="N775" s="753">
        <v>27.09</v>
      </c>
    </row>
    <row r="776" spans="1:14" ht="14.4" customHeight="1" x14ac:dyDescent="0.3">
      <c r="A776" s="747" t="s">
        <v>594</v>
      </c>
      <c r="B776" s="748" t="s">
        <v>595</v>
      </c>
      <c r="C776" s="749" t="s">
        <v>626</v>
      </c>
      <c r="D776" s="750" t="s">
        <v>627</v>
      </c>
      <c r="E776" s="751">
        <v>50113001</v>
      </c>
      <c r="F776" s="750" t="s">
        <v>635</v>
      </c>
      <c r="G776" s="749" t="s">
        <v>636</v>
      </c>
      <c r="H776" s="749">
        <v>847085</v>
      </c>
      <c r="I776" s="749">
        <v>115401</v>
      </c>
      <c r="J776" s="749" t="s">
        <v>1480</v>
      </c>
      <c r="K776" s="749" t="s">
        <v>1481</v>
      </c>
      <c r="L776" s="752">
        <v>606.69500000000005</v>
      </c>
      <c r="M776" s="752">
        <v>1</v>
      </c>
      <c r="N776" s="753">
        <v>606.69500000000005</v>
      </c>
    </row>
    <row r="777" spans="1:14" ht="14.4" customHeight="1" x14ac:dyDescent="0.3">
      <c r="A777" s="747" t="s">
        <v>594</v>
      </c>
      <c r="B777" s="748" t="s">
        <v>595</v>
      </c>
      <c r="C777" s="749" t="s">
        <v>626</v>
      </c>
      <c r="D777" s="750" t="s">
        <v>627</v>
      </c>
      <c r="E777" s="751">
        <v>50113001</v>
      </c>
      <c r="F777" s="750" t="s">
        <v>635</v>
      </c>
      <c r="G777" s="749" t="s">
        <v>636</v>
      </c>
      <c r="H777" s="749">
        <v>849382</v>
      </c>
      <c r="I777" s="749">
        <v>119697</v>
      </c>
      <c r="J777" s="749" t="s">
        <v>700</v>
      </c>
      <c r="K777" s="749" t="s">
        <v>701</v>
      </c>
      <c r="L777" s="752">
        <v>172.21</v>
      </c>
      <c r="M777" s="752">
        <v>1</v>
      </c>
      <c r="N777" s="753">
        <v>172.21</v>
      </c>
    </row>
    <row r="778" spans="1:14" ht="14.4" customHeight="1" x14ac:dyDescent="0.3">
      <c r="A778" s="747" t="s">
        <v>594</v>
      </c>
      <c r="B778" s="748" t="s">
        <v>595</v>
      </c>
      <c r="C778" s="749" t="s">
        <v>626</v>
      </c>
      <c r="D778" s="750" t="s">
        <v>627</v>
      </c>
      <c r="E778" s="751">
        <v>50113001</v>
      </c>
      <c r="F778" s="750" t="s">
        <v>635</v>
      </c>
      <c r="G778" s="749" t="s">
        <v>649</v>
      </c>
      <c r="H778" s="749">
        <v>214435</v>
      </c>
      <c r="I778" s="749">
        <v>214435</v>
      </c>
      <c r="J778" s="749" t="s">
        <v>702</v>
      </c>
      <c r="K778" s="749" t="s">
        <v>703</v>
      </c>
      <c r="L778" s="752">
        <v>42.879999999999995</v>
      </c>
      <c r="M778" s="752">
        <v>7</v>
      </c>
      <c r="N778" s="753">
        <v>300.15999999999997</v>
      </c>
    </row>
    <row r="779" spans="1:14" ht="14.4" customHeight="1" x14ac:dyDescent="0.3">
      <c r="A779" s="747" t="s">
        <v>594</v>
      </c>
      <c r="B779" s="748" t="s">
        <v>595</v>
      </c>
      <c r="C779" s="749" t="s">
        <v>626</v>
      </c>
      <c r="D779" s="750" t="s">
        <v>627</v>
      </c>
      <c r="E779" s="751">
        <v>50113001</v>
      </c>
      <c r="F779" s="750" t="s">
        <v>635</v>
      </c>
      <c r="G779" s="749" t="s">
        <v>649</v>
      </c>
      <c r="H779" s="749">
        <v>214433</v>
      </c>
      <c r="I779" s="749">
        <v>214433</v>
      </c>
      <c r="J779" s="749" t="s">
        <v>702</v>
      </c>
      <c r="K779" s="749" t="s">
        <v>704</v>
      </c>
      <c r="L779" s="752">
        <v>12.210000000000003</v>
      </c>
      <c r="M779" s="752">
        <v>7</v>
      </c>
      <c r="N779" s="753">
        <v>85.470000000000013</v>
      </c>
    </row>
    <row r="780" spans="1:14" ht="14.4" customHeight="1" x14ac:dyDescent="0.3">
      <c r="A780" s="747" t="s">
        <v>594</v>
      </c>
      <c r="B780" s="748" t="s">
        <v>595</v>
      </c>
      <c r="C780" s="749" t="s">
        <v>626</v>
      </c>
      <c r="D780" s="750" t="s">
        <v>627</v>
      </c>
      <c r="E780" s="751">
        <v>50113001</v>
      </c>
      <c r="F780" s="750" t="s">
        <v>635</v>
      </c>
      <c r="G780" s="749" t="s">
        <v>649</v>
      </c>
      <c r="H780" s="749">
        <v>214525</v>
      </c>
      <c r="I780" s="749">
        <v>214525</v>
      </c>
      <c r="J780" s="749" t="s">
        <v>705</v>
      </c>
      <c r="K780" s="749" t="s">
        <v>1482</v>
      </c>
      <c r="L780" s="752">
        <v>26.489999999999995</v>
      </c>
      <c r="M780" s="752">
        <v>1</v>
      </c>
      <c r="N780" s="753">
        <v>26.489999999999995</v>
      </c>
    </row>
    <row r="781" spans="1:14" ht="14.4" customHeight="1" x14ac:dyDescent="0.3">
      <c r="A781" s="747" t="s">
        <v>594</v>
      </c>
      <c r="B781" s="748" t="s">
        <v>595</v>
      </c>
      <c r="C781" s="749" t="s">
        <v>626</v>
      </c>
      <c r="D781" s="750" t="s">
        <v>627</v>
      </c>
      <c r="E781" s="751">
        <v>50113001</v>
      </c>
      <c r="F781" s="750" t="s">
        <v>635</v>
      </c>
      <c r="G781" s="749" t="s">
        <v>649</v>
      </c>
      <c r="H781" s="749">
        <v>214427</v>
      </c>
      <c r="I781" s="749">
        <v>214427</v>
      </c>
      <c r="J781" s="749" t="s">
        <v>1151</v>
      </c>
      <c r="K781" s="749" t="s">
        <v>1152</v>
      </c>
      <c r="L781" s="752">
        <v>16.579999999999998</v>
      </c>
      <c r="M781" s="752">
        <v>6</v>
      </c>
      <c r="N781" s="753">
        <v>99.47999999999999</v>
      </c>
    </row>
    <row r="782" spans="1:14" ht="14.4" customHeight="1" x14ac:dyDescent="0.3">
      <c r="A782" s="747" t="s">
        <v>594</v>
      </c>
      <c r="B782" s="748" t="s">
        <v>595</v>
      </c>
      <c r="C782" s="749" t="s">
        <v>626</v>
      </c>
      <c r="D782" s="750" t="s">
        <v>627</v>
      </c>
      <c r="E782" s="751">
        <v>50113001</v>
      </c>
      <c r="F782" s="750" t="s">
        <v>635</v>
      </c>
      <c r="G782" s="749" t="s">
        <v>636</v>
      </c>
      <c r="H782" s="749">
        <v>194669</v>
      </c>
      <c r="I782" s="749">
        <v>194669</v>
      </c>
      <c r="J782" s="749" t="s">
        <v>1483</v>
      </c>
      <c r="K782" s="749" t="s">
        <v>1399</v>
      </c>
      <c r="L782" s="752">
        <v>675.03000000000009</v>
      </c>
      <c r="M782" s="752">
        <v>1</v>
      </c>
      <c r="N782" s="753">
        <v>675.03000000000009</v>
      </c>
    </row>
    <row r="783" spans="1:14" ht="14.4" customHeight="1" x14ac:dyDescent="0.3">
      <c r="A783" s="747" t="s">
        <v>594</v>
      </c>
      <c r="B783" s="748" t="s">
        <v>595</v>
      </c>
      <c r="C783" s="749" t="s">
        <v>626</v>
      </c>
      <c r="D783" s="750" t="s">
        <v>627</v>
      </c>
      <c r="E783" s="751">
        <v>50113001</v>
      </c>
      <c r="F783" s="750" t="s">
        <v>635</v>
      </c>
      <c r="G783" s="749" t="s">
        <v>636</v>
      </c>
      <c r="H783" s="749">
        <v>167746</v>
      </c>
      <c r="I783" s="749">
        <v>167746</v>
      </c>
      <c r="J783" s="749" t="s">
        <v>1484</v>
      </c>
      <c r="K783" s="749" t="s">
        <v>1485</v>
      </c>
      <c r="L783" s="752">
        <v>1087.06</v>
      </c>
      <c r="M783" s="752">
        <v>1</v>
      </c>
      <c r="N783" s="753">
        <v>1087.06</v>
      </c>
    </row>
    <row r="784" spans="1:14" ht="14.4" customHeight="1" x14ac:dyDescent="0.3">
      <c r="A784" s="747" t="s">
        <v>594</v>
      </c>
      <c r="B784" s="748" t="s">
        <v>595</v>
      </c>
      <c r="C784" s="749" t="s">
        <v>626</v>
      </c>
      <c r="D784" s="750" t="s">
        <v>627</v>
      </c>
      <c r="E784" s="751">
        <v>50113001</v>
      </c>
      <c r="F784" s="750" t="s">
        <v>635</v>
      </c>
      <c r="G784" s="749" t="s">
        <v>636</v>
      </c>
      <c r="H784" s="749">
        <v>193105</v>
      </c>
      <c r="I784" s="749">
        <v>93105</v>
      </c>
      <c r="J784" s="749" t="s">
        <v>715</v>
      </c>
      <c r="K784" s="749" t="s">
        <v>717</v>
      </c>
      <c r="L784" s="752">
        <v>208.57000000000002</v>
      </c>
      <c r="M784" s="752">
        <v>9</v>
      </c>
      <c r="N784" s="753">
        <v>1877.13</v>
      </c>
    </row>
    <row r="785" spans="1:14" ht="14.4" customHeight="1" x14ac:dyDescent="0.3">
      <c r="A785" s="747" t="s">
        <v>594</v>
      </c>
      <c r="B785" s="748" t="s">
        <v>595</v>
      </c>
      <c r="C785" s="749" t="s">
        <v>626</v>
      </c>
      <c r="D785" s="750" t="s">
        <v>627</v>
      </c>
      <c r="E785" s="751">
        <v>50113001</v>
      </c>
      <c r="F785" s="750" t="s">
        <v>635</v>
      </c>
      <c r="G785" s="749" t="s">
        <v>649</v>
      </c>
      <c r="H785" s="749">
        <v>847134</v>
      </c>
      <c r="I785" s="749">
        <v>151050</v>
      </c>
      <c r="J785" s="749" t="s">
        <v>1156</v>
      </c>
      <c r="K785" s="749" t="s">
        <v>1157</v>
      </c>
      <c r="L785" s="752">
        <v>503.9199999999999</v>
      </c>
      <c r="M785" s="752">
        <v>6</v>
      </c>
      <c r="N785" s="753">
        <v>3023.5199999999995</v>
      </c>
    </row>
    <row r="786" spans="1:14" ht="14.4" customHeight="1" x14ac:dyDescent="0.3">
      <c r="A786" s="747" t="s">
        <v>594</v>
      </c>
      <c r="B786" s="748" t="s">
        <v>595</v>
      </c>
      <c r="C786" s="749" t="s">
        <v>626</v>
      </c>
      <c r="D786" s="750" t="s">
        <v>627</v>
      </c>
      <c r="E786" s="751">
        <v>50113001</v>
      </c>
      <c r="F786" s="750" t="s">
        <v>635</v>
      </c>
      <c r="G786" s="749" t="s">
        <v>649</v>
      </c>
      <c r="H786" s="749">
        <v>144997</v>
      </c>
      <c r="I786" s="749">
        <v>44997</v>
      </c>
      <c r="J786" s="749" t="s">
        <v>1486</v>
      </c>
      <c r="K786" s="749" t="s">
        <v>1487</v>
      </c>
      <c r="L786" s="752">
        <v>237.26</v>
      </c>
      <c r="M786" s="752">
        <v>1</v>
      </c>
      <c r="N786" s="753">
        <v>237.26</v>
      </c>
    </row>
    <row r="787" spans="1:14" ht="14.4" customHeight="1" x14ac:dyDescent="0.3">
      <c r="A787" s="747" t="s">
        <v>594</v>
      </c>
      <c r="B787" s="748" t="s">
        <v>595</v>
      </c>
      <c r="C787" s="749" t="s">
        <v>626</v>
      </c>
      <c r="D787" s="750" t="s">
        <v>627</v>
      </c>
      <c r="E787" s="751">
        <v>50113001</v>
      </c>
      <c r="F787" s="750" t="s">
        <v>635</v>
      </c>
      <c r="G787" s="749" t="s">
        <v>636</v>
      </c>
      <c r="H787" s="749">
        <v>114075</v>
      </c>
      <c r="I787" s="749">
        <v>14075</v>
      </c>
      <c r="J787" s="749" t="s">
        <v>720</v>
      </c>
      <c r="K787" s="749" t="s">
        <v>722</v>
      </c>
      <c r="L787" s="752">
        <v>294.95000000000005</v>
      </c>
      <c r="M787" s="752">
        <v>3</v>
      </c>
      <c r="N787" s="753">
        <v>884.85000000000014</v>
      </c>
    </row>
    <row r="788" spans="1:14" ht="14.4" customHeight="1" x14ac:dyDescent="0.3">
      <c r="A788" s="747" t="s">
        <v>594</v>
      </c>
      <c r="B788" s="748" t="s">
        <v>595</v>
      </c>
      <c r="C788" s="749" t="s">
        <v>626</v>
      </c>
      <c r="D788" s="750" t="s">
        <v>627</v>
      </c>
      <c r="E788" s="751">
        <v>50113001</v>
      </c>
      <c r="F788" s="750" t="s">
        <v>635</v>
      </c>
      <c r="G788" s="749" t="s">
        <v>636</v>
      </c>
      <c r="H788" s="749">
        <v>197522</v>
      </c>
      <c r="I788" s="749">
        <v>97522</v>
      </c>
      <c r="J788" s="749" t="s">
        <v>720</v>
      </c>
      <c r="K788" s="749" t="s">
        <v>721</v>
      </c>
      <c r="L788" s="752">
        <v>159.19999999999999</v>
      </c>
      <c r="M788" s="752">
        <v>1</v>
      </c>
      <c r="N788" s="753">
        <v>159.19999999999999</v>
      </c>
    </row>
    <row r="789" spans="1:14" ht="14.4" customHeight="1" x14ac:dyDescent="0.3">
      <c r="A789" s="747" t="s">
        <v>594</v>
      </c>
      <c r="B789" s="748" t="s">
        <v>595</v>
      </c>
      <c r="C789" s="749" t="s">
        <v>626</v>
      </c>
      <c r="D789" s="750" t="s">
        <v>627</v>
      </c>
      <c r="E789" s="751">
        <v>50113001</v>
      </c>
      <c r="F789" s="750" t="s">
        <v>635</v>
      </c>
      <c r="G789" s="749" t="s">
        <v>636</v>
      </c>
      <c r="H789" s="749">
        <v>214084</v>
      </c>
      <c r="I789" s="749">
        <v>214084</v>
      </c>
      <c r="J789" s="749" t="s">
        <v>1488</v>
      </c>
      <c r="K789" s="749" t="s">
        <v>1489</v>
      </c>
      <c r="L789" s="752">
        <v>175.96</v>
      </c>
      <c r="M789" s="752">
        <v>2</v>
      </c>
      <c r="N789" s="753">
        <v>351.92</v>
      </c>
    </row>
    <row r="790" spans="1:14" ht="14.4" customHeight="1" x14ac:dyDescent="0.3">
      <c r="A790" s="747" t="s">
        <v>594</v>
      </c>
      <c r="B790" s="748" t="s">
        <v>595</v>
      </c>
      <c r="C790" s="749" t="s">
        <v>626</v>
      </c>
      <c r="D790" s="750" t="s">
        <v>627</v>
      </c>
      <c r="E790" s="751">
        <v>50113001</v>
      </c>
      <c r="F790" s="750" t="s">
        <v>635</v>
      </c>
      <c r="G790" s="749" t="s">
        <v>636</v>
      </c>
      <c r="H790" s="749">
        <v>989970</v>
      </c>
      <c r="I790" s="749">
        <v>168651</v>
      </c>
      <c r="J790" s="749" t="s">
        <v>1159</v>
      </c>
      <c r="K790" s="749" t="s">
        <v>1160</v>
      </c>
      <c r="L790" s="752">
        <v>13831.079999999998</v>
      </c>
      <c r="M790" s="752">
        <v>4</v>
      </c>
      <c r="N790" s="753">
        <v>55324.319999999992</v>
      </c>
    </row>
    <row r="791" spans="1:14" ht="14.4" customHeight="1" x14ac:dyDescent="0.3">
      <c r="A791" s="747" t="s">
        <v>594</v>
      </c>
      <c r="B791" s="748" t="s">
        <v>595</v>
      </c>
      <c r="C791" s="749" t="s">
        <v>626</v>
      </c>
      <c r="D791" s="750" t="s">
        <v>627</v>
      </c>
      <c r="E791" s="751">
        <v>50113001</v>
      </c>
      <c r="F791" s="750" t="s">
        <v>635</v>
      </c>
      <c r="G791" s="749" t="s">
        <v>636</v>
      </c>
      <c r="H791" s="749">
        <v>117011</v>
      </c>
      <c r="I791" s="749">
        <v>17011</v>
      </c>
      <c r="J791" s="749" t="s">
        <v>1490</v>
      </c>
      <c r="K791" s="749" t="s">
        <v>1491</v>
      </c>
      <c r="L791" s="752">
        <v>145.50000000000003</v>
      </c>
      <c r="M791" s="752">
        <v>10</v>
      </c>
      <c r="N791" s="753">
        <v>1455.0000000000002</v>
      </c>
    </row>
    <row r="792" spans="1:14" ht="14.4" customHeight="1" x14ac:dyDescent="0.3">
      <c r="A792" s="747" t="s">
        <v>594</v>
      </c>
      <c r="B792" s="748" t="s">
        <v>595</v>
      </c>
      <c r="C792" s="749" t="s">
        <v>626</v>
      </c>
      <c r="D792" s="750" t="s">
        <v>627</v>
      </c>
      <c r="E792" s="751">
        <v>50113001</v>
      </c>
      <c r="F792" s="750" t="s">
        <v>635</v>
      </c>
      <c r="G792" s="749" t="s">
        <v>636</v>
      </c>
      <c r="H792" s="749">
        <v>183318</v>
      </c>
      <c r="I792" s="749">
        <v>83318</v>
      </c>
      <c r="J792" s="749" t="s">
        <v>1492</v>
      </c>
      <c r="K792" s="749" t="s">
        <v>1493</v>
      </c>
      <c r="L792" s="752">
        <v>31.81</v>
      </c>
      <c r="M792" s="752">
        <v>3</v>
      </c>
      <c r="N792" s="753">
        <v>95.429999999999993</v>
      </c>
    </row>
    <row r="793" spans="1:14" ht="14.4" customHeight="1" x14ac:dyDescent="0.3">
      <c r="A793" s="747" t="s">
        <v>594</v>
      </c>
      <c r="B793" s="748" t="s">
        <v>595</v>
      </c>
      <c r="C793" s="749" t="s">
        <v>626</v>
      </c>
      <c r="D793" s="750" t="s">
        <v>627</v>
      </c>
      <c r="E793" s="751">
        <v>50113001</v>
      </c>
      <c r="F793" s="750" t="s">
        <v>635</v>
      </c>
      <c r="G793" s="749" t="s">
        <v>636</v>
      </c>
      <c r="H793" s="749">
        <v>103645</v>
      </c>
      <c r="I793" s="749">
        <v>3645</v>
      </c>
      <c r="J793" s="749" t="s">
        <v>730</v>
      </c>
      <c r="K793" s="749" t="s">
        <v>731</v>
      </c>
      <c r="L793" s="752">
        <v>69.910000000000011</v>
      </c>
      <c r="M793" s="752">
        <v>1</v>
      </c>
      <c r="N793" s="753">
        <v>69.910000000000011</v>
      </c>
    </row>
    <row r="794" spans="1:14" ht="14.4" customHeight="1" x14ac:dyDescent="0.3">
      <c r="A794" s="747" t="s">
        <v>594</v>
      </c>
      <c r="B794" s="748" t="s">
        <v>595</v>
      </c>
      <c r="C794" s="749" t="s">
        <v>626</v>
      </c>
      <c r="D794" s="750" t="s">
        <v>627</v>
      </c>
      <c r="E794" s="751">
        <v>50113001</v>
      </c>
      <c r="F794" s="750" t="s">
        <v>635</v>
      </c>
      <c r="G794" s="749" t="s">
        <v>636</v>
      </c>
      <c r="H794" s="749">
        <v>153642</v>
      </c>
      <c r="I794" s="749">
        <v>53642</v>
      </c>
      <c r="J794" s="749" t="s">
        <v>1494</v>
      </c>
      <c r="K794" s="749" t="s">
        <v>1495</v>
      </c>
      <c r="L794" s="752">
        <v>46.560000000000009</v>
      </c>
      <c r="M794" s="752">
        <v>1</v>
      </c>
      <c r="N794" s="753">
        <v>46.560000000000009</v>
      </c>
    </row>
    <row r="795" spans="1:14" ht="14.4" customHeight="1" x14ac:dyDescent="0.3">
      <c r="A795" s="747" t="s">
        <v>594</v>
      </c>
      <c r="B795" s="748" t="s">
        <v>595</v>
      </c>
      <c r="C795" s="749" t="s">
        <v>626</v>
      </c>
      <c r="D795" s="750" t="s">
        <v>627</v>
      </c>
      <c r="E795" s="751">
        <v>50113001</v>
      </c>
      <c r="F795" s="750" t="s">
        <v>635</v>
      </c>
      <c r="G795" s="749" t="s">
        <v>636</v>
      </c>
      <c r="H795" s="749">
        <v>58880</v>
      </c>
      <c r="I795" s="749">
        <v>58880</v>
      </c>
      <c r="J795" s="749" t="s">
        <v>734</v>
      </c>
      <c r="K795" s="749" t="s">
        <v>735</v>
      </c>
      <c r="L795" s="752">
        <v>105.22999999999999</v>
      </c>
      <c r="M795" s="752">
        <v>2</v>
      </c>
      <c r="N795" s="753">
        <v>210.45999999999998</v>
      </c>
    </row>
    <row r="796" spans="1:14" ht="14.4" customHeight="1" x14ac:dyDescent="0.3">
      <c r="A796" s="747" t="s">
        <v>594</v>
      </c>
      <c r="B796" s="748" t="s">
        <v>595</v>
      </c>
      <c r="C796" s="749" t="s">
        <v>626</v>
      </c>
      <c r="D796" s="750" t="s">
        <v>627</v>
      </c>
      <c r="E796" s="751">
        <v>50113001</v>
      </c>
      <c r="F796" s="750" t="s">
        <v>635</v>
      </c>
      <c r="G796" s="749" t="s">
        <v>636</v>
      </c>
      <c r="H796" s="749">
        <v>185656</v>
      </c>
      <c r="I796" s="749">
        <v>85656</v>
      </c>
      <c r="J796" s="749" t="s">
        <v>738</v>
      </c>
      <c r="K796" s="749" t="s">
        <v>731</v>
      </c>
      <c r="L796" s="752">
        <v>69.219999999999985</v>
      </c>
      <c r="M796" s="752">
        <v>1</v>
      </c>
      <c r="N796" s="753">
        <v>69.219999999999985</v>
      </c>
    </row>
    <row r="797" spans="1:14" ht="14.4" customHeight="1" x14ac:dyDescent="0.3">
      <c r="A797" s="747" t="s">
        <v>594</v>
      </c>
      <c r="B797" s="748" t="s">
        <v>595</v>
      </c>
      <c r="C797" s="749" t="s">
        <v>626</v>
      </c>
      <c r="D797" s="750" t="s">
        <v>627</v>
      </c>
      <c r="E797" s="751">
        <v>50113001</v>
      </c>
      <c r="F797" s="750" t="s">
        <v>635</v>
      </c>
      <c r="G797" s="749" t="s">
        <v>636</v>
      </c>
      <c r="H797" s="749">
        <v>226525</v>
      </c>
      <c r="I797" s="749">
        <v>226525</v>
      </c>
      <c r="J797" s="749" t="s">
        <v>1335</v>
      </c>
      <c r="K797" s="749" t="s">
        <v>1336</v>
      </c>
      <c r="L797" s="752">
        <v>66.340000000000018</v>
      </c>
      <c r="M797" s="752">
        <v>8</v>
      </c>
      <c r="N797" s="753">
        <v>530.72000000000014</v>
      </c>
    </row>
    <row r="798" spans="1:14" ht="14.4" customHeight="1" x14ac:dyDescent="0.3">
      <c r="A798" s="747" t="s">
        <v>594</v>
      </c>
      <c r="B798" s="748" t="s">
        <v>595</v>
      </c>
      <c r="C798" s="749" t="s">
        <v>626</v>
      </c>
      <c r="D798" s="750" t="s">
        <v>627</v>
      </c>
      <c r="E798" s="751">
        <v>50113001</v>
      </c>
      <c r="F798" s="750" t="s">
        <v>635</v>
      </c>
      <c r="G798" s="749" t="s">
        <v>596</v>
      </c>
      <c r="H798" s="749">
        <v>111955</v>
      </c>
      <c r="I798" s="749">
        <v>11955</v>
      </c>
      <c r="J798" s="749" t="s">
        <v>1496</v>
      </c>
      <c r="K798" s="749" t="s">
        <v>1497</v>
      </c>
      <c r="L798" s="752">
        <v>173.38000000000002</v>
      </c>
      <c r="M798" s="752">
        <v>1</v>
      </c>
      <c r="N798" s="753">
        <v>173.38000000000002</v>
      </c>
    </row>
    <row r="799" spans="1:14" ht="14.4" customHeight="1" x14ac:dyDescent="0.3">
      <c r="A799" s="747" t="s">
        <v>594</v>
      </c>
      <c r="B799" s="748" t="s">
        <v>595</v>
      </c>
      <c r="C799" s="749" t="s">
        <v>626</v>
      </c>
      <c r="D799" s="750" t="s">
        <v>627</v>
      </c>
      <c r="E799" s="751">
        <v>50113001</v>
      </c>
      <c r="F799" s="750" t="s">
        <v>635</v>
      </c>
      <c r="G799" s="749" t="s">
        <v>636</v>
      </c>
      <c r="H799" s="749">
        <v>183272</v>
      </c>
      <c r="I799" s="749">
        <v>215478</v>
      </c>
      <c r="J799" s="749" t="s">
        <v>1498</v>
      </c>
      <c r="K799" s="749" t="s">
        <v>1499</v>
      </c>
      <c r="L799" s="752">
        <v>174.69</v>
      </c>
      <c r="M799" s="752">
        <v>1</v>
      </c>
      <c r="N799" s="753">
        <v>174.69</v>
      </c>
    </row>
    <row r="800" spans="1:14" ht="14.4" customHeight="1" x14ac:dyDescent="0.3">
      <c r="A800" s="747" t="s">
        <v>594</v>
      </c>
      <c r="B800" s="748" t="s">
        <v>595</v>
      </c>
      <c r="C800" s="749" t="s">
        <v>626</v>
      </c>
      <c r="D800" s="750" t="s">
        <v>627</v>
      </c>
      <c r="E800" s="751">
        <v>50113001</v>
      </c>
      <c r="F800" s="750" t="s">
        <v>635</v>
      </c>
      <c r="G800" s="749" t="s">
        <v>636</v>
      </c>
      <c r="H800" s="749">
        <v>215473</v>
      </c>
      <c r="I800" s="749">
        <v>215473</v>
      </c>
      <c r="J800" s="749" t="s">
        <v>1500</v>
      </c>
      <c r="K800" s="749" t="s">
        <v>1390</v>
      </c>
      <c r="L800" s="752">
        <v>336.57000000000005</v>
      </c>
      <c r="M800" s="752">
        <v>10</v>
      </c>
      <c r="N800" s="753">
        <v>3365.7000000000003</v>
      </c>
    </row>
    <row r="801" spans="1:14" ht="14.4" customHeight="1" x14ac:dyDescent="0.3">
      <c r="A801" s="747" t="s">
        <v>594</v>
      </c>
      <c r="B801" s="748" t="s">
        <v>595</v>
      </c>
      <c r="C801" s="749" t="s">
        <v>626</v>
      </c>
      <c r="D801" s="750" t="s">
        <v>627</v>
      </c>
      <c r="E801" s="751">
        <v>50113001</v>
      </c>
      <c r="F801" s="750" t="s">
        <v>635</v>
      </c>
      <c r="G801" s="749" t="s">
        <v>636</v>
      </c>
      <c r="H801" s="749">
        <v>215474</v>
      </c>
      <c r="I801" s="749">
        <v>215474</v>
      </c>
      <c r="J801" s="749" t="s">
        <v>745</v>
      </c>
      <c r="K801" s="749" t="s">
        <v>746</v>
      </c>
      <c r="L801" s="752">
        <v>530.86906249999993</v>
      </c>
      <c r="M801" s="752">
        <v>64</v>
      </c>
      <c r="N801" s="753">
        <v>33975.619999999995</v>
      </c>
    </row>
    <row r="802" spans="1:14" ht="14.4" customHeight="1" x14ac:dyDescent="0.3">
      <c r="A802" s="747" t="s">
        <v>594</v>
      </c>
      <c r="B802" s="748" t="s">
        <v>595</v>
      </c>
      <c r="C802" s="749" t="s">
        <v>626</v>
      </c>
      <c r="D802" s="750" t="s">
        <v>627</v>
      </c>
      <c r="E802" s="751">
        <v>50113001</v>
      </c>
      <c r="F802" s="750" t="s">
        <v>635</v>
      </c>
      <c r="G802" s="749" t="s">
        <v>649</v>
      </c>
      <c r="H802" s="749">
        <v>134508</v>
      </c>
      <c r="I802" s="749">
        <v>134508</v>
      </c>
      <c r="J802" s="749" t="s">
        <v>1170</v>
      </c>
      <c r="K802" s="749" t="s">
        <v>1501</v>
      </c>
      <c r="L802" s="752">
        <v>177.84</v>
      </c>
      <c r="M802" s="752">
        <v>1</v>
      </c>
      <c r="N802" s="753">
        <v>177.84</v>
      </c>
    </row>
    <row r="803" spans="1:14" ht="14.4" customHeight="1" x14ac:dyDescent="0.3">
      <c r="A803" s="747" t="s">
        <v>594</v>
      </c>
      <c r="B803" s="748" t="s">
        <v>595</v>
      </c>
      <c r="C803" s="749" t="s">
        <v>626</v>
      </c>
      <c r="D803" s="750" t="s">
        <v>627</v>
      </c>
      <c r="E803" s="751">
        <v>50113001</v>
      </c>
      <c r="F803" s="750" t="s">
        <v>635</v>
      </c>
      <c r="G803" s="749" t="s">
        <v>649</v>
      </c>
      <c r="H803" s="749">
        <v>847627</v>
      </c>
      <c r="I803" s="749">
        <v>134502</v>
      </c>
      <c r="J803" s="749" t="s">
        <v>1170</v>
      </c>
      <c r="K803" s="749" t="s">
        <v>1171</v>
      </c>
      <c r="L803" s="752">
        <v>50.515000000000008</v>
      </c>
      <c r="M803" s="752">
        <v>4</v>
      </c>
      <c r="N803" s="753">
        <v>202.06000000000003</v>
      </c>
    </row>
    <row r="804" spans="1:14" ht="14.4" customHeight="1" x14ac:dyDescent="0.3">
      <c r="A804" s="747" t="s">
        <v>594</v>
      </c>
      <c r="B804" s="748" t="s">
        <v>595</v>
      </c>
      <c r="C804" s="749" t="s">
        <v>626</v>
      </c>
      <c r="D804" s="750" t="s">
        <v>627</v>
      </c>
      <c r="E804" s="751">
        <v>50113001</v>
      </c>
      <c r="F804" s="750" t="s">
        <v>635</v>
      </c>
      <c r="G804" s="749" t="s">
        <v>649</v>
      </c>
      <c r="H804" s="749">
        <v>847425</v>
      </c>
      <c r="I804" s="749">
        <v>134513</v>
      </c>
      <c r="J804" s="749" t="s">
        <v>1502</v>
      </c>
      <c r="K804" s="749" t="s">
        <v>858</v>
      </c>
      <c r="L804" s="752">
        <v>100.6</v>
      </c>
      <c r="M804" s="752">
        <v>1</v>
      </c>
      <c r="N804" s="753">
        <v>100.6</v>
      </c>
    </row>
    <row r="805" spans="1:14" ht="14.4" customHeight="1" x14ac:dyDescent="0.3">
      <c r="A805" s="747" t="s">
        <v>594</v>
      </c>
      <c r="B805" s="748" t="s">
        <v>595</v>
      </c>
      <c r="C805" s="749" t="s">
        <v>626</v>
      </c>
      <c r="D805" s="750" t="s">
        <v>627</v>
      </c>
      <c r="E805" s="751">
        <v>50113001</v>
      </c>
      <c r="F805" s="750" t="s">
        <v>635</v>
      </c>
      <c r="G805" s="749" t="s">
        <v>649</v>
      </c>
      <c r="H805" s="749">
        <v>168326</v>
      </c>
      <c r="I805" s="749">
        <v>168326</v>
      </c>
      <c r="J805" s="749" t="s">
        <v>747</v>
      </c>
      <c r="K805" s="749" t="s">
        <v>748</v>
      </c>
      <c r="L805" s="752">
        <v>365.17999999999995</v>
      </c>
      <c r="M805" s="752">
        <v>2</v>
      </c>
      <c r="N805" s="753">
        <v>730.3599999999999</v>
      </c>
    </row>
    <row r="806" spans="1:14" ht="14.4" customHeight="1" x14ac:dyDescent="0.3">
      <c r="A806" s="747" t="s">
        <v>594</v>
      </c>
      <c r="B806" s="748" t="s">
        <v>595</v>
      </c>
      <c r="C806" s="749" t="s">
        <v>626</v>
      </c>
      <c r="D806" s="750" t="s">
        <v>627</v>
      </c>
      <c r="E806" s="751">
        <v>50113001</v>
      </c>
      <c r="F806" s="750" t="s">
        <v>635</v>
      </c>
      <c r="G806" s="749" t="s">
        <v>636</v>
      </c>
      <c r="H806" s="749">
        <v>162597</v>
      </c>
      <c r="I806" s="749">
        <v>62597</v>
      </c>
      <c r="J806" s="749" t="s">
        <v>1503</v>
      </c>
      <c r="K806" s="749" t="s">
        <v>1504</v>
      </c>
      <c r="L806" s="752">
        <v>77.23</v>
      </c>
      <c r="M806" s="752">
        <v>2</v>
      </c>
      <c r="N806" s="753">
        <v>154.46</v>
      </c>
    </row>
    <row r="807" spans="1:14" ht="14.4" customHeight="1" x14ac:dyDescent="0.3">
      <c r="A807" s="747" t="s">
        <v>594</v>
      </c>
      <c r="B807" s="748" t="s">
        <v>595</v>
      </c>
      <c r="C807" s="749" t="s">
        <v>626</v>
      </c>
      <c r="D807" s="750" t="s">
        <v>627</v>
      </c>
      <c r="E807" s="751">
        <v>50113001</v>
      </c>
      <c r="F807" s="750" t="s">
        <v>635</v>
      </c>
      <c r="G807" s="749" t="s">
        <v>636</v>
      </c>
      <c r="H807" s="749">
        <v>229191</v>
      </c>
      <c r="I807" s="749">
        <v>229191</v>
      </c>
      <c r="J807" s="749" t="s">
        <v>749</v>
      </c>
      <c r="K807" s="749" t="s">
        <v>750</v>
      </c>
      <c r="L807" s="752">
        <v>141.37</v>
      </c>
      <c r="M807" s="752">
        <v>4</v>
      </c>
      <c r="N807" s="753">
        <v>565.48</v>
      </c>
    </row>
    <row r="808" spans="1:14" ht="14.4" customHeight="1" x14ac:dyDescent="0.3">
      <c r="A808" s="747" t="s">
        <v>594</v>
      </c>
      <c r="B808" s="748" t="s">
        <v>595</v>
      </c>
      <c r="C808" s="749" t="s">
        <v>626</v>
      </c>
      <c r="D808" s="750" t="s">
        <v>627</v>
      </c>
      <c r="E808" s="751">
        <v>50113001</v>
      </c>
      <c r="F808" s="750" t="s">
        <v>635</v>
      </c>
      <c r="G808" s="749" t="s">
        <v>636</v>
      </c>
      <c r="H808" s="749">
        <v>166015</v>
      </c>
      <c r="I808" s="749">
        <v>66015</v>
      </c>
      <c r="J808" s="749" t="s">
        <v>1174</v>
      </c>
      <c r="K808" s="749" t="s">
        <v>1175</v>
      </c>
      <c r="L808" s="752">
        <v>83.49</v>
      </c>
      <c r="M808" s="752">
        <v>1</v>
      </c>
      <c r="N808" s="753">
        <v>83.49</v>
      </c>
    </row>
    <row r="809" spans="1:14" ht="14.4" customHeight="1" x14ac:dyDescent="0.3">
      <c r="A809" s="747" t="s">
        <v>594</v>
      </c>
      <c r="B809" s="748" t="s">
        <v>595</v>
      </c>
      <c r="C809" s="749" t="s">
        <v>626</v>
      </c>
      <c r="D809" s="750" t="s">
        <v>627</v>
      </c>
      <c r="E809" s="751">
        <v>50113001</v>
      </c>
      <c r="F809" s="750" t="s">
        <v>635</v>
      </c>
      <c r="G809" s="749" t="s">
        <v>636</v>
      </c>
      <c r="H809" s="749">
        <v>197026</v>
      </c>
      <c r="I809" s="749">
        <v>97026</v>
      </c>
      <c r="J809" s="749" t="s">
        <v>1505</v>
      </c>
      <c r="K809" s="749" t="s">
        <v>1506</v>
      </c>
      <c r="L809" s="752">
        <v>45.11</v>
      </c>
      <c r="M809" s="752">
        <v>1</v>
      </c>
      <c r="N809" s="753">
        <v>45.11</v>
      </c>
    </row>
    <row r="810" spans="1:14" ht="14.4" customHeight="1" x14ac:dyDescent="0.3">
      <c r="A810" s="747" t="s">
        <v>594</v>
      </c>
      <c r="B810" s="748" t="s">
        <v>595</v>
      </c>
      <c r="C810" s="749" t="s">
        <v>626</v>
      </c>
      <c r="D810" s="750" t="s">
        <v>627</v>
      </c>
      <c r="E810" s="751">
        <v>50113001</v>
      </c>
      <c r="F810" s="750" t="s">
        <v>635</v>
      </c>
      <c r="G810" s="749" t="s">
        <v>636</v>
      </c>
      <c r="H810" s="749">
        <v>846113</v>
      </c>
      <c r="I810" s="749">
        <v>107712</v>
      </c>
      <c r="J810" s="749" t="s">
        <v>1341</v>
      </c>
      <c r="K810" s="749" t="s">
        <v>1342</v>
      </c>
      <c r="L810" s="752">
        <v>240.78000000000003</v>
      </c>
      <c r="M810" s="752">
        <v>8</v>
      </c>
      <c r="N810" s="753">
        <v>1926.2400000000002</v>
      </c>
    </row>
    <row r="811" spans="1:14" ht="14.4" customHeight="1" x14ac:dyDescent="0.3">
      <c r="A811" s="747" t="s">
        <v>594</v>
      </c>
      <c r="B811" s="748" t="s">
        <v>595</v>
      </c>
      <c r="C811" s="749" t="s">
        <v>626</v>
      </c>
      <c r="D811" s="750" t="s">
        <v>627</v>
      </c>
      <c r="E811" s="751">
        <v>50113001</v>
      </c>
      <c r="F811" s="750" t="s">
        <v>635</v>
      </c>
      <c r="G811" s="749" t="s">
        <v>636</v>
      </c>
      <c r="H811" s="749">
        <v>187073</v>
      </c>
      <c r="I811" s="749">
        <v>87073</v>
      </c>
      <c r="J811" s="749" t="s">
        <v>753</v>
      </c>
      <c r="K811" s="749" t="s">
        <v>1507</v>
      </c>
      <c r="L811" s="752">
        <v>166.2</v>
      </c>
      <c r="M811" s="752">
        <v>1</v>
      </c>
      <c r="N811" s="753">
        <v>166.2</v>
      </c>
    </row>
    <row r="812" spans="1:14" ht="14.4" customHeight="1" x14ac:dyDescent="0.3">
      <c r="A812" s="747" t="s">
        <v>594</v>
      </c>
      <c r="B812" s="748" t="s">
        <v>595</v>
      </c>
      <c r="C812" s="749" t="s">
        <v>626</v>
      </c>
      <c r="D812" s="750" t="s">
        <v>627</v>
      </c>
      <c r="E812" s="751">
        <v>50113001</v>
      </c>
      <c r="F812" s="750" t="s">
        <v>635</v>
      </c>
      <c r="G812" s="749" t="s">
        <v>636</v>
      </c>
      <c r="H812" s="749">
        <v>147033</v>
      </c>
      <c r="I812" s="749">
        <v>47033</v>
      </c>
      <c r="J812" s="749" t="s">
        <v>753</v>
      </c>
      <c r="K812" s="749" t="s">
        <v>1508</v>
      </c>
      <c r="L812" s="752">
        <v>106.27499999999999</v>
      </c>
      <c r="M812" s="752">
        <v>22</v>
      </c>
      <c r="N812" s="753">
        <v>2338.0499999999997</v>
      </c>
    </row>
    <row r="813" spans="1:14" ht="14.4" customHeight="1" x14ac:dyDescent="0.3">
      <c r="A813" s="747" t="s">
        <v>594</v>
      </c>
      <c r="B813" s="748" t="s">
        <v>595</v>
      </c>
      <c r="C813" s="749" t="s">
        <v>626</v>
      </c>
      <c r="D813" s="750" t="s">
        <v>627</v>
      </c>
      <c r="E813" s="751">
        <v>50113001</v>
      </c>
      <c r="F813" s="750" t="s">
        <v>635</v>
      </c>
      <c r="G813" s="749" t="s">
        <v>636</v>
      </c>
      <c r="H813" s="749">
        <v>187076</v>
      </c>
      <c r="I813" s="749">
        <v>87076</v>
      </c>
      <c r="J813" s="749" t="s">
        <v>755</v>
      </c>
      <c r="K813" s="749" t="s">
        <v>756</v>
      </c>
      <c r="L813" s="752">
        <v>133.30000000000004</v>
      </c>
      <c r="M813" s="752">
        <v>6</v>
      </c>
      <c r="N813" s="753">
        <v>799.80000000000018</v>
      </c>
    </row>
    <row r="814" spans="1:14" ht="14.4" customHeight="1" x14ac:dyDescent="0.3">
      <c r="A814" s="747" t="s">
        <v>594</v>
      </c>
      <c r="B814" s="748" t="s">
        <v>595</v>
      </c>
      <c r="C814" s="749" t="s">
        <v>626</v>
      </c>
      <c r="D814" s="750" t="s">
        <v>627</v>
      </c>
      <c r="E814" s="751">
        <v>50113001</v>
      </c>
      <c r="F814" s="750" t="s">
        <v>635</v>
      </c>
      <c r="G814" s="749" t="s">
        <v>636</v>
      </c>
      <c r="H814" s="749">
        <v>846413</v>
      </c>
      <c r="I814" s="749">
        <v>57585</v>
      </c>
      <c r="J814" s="749" t="s">
        <v>1176</v>
      </c>
      <c r="K814" s="749" t="s">
        <v>1177</v>
      </c>
      <c r="L814" s="752">
        <v>133.28</v>
      </c>
      <c r="M814" s="752">
        <v>2</v>
      </c>
      <c r="N814" s="753">
        <v>266.56</v>
      </c>
    </row>
    <row r="815" spans="1:14" ht="14.4" customHeight="1" x14ac:dyDescent="0.3">
      <c r="A815" s="747" t="s">
        <v>594</v>
      </c>
      <c r="B815" s="748" t="s">
        <v>595</v>
      </c>
      <c r="C815" s="749" t="s">
        <v>626</v>
      </c>
      <c r="D815" s="750" t="s">
        <v>627</v>
      </c>
      <c r="E815" s="751">
        <v>50113001</v>
      </c>
      <c r="F815" s="750" t="s">
        <v>635</v>
      </c>
      <c r="G815" s="749" t="s">
        <v>636</v>
      </c>
      <c r="H815" s="749">
        <v>181293</v>
      </c>
      <c r="I815" s="749">
        <v>181293</v>
      </c>
      <c r="J815" s="749" t="s">
        <v>1344</v>
      </c>
      <c r="K815" s="749" t="s">
        <v>1345</v>
      </c>
      <c r="L815" s="752">
        <v>224.38000000000008</v>
      </c>
      <c r="M815" s="752">
        <v>1</v>
      </c>
      <c r="N815" s="753">
        <v>224.38000000000008</v>
      </c>
    </row>
    <row r="816" spans="1:14" ht="14.4" customHeight="1" x14ac:dyDescent="0.3">
      <c r="A816" s="747" t="s">
        <v>594</v>
      </c>
      <c r="B816" s="748" t="s">
        <v>595</v>
      </c>
      <c r="C816" s="749" t="s">
        <v>626</v>
      </c>
      <c r="D816" s="750" t="s">
        <v>627</v>
      </c>
      <c r="E816" s="751">
        <v>50113001</v>
      </c>
      <c r="F816" s="750" t="s">
        <v>635</v>
      </c>
      <c r="G816" s="749" t="s">
        <v>636</v>
      </c>
      <c r="H816" s="749">
        <v>848560</v>
      </c>
      <c r="I816" s="749">
        <v>125752</v>
      </c>
      <c r="J816" s="749" t="s">
        <v>759</v>
      </c>
      <c r="K816" s="749" t="s">
        <v>760</v>
      </c>
      <c r="L816" s="752">
        <v>223.26</v>
      </c>
      <c r="M816" s="752">
        <v>1</v>
      </c>
      <c r="N816" s="753">
        <v>223.26</v>
      </c>
    </row>
    <row r="817" spans="1:14" ht="14.4" customHeight="1" x14ac:dyDescent="0.3">
      <c r="A817" s="747" t="s">
        <v>594</v>
      </c>
      <c r="B817" s="748" t="s">
        <v>595</v>
      </c>
      <c r="C817" s="749" t="s">
        <v>626</v>
      </c>
      <c r="D817" s="750" t="s">
        <v>627</v>
      </c>
      <c r="E817" s="751">
        <v>50113001</v>
      </c>
      <c r="F817" s="750" t="s">
        <v>635</v>
      </c>
      <c r="G817" s="749" t="s">
        <v>636</v>
      </c>
      <c r="H817" s="749">
        <v>225510</v>
      </c>
      <c r="I817" s="749">
        <v>225510</v>
      </c>
      <c r="J817" s="749" t="s">
        <v>1509</v>
      </c>
      <c r="K817" s="749" t="s">
        <v>1510</v>
      </c>
      <c r="L817" s="752">
        <v>64.72</v>
      </c>
      <c r="M817" s="752">
        <v>2</v>
      </c>
      <c r="N817" s="753">
        <v>129.44</v>
      </c>
    </row>
    <row r="818" spans="1:14" ht="14.4" customHeight="1" x14ac:dyDescent="0.3">
      <c r="A818" s="747" t="s">
        <v>594</v>
      </c>
      <c r="B818" s="748" t="s">
        <v>595</v>
      </c>
      <c r="C818" s="749" t="s">
        <v>626</v>
      </c>
      <c r="D818" s="750" t="s">
        <v>627</v>
      </c>
      <c r="E818" s="751">
        <v>50113001</v>
      </c>
      <c r="F818" s="750" t="s">
        <v>635</v>
      </c>
      <c r="G818" s="749" t="s">
        <v>649</v>
      </c>
      <c r="H818" s="749">
        <v>169189</v>
      </c>
      <c r="I818" s="749">
        <v>69189</v>
      </c>
      <c r="J818" s="749" t="s">
        <v>765</v>
      </c>
      <c r="K818" s="749" t="s">
        <v>766</v>
      </c>
      <c r="L818" s="752">
        <v>61.119999999999983</v>
      </c>
      <c r="M818" s="752">
        <v>1</v>
      </c>
      <c r="N818" s="753">
        <v>61.119999999999983</v>
      </c>
    </row>
    <row r="819" spans="1:14" ht="14.4" customHeight="1" x14ac:dyDescent="0.3">
      <c r="A819" s="747" t="s">
        <v>594</v>
      </c>
      <c r="B819" s="748" t="s">
        <v>595</v>
      </c>
      <c r="C819" s="749" t="s">
        <v>626</v>
      </c>
      <c r="D819" s="750" t="s">
        <v>627</v>
      </c>
      <c r="E819" s="751">
        <v>50113001</v>
      </c>
      <c r="F819" s="750" t="s">
        <v>635</v>
      </c>
      <c r="G819" s="749" t="s">
        <v>636</v>
      </c>
      <c r="H819" s="749">
        <v>149990</v>
      </c>
      <c r="I819" s="749">
        <v>49990</v>
      </c>
      <c r="J819" s="749" t="s">
        <v>1511</v>
      </c>
      <c r="K819" s="749" t="s">
        <v>1512</v>
      </c>
      <c r="L819" s="752">
        <v>121.77000000000001</v>
      </c>
      <c r="M819" s="752">
        <v>5</v>
      </c>
      <c r="N819" s="753">
        <v>608.85</v>
      </c>
    </row>
    <row r="820" spans="1:14" ht="14.4" customHeight="1" x14ac:dyDescent="0.3">
      <c r="A820" s="747" t="s">
        <v>594</v>
      </c>
      <c r="B820" s="748" t="s">
        <v>595</v>
      </c>
      <c r="C820" s="749" t="s">
        <v>626</v>
      </c>
      <c r="D820" s="750" t="s">
        <v>627</v>
      </c>
      <c r="E820" s="751">
        <v>50113001</v>
      </c>
      <c r="F820" s="750" t="s">
        <v>635</v>
      </c>
      <c r="G820" s="749" t="s">
        <v>636</v>
      </c>
      <c r="H820" s="749">
        <v>126530</v>
      </c>
      <c r="I820" s="749">
        <v>26530</v>
      </c>
      <c r="J820" s="749" t="s">
        <v>1346</v>
      </c>
      <c r="K820" s="749" t="s">
        <v>1347</v>
      </c>
      <c r="L820" s="752">
        <v>287.54999999999995</v>
      </c>
      <c r="M820" s="752">
        <v>1</v>
      </c>
      <c r="N820" s="753">
        <v>287.54999999999995</v>
      </c>
    </row>
    <row r="821" spans="1:14" ht="14.4" customHeight="1" x14ac:dyDescent="0.3">
      <c r="A821" s="747" t="s">
        <v>594</v>
      </c>
      <c r="B821" s="748" t="s">
        <v>595</v>
      </c>
      <c r="C821" s="749" t="s">
        <v>626</v>
      </c>
      <c r="D821" s="750" t="s">
        <v>627</v>
      </c>
      <c r="E821" s="751">
        <v>50113001</v>
      </c>
      <c r="F821" s="750" t="s">
        <v>635</v>
      </c>
      <c r="G821" s="749" t="s">
        <v>636</v>
      </c>
      <c r="H821" s="749">
        <v>147862</v>
      </c>
      <c r="I821" s="749">
        <v>47862</v>
      </c>
      <c r="J821" s="749" t="s">
        <v>1513</v>
      </c>
      <c r="K821" s="749" t="s">
        <v>1514</v>
      </c>
      <c r="L821" s="752">
        <v>140.55000000000001</v>
      </c>
      <c r="M821" s="752">
        <v>1</v>
      </c>
      <c r="N821" s="753">
        <v>140.55000000000001</v>
      </c>
    </row>
    <row r="822" spans="1:14" ht="14.4" customHeight="1" x14ac:dyDescent="0.3">
      <c r="A822" s="747" t="s">
        <v>594</v>
      </c>
      <c r="B822" s="748" t="s">
        <v>595</v>
      </c>
      <c r="C822" s="749" t="s">
        <v>626</v>
      </c>
      <c r="D822" s="750" t="s">
        <v>627</v>
      </c>
      <c r="E822" s="751">
        <v>50113001</v>
      </c>
      <c r="F822" s="750" t="s">
        <v>635</v>
      </c>
      <c r="G822" s="749" t="s">
        <v>636</v>
      </c>
      <c r="H822" s="749">
        <v>214598</v>
      </c>
      <c r="I822" s="749">
        <v>214598</v>
      </c>
      <c r="J822" s="749" t="s">
        <v>771</v>
      </c>
      <c r="K822" s="749" t="s">
        <v>772</v>
      </c>
      <c r="L822" s="752">
        <v>168.46999999999997</v>
      </c>
      <c r="M822" s="752">
        <v>1</v>
      </c>
      <c r="N822" s="753">
        <v>168.46999999999997</v>
      </c>
    </row>
    <row r="823" spans="1:14" ht="14.4" customHeight="1" x14ac:dyDescent="0.3">
      <c r="A823" s="747" t="s">
        <v>594</v>
      </c>
      <c r="B823" s="748" t="s">
        <v>595</v>
      </c>
      <c r="C823" s="749" t="s">
        <v>626</v>
      </c>
      <c r="D823" s="750" t="s">
        <v>627</v>
      </c>
      <c r="E823" s="751">
        <v>50113001</v>
      </c>
      <c r="F823" s="750" t="s">
        <v>635</v>
      </c>
      <c r="G823" s="749" t="s">
        <v>649</v>
      </c>
      <c r="H823" s="749">
        <v>114439</v>
      </c>
      <c r="I823" s="749">
        <v>14439</v>
      </c>
      <c r="J823" s="749" t="s">
        <v>773</v>
      </c>
      <c r="K823" s="749" t="s">
        <v>774</v>
      </c>
      <c r="L823" s="752">
        <v>74.510000000000005</v>
      </c>
      <c r="M823" s="752">
        <v>2</v>
      </c>
      <c r="N823" s="753">
        <v>149.02000000000001</v>
      </c>
    </row>
    <row r="824" spans="1:14" ht="14.4" customHeight="1" x14ac:dyDescent="0.3">
      <c r="A824" s="747" t="s">
        <v>594</v>
      </c>
      <c r="B824" s="748" t="s">
        <v>595</v>
      </c>
      <c r="C824" s="749" t="s">
        <v>626</v>
      </c>
      <c r="D824" s="750" t="s">
        <v>627</v>
      </c>
      <c r="E824" s="751">
        <v>50113001</v>
      </c>
      <c r="F824" s="750" t="s">
        <v>635</v>
      </c>
      <c r="G824" s="749" t="s">
        <v>636</v>
      </c>
      <c r="H824" s="749">
        <v>152334</v>
      </c>
      <c r="I824" s="749">
        <v>52334</v>
      </c>
      <c r="J824" s="749" t="s">
        <v>775</v>
      </c>
      <c r="K824" s="749" t="s">
        <v>776</v>
      </c>
      <c r="L824" s="752">
        <v>198.17999999999998</v>
      </c>
      <c r="M824" s="752">
        <v>3</v>
      </c>
      <c r="N824" s="753">
        <v>594.54</v>
      </c>
    </row>
    <row r="825" spans="1:14" ht="14.4" customHeight="1" x14ac:dyDescent="0.3">
      <c r="A825" s="747" t="s">
        <v>594</v>
      </c>
      <c r="B825" s="748" t="s">
        <v>595</v>
      </c>
      <c r="C825" s="749" t="s">
        <v>626</v>
      </c>
      <c r="D825" s="750" t="s">
        <v>627</v>
      </c>
      <c r="E825" s="751">
        <v>50113001</v>
      </c>
      <c r="F825" s="750" t="s">
        <v>635</v>
      </c>
      <c r="G825" s="749" t="s">
        <v>649</v>
      </c>
      <c r="H825" s="749">
        <v>213477</v>
      </c>
      <c r="I825" s="749">
        <v>213477</v>
      </c>
      <c r="J825" s="749" t="s">
        <v>777</v>
      </c>
      <c r="K825" s="749" t="s">
        <v>778</v>
      </c>
      <c r="L825" s="752">
        <v>3300</v>
      </c>
      <c r="M825" s="752">
        <v>8</v>
      </c>
      <c r="N825" s="753">
        <v>26400</v>
      </c>
    </row>
    <row r="826" spans="1:14" ht="14.4" customHeight="1" x14ac:dyDescent="0.3">
      <c r="A826" s="747" t="s">
        <v>594</v>
      </c>
      <c r="B826" s="748" t="s">
        <v>595</v>
      </c>
      <c r="C826" s="749" t="s">
        <v>626</v>
      </c>
      <c r="D826" s="750" t="s">
        <v>627</v>
      </c>
      <c r="E826" s="751">
        <v>50113001</v>
      </c>
      <c r="F826" s="750" t="s">
        <v>635</v>
      </c>
      <c r="G826" s="749" t="s">
        <v>649</v>
      </c>
      <c r="H826" s="749">
        <v>156804</v>
      </c>
      <c r="I826" s="749">
        <v>56804</v>
      </c>
      <c r="J826" s="749" t="s">
        <v>779</v>
      </c>
      <c r="K826" s="749" t="s">
        <v>780</v>
      </c>
      <c r="L826" s="752">
        <v>31.495000000000005</v>
      </c>
      <c r="M826" s="752">
        <v>6</v>
      </c>
      <c r="N826" s="753">
        <v>188.97000000000003</v>
      </c>
    </row>
    <row r="827" spans="1:14" ht="14.4" customHeight="1" x14ac:dyDescent="0.3">
      <c r="A827" s="747" t="s">
        <v>594</v>
      </c>
      <c r="B827" s="748" t="s">
        <v>595</v>
      </c>
      <c r="C827" s="749" t="s">
        <v>626</v>
      </c>
      <c r="D827" s="750" t="s">
        <v>627</v>
      </c>
      <c r="E827" s="751">
        <v>50113001</v>
      </c>
      <c r="F827" s="750" t="s">
        <v>635</v>
      </c>
      <c r="G827" s="749" t="s">
        <v>649</v>
      </c>
      <c r="H827" s="749">
        <v>214036</v>
      </c>
      <c r="I827" s="749">
        <v>214036</v>
      </c>
      <c r="J827" s="749" t="s">
        <v>782</v>
      </c>
      <c r="K827" s="749" t="s">
        <v>783</v>
      </c>
      <c r="L827" s="752">
        <v>40.39</v>
      </c>
      <c r="M827" s="752">
        <v>54</v>
      </c>
      <c r="N827" s="753">
        <v>2181.06</v>
      </c>
    </row>
    <row r="828" spans="1:14" ht="14.4" customHeight="1" x14ac:dyDescent="0.3">
      <c r="A828" s="747" t="s">
        <v>594</v>
      </c>
      <c r="B828" s="748" t="s">
        <v>595</v>
      </c>
      <c r="C828" s="749" t="s">
        <v>626</v>
      </c>
      <c r="D828" s="750" t="s">
        <v>627</v>
      </c>
      <c r="E828" s="751">
        <v>50113001</v>
      </c>
      <c r="F828" s="750" t="s">
        <v>635</v>
      </c>
      <c r="G828" s="749" t="s">
        <v>636</v>
      </c>
      <c r="H828" s="749">
        <v>198864</v>
      </c>
      <c r="I828" s="749">
        <v>98864</v>
      </c>
      <c r="J828" s="749" t="s">
        <v>1515</v>
      </c>
      <c r="K828" s="749" t="s">
        <v>1516</v>
      </c>
      <c r="L828" s="752">
        <v>537.87</v>
      </c>
      <c r="M828" s="752">
        <v>2</v>
      </c>
      <c r="N828" s="753">
        <v>1075.74</v>
      </c>
    </row>
    <row r="829" spans="1:14" ht="14.4" customHeight="1" x14ac:dyDescent="0.3">
      <c r="A829" s="747" t="s">
        <v>594</v>
      </c>
      <c r="B829" s="748" t="s">
        <v>595</v>
      </c>
      <c r="C829" s="749" t="s">
        <v>626</v>
      </c>
      <c r="D829" s="750" t="s">
        <v>627</v>
      </c>
      <c r="E829" s="751">
        <v>50113001</v>
      </c>
      <c r="F829" s="750" t="s">
        <v>635</v>
      </c>
      <c r="G829" s="749" t="s">
        <v>649</v>
      </c>
      <c r="H829" s="749">
        <v>218523</v>
      </c>
      <c r="I829" s="749">
        <v>218523</v>
      </c>
      <c r="J829" s="749" t="s">
        <v>1517</v>
      </c>
      <c r="K829" s="749" t="s">
        <v>1518</v>
      </c>
      <c r="L829" s="752">
        <v>529.06000000000017</v>
      </c>
      <c r="M829" s="752">
        <v>1</v>
      </c>
      <c r="N829" s="753">
        <v>529.06000000000017</v>
      </c>
    </row>
    <row r="830" spans="1:14" ht="14.4" customHeight="1" x14ac:dyDescent="0.3">
      <c r="A830" s="747" t="s">
        <v>594</v>
      </c>
      <c r="B830" s="748" t="s">
        <v>595</v>
      </c>
      <c r="C830" s="749" t="s">
        <v>626</v>
      </c>
      <c r="D830" s="750" t="s">
        <v>627</v>
      </c>
      <c r="E830" s="751">
        <v>50113001</v>
      </c>
      <c r="F830" s="750" t="s">
        <v>635</v>
      </c>
      <c r="G830" s="749" t="s">
        <v>636</v>
      </c>
      <c r="H830" s="749">
        <v>31915</v>
      </c>
      <c r="I830" s="749">
        <v>31915</v>
      </c>
      <c r="J830" s="749" t="s">
        <v>1519</v>
      </c>
      <c r="K830" s="749" t="s">
        <v>1520</v>
      </c>
      <c r="L830" s="752">
        <v>173.69</v>
      </c>
      <c r="M830" s="752">
        <v>5</v>
      </c>
      <c r="N830" s="753">
        <v>868.45</v>
      </c>
    </row>
    <row r="831" spans="1:14" ht="14.4" customHeight="1" x14ac:dyDescent="0.3">
      <c r="A831" s="747" t="s">
        <v>594</v>
      </c>
      <c r="B831" s="748" t="s">
        <v>595</v>
      </c>
      <c r="C831" s="749" t="s">
        <v>626</v>
      </c>
      <c r="D831" s="750" t="s">
        <v>627</v>
      </c>
      <c r="E831" s="751">
        <v>50113001</v>
      </c>
      <c r="F831" s="750" t="s">
        <v>635</v>
      </c>
      <c r="G831" s="749" t="s">
        <v>636</v>
      </c>
      <c r="H831" s="749">
        <v>47244</v>
      </c>
      <c r="I831" s="749">
        <v>47244</v>
      </c>
      <c r="J831" s="749" t="s">
        <v>1350</v>
      </c>
      <c r="K831" s="749" t="s">
        <v>1520</v>
      </c>
      <c r="L831" s="752">
        <v>142.99999999999997</v>
      </c>
      <c r="M831" s="752">
        <v>1</v>
      </c>
      <c r="N831" s="753">
        <v>142.99999999999997</v>
      </c>
    </row>
    <row r="832" spans="1:14" ht="14.4" customHeight="1" x14ac:dyDescent="0.3">
      <c r="A832" s="747" t="s">
        <v>594</v>
      </c>
      <c r="B832" s="748" t="s">
        <v>595</v>
      </c>
      <c r="C832" s="749" t="s">
        <v>626</v>
      </c>
      <c r="D832" s="750" t="s">
        <v>627</v>
      </c>
      <c r="E832" s="751">
        <v>50113001</v>
      </c>
      <c r="F832" s="750" t="s">
        <v>635</v>
      </c>
      <c r="G832" s="749" t="s">
        <v>636</v>
      </c>
      <c r="H832" s="749">
        <v>98901</v>
      </c>
      <c r="I832" s="749">
        <v>98901</v>
      </c>
      <c r="J832" s="749" t="s">
        <v>1436</v>
      </c>
      <c r="K832" s="749" t="s">
        <v>1437</v>
      </c>
      <c r="L832" s="752">
        <v>320.22000000000003</v>
      </c>
      <c r="M832" s="752">
        <v>1</v>
      </c>
      <c r="N832" s="753">
        <v>320.22000000000003</v>
      </c>
    </row>
    <row r="833" spans="1:14" ht="14.4" customHeight="1" x14ac:dyDescent="0.3">
      <c r="A833" s="747" t="s">
        <v>594</v>
      </c>
      <c r="B833" s="748" t="s">
        <v>595</v>
      </c>
      <c r="C833" s="749" t="s">
        <v>626</v>
      </c>
      <c r="D833" s="750" t="s">
        <v>627</v>
      </c>
      <c r="E833" s="751">
        <v>50113001</v>
      </c>
      <c r="F833" s="750" t="s">
        <v>635</v>
      </c>
      <c r="G833" s="749" t="s">
        <v>636</v>
      </c>
      <c r="H833" s="749">
        <v>848335</v>
      </c>
      <c r="I833" s="749">
        <v>155782</v>
      </c>
      <c r="J833" s="749" t="s">
        <v>1180</v>
      </c>
      <c r="K833" s="749" t="s">
        <v>1181</v>
      </c>
      <c r="L833" s="752">
        <v>53.53</v>
      </c>
      <c r="M833" s="752">
        <v>1</v>
      </c>
      <c r="N833" s="753">
        <v>53.53</v>
      </c>
    </row>
    <row r="834" spans="1:14" ht="14.4" customHeight="1" x14ac:dyDescent="0.3">
      <c r="A834" s="747" t="s">
        <v>594</v>
      </c>
      <c r="B834" s="748" t="s">
        <v>595</v>
      </c>
      <c r="C834" s="749" t="s">
        <v>626</v>
      </c>
      <c r="D834" s="750" t="s">
        <v>627</v>
      </c>
      <c r="E834" s="751">
        <v>50113001</v>
      </c>
      <c r="F834" s="750" t="s">
        <v>635</v>
      </c>
      <c r="G834" s="749" t="s">
        <v>636</v>
      </c>
      <c r="H834" s="749">
        <v>223137</v>
      </c>
      <c r="I834" s="749">
        <v>223137</v>
      </c>
      <c r="J834" s="749" t="s">
        <v>788</v>
      </c>
      <c r="K834" s="749" t="s">
        <v>789</v>
      </c>
      <c r="L834" s="752">
        <v>122.64000000000003</v>
      </c>
      <c r="M834" s="752">
        <v>6</v>
      </c>
      <c r="N834" s="753">
        <v>735.84000000000015</v>
      </c>
    </row>
    <row r="835" spans="1:14" ht="14.4" customHeight="1" x14ac:dyDescent="0.3">
      <c r="A835" s="747" t="s">
        <v>594</v>
      </c>
      <c r="B835" s="748" t="s">
        <v>595</v>
      </c>
      <c r="C835" s="749" t="s">
        <v>626</v>
      </c>
      <c r="D835" s="750" t="s">
        <v>627</v>
      </c>
      <c r="E835" s="751">
        <v>50113001</v>
      </c>
      <c r="F835" s="750" t="s">
        <v>635</v>
      </c>
      <c r="G835" s="749" t="s">
        <v>636</v>
      </c>
      <c r="H835" s="749">
        <v>102537</v>
      </c>
      <c r="I835" s="749">
        <v>2537</v>
      </c>
      <c r="J835" s="749" t="s">
        <v>1521</v>
      </c>
      <c r="K835" s="749" t="s">
        <v>1522</v>
      </c>
      <c r="L835" s="752">
        <v>38.349999999999994</v>
      </c>
      <c r="M835" s="752">
        <v>1</v>
      </c>
      <c r="N835" s="753">
        <v>38.349999999999994</v>
      </c>
    </row>
    <row r="836" spans="1:14" ht="14.4" customHeight="1" x14ac:dyDescent="0.3">
      <c r="A836" s="747" t="s">
        <v>594</v>
      </c>
      <c r="B836" s="748" t="s">
        <v>595</v>
      </c>
      <c r="C836" s="749" t="s">
        <v>626</v>
      </c>
      <c r="D836" s="750" t="s">
        <v>627</v>
      </c>
      <c r="E836" s="751">
        <v>50113001</v>
      </c>
      <c r="F836" s="750" t="s">
        <v>635</v>
      </c>
      <c r="G836" s="749" t="s">
        <v>636</v>
      </c>
      <c r="H836" s="749">
        <v>125366</v>
      </c>
      <c r="I836" s="749">
        <v>25366</v>
      </c>
      <c r="J836" s="749" t="s">
        <v>790</v>
      </c>
      <c r="K836" s="749" t="s">
        <v>791</v>
      </c>
      <c r="L836" s="752">
        <v>72.112499999999997</v>
      </c>
      <c r="M836" s="752">
        <v>4</v>
      </c>
      <c r="N836" s="753">
        <v>288.45</v>
      </c>
    </row>
    <row r="837" spans="1:14" ht="14.4" customHeight="1" x14ac:dyDescent="0.3">
      <c r="A837" s="747" t="s">
        <v>594</v>
      </c>
      <c r="B837" s="748" t="s">
        <v>595</v>
      </c>
      <c r="C837" s="749" t="s">
        <v>626</v>
      </c>
      <c r="D837" s="750" t="s">
        <v>627</v>
      </c>
      <c r="E837" s="751">
        <v>50113001</v>
      </c>
      <c r="F837" s="750" t="s">
        <v>635</v>
      </c>
      <c r="G837" s="749" t="s">
        <v>636</v>
      </c>
      <c r="H837" s="749">
        <v>193746</v>
      </c>
      <c r="I837" s="749">
        <v>93746</v>
      </c>
      <c r="J837" s="749" t="s">
        <v>794</v>
      </c>
      <c r="K837" s="749" t="s">
        <v>795</v>
      </c>
      <c r="L837" s="752">
        <v>366.22</v>
      </c>
      <c r="M837" s="752">
        <v>3</v>
      </c>
      <c r="N837" s="753">
        <v>1098.6600000000001</v>
      </c>
    </row>
    <row r="838" spans="1:14" ht="14.4" customHeight="1" x14ac:dyDescent="0.3">
      <c r="A838" s="747" t="s">
        <v>594</v>
      </c>
      <c r="B838" s="748" t="s">
        <v>595</v>
      </c>
      <c r="C838" s="749" t="s">
        <v>626</v>
      </c>
      <c r="D838" s="750" t="s">
        <v>627</v>
      </c>
      <c r="E838" s="751">
        <v>50113001</v>
      </c>
      <c r="F838" s="750" t="s">
        <v>635</v>
      </c>
      <c r="G838" s="749" t="s">
        <v>636</v>
      </c>
      <c r="H838" s="749">
        <v>214355</v>
      </c>
      <c r="I838" s="749">
        <v>214355</v>
      </c>
      <c r="J838" s="749" t="s">
        <v>796</v>
      </c>
      <c r="K838" s="749" t="s">
        <v>797</v>
      </c>
      <c r="L838" s="752">
        <v>215.18000000000006</v>
      </c>
      <c r="M838" s="752">
        <v>6</v>
      </c>
      <c r="N838" s="753">
        <v>1291.0800000000004</v>
      </c>
    </row>
    <row r="839" spans="1:14" ht="14.4" customHeight="1" x14ac:dyDescent="0.3">
      <c r="A839" s="747" t="s">
        <v>594</v>
      </c>
      <c r="B839" s="748" t="s">
        <v>595</v>
      </c>
      <c r="C839" s="749" t="s">
        <v>626</v>
      </c>
      <c r="D839" s="750" t="s">
        <v>627</v>
      </c>
      <c r="E839" s="751">
        <v>50113001</v>
      </c>
      <c r="F839" s="750" t="s">
        <v>635</v>
      </c>
      <c r="G839" s="749" t="s">
        <v>649</v>
      </c>
      <c r="H839" s="749">
        <v>216670</v>
      </c>
      <c r="I839" s="749">
        <v>216670</v>
      </c>
      <c r="J839" s="749" t="s">
        <v>1438</v>
      </c>
      <c r="K839" s="749" t="s">
        <v>1439</v>
      </c>
      <c r="L839" s="752">
        <v>314.27</v>
      </c>
      <c r="M839" s="752">
        <v>2</v>
      </c>
      <c r="N839" s="753">
        <v>628.54</v>
      </c>
    </row>
    <row r="840" spans="1:14" ht="14.4" customHeight="1" x14ac:dyDescent="0.3">
      <c r="A840" s="747" t="s">
        <v>594</v>
      </c>
      <c r="B840" s="748" t="s">
        <v>595</v>
      </c>
      <c r="C840" s="749" t="s">
        <v>626</v>
      </c>
      <c r="D840" s="750" t="s">
        <v>627</v>
      </c>
      <c r="E840" s="751">
        <v>50113001</v>
      </c>
      <c r="F840" s="750" t="s">
        <v>635</v>
      </c>
      <c r="G840" s="749" t="s">
        <v>636</v>
      </c>
      <c r="H840" s="749">
        <v>100168</v>
      </c>
      <c r="I840" s="749">
        <v>168</v>
      </c>
      <c r="J840" s="749" t="s">
        <v>800</v>
      </c>
      <c r="K840" s="749" t="s">
        <v>801</v>
      </c>
      <c r="L840" s="752">
        <v>43.140000000000008</v>
      </c>
      <c r="M840" s="752">
        <v>1</v>
      </c>
      <c r="N840" s="753">
        <v>43.140000000000008</v>
      </c>
    </row>
    <row r="841" spans="1:14" ht="14.4" customHeight="1" x14ac:dyDescent="0.3">
      <c r="A841" s="747" t="s">
        <v>594</v>
      </c>
      <c r="B841" s="748" t="s">
        <v>595</v>
      </c>
      <c r="C841" s="749" t="s">
        <v>626</v>
      </c>
      <c r="D841" s="750" t="s">
        <v>627</v>
      </c>
      <c r="E841" s="751">
        <v>50113001</v>
      </c>
      <c r="F841" s="750" t="s">
        <v>635</v>
      </c>
      <c r="G841" s="749" t="s">
        <v>636</v>
      </c>
      <c r="H841" s="749">
        <v>104344</v>
      </c>
      <c r="I841" s="749">
        <v>4344</v>
      </c>
      <c r="J841" s="749" t="s">
        <v>1523</v>
      </c>
      <c r="K841" s="749" t="s">
        <v>1524</v>
      </c>
      <c r="L841" s="752">
        <v>93.870000000000019</v>
      </c>
      <c r="M841" s="752">
        <v>3</v>
      </c>
      <c r="N841" s="753">
        <v>281.61000000000007</v>
      </c>
    </row>
    <row r="842" spans="1:14" ht="14.4" customHeight="1" x14ac:dyDescent="0.3">
      <c r="A842" s="747" t="s">
        <v>594</v>
      </c>
      <c r="B842" s="748" t="s">
        <v>595</v>
      </c>
      <c r="C842" s="749" t="s">
        <v>626</v>
      </c>
      <c r="D842" s="750" t="s">
        <v>627</v>
      </c>
      <c r="E842" s="751">
        <v>50113001</v>
      </c>
      <c r="F842" s="750" t="s">
        <v>635</v>
      </c>
      <c r="G842" s="749" t="s">
        <v>636</v>
      </c>
      <c r="H842" s="749">
        <v>51366</v>
      </c>
      <c r="I842" s="749">
        <v>51366</v>
      </c>
      <c r="J842" s="749" t="s">
        <v>802</v>
      </c>
      <c r="K842" s="749" t="s">
        <v>805</v>
      </c>
      <c r="L842" s="752">
        <v>171.60000000000002</v>
      </c>
      <c r="M842" s="752">
        <v>68</v>
      </c>
      <c r="N842" s="753">
        <v>11668.800000000001</v>
      </c>
    </row>
    <row r="843" spans="1:14" ht="14.4" customHeight="1" x14ac:dyDescent="0.3">
      <c r="A843" s="747" t="s">
        <v>594</v>
      </c>
      <c r="B843" s="748" t="s">
        <v>595</v>
      </c>
      <c r="C843" s="749" t="s">
        <v>626</v>
      </c>
      <c r="D843" s="750" t="s">
        <v>627</v>
      </c>
      <c r="E843" s="751">
        <v>50113001</v>
      </c>
      <c r="F843" s="750" t="s">
        <v>635</v>
      </c>
      <c r="G843" s="749" t="s">
        <v>636</v>
      </c>
      <c r="H843" s="749">
        <v>51383</v>
      </c>
      <c r="I843" s="749">
        <v>51383</v>
      </c>
      <c r="J843" s="749" t="s">
        <v>802</v>
      </c>
      <c r="K843" s="749" t="s">
        <v>803</v>
      </c>
      <c r="L843" s="752">
        <v>93.5</v>
      </c>
      <c r="M843" s="752">
        <v>23</v>
      </c>
      <c r="N843" s="753">
        <v>2150.5</v>
      </c>
    </row>
    <row r="844" spans="1:14" ht="14.4" customHeight="1" x14ac:dyDescent="0.3">
      <c r="A844" s="747" t="s">
        <v>594</v>
      </c>
      <c r="B844" s="748" t="s">
        <v>595</v>
      </c>
      <c r="C844" s="749" t="s">
        <v>626</v>
      </c>
      <c r="D844" s="750" t="s">
        <v>627</v>
      </c>
      <c r="E844" s="751">
        <v>50113001</v>
      </c>
      <c r="F844" s="750" t="s">
        <v>635</v>
      </c>
      <c r="G844" s="749" t="s">
        <v>636</v>
      </c>
      <c r="H844" s="749">
        <v>51367</v>
      </c>
      <c r="I844" s="749">
        <v>51367</v>
      </c>
      <c r="J844" s="749" t="s">
        <v>802</v>
      </c>
      <c r="K844" s="749" t="s">
        <v>804</v>
      </c>
      <c r="L844" s="752">
        <v>92.950000000000017</v>
      </c>
      <c r="M844" s="752">
        <v>20</v>
      </c>
      <c r="N844" s="753">
        <v>1859.0000000000002</v>
      </c>
    </row>
    <row r="845" spans="1:14" ht="14.4" customHeight="1" x14ac:dyDescent="0.3">
      <c r="A845" s="747" t="s">
        <v>594</v>
      </c>
      <c r="B845" s="748" t="s">
        <v>595</v>
      </c>
      <c r="C845" s="749" t="s">
        <v>626</v>
      </c>
      <c r="D845" s="750" t="s">
        <v>627</v>
      </c>
      <c r="E845" s="751">
        <v>50113001</v>
      </c>
      <c r="F845" s="750" t="s">
        <v>635</v>
      </c>
      <c r="G845" s="749" t="s">
        <v>636</v>
      </c>
      <c r="H845" s="749">
        <v>846618</v>
      </c>
      <c r="I845" s="749">
        <v>100014</v>
      </c>
      <c r="J845" s="749" t="s">
        <v>1525</v>
      </c>
      <c r="K845" s="749" t="s">
        <v>1526</v>
      </c>
      <c r="L845" s="752">
        <v>33.419999999999995</v>
      </c>
      <c r="M845" s="752">
        <v>1</v>
      </c>
      <c r="N845" s="753">
        <v>33.419999999999995</v>
      </c>
    </row>
    <row r="846" spans="1:14" ht="14.4" customHeight="1" x14ac:dyDescent="0.3">
      <c r="A846" s="747" t="s">
        <v>594</v>
      </c>
      <c r="B846" s="748" t="s">
        <v>595</v>
      </c>
      <c r="C846" s="749" t="s">
        <v>626</v>
      </c>
      <c r="D846" s="750" t="s">
        <v>627</v>
      </c>
      <c r="E846" s="751">
        <v>50113001</v>
      </c>
      <c r="F846" s="750" t="s">
        <v>635</v>
      </c>
      <c r="G846" s="749" t="s">
        <v>636</v>
      </c>
      <c r="H846" s="749">
        <v>207898</v>
      </c>
      <c r="I846" s="749">
        <v>207898</v>
      </c>
      <c r="J846" s="749" t="s">
        <v>808</v>
      </c>
      <c r="K846" s="749" t="s">
        <v>1527</v>
      </c>
      <c r="L846" s="752">
        <v>59.489999999999995</v>
      </c>
      <c r="M846" s="752">
        <v>1</v>
      </c>
      <c r="N846" s="753">
        <v>59.489999999999995</v>
      </c>
    </row>
    <row r="847" spans="1:14" ht="14.4" customHeight="1" x14ac:dyDescent="0.3">
      <c r="A847" s="747" t="s">
        <v>594</v>
      </c>
      <c r="B847" s="748" t="s">
        <v>595</v>
      </c>
      <c r="C847" s="749" t="s">
        <v>626</v>
      </c>
      <c r="D847" s="750" t="s">
        <v>627</v>
      </c>
      <c r="E847" s="751">
        <v>50113001</v>
      </c>
      <c r="F847" s="750" t="s">
        <v>635</v>
      </c>
      <c r="G847" s="749" t="s">
        <v>636</v>
      </c>
      <c r="H847" s="749">
        <v>207899</v>
      </c>
      <c r="I847" s="749">
        <v>207899</v>
      </c>
      <c r="J847" s="749" t="s">
        <v>808</v>
      </c>
      <c r="K847" s="749" t="s">
        <v>809</v>
      </c>
      <c r="L847" s="752">
        <v>61.79</v>
      </c>
      <c r="M847" s="752">
        <v>1</v>
      </c>
      <c r="N847" s="753">
        <v>61.79</v>
      </c>
    </row>
    <row r="848" spans="1:14" ht="14.4" customHeight="1" x14ac:dyDescent="0.3">
      <c r="A848" s="747" t="s">
        <v>594</v>
      </c>
      <c r="B848" s="748" t="s">
        <v>595</v>
      </c>
      <c r="C848" s="749" t="s">
        <v>626</v>
      </c>
      <c r="D848" s="750" t="s">
        <v>627</v>
      </c>
      <c r="E848" s="751">
        <v>50113001</v>
      </c>
      <c r="F848" s="750" t="s">
        <v>635</v>
      </c>
      <c r="G848" s="749" t="s">
        <v>636</v>
      </c>
      <c r="H848" s="749">
        <v>224964</v>
      </c>
      <c r="I848" s="749">
        <v>224964</v>
      </c>
      <c r="J848" s="749" t="s">
        <v>1359</v>
      </c>
      <c r="K848" s="749" t="s">
        <v>1360</v>
      </c>
      <c r="L848" s="752">
        <v>107.87000000000003</v>
      </c>
      <c r="M848" s="752">
        <v>5</v>
      </c>
      <c r="N848" s="753">
        <v>539.35000000000014</v>
      </c>
    </row>
    <row r="849" spans="1:14" ht="14.4" customHeight="1" x14ac:dyDescent="0.3">
      <c r="A849" s="747" t="s">
        <v>594</v>
      </c>
      <c r="B849" s="748" t="s">
        <v>595</v>
      </c>
      <c r="C849" s="749" t="s">
        <v>626</v>
      </c>
      <c r="D849" s="750" t="s">
        <v>627</v>
      </c>
      <c r="E849" s="751">
        <v>50113001</v>
      </c>
      <c r="F849" s="750" t="s">
        <v>635</v>
      </c>
      <c r="G849" s="749" t="s">
        <v>636</v>
      </c>
      <c r="H849" s="749">
        <v>193724</v>
      </c>
      <c r="I849" s="749">
        <v>93724</v>
      </c>
      <c r="J849" s="749" t="s">
        <v>816</v>
      </c>
      <c r="K849" s="749" t="s">
        <v>817</v>
      </c>
      <c r="L849" s="752">
        <v>68.320000000000007</v>
      </c>
      <c r="M849" s="752">
        <v>2</v>
      </c>
      <c r="N849" s="753">
        <v>136.64000000000001</v>
      </c>
    </row>
    <row r="850" spans="1:14" ht="14.4" customHeight="1" x14ac:dyDescent="0.3">
      <c r="A850" s="747" t="s">
        <v>594</v>
      </c>
      <c r="B850" s="748" t="s">
        <v>595</v>
      </c>
      <c r="C850" s="749" t="s">
        <v>626</v>
      </c>
      <c r="D850" s="750" t="s">
        <v>627</v>
      </c>
      <c r="E850" s="751">
        <v>50113001</v>
      </c>
      <c r="F850" s="750" t="s">
        <v>635</v>
      </c>
      <c r="G850" s="749" t="s">
        <v>636</v>
      </c>
      <c r="H850" s="749">
        <v>193723</v>
      </c>
      <c r="I850" s="749">
        <v>93723</v>
      </c>
      <c r="J850" s="749" t="s">
        <v>818</v>
      </c>
      <c r="K850" s="749" t="s">
        <v>819</v>
      </c>
      <c r="L850" s="752">
        <v>40.629999999999995</v>
      </c>
      <c r="M850" s="752">
        <v>2</v>
      </c>
      <c r="N850" s="753">
        <v>81.259999999999991</v>
      </c>
    </row>
    <row r="851" spans="1:14" ht="14.4" customHeight="1" x14ac:dyDescent="0.3">
      <c r="A851" s="747" t="s">
        <v>594</v>
      </c>
      <c r="B851" s="748" t="s">
        <v>595</v>
      </c>
      <c r="C851" s="749" t="s">
        <v>626</v>
      </c>
      <c r="D851" s="750" t="s">
        <v>627</v>
      </c>
      <c r="E851" s="751">
        <v>50113001</v>
      </c>
      <c r="F851" s="750" t="s">
        <v>635</v>
      </c>
      <c r="G851" s="749" t="s">
        <v>636</v>
      </c>
      <c r="H851" s="749">
        <v>394712</v>
      </c>
      <c r="I851" s="749">
        <v>0</v>
      </c>
      <c r="J851" s="749" t="s">
        <v>1528</v>
      </c>
      <c r="K851" s="749" t="s">
        <v>1529</v>
      </c>
      <c r="L851" s="752">
        <v>28.75</v>
      </c>
      <c r="M851" s="752">
        <v>60</v>
      </c>
      <c r="N851" s="753">
        <v>1725</v>
      </c>
    </row>
    <row r="852" spans="1:14" ht="14.4" customHeight="1" x14ac:dyDescent="0.3">
      <c r="A852" s="747" t="s">
        <v>594</v>
      </c>
      <c r="B852" s="748" t="s">
        <v>595</v>
      </c>
      <c r="C852" s="749" t="s">
        <v>626</v>
      </c>
      <c r="D852" s="750" t="s">
        <v>627</v>
      </c>
      <c r="E852" s="751">
        <v>50113001</v>
      </c>
      <c r="F852" s="750" t="s">
        <v>635</v>
      </c>
      <c r="G852" s="749" t="s">
        <v>636</v>
      </c>
      <c r="H852" s="749">
        <v>501068</v>
      </c>
      <c r="I852" s="749">
        <v>160185</v>
      </c>
      <c r="J852" s="749" t="s">
        <v>1530</v>
      </c>
      <c r="K852" s="749" t="s">
        <v>1531</v>
      </c>
      <c r="L852" s="752">
        <v>800.42</v>
      </c>
      <c r="M852" s="752">
        <v>3</v>
      </c>
      <c r="N852" s="753">
        <v>2401.2599999999998</v>
      </c>
    </row>
    <row r="853" spans="1:14" ht="14.4" customHeight="1" x14ac:dyDescent="0.3">
      <c r="A853" s="747" t="s">
        <v>594</v>
      </c>
      <c r="B853" s="748" t="s">
        <v>595</v>
      </c>
      <c r="C853" s="749" t="s">
        <v>626</v>
      </c>
      <c r="D853" s="750" t="s">
        <v>627</v>
      </c>
      <c r="E853" s="751">
        <v>50113001</v>
      </c>
      <c r="F853" s="750" t="s">
        <v>635</v>
      </c>
      <c r="G853" s="749" t="s">
        <v>636</v>
      </c>
      <c r="H853" s="749">
        <v>501705</v>
      </c>
      <c r="I853" s="749">
        <v>0</v>
      </c>
      <c r="J853" s="749" t="s">
        <v>1532</v>
      </c>
      <c r="K853" s="749" t="s">
        <v>1533</v>
      </c>
      <c r="L853" s="752">
        <v>289.65999999999991</v>
      </c>
      <c r="M853" s="752">
        <v>11</v>
      </c>
      <c r="N853" s="753">
        <v>3186.2599999999993</v>
      </c>
    </row>
    <row r="854" spans="1:14" ht="14.4" customHeight="1" x14ac:dyDescent="0.3">
      <c r="A854" s="747" t="s">
        <v>594</v>
      </c>
      <c r="B854" s="748" t="s">
        <v>595</v>
      </c>
      <c r="C854" s="749" t="s">
        <v>626</v>
      </c>
      <c r="D854" s="750" t="s">
        <v>627</v>
      </c>
      <c r="E854" s="751">
        <v>50113001</v>
      </c>
      <c r="F854" s="750" t="s">
        <v>635</v>
      </c>
      <c r="G854" s="749" t="s">
        <v>636</v>
      </c>
      <c r="H854" s="749">
        <v>117189</v>
      </c>
      <c r="I854" s="749">
        <v>17189</v>
      </c>
      <c r="J854" s="749" t="s">
        <v>826</v>
      </c>
      <c r="K854" s="749" t="s">
        <v>827</v>
      </c>
      <c r="L854" s="752">
        <v>55.88000000000001</v>
      </c>
      <c r="M854" s="752">
        <v>1</v>
      </c>
      <c r="N854" s="753">
        <v>55.88000000000001</v>
      </c>
    </row>
    <row r="855" spans="1:14" ht="14.4" customHeight="1" x14ac:dyDescent="0.3">
      <c r="A855" s="747" t="s">
        <v>594</v>
      </c>
      <c r="B855" s="748" t="s">
        <v>595</v>
      </c>
      <c r="C855" s="749" t="s">
        <v>626</v>
      </c>
      <c r="D855" s="750" t="s">
        <v>627</v>
      </c>
      <c r="E855" s="751">
        <v>50113001</v>
      </c>
      <c r="F855" s="750" t="s">
        <v>635</v>
      </c>
      <c r="G855" s="749" t="s">
        <v>636</v>
      </c>
      <c r="H855" s="749">
        <v>102486</v>
      </c>
      <c r="I855" s="749">
        <v>2486</v>
      </c>
      <c r="J855" s="749" t="s">
        <v>1534</v>
      </c>
      <c r="K855" s="749" t="s">
        <v>1535</v>
      </c>
      <c r="L855" s="752">
        <v>123.1</v>
      </c>
      <c r="M855" s="752">
        <v>15</v>
      </c>
      <c r="N855" s="753">
        <v>1846.5</v>
      </c>
    </row>
    <row r="856" spans="1:14" ht="14.4" customHeight="1" x14ac:dyDescent="0.3">
      <c r="A856" s="747" t="s">
        <v>594</v>
      </c>
      <c r="B856" s="748" t="s">
        <v>595</v>
      </c>
      <c r="C856" s="749" t="s">
        <v>626</v>
      </c>
      <c r="D856" s="750" t="s">
        <v>627</v>
      </c>
      <c r="E856" s="751">
        <v>50113001</v>
      </c>
      <c r="F856" s="750" t="s">
        <v>635</v>
      </c>
      <c r="G856" s="749" t="s">
        <v>636</v>
      </c>
      <c r="H856" s="749">
        <v>845697</v>
      </c>
      <c r="I856" s="749">
        <v>200935</v>
      </c>
      <c r="J856" s="749" t="s">
        <v>828</v>
      </c>
      <c r="K856" s="749" t="s">
        <v>829</v>
      </c>
      <c r="L856" s="752">
        <v>44.85</v>
      </c>
      <c r="M856" s="752">
        <v>2</v>
      </c>
      <c r="N856" s="753">
        <v>89.7</v>
      </c>
    </row>
    <row r="857" spans="1:14" ht="14.4" customHeight="1" x14ac:dyDescent="0.3">
      <c r="A857" s="747" t="s">
        <v>594</v>
      </c>
      <c r="B857" s="748" t="s">
        <v>595</v>
      </c>
      <c r="C857" s="749" t="s">
        <v>626</v>
      </c>
      <c r="D857" s="750" t="s">
        <v>627</v>
      </c>
      <c r="E857" s="751">
        <v>50113001</v>
      </c>
      <c r="F857" s="750" t="s">
        <v>635</v>
      </c>
      <c r="G857" s="749" t="s">
        <v>636</v>
      </c>
      <c r="H857" s="749">
        <v>230426</v>
      </c>
      <c r="I857" s="749">
        <v>230426</v>
      </c>
      <c r="J857" s="749" t="s">
        <v>830</v>
      </c>
      <c r="K857" s="749" t="s">
        <v>831</v>
      </c>
      <c r="L857" s="752">
        <v>78.640000000000015</v>
      </c>
      <c r="M857" s="752">
        <v>1</v>
      </c>
      <c r="N857" s="753">
        <v>78.640000000000015</v>
      </c>
    </row>
    <row r="858" spans="1:14" ht="14.4" customHeight="1" x14ac:dyDescent="0.3">
      <c r="A858" s="747" t="s">
        <v>594</v>
      </c>
      <c r="B858" s="748" t="s">
        <v>595</v>
      </c>
      <c r="C858" s="749" t="s">
        <v>626</v>
      </c>
      <c r="D858" s="750" t="s">
        <v>627</v>
      </c>
      <c r="E858" s="751">
        <v>50113001</v>
      </c>
      <c r="F858" s="750" t="s">
        <v>635</v>
      </c>
      <c r="G858" s="749" t="s">
        <v>636</v>
      </c>
      <c r="H858" s="749">
        <v>100489</v>
      </c>
      <c r="I858" s="749">
        <v>489</v>
      </c>
      <c r="J858" s="749" t="s">
        <v>830</v>
      </c>
      <c r="K858" s="749" t="s">
        <v>1365</v>
      </c>
      <c r="L858" s="752">
        <v>47.339999999999996</v>
      </c>
      <c r="M858" s="752">
        <v>2</v>
      </c>
      <c r="N858" s="753">
        <v>94.679999999999993</v>
      </c>
    </row>
    <row r="859" spans="1:14" ht="14.4" customHeight="1" x14ac:dyDescent="0.3">
      <c r="A859" s="747" t="s">
        <v>594</v>
      </c>
      <c r="B859" s="748" t="s">
        <v>595</v>
      </c>
      <c r="C859" s="749" t="s">
        <v>626</v>
      </c>
      <c r="D859" s="750" t="s">
        <v>627</v>
      </c>
      <c r="E859" s="751">
        <v>50113001</v>
      </c>
      <c r="F859" s="750" t="s">
        <v>635</v>
      </c>
      <c r="G859" s="749" t="s">
        <v>649</v>
      </c>
      <c r="H859" s="749">
        <v>169654</v>
      </c>
      <c r="I859" s="749">
        <v>169654</v>
      </c>
      <c r="J859" s="749" t="s">
        <v>1366</v>
      </c>
      <c r="K859" s="749" t="s">
        <v>648</v>
      </c>
      <c r="L859" s="752">
        <v>50.52</v>
      </c>
      <c r="M859" s="752">
        <v>1</v>
      </c>
      <c r="N859" s="753">
        <v>50.52</v>
      </c>
    </row>
    <row r="860" spans="1:14" ht="14.4" customHeight="1" x14ac:dyDescent="0.3">
      <c r="A860" s="747" t="s">
        <v>594</v>
      </c>
      <c r="B860" s="748" t="s">
        <v>595</v>
      </c>
      <c r="C860" s="749" t="s">
        <v>626</v>
      </c>
      <c r="D860" s="750" t="s">
        <v>627</v>
      </c>
      <c r="E860" s="751">
        <v>50113001</v>
      </c>
      <c r="F860" s="750" t="s">
        <v>635</v>
      </c>
      <c r="G860" s="749" t="s">
        <v>636</v>
      </c>
      <c r="H860" s="749">
        <v>29938</v>
      </c>
      <c r="I860" s="749">
        <v>29938</v>
      </c>
      <c r="J860" s="749" t="s">
        <v>1193</v>
      </c>
      <c r="K860" s="749" t="s">
        <v>1194</v>
      </c>
      <c r="L860" s="752">
        <v>2078.08</v>
      </c>
      <c r="M860" s="752">
        <v>1</v>
      </c>
      <c r="N860" s="753">
        <v>2078.08</v>
      </c>
    </row>
    <row r="861" spans="1:14" ht="14.4" customHeight="1" x14ac:dyDescent="0.3">
      <c r="A861" s="747" t="s">
        <v>594</v>
      </c>
      <c r="B861" s="748" t="s">
        <v>595</v>
      </c>
      <c r="C861" s="749" t="s">
        <v>626</v>
      </c>
      <c r="D861" s="750" t="s">
        <v>627</v>
      </c>
      <c r="E861" s="751">
        <v>50113001</v>
      </c>
      <c r="F861" s="750" t="s">
        <v>635</v>
      </c>
      <c r="G861" s="749" t="s">
        <v>649</v>
      </c>
      <c r="H861" s="749">
        <v>166759</v>
      </c>
      <c r="I861" s="749">
        <v>166759</v>
      </c>
      <c r="J861" s="749" t="s">
        <v>834</v>
      </c>
      <c r="K861" s="749" t="s">
        <v>835</v>
      </c>
      <c r="L861" s="752">
        <v>123.30999999999997</v>
      </c>
      <c r="M861" s="752">
        <v>1</v>
      </c>
      <c r="N861" s="753">
        <v>123.30999999999997</v>
      </c>
    </row>
    <row r="862" spans="1:14" ht="14.4" customHeight="1" x14ac:dyDescent="0.3">
      <c r="A862" s="747" t="s">
        <v>594</v>
      </c>
      <c r="B862" s="748" t="s">
        <v>595</v>
      </c>
      <c r="C862" s="749" t="s">
        <v>626</v>
      </c>
      <c r="D862" s="750" t="s">
        <v>627</v>
      </c>
      <c r="E862" s="751">
        <v>50113001</v>
      </c>
      <c r="F862" s="750" t="s">
        <v>635</v>
      </c>
      <c r="G862" s="749" t="s">
        <v>636</v>
      </c>
      <c r="H862" s="749">
        <v>930432</v>
      </c>
      <c r="I862" s="749">
        <v>0</v>
      </c>
      <c r="J862" s="749" t="s">
        <v>1195</v>
      </c>
      <c r="K862" s="749" t="s">
        <v>596</v>
      </c>
      <c r="L862" s="752">
        <v>84.683745071189819</v>
      </c>
      <c r="M862" s="752">
        <v>12</v>
      </c>
      <c r="N862" s="753">
        <v>1016.2049408542778</v>
      </c>
    </row>
    <row r="863" spans="1:14" ht="14.4" customHeight="1" x14ac:dyDescent="0.3">
      <c r="A863" s="747" t="s">
        <v>594</v>
      </c>
      <c r="B863" s="748" t="s">
        <v>595</v>
      </c>
      <c r="C863" s="749" t="s">
        <v>626</v>
      </c>
      <c r="D863" s="750" t="s">
        <v>627</v>
      </c>
      <c r="E863" s="751">
        <v>50113001</v>
      </c>
      <c r="F863" s="750" t="s">
        <v>635</v>
      </c>
      <c r="G863" s="749" t="s">
        <v>636</v>
      </c>
      <c r="H863" s="749">
        <v>930636</v>
      </c>
      <c r="I863" s="749">
        <v>0</v>
      </c>
      <c r="J863" s="749" t="s">
        <v>839</v>
      </c>
      <c r="K863" s="749" t="s">
        <v>596</v>
      </c>
      <c r="L863" s="752">
        <v>90.541259987242782</v>
      </c>
      <c r="M863" s="752">
        <v>1</v>
      </c>
      <c r="N863" s="753">
        <v>90.541259987242782</v>
      </c>
    </row>
    <row r="864" spans="1:14" ht="14.4" customHeight="1" x14ac:dyDescent="0.3">
      <c r="A864" s="747" t="s">
        <v>594</v>
      </c>
      <c r="B864" s="748" t="s">
        <v>595</v>
      </c>
      <c r="C864" s="749" t="s">
        <v>626</v>
      </c>
      <c r="D864" s="750" t="s">
        <v>627</v>
      </c>
      <c r="E864" s="751">
        <v>50113001</v>
      </c>
      <c r="F864" s="750" t="s">
        <v>635</v>
      </c>
      <c r="G864" s="749" t="s">
        <v>636</v>
      </c>
      <c r="H864" s="749">
        <v>395019</v>
      </c>
      <c r="I864" s="749">
        <v>0</v>
      </c>
      <c r="J864" s="749" t="s">
        <v>1369</v>
      </c>
      <c r="K864" s="749" t="s">
        <v>596</v>
      </c>
      <c r="L864" s="752">
        <v>118.04079289455818</v>
      </c>
      <c r="M864" s="752">
        <v>18</v>
      </c>
      <c r="N864" s="753">
        <v>2124.7342721020473</v>
      </c>
    </row>
    <row r="865" spans="1:14" ht="14.4" customHeight="1" x14ac:dyDescent="0.3">
      <c r="A865" s="747" t="s">
        <v>594</v>
      </c>
      <c r="B865" s="748" t="s">
        <v>595</v>
      </c>
      <c r="C865" s="749" t="s">
        <v>626</v>
      </c>
      <c r="D865" s="750" t="s">
        <v>627</v>
      </c>
      <c r="E865" s="751">
        <v>50113001</v>
      </c>
      <c r="F865" s="750" t="s">
        <v>635</v>
      </c>
      <c r="G865" s="749" t="s">
        <v>636</v>
      </c>
      <c r="H865" s="749">
        <v>930127</v>
      </c>
      <c r="I865" s="749">
        <v>0</v>
      </c>
      <c r="J865" s="749" t="s">
        <v>1536</v>
      </c>
      <c r="K865" s="749" t="s">
        <v>596</v>
      </c>
      <c r="L865" s="752">
        <v>188.23571699599174</v>
      </c>
      <c r="M865" s="752">
        <v>3</v>
      </c>
      <c r="N865" s="753">
        <v>564.70715098797518</v>
      </c>
    </row>
    <row r="866" spans="1:14" ht="14.4" customHeight="1" x14ac:dyDescent="0.3">
      <c r="A866" s="747" t="s">
        <v>594</v>
      </c>
      <c r="B866" s="748" t="s">
        <v>595</v>
      </c>
      <c r="C866" s="749" t="s">
        <v>626</v>
      </c>
      <c r="D866" s="750" t="s">
        <v>627</v>
      </c>
      <c r="E866" s="751">
        <v>50113001</v>
      </c>
      <c r="F866" s="750" t="s">
        <v>635</v>
      </c>
      <c r="G866" s="749" t="s">
        <v>636</v>
      </c>
      <c r="H866" s="749">
        <v>930078</v>
      </c>
      <c r="I866" s="749">
        <v>0</v>
      </c>
      <c r="J866" s="749" t="s">
        <v>1371</v>
      </c>
      <c r="K866" s="749" t="s">
        <v>596</v>
      </c>
      <c r="L866" s="752">
        <v>114.08515110796445</v>
      </c>
      <c r="M866" s="752">
        <v>21</v>
      </c>
      <c r="N866" s="753">
        <v>2395.7881732672536</v>
      </c>
    </row>
    <row r="867" spans="1:14" ht="14.4" customHeight="1" x14ac:dyDescent="0.3">
      <c r="A867" s="747" t="s">
        <v>594</v>
      </c>
      <c r="B867" s="748" t="s">
        <v>595</v>
      </c>
      <c r="C867" s="749" t="s">
        <v>626</v>
      </c>
      <c r="D867" s="750" t="s">
        <v>627</v>
      </c>
      <c r="E867" s="751">
        <v>50113001</v>
      </c>
      <c r="F867" s="750" t="s">
        <v>635</v>
      </c>
      <c r="G867" s="749" t="s">
        <v>636</v>
      </c>
      <c r="H867" s="749">
        <v>501065</v>
      </c>
      <c r="I867" s="749">
        <v>0</v>
      </c>
      <c r="J867" s="749" t="s">
        <v>1537</v>
      </c>
      <c r="K867" s="749" t="s">
        <v>596</v>
      </c>
      <c r="L867" s="752">
        <v>141.03667607622</v>
      </c>
      <c r="M867" s="752">
        <v>2</v>
      </c>
      <c r="N867" s="753">
        <v>282.07335215244001</v>
      </c>
    </row>
    <row r="868" spans="1:14" ht="14.4" customHeight="1" x14ac:dyDescent="0.3">
      <c r="A868" s="747" t="s">
        <v>594</v>
      </c>
      <c r="B868" s="748" t="s">
        <v>595</v>
      </c>
      <c r="C868" s="749" t="s">
        <v>626</v>
      </c>
      <c r="D868" s="750" t="s">
        <v>627</v>
      </c>
      <c r="E868" s="751">
        <v>50113001</v>
      </c>
      <c r="F868" s="750" t="s">
        <v>635</v>
      </c>
      <c r="G868" s="749" t="s">
        <v>636</v>
      </c>
      <c r="H868" s="749">
        <v>921544</v>
      </c>
      <c r="I868" s="749">
        <v>0</v>
      </c>
      <c r="J868" s="749" t="s">
        <v>1538</v>
      </c>
      <c r="K868" s="749" t="s">
        <v>1539</v>
      </c>
      <c r="L868" s="752">
        <v>183.59580170340257</v>
      </c>
      <c r="M868" s="752">
        <v>1</v>
      </c>
      <c r="N868" s="753">
        <v>183.59580170340257</v>
      </c>
    </row>
    <row r="869" spans="1:14" ht="14.4" customHeight="1" x14ac:dyDescent="0.3">
      <c r="A869" s="747" t="s">
        <v>594</v>
      </c>
      <c r="B869" s="748" t="s">
        <v>595</v>
      </c>
      <c r="C869" s="749" t="s">
        <v>626</v>
      </c>
      <c r="D869" s="750" t="s">
        <v>627</v>
      </c>
      <c r="E869" s="751">
        <v>50113001</v>
      </c>
      <c r="F869" s="750" t="s">
        <v>635</v>
      </c>
      <c r="G869" s="749" t="s">
        <v>636</v>
      </c>
      <c r="H869" s="749">
        <v>900071</v>
      </c>
      <c r="I869" s="749">
        <v>0</v>
      </c>
      <c r="J869" s="749" t="s">
        <v>1540</v>
      </c>
      <c r="K869" s="749" t="s">
        <v>596</v>
      </c>
      <c r="L869" s="752">
        <v>158.74871250981423</v>
      </c>
      <c r="M869" s="752">
        <v>3</v>
      </c>
      <c r="N869" s="753">
        <v>476.24613752944265</v>
      </c>
    </row>
    <row r="870" spans="1:14" ht="14.4" customHeight="1" x14ac:dyDescent="0.3">
      <c r="A870" s="747" t="s">
        <v>594</v>
      </c>
      <c r="B870" s="748" t="s">
        <v>595</v>
      </c>
      <c r="C870" s="749" t="s">
        <v>626</v>
      </c>
      <c r="D870" s="750" t="s">
        <v>627</v>
      </c>
      <c r="E870" s="751">
        <v>50113001</v>
      </c>
      <c r="F870" s="750" t="s">
        <v>635</v>
      </c>
      <c r="G870" s="749" t="s">
        <v>636</v>
      </c>
      <c r="H870" s="749">
        <v>921064</v>
      </c>
      <c r="I870" s="749">
        <v>0</v>
      </c>
      <c r="J870" s="749" t="s">
        <v>841</v>
      </c>
      <c r="K870" s="749" t="s">
        <v>596</v>
      </c>
      <c r="L870" s="752">
        <v>82.244542080990428</v>
      </c>
      <c r="M870" s="752">
        <v>20</v>
      </c>
      <c r="N870" s="753">
        <v>1644.8908416198085</v>
      </c>
    </row>
    <row r="871" spans="1:14" ht="14.4" customHeight="1" x14ac:dyDescent="0.3">
      <c r="A871" s="747" t="s">
        <v>594</v>
      </c>
      <c r="B871" s="748" t="s">
        <v>595</v>
      </c>
      <c r="C871" s="749" t="s">
        <v>626</v>
      </c>
      <c r="D871" s="750" t="s">
        <v>627</v>
      </c>
      <c r="E871" s="751">
        <v>50113001</v>
      </c>
      <c r="F871" s="750" t="s">
        <v>635</v>
      </c>
      <c r="G871" s="749" t="s">
        <v>636</v>
      </c>
      <c r="H871" s="749">
        <v>990947</v>
      </c>
      <c r="I871" s="749">
        <v>0</v>
      </c>
      <c r="J871" s="749" t="s">
        <v>1541</v>
      </c>
      <c r="K871" s="749" t="s">
        <v>596</v>
      </c>
      <c r="L871" s="752">
        <v>1402.01</v>
      </c>
      <c r="M871" s="752">
        <v>3</v>
      </c>
      <c r="N871" s="753">
        <v>4206.03</v>
      </c>
    </row>
    <row r="872" spans="1:14" ht="14.4" customHeight="1" x14ac:dyDescent="0.3">
      <c r="A872" s="747" t="s">
        <v>594</v>
      </c>
      <c r="B872" s="748" t="s">
        <v>595</v>
      </c>
      <c r="C872" s="749" t="s">
        <v>626</v>
      </c>
      <c r="D872" s="750" t="s">
        <v>627</v>
      </c>
      <c r="E872" s="751">
        <v>50113001</v>
      </c>
      <c r="F872" s="750" t="s">
        <v>635</v>
      </c>
      <c r="G872" s="749" t="s">
        <v>636</v>
      </c>
      <c r="H872" s="749">
        <v>119571</v>
      </c>
      <c r="I872" s="749">
        <v>19571</v>
      </c>
      <c r="J872" s="749" t="s">
        <v>1542</v>
      </c>
      <c r="K872" s="749" t="s">
        <v>1543</v>
      </c>
      <c r="L872" s="752">
        <v>225.81999999999996</v>
      </c>
      <c r="M872" s="752">
        <v>1</v>
      </c>
      <c r="N872" s="753">
        <v>225.81999999999996</v>
      </c>
    </row>
    <row r="873" spans="1:14" ht="14.4" customHeight="1" x14ac:dyDescent="0.3">
      <c r="A873" s="747" t="s">
        <v>594</v>
      </c>
      <c r="B873" s="748" t="s">
        <v>595</v>
      </c>
      <c r="C873" s="749" t="s">
        <v>626</v>
      </c>
      <c r="D873" s="750" t="s">
        <v>627</v>
      </c>
      <c r="E873" s="751">
        <v>50113001</v>
      </c>
      <c r="F873" s="750" t="s">
        <v>635</v>
      </c>
      <c r="G873" s="749" t="s">
        <v>649</v>
      </c>
      <c r="H873" s="749">
        <v>187425</v>
      </c>
      <c r="I873" s="749">
        <v>187425</v>
      </c>
      <c r="J873" s="749" t="s">
        <v>1544</v>
      </c>
      <c r="K873" s="749" t="s">
        <v>1545</v>
      </c>
      <c r="L873" s="752">
        <v>49.380000000000017</v>
      </c>
      <c r="M873" s="752">
        <v>1</v>
      </c>
      <c r="N873" s="753">
        <v>49.380000000000017</v>
      </c>
    </row>
    <row r="874" spans="1:14" ht="14.4" customHeight="1" x14ac:dyDescent="0.3">
      <c r="A874" s="747" t="s">
        <v>594</v>
      </c>
      <c r="B874" s="748" t="s">
        <v>595</v>
      </c>
      <c r="C874" s="749" t="s">
        <v>626</v>
      </c>
      <c r="D874" s="750" t="s">
        <v>627</v>
      </c>
      <c r="E874" s="751">
        <v>50113001</v>
      </c>
      <c r="F874" s="750" t="s">
        <v>635</v>
      </c>
      <c r="G874" s="749" t="s">
        <v>636</v>
      </c>
      <c r="H874" s="749">
        <v>188217</v>
      </c>
      <c r="I874" s="749">
        <v>88217</v>
      </c>
      <c r="J874" s="749" t="s">
        <v>850</v>
      </c>
      <c r="K874" s="749" t="s">
        <v>851</v>
      </c>
      <c r="L874" s="752">
        <v>126.55999999999999</v>
      </c>
      <c r="M874" s="752">
        <v>3</v>
      </c>
      <c r="N874" s="753">
        <v>379.67999999999995</v>
      </c>
    </row>
    <row r="875" spans="1:14" ht="14.4" customHeight="1" x14ac:dyDescent="0.3">
      <c r="A875" s="747" t="s">
        <v>594</v>
      </c>
      <c r="B875" s="748" t="s">
        <v>595</v>
      </c>
      <c r="C875" s="749" t="s">
        <v>626</v>
      </c>
      <c r="D875" s="750" t="s">
        <v>627</v>
      </c>
      <c r="E875" s="751">
        <v>50113001</v>
      </c>
      <c r="F875" s="750" t="s">
        <v>635</v>
      </c>
      <c r="G875" s="749" t="s">
        <v>636</v>
      </c>
      <c r="H875" s="749">
        <v>188219</v>
      </c>
      <c r="I875" s="749">
        <v>88219</v>
      </c>
      <c r="J875" s="749" t="s">
        <v>852</v>
      </c>
      <c r="K875" s="749" t="s">
        <v>853</v>
      </c>
      <c r="L875" s="752">
        <v>141.44999999999996</v>
      </c>
      <c r="M875" s="752">
        <v>1</v>
      </c>
      <c r="N875" s="753">
        <v>141.44999999999996</v>
      </c>
    </row>
    <row r="876" spans="1:14" ht="14.4" customHeight="1" x14ac:dyDescent="0.3">
      <c r="A876" s="747" t="s">
        <v>594</v>
      </c>
      <c r="B876" s="748" t="s">
        <v>595</v>
      </c>
      <c r="C876" s="749" t="s">
        <v>626</v>
      </c>
      <c r="D876" s="750" t="s">
        <v>627</v>
      </c>
      <c r="E876" s="751">
        <v>50113001</v>
      </c>
      <c r="F876" s="750" t="s">
        <v>635</v>
      </c>
      <c r="G876" s="749" t="s">
        <v>636</v>
      </c>
      <c r="H876" s="749">
        <v>225971</v>
      </c>
      <c r="I876" s="749">
        <v>225971</v>
      </c>
      <c r="J876" s="749" t="s">
        <v>1546</v>
      </c>
      <c r="K876" s="749" t="s">
        <v>1547</v>
      </c>
      <c r="L876" s="752">
        <v>137.98000000000002</v>
      </c>
      <c r="M876" s="752">
        <v>1</v>
      </c>
      <c r="N876" s="753">
        <v>137.98000000000002</v>
      </c>
    </row>
    <row r="877" spans="1:14" ht="14.4" customHeight="1" x14ac:dyDescent="0.3">
      <c r="A877" s="747" t="s">
        <v>594</v>
      </c>
      <c r="B877" s="748" t="s">
        <v>595</v>
      </c>
      <c r="C877" s="749" t="s">
        <v>626</v>
      </c>
      <c r="D877" s="750" t="s">
        <v>627</v>
      </c>
      <c r="E877" s="751">
        <v>50113001</v>
      </c>
      <c r="F877" s="750" t="s">
        <v>635</v>
      </c>
      <c r="G877" s="749" t="s">
        <v>636</v>
      </c>
      <c r="H877" s="749">
        <v>192853</v>
      </c>
      <c r="I877" s="749">
        <v>192853</v>
      </c>
      <c r="J877" s="749" t="s">
        <v>859</v>
      </c>
      <c r="K877" s="749" t="s">
        <v>860</v>
      </c>
      <c r="L877" s="752">
        <v>107.94000000000001</v>
      </c>
      <c r="M877" s="752">
        <v>4</v>
      </c>
      <c r="N877" s="753">
        <v>431.76000000000005</v>
      </c>
    </row>
    <row r="878" spans="1:14" ht="14.4" customHeight="1" x14ac:dyDescent="0.3">
      <c r="A878" s="747" t="s">
        <v>594</v>
      </c>
      <c r="B878" s="748" t="s">
        <v>595</v>
      </c>
      <c r="C878" s="749" t="s">
        <v>626</v>
      </c>
      <c r="D878" s="750" t="s">
        <v>627</v>
      </c>
      <c r="E878" s="751">
        <v>50113001</v>
      </c>
      <c r="F878" s="750" t="s">
        <v>635</v>
      </c>
      <c r="G878" s="749" t="s">
        <v>649</v>
      </c>
      <c r="H878" s="749">
        <v>844554</v>
      </c>
      <c r="I878" s="749">
        <v>114065</v>
      </c>
      <c r="J878" s="749" t="s">
        <v>1548</v>
      </c>
      <c r="K878" s="749" t="s">
        <v>1549</v>
      </c>
      <c r="L878" s="752">
        <v>18.290000000000003</v>
      </c>
      <c r="M878" s="752">
        <v>1</v>
      </c>
      <c r="N878" s="753">
        <v>18.290000000000003</v>
      </c>
    </row>
    <row r="879" spans="1:14" ht="14.4" customHeight="1" x14ac:dyDescent="0.3">
      <c r="A879" s="747" t="s">
        <v>594</v>
      </c>
      <c r="B879" s="748" t="s">
        <v>595</v>
      </c>
      <c r="C879" s="749" t="s">
        <v>626</v>
      </c>
      <c r="D879" s="750" t="s">
        <v>627</v>
      </c>
      <c r="E879" s="751">
        <v>50113001</v>
      </c>
      <c r="F879" s="750" t="s">
        <v>635</v>
      </c>
      <c r="G879" s="749" t="s">
        <v>636</v>
      </c>
      <c r="H879" s="749">
        <v>185512</v>
      </c>
      <c r="I879" s="749">
        <v>185512</v>
      </c>
      <c r="J879" s="749" t="s">
        <v>861</v>
      </c>
      <c r="K879" s="749" t="s">
        <v>862</v>
      </c>
      <c r="L879" s="752">
        <v>74.142857142857125</v>
      </c>
      <c r="M879" s="752">
        <v>14</v>
      </c>
      <c r="N879" s="753">
        <v>1037.9999999999998</v>
      </c>
    </row>
    <row r="880" spans="1:14" ht="14.4" customHeight="1" x14ac:dyDescent="0.3">
      <c r="A880" s="747" t="s">
        <v>594</v>
      </c>
      <c r="B880" s="748" t="s">
        <v>595</v>
      </c>
      <c r="C880" s="749" t="s">
        <v>626</v>
      </c>
      <c r="D880" s="750" t="s">
        <v>627</v>
      </c>
      <c r="E880" s="751">
        <v>50113001</v>
      </c>
      <c r="F880" s="750" t="s">
        <v>635</v>
      </c>
      <c r="G880" s="749" t="s">
        <v>636</v>
      </c>
      <c r="H880" s="749">
        <v>67558</v>
      </c>
      <c r="I880" s="749">
        <v>67558</v>
      </c>
      <c r="J880" s="749" t="s">
        <v>863</v>
      </c>
      <c r="K880" s="749" t="s">
        <v>864</v>
      </c>
      <c r="L880" s="752">
        <v>27.489999999999995</v>
      </c>
      <c r="M880" s="752">
        <v>8</v>
      </c>
      <c r="N880" s="753">
        <v>219.91999999999996</v>
      </c>
    </row>
    <row r="881" spans="1:14" ht="14.4" customHeight="1" x14ac:dyDescent="0.3">
      <c r="A881" s="747" t="s">
        <v>594</v>
      </c>
      <c r="B881" s="748" t="s">
        <v>595</v>
      </c>
      <c r="C881" s="749" t="s">
        <v>626</v>
      </c>
      <c r="D881" s="750" t="s">
        <v>627</v>
      </c>
      <c r="E881" s="751">
        <v>50113001</v>
      </c>
      <c r="F881" s="750" t="s">
        <v>635</v>
      </c>
      <c r="G881" s="749" t="s">
        <v>636</v>
      </c>
      <c r="H881" s="749">
        <v>148429</v>
      </c>
      <c r="I881" s="749">
        <v>48429</v>
      </c>
      <c r="J881" s="749" t="s">
        <v>865</v>
      </c>
      <c r="K881" s="749" t="s">
        <v>866</v>
      </c>
      <c r="L881" s="752">
        <v>69.950000000000017</v>
      </c>
      <c r="M881" s="752">
        <v>2</v>
      </c>
      <c r="N881" s="753">
        <v>139.90000000000003</v>
      </c>
    </row>
    <row r="882" spans="1:14" ht="14.4" customHeight="1" x14ac:dyDescent="0.3">
      <c r="A882" s="747" t="s">
        <v>594</v>
      </c>
      <c r="B882" s="748" t="s">
        <v>595</v>
      </c>
      <c r="C882" s="749" t="s">
        <v>626</v>
      </c>
      <c r="D882" s="750" t="s">
        <v>627</v>
      </c>
      <c r="E882" s="751">
        <v>50113001</v>
      </c>
      <c r="F882" s="750" t="s">
        <v>635</v>
      </c>
      <c r="G882" s="749" t="s">
        <v>636</v>
      </c>
      <c r="H882" s="749">
        <v>215978</v>
      </c>
      <c r="I882" s="749">
        <v>215978</v>
      </c>
      <c r="J882" s="749" t="s">
        <v>871</v>
      </c>
      <c r="K882" s="749" t="s">
        <v>872</v>
      </c>
      <c r="L882" s="752">
        <v>120.10000000000002</v>
      </c>
      <c r="M882" s="752">
        <v>2</v>
      </c>
      <c r="N882" s="753">
        <v>240.20000000000005</v>
      </c>
    </row>
    <row r="883" spans="1:14" ht="14.4" customHeight="1" x14ac:dyDescent="0.3">
      <c r="A883" s="747" t="s">
        <v>594</v>
      </c>
      <c r="B883" s="748" t="s">
        <v>595</v>
      </c>
      <c r="C883" s="749" t="s">
        <v>626</v>
      </c>
      <c r="D883" s="750" t="s">
        <v>627</v>
      </c>
      <c r="E883" s="751">
        <v>50113001</v>
      </c>
      <c r="F883" s="750" t="s">
        <v>635</v>
      </c>
      <c r="G883" s="749" t="s">
        <v>636</v>
      </c>
      <c r="H883" s="749">
        <v>234736</v>
      </c>
      <c r="I883" s="749">
        <v>234736</v>
      </c>
      <c r="J883" s="749" t="s">
        <v>871</v>
      </c>
      <c r="K883" s="749" t="s">
        <v>872</v>
      </c>
      <c r="L883" s="752">
        <v>120.80999999999999</v>
      </c>
      <c r="M883" s="752">
        <v>1</v>
      </c>
      <c r="N883" s="753">
        <v>120.80999999999999</v>
      </c>
    </row>
    <row r="884" spans="1:14" ht="14.4" customHeight="1" x14ac:dyDescent="0.3">
      <c r="A884" s="747" t="s">
        <v>594</v>
      </c>
      <c r="B884" s="748" t="s">
        <v>595</v>
      </c>
      <c r="C884" s="749" t="s">
        <v>626</v>
      </c>
      <c r="D884" s="750" t="s">
        <v>627</v>
      </c>
      <c r="E884" s="751">
        <v>50113001</v>
      </c>
      <c r="F884" s="750" t="s">
        <v>635</v>
      </c>
      <c r="G884" s="749" t="s">
        <v>636</v>
      </c>
      <c r="H884" s="749">
        <v>225169</v>
      </c>
      <c r="I884" s="749">
        <v>225169</v>
      </c>
      <c r="J884" s="749" t="s">
        <v>1208</v>
      </c>
      <c r="K884" s="749" t="s">
        <v>1550</v>
      </c>
      <c r="L884" s="752">
        <v>44.45</v>
      </c>
      <c r="M884" s="752">
        <v>2</v>
      </c>
      <c r="N884" s="753">
        <v>88.9</v>
      </c>
    </row>
    <row r="885" spans="1:14" ht="14.4" customHeight="1" x14ac:dyDescent="0.3">
      <c r="A885" s="747" t="s">
        <v>594</v>
      </c>
      <c r="B885" s="748" t="s">
        <v>595</v>
      </c>
      <c r="C885" s="749" t="s">
        <v>626</v>
      </c>
      <c r="D885" s="750" t="s">
        <v>627</v>
      </c>
      <c r="E885" s="751">
        <v>50113001</v>
      </c>
      <c r="F885" s="750" t="s">
        <v>635</v>
      </c>
      <c r="G885" s="749" t="s">
        <v>636</v>
      </c>
      <c r="H885" s="749">
        <v>225168</v>
      </c>
      <c r="I885" s="749">
        <v>225168</v>
      </c>
      <c r="J885" s="749" t="s">
        <v>1208</v>
      </c>
      <c r="K885" s="749" t="s">
        <v>673</v>
      </c>
      <c r="L885" s="752">
        <v>63.54</v>
      </c>
      <c r="M885" s="752">
        <v>2</v>
      </c>
      <c r="N885" s="753">
        <v>127.08</v>
      </c>
    </row>
    <row r="886" spans="1:14" ht="14.4" customHeight="1" x14ac:dyDescent="0.3">
      <c r="A886" s="747" t="s">
        <v>594</v>
      </c>
      <c r="B886" s="748" t="s">
        <v>595</v>
      </c>
      <c r="C886" s="749" t="s">
        <v>626</v>
      </c>
      <c r="D886" s="750" t="s">
        <v>627</v>
      </c>
      <c r="E886" s="751">
        <v>50113001</v>
      </c>
      <c r="F886" s="750" t="s">
        <v>635</v>
      </c>
      <c r="G886" s="749" t="s">
        <v>649</v>
      </c>
      <c r="H886" s="749">
        <v>201290</v>
      </c>
      <c r="I886" s="749">
        <v>201290</v>
      </c>
      <c r="J886" s="749" t="s">
        <v>1209</v>
      </c>
      <c r="K886" s="749" t="s">
        <v>949</v>
      </c>
      <c r="L886" s="752">
        <v>43.42</v>
      </c>
      <c r="M886" s="752">
        <v>1</v>
      </c>
      <c r="N886" s="753">
        <v>43.42</v>
      </c>
    </row>
    <row r="887" spans="1:14" ht="14.4" customHeight="1" x14ac:dyDescent="0.3">
      <c r="A887" s="747" t="s">
        <v>594</v>
      </c>
      <c r="B887" s="748" t="s">
        <v>595</v>
      </c>
      <c r="C887" s="749" t="s">
        <v>626</v>
      </c>
      <c r="D887" s="750" t="s">
        <v>627</v>
      </c>
      <c r="E887" s="751">
        <v>50113001</v>
      </c>
      <c r="F887" s="750" t="s">
        <v>635</v>
      </c>
      <c r="G887" s="749" t="s">
        <v>636</v>
      </c>
      <c r="H887" s="749">
        <v>100502</v>
      </c>
      <c r="I887" s="749">
        <v>502</v>
      </c>
      <c r="J887" s="749" t="s">
        <v>873</v>
      </c>
      <c r="K887" s="749" t="s">
        <v>875</v>
      </c>
      <c r="L887" s="752">
        <v>269.26</v>
      </c>
      <c r="M887" s="752">
        <v>1</v>
      </c>
      <c r="N887" s="753">
        <v>269.26</v>
      </c>
    </row>
    <row r="888" spans="1:14" ht="14.4" customHeight="1" x14ac:dyDescent="0.3">
      <c r="A888" s="747" t="s">
        <v>594</v>
      </c>
      <c r="B888" s="748" t="s">
        <v>595</v>
      </c>
      <c r="C888" s="749" t="s">
        <v>626</v>
      </c>
      <c r="D888" s="750" t="s">
        <v>627</v>
      </c>
      <c r="E888" s="751">
        <v>50113001</v>
      </c>
      <c r="F888" s="750" t="s">
        <v>635</v>
      </c>
      <c r="G888" s="749" t="s">
        <v>636</v>
      </c>
      <c r="H888" s="749">
        <v>102684</v>
      </c>
      <c r="I888" s="749">
        <v>2684</v>
      </c>
      <c r="J888" s="749" t="s">
        <v>873</v>
      </c>
      <c r="K888" s="749" t="s">
        <v>874</v>
      </c>
      <c r="L888" s="752">
        <v>107.51631578947369</v>
      </c>
      <c r="M888" s="752">
        <v>19</v>
      </c>
      <c r="N888" s="753">
        <v>2042.8100000000002</v>
      </c>
    </row>
    <row r="889" spans="1:14" ht="14.4" customHeight="1" x14ac:dyDescent="0.3">
      <c r="A889" s="747" t="s">
        <v>594</v>
      </c>
      <c r="B889" s="748" t="s">
        <v>595</v>
      </c>
      <c r="C889" s="749" t="s">
        <v>626</v>
      </c>
      <c r="D889" s="750" t="s">
        <v>627</v>
      </c>
      <c r="E889" s="751">
        <v>50113001</v>
      </c>
      <c r="F889" s="750" t="s">
        <v>635</v>
      </c>
      <c r="G889" s="749" t="s">
        <v>596</v>
      </c>
      <c r="H889" s="749">
        <v>216736</v>
      </c>
      <c r="I889" s="749">
        <v>216736</v>
      </c>
      <c r="J889" s="749" t="s">
        <v>878</v>
      </c>
      <c r="K889" s="749" t="s">
        <v>1551</v>
      </c>
      <c r="L889" s="752">
        <v>193.55</v>
      </c>
      <c r="M889" s="752">
        <v>1</v>
      </c>
      <c r="N889" s="753">
        <v>193.55</v>
      </c>
    </row>
    <row r="890" spans="1:14" ht="14.4" customHeight="1" x14ac:dyDescent="0.3">
      <c r="A890" s="747" t="s">
        <v>594</v>
      </c>
      <c r="B890" s="748" t="s">
        <v>595</v>
      </c>
      <c r="C890" s="749" t="s">
        <v>626</v>
      </c>
      <c r="D890" s="750" t="s">
        <v>627</v>
      </c>
      <c r="E890" s="751">
        <v>50113001</v>
      </c>
      <c r="F890" s="750" t="s">
        <v>635</v>
      </c>
      <c r="G890" s="749" t="s">
        <v>636</v>
      </c>
      <c r="H890" s="749">
        <v>205931</v>
      </c>
      <c r="I890" s="749">
        <v>205931</v>
      </c>
      <c r="J890" s="749" t="s">
        <v>878</v>
      </c>
      <c r="K890" s="749" t="s">
        <v>879</v>
      </c>
      <c r="L890" s="752">
        <v>72.949999999999989</v>
      </c>
      <c r="M890" s="752">
        <v>8</v>
      </c>
      <c r="N890" s="753">
        <v>583.59999999999991</v>
      </c>
    </row>
    <row r="891" spans="1:14" ht="14.4" customHeight="1" x14ac:dyDescent="0.3">
      <c r="A891" s="747" t="s">
        <v>594</v>
      </c>
      <c r="B891" s="748" t="s">
        <v>595</v>
      </c>
      <c r="C891" s="749" t="s">
        <v>626</v>
      </c>
      <c r="D891" s="750" t="s">
        <v>627</v>
      </c>
      <c r="E891" s="751">
        <v>50113001</v>
      </c>
      <c r="F891" s="750" t="s">
        <v>635</v>
      </c>
      <c r="G891" s="749" t="s">
        <v>636</v>
      </c>
      <c r="H891" s="749">
        <v>198757</v>
      </c>
      <c r="I891" s="749">
        <v>198757</v>
      </c>
      <c r="J891" s="749" t="s">
        <v>882</v>
      </c>
      <c r="K891" s="749" t="s">
        <v>883</v>
      </c>
      <c r="L891" s="752">
        <v>495.84000000000009</v>
      </c>
      <c r="M891" s="752">
        <v>4</v>
      </c>
      <c r="N891" s="753">
        <v>1983.3600000000004</v>
      </c>
    </row>
    <row r="892" spans="1:14" ht="14.4" customHeight="1" x14ac:dyDescent="0.3">
      <c r="A892" s="747" t="s">
        <v>594</v>
      </c>
      <c r="B892" s="748" t="s">
        <v>595</v>
      </c>
      <c r="C892" s="749" t="s">
        <v>626</v>
      </c>
      <c r="D892" s="750" t="s">
        <v>627</v>
      </c>
      <c r="E892" s="751">
        <v>50113001</v>
      </c>
      <c r="F892" s="750" t="s">
        <v>635</v>
      </c>
      <c r="G892" s="749" t="s">
        <v>636</v>
      </c>
      <c r="H892" s="749">
        <v>142476</v>
      </c>
      <c r="I892" s="749">
        <v>42476</v>
      </c>
      <c r="J892" s="749" t="s">
        <v>1212</v>
      </c>
      <c r="K892" s="749" t="s">
        <v>1213</v>
      </c>
      <c r="L892" s="752">
        <v>257.83999999999997</v>
      </c>
      <c r="M892" s="752">
        <v>1</v>
      </c>
      <c r="N892" s="753">
        <v>257.83999999999997</v>
      </c>
    </row>
    <row r="893" spans="1:14" ht="14.4" customHeight="1" x14ac:dyDescent="0.3">
      <c r="A893" s="747" t="s">
        <v>594</v>
      </c>
      <c r="B893" s="748" t="s">
        <v>595</v>
      </c>
      <c r="C893" s="749" t="s">
        <v>626</v>
      </c>
      <c r="D893" s="750" t="s">
        <v>627</v>
      </c>
      <c r="E893" s="751">
        <v>50113001</v>
      </c>
      <c r="F893" s="750" t="s">
        <v>635</v>
      </c>
      <c r="G893" s="749" t="s">
        <v>649</v>
      </c>
      <c r="H893" s="749">
        <v>170760</v>
      </c>
      <c r="I893" s="749">
        <v>170760</v>
      </c>
      <c r="J893" s="749" t="s">
        <v>1552</v>
      </c>
      <c r="K893" s="749" t="s">
        <v>1553</v>
      </c>
      <c r="L893" s="752">
        <v>105.16000000000001</v>
      </c>
      <c r="M893" s="752">
        <v>1</v>
      </c>
      <c r="N893" s="753">
        <v>105.16000000000001</v>
      </c>
    </row>
    <row r="894" spans="1:14" ht="14.4" customHeight="1" x14ac:dyDescent="0.3">
      <c r="A894" s="747" t="s">
        <v>594</v>
      </c>
      <c r="B894" s="748" t="s">
        <v>595</v>
      </c>
      <c r="C894" s="749" t="s">
        <v>626</v>
      </c>
      <c r="D894" s="750" t="s">
        <v>627</v>
      </c>
      <c r="E894" s="751">
        <v>50113001</v>
      </c>
      <c r="F894" s="750" t="s">
        <v>635</v>
      </c>
      <c r="G894" s="749" t="s">
        <v>636</v>
      </c>
      <c r="H894" s="749">
        <v>101125</v>
      </c>
      <c r="I894" s="749">
        <v>1125</v>
      </c>
      <c r="J894" s="749" t="s">
        <v>1218</v>
      </c>
      <c r="K894" s="749" t="s">
        <v>1219</v>
      </c>
      <c r="L894" s="752">
        <v>77.349999999999994</v>
      </c>
      <c r="M894" s="752">
        <v>21</v>
      </c>
      <c r="N894" s="753">
        <v>1624.35</v>
      </c>
    </row>
    <row r="895" spans="1:14" ht="14.4" customHeight="1" x14ac:dyDescent="0.3">
      <c r="A895" s="747" t="s">
        <v>594</v>
      </c>
      <c r="B895" s="748" t="s">
        <v>595</v>
      </c>
      <c r="C895" s="749" t="s">
        <v>626</v>
      </c>
      <c r="D895" s="750" t="s">
        <v>627</v>
      </c>
      <c r="E895" s="751">
        <v>50113001</v>
      </c>
      <c r="F895" s="750" t="s">
        <v>635</v>
      </c>
      <c r="G895" s="749" t="s">
        <v>636</v>
      </c>
      <c r="H895" s="749">
        <v>147271</v>
      </c>
      <c r="I895" s="749">
        <v>47271</v>
      </c>
      <c r="J895" s="749" t="s">
        <v>888</v>
      </c>
      <c r="K895" s="749" t="s">
        <v>889</v>
      </c>
      <c r="L895" s="752">
        <v>93.979999999999976</v>
      </c>
      <c r="M895" s="752">
        <v>6</v>
      </c>
      <c r="N895" s="753">
        <v>563.87999999999988</v>
      </c>
    </row>
    <row r="896" spans="1:14" ht="14.4" customHeight="1" x14ac:dyDescent="0.3">
      <c r="A896" s="747" t="s">
        <v>594</v>
      </c>
      <c r="B896" s="748" t="s">
        <v>595</v>
      </c>
      <c r="C896" s="749" t="s">
        <v>626</v>
      </c>
      <c r="D896" s="750" t="s">
        <v>627</v>
      </c>
      <c r="E896" s="751">
        <v>50113001</v>
      </c>
      <c r="F896" s="750" t="s">
        <v>635</v>
      </c>
      <c r="G896" s="749" t="s">
        <v>636</v>
      </c>
      <c r="H896" s="749">
        <v>223159</v>
      </c>
      <c r="I896" s="749">
        <v>223159</v>
      </c>
      <c r="J896" s="749" t="s">
        <v>1374</v>
      </c>
      <c r="K896" s="749" t="s">
        <v>1375</v>
      </c>
      <c r="L896" s="752">
        <v>74.370000000000019</v>
      </c>
      <c r="M896" s="752">
        <v>3</v>
      </c>
      <c r="N896" s="753">
        <v>223.11000000000007</v>
      </c>
    </row>
    <row r="897" spans="1:14" ht="14.4" customHeight="1" x14ac:dyDescent="0.3">
      <c r="A897" s="747" t="s">
        <v>594</v>
      </c>
      <c r="B897" s="748" t="s">
        <v>595</v>
      </c>
      <c r="C897" s="749" t="s">
        <v>626</v>
      </c>
      <c r="D897" s="750" t="s">
        <v>627</v>
      </c>
      <c r="E897" s="751">
        <v>50113001</v>
      </c>
      <c r="F897" s="750" t="s">
        <v>635</v>
      </c>
      <c r="G897" s="749" t="s">
        <v>636</v>
      </c>
      <c r="H897" s="749">
        <v>157525</v>
      </c>
      <c r="I897" s="749">
        <v>57525</v>
      </c>
      <c r="J897" s="749" t="s">
        <v>1554</v>
      </c>
      <c r="K897" s="749" t="s">
        <v>1555</v>
      </c>
      <c r="L897" s="752">
        <v>97.539999999999992</v>
      </c>
      <c r="M897" s="752">
        <v>1</v>
      </c>
      <c r="N897" s="753">
        <v>97.539999999999992</v>
      </c>
    </row>
    <row r="898" spans="1:14" ht="14.4" customHeight="1" x14ac:dyDescent="0.3">
      <c r="A898" s="747" t="s">
        <v>594</v>
      </c>
      <c r="B898" s="748" t="s">
        <v>595</v>
      </c>
      <c r="C898" s="749" t="s">
        <v>626</v>
      </c>
      <c r="D898" s="750" t="s">
        <v>627</v>
      </c>
      <c r="E898" s="751">
        <v>50113001</v>
      </c>
      <c r="F898" s="750" t="s">
        <v>635</v>
      </c>
      <c r="G898" s="749" t="s">
        <v>649</v>
      </c>
      <c r="H898" s="749">
        <v>112572</v>
      </c>
      <c r="I898" s="749">
        <v>112572</v>
      </c>
      <c r="J898" s="749" t="s">
        <v>896</v>
      </c>
      <c r="K898" s="749" t="s">
        <v>897</v>
      </c>
      <c r="L898" s="752">
        <v>64.860000000000028</v>
      </c>
      <c r="M898" s="752">
        <v>1</v>
      </c>
      <c r="N898" s="753">
        <v>64.860000000000028</v>
      </c>
    </row>
    <row r="899" spans="1:14" ht="14.4" customHeight="1" x14ac:dyDescent="0.3">
      <c r="A899" s="747" t="s">
        <v>594</v>
      </c>
      <c r="B899" s="748" t="s">
        <v>595</v>
      </c>
      <c r="C899" s="749" t="s">
        <v>626</v>
      </c>
      <c r="D899" s="750" t="s">
        <v>627</v>
      </c>
      <c r="E899" s="751">
        <v>50113001</v>
      </c>
      <c r="F899" s="750" t="s">
        <v>635</v>
      </c>
      <c r="G899" s="749" t="s">
        <v>636</v>
      </c>
      <c r="H899" s="749">
        <v>230353</v>
      </c>
      <c r="I899" s="749">
        <v>230353</v>
      </c>
      <c r="J899" s="749" t="s">
        <v>898</v>
      </c>
      <c r="K899" s="749" t="s">
        <v>899</v>
      </c>
      <c r="L899" s="752">
        <v>1592.8</v>
      </c>
      <c r="M899" s="752">
        <v>1</v>
      </c>
      <c r="N899" s="753">
        <v>1592.8</v>
      </c>
    </row>
    <row r="900" spans="1:14" ht="14.4" customHeight="1" x14ac:dyDescent="0.3">
      <c r="A900" s="747" t="s">
        <v>594</v>
      </c>
      <c r="B900" s="748" t="s">
        <v>595</v>
      </c>
      <c r="C900" s="749" t="s">
        <v>626</v>
      </c>
      <c r="D900" s="750" t="s">
        <v>627</v>
      </c>
      <c r="E900" s="751">
        <v>50113001</v>
      </c>
      <c r="F900" s="750" t="s">
        <v>635</v>
      </c>
      <c r="G900" s="749" t="s">
        <v>636</v>
      </c>
      <c r="H900" s="749">
        <v>126076</v>
      </c>
      <c r="I900" s="749">
        <v>26076</v>
      </c>
      <c r="J900" s="749" t="s">
        <v>901</v>
      </c>
      <c r="K900" s="749" t="s">
        <v>902</v>
      </c>
      <c r="L900" s="752">
        <v>144.00000000000003</v>
      </c>
      <c r="M900" s="752">
        <v>1</v>
      </c>
      <c r="N900" s="753">
        <v>144.00000000000003</v>
      </c>
    </row>
    <row r="901" spans="1:14" ht="14.4" customHeight="1" x14ac:dyDescent="0.3">
      <c r="A901" s="747" t="s">
        <v>594</v>
      </c>
      <c r="B901" s="748" t="s">
        <v>595</v>
      </c>
      <c r="C901" s="749" t="s">
        <v>626</v>
      </c>
      <c r="D901" s="750" t="s">
        <v>627</v>
      </c>
      <c r="E901" s="751">
        <v>50113001</v>
      </c>
      <c r="F901" s="750" t="s">
        <v>635</v>
      </c>
      <c r="G901" s="749" t="s">
        <v>649</v>
      </c>
      <c r="H901" s="749">
        <v>191788</v>
      </c>
      <c r="I901" s="749">
        <v>91788</v>
      </c>
      <c r="J901" s="749" t="s">
        <v>903</v>
      </c>
      <c r="K901" s="749" t="s">
        <v>904</v>
      </c>
      <c r="L901" s="752">
        <v>9.1279999999999983</v>
      </c>
      <c r="M901" s="752">
        <v>5</v>
      </c>
      <c r="N901" s="753">
        <v>45.639999999999993</v>
      </c>
    </row>
    <row r="902" spans="1:14" ht="14.4" customHeight="1" x14ac:dyDescent="0.3">
      <c r="A902" s="747" t="s">
        <v>594</v>
      </c>
      <c r="B902" s="748" t="s">
        <v>595</v>
      </c>
      <c r="C902" s="749" t="s">
        <v>626</v>
      </c>
      <c r="D902" s="750" t="s">
        <v>627</v>
      </c>
      <c r="E902" s="751">
        <v>50113001</v>
      </c>
      <c r="F902" s="750" t="s">
        <v>635</v>
      </c>
      <c r="G902" s="749" t="s">
        <v>649</v>
      </c>
      <c r="H902" s="749">
        <v>106618</v>
      </c>
      <c r="I902" s="749">
        <v>6618</v>
      </c>
      <c r="J902" s="749" t="s">
        <v>905</v>
      </c>
      <c r="K902" s="749" t="s">
        <v>906</v>
      </c>
      <c r="L902" s="752">
        <v>19.579999999999998</v>
      </c>
      <c r="M902" s="752">
        <v>5</v>
      </c>
      <c r="N902" s="753">
        <v>97.899999999999991</v>
      </c>
    </row>
    <row r="903" spans="1:14" ht="14.4" customHeight="1" x14ac:dyDescent="0.3">
      <c r="A903" s="747" t="s">
        <v>594</v>
      </c>
      <c r="B903" s="748" t="s">
        <v>595</v>
      </c>
      <c r="C903" s="749" t="s">
        <v>626</v>
      </c>
      <c r="D903" s="750" t="s">
        <v>627</v>
      </c>
      <c r="E903" s="751">
        <v>50113001</v>
      </c>
      <c r="F903" s="750" t="s">
        <v>635</v>
      </c>
      <c r="G903" s="749" t="s">
        <v>636</v>
      </c>
      <c r="H903" s="749">
        <v>184398</v>
      </c>
      <c r="I903" s="749">
        <v>84398</v>
      </c>
      <c r="J903" s="749" t="s">
        <v>1224</v>
      </c>
      <c r="K903" s="749" t="s">
        <v>1225</v>
      </c>
      <c r="L903" s="752">
        <v>114.16999999999999</v>
      </c>
      <c r="M903" s="752">
        <v>1</v>
      </c>
      <c r="N903" s="753">
        <v>114.16999999999999</v>
      </c>
    </row>
    <row r="904" spans="1:14" ht="14.4" customHeight="1" x14ac:dyDescent="0.3">
      <c r="A904" s="747" t="s">
        <v>594</v>
      </c>
      <c r="B904" s="748" t="s">
        <v>595</v>
      </c>
      <c r="C904" s="749" t="s">
        <v>626</v>
      </c>
      <c r="D904" s="750" t="s">
        <v>627</v>
      </c>
      <c r="E904" s="751">
        <v>50113001</v>
      </c>
      <c r="F904" s="750" t="s">
        <v>635</v>
      </c>
      <c r="G904" s="749" t="s">
        <v>636</v>
      </c>
      <c r="H904" s="749">
        <v>184399</v>
      </c>
      <c r="I904" s="749">
        <v>84399</v>
      </c>
      <c r="J904" s="749" t="s">
        <v>907</v>
      </c>
      <c r="K904" s="749" t="s">
        <v>908</v>
      </c>
      <c r="L904" s="752">
        <v>126.34999999999997</v>
      </c>
      <c r="M904" s="752">
        <v>1</v>
      </c>
      <c r="N904" s="753">
        <v>126.34999999999997</v>
      </c>
    </row>
    <row r="905" spans="1:14" ht="14.4" customHeight="1" x14ac:dyDescent="0.3">
      <c r="A905" s="747" t="s">
        <v>594</v>
      </c>
      <c r="B905" s="748" t="s">
        <v>595</v>
      </c>
      <c r="C905" s="749" t="s">
        <v>626</v>
      </c>
      <c r="D905" s="750" t="s">
        <v>627</v>
      </c>
      <c r="E905" s="751">
        <v>50113001</v>
      </c>
      <c r="F905" s="750" t="s">
        <v>635</v>
      </c>
      <c r="G905" s="749" t="s">
        <v>636</v>
      </c>
      <c r="H905" s="749">
        <v>83538</v>
      </c>
      <c r="I905" s="749">
        <v>83538</v>
      </c>
      <c r="J905" s="749" t="s">
        <v>909</v>
      </c>
      <c r="K905" s="749" t="s">
        <v>910</v>
      </c>
      <c r="L905" s="752">
        <v>164.05</v>
      </c>
      <c r="M905" s="752">
        <v>80</v>
      </c>
      <c r="N905" s="753">
        <v>13124</v>
      </c>
    </row>
    <row r="906" spans="1:14" ht="14.4" customHeight="1" x14ac:dyDescent="0.3">
      <c r="A906" s="747" t="s">
        <v>594</v>
      </c>
      <c r="B906" s="748" t="s">
        <v>595</v>
      </c>
      <c r="C906" s="749" t="s">
        <v>626</v>
      </c>
      <c r="D906" s="750" t="s">
        <v>627</v>
      </c>
      <c r="E906" s="751">
        <v>50113001</v>
      </c>
      <c r="F906" s="750" t="s">
        <v>635</v>
      </c>
      <c r="G906" s="749" t="s">
        <v>636</v>
      </c>
      <c r="H906" s="749">
        <v>216900</v>
      </c>
      <c r="I906" s="749">
        <v>216900</v>
      </c>
      <c r="J906" s="749" t="s">
        <v>1376</v>
      </c>
      <c r="K906" s="749" t="s">
        <v>1377</v>
      </c>
      <c r="L906" s="752">
        <v>701.18000000000018</v>
      </c>
      <c r="M906" s="752">
        <v>29</v>
      </c>
      <c r="N906" s="753">
        <v>20334.220000000005</v>
      </c>
    </row>
    <row r="907" spans="1:14" ht="14.4" customHeight="1" x14ac:dyDescent="0.3">
      <c r="A907" s="747" t="s">
        <v>594</v>
      </c>
      <c r="B907" s="748" t="s">
        <v>595</v>
      </c>
      <c r="C907" s="749" t="s">
        <v>626</v>
      </c>
      <c r="D907" s="750" t="s">
        <v>627</v>
      </c>
      <c r="E907" s="751">
        <v>50113001</v>
      </c>
      <c r="F907" s="750" t="s">
        <v>635</v>
      </c>
      <c r="G907" s="749" t="s">
        <v>649</v>
      </c>
      <c r="H907" s="749">
        <v>155823</v>
      </c>
      <c r="I907" s="749">
        <v>55823</v>
      </c>
      <c r="J907" s="749" t="s">
        <v>911</v>
      </c>
      <c r="K907" s="749" t="s">
        <v>912</v>
      </c>
      <c r="L907" s="752">
        <v>33.935000000000002</v>
      </c>
      <c r="M907" s="752">
        <v>2</v>
      </c>
      <c r="N907" s="753">
        <v>67.87</v>
      </c>
    </row>
    <row r="908" spans="1:14" ht="14.4" customHeight="1" x14ac:dyDescent="0.3">
      <c r="A908" s="747" t="s">
        <v>594</v>
      </c>
      <c r="B908" s="748" t="s">
        <v>595</v>
      </c>
      <c r="C908" s="749" t="s">
        <v>626</v>
      </c>
      <c r="D908" s="750" t="s">
        <v>627</v>
      </c>
      <c r="E908" s="751">
        <v>50113001</v>
      </c>
      <c r="F908" s="750" t="s">
        <v>635</v>
      </c>
      <c r="G908" s="749" t="s">
        <v>649</v>
      </c>
      <c r="H908" s="749">
        <v>155824</v>
      </c>
      <c r="I908" s="749">
        <v>55824</v>
      </c>
      <c r="J908" s="749" t="s">
        <v>911</v>
      </c>
      <c r="K908" s="749" t="s">
        <v>914</v>
      </c>
      <c r="L908" s="752">
        <v>50.639999999999993</v>
      </c>
      <c r="M908" s="752">
        <v>4</v>
      </c>
      <c r="N908" s="753">
        <v>202.55999999999997</v>
      </c>
    </row>
    <row r="909" spans="1:14" ht="14.4" customHeight="1" x14ac:dyDescent="0.3">
      <c r="A909" s="747" t="s">
        <v>594</v>
      </c>
      <c r="B909" s="748" t="s">
        <v>595</v>
      </c>
      <c r="C909" s="749" t="s">
        <v>626</v>
      </c>
      <c r="D909" s="750" t="s">
        <v>627</v>
      </c>
      <c r="E909" s="751">
        <v>50113001</v>
      </c>
      <c r="F909" s="750" t="s">
        <v>635</v>
      </c>
      <c r="G909" s="749" t="s">
        <v>649</v>
      </c>
      <c r="H909" s="749">
        <v>107981</v>
      </c>
      <c r="I909" s="749">
        <v>7981</v>
      </c>
      <c r="J909" s="749" t="s">
        <v>911</v>
      </c>
      <c r="K909" s="749" t="s">
        <v>913</v>
      </c>
      <c r="L909" s="752">
        <v>50.639999999999993</v>
      </c>
      <c r="M909" s="752">
        <v>15</v>
      </c>
      <c r="N909" s="753">
        <v>759.59999999999991</v>
      </c>
    </row>
    <row r="910" spans="1:14" ht="14.4" customHeight="1" x14ac:dyDescent="0.3">
      <c r="A910" s="747" t="s">
        <v>594</v>
      </c>
      <c r="B910" s="748" t="s">
        <v>595</v>
      </c>
      <c r="C910" s="749" t="s">
        <v>626</v>
      </c>
      <c r="D910" s="750" t="s">
        <v>627</v>
      </c>
      <c r="E910" s="751">
        <v>50113001</v>
      </c>
      <c r="F910" s="750" t="s">
        <v>635</v>
      </c>
      <c r="G910" s="749" t="s">
        <v>636</v>
      </c>
      <c r="H910" s="749">
        <v>125907</v>
      </c>
      <c r="I910" s="749">
        <v>125907</v>
      </c>
      <c r="J910" s="749" t="s">
        <v>915</v>
      </c>
      <c r="K910" s="749" t="s">
        <v>916</v>
      </c>
      <c r="L910" s="752">
        <v>593.11999999999989</v>
      </c>
      <c r="M910" s="752">
        <v>19</v>
      </c>
      <c r="N910" s="753">
        <v>11269.279999999999</v>
      </c>
    </row>
    <row r="911" spans="1:14" ht="14.4" customHeight="1" x14ac:dyDescent="0.3">
      <c r="A911" s="747" t="s">
        <v>594</v>
      </c>
      <c r="B911" s="748" t="s">
        <v>595</v>
      </c>
      <c r="C911" s="749" t="s">
        <v>626</v>
      </c>
      <c r="D911" s="750" t="s">
        <v>627</v>
      </c>
      <c r="E911" s="751">
        <v>50113001</v>
      </c>
      <c r="F911" s="750" t="s">
        <v>635</v>
      </c>
      <c r="G911" s="749" t="s">
        <v>649</v>
      </c>
      <c r="H911" s="749">
        <v>111635</v>
      </c>
      <c r="I911" s="749">
        <v>11635</v>
      </c>
      <c r="J911" s="749" t="s">
        <v>919</v>
      </c>
      <c r="K911" s="749" t="s">
        <v>920</v>
      </c>
      <c r="L911" s="752">
        <v>339.56000000000006</v>
      </c>
      <c r="M911" s="752">
        <v>1</v>
      </c>
      <c r="N911" s="753">
        <v>339.56000000000006</v>
      </c>
    </row>
    <row r="912" spans="1:14" ht="14.4" customHeight="1" x14ac:dyDescent="0.3">
      <c r="A912" s="747" t="s">
        <v>594</v>
      </c>
      <c r="B912" s="748" t="s">
        <v>595</v>
      </c>
      <c r="C912" s="749" t="s">
        <v>626</v>
      </c>
      <c r="D912" s="750" t="s">
        <v>627</v>
      </c>
      <c r="E912" s="751">
        <v>50113001</v>
      </c>
      <c r="F912" s="750" t="s">
        <v>635</v>
      </c>
      <c r="G912" s="749" t="s">
        <v>636</v>
      </c>
      <c r="H912" s="749">
        <v>100874</v>
      </c>
      <c r="I912" s="749">
        <v>874</v>
      </c>
      <c r="J912" s="749" t="s">
        <v>1378</v>
      </c>
      <c r="K912" s="749" t="s">
        <v>1379</v>
      </c>
      <c r="L912" s="752">
        <v>66.259999999999991</v>
      </c>
      <c r="M912" s="752">
        <v>9</v>
      </c>
      <c r="N912" s="753">
        <v>596.33999999999992</v>
      </c>
    </row>
    <row r="913" spans="1:14" ht="14.4" customHeight="1" x14ac:dyDescent="0.3">
      <c r="A913" s="747" t="s">
        <v>594</v>
      </c>
      <c r="B913" s="748" t="s">
        <v>595</v>
      </c>
      <c r="C913" s="749" t="s">
        <v>626</v>
      </c>
      <c r="D913" s="750" t="s">
        <v>627</v>
      </c>
      <c r="E913" s="751">
        <v>50113001</v>
      </c>
      <c r="F913" s="750" t="s">
        <v>635</v>
      </c>
      <c r="G913" s="749" t="s">
        <v>636</v>
      </c>
      <c r="H913" s="749">
        <v>200863</v>
      </c>
      <c r="I913" s="749">
        <v>200863</v>
      </c>
      <c r="J913" s="749" t="s">
        <v>921</v>
      </c>
      <c r="K913" s="749" t="s">
        <v>922</v>
      </c>
      <c r="L913" s="752">
        <v>85.071428571428584</v>
      </c>
      <c r="M913" s="752">
        <v>35</v>
      </c>
      <c r="N913" s="753">
        <v>2977.5000000000005</v>
      </c>
    </row>
    <row r="914" spans="1:14" ht="14.4" customHeight="1" x14ac:dyDescent="0.3">
      <c r="A914" s="747" t="s">
        <v>594</v>
      </c>
      <c r="B914" s="748" t="s">
        <v>595</v>
      </c>
      <c r="C914" s="749" t="s">
        <v>626</v>
      </c>
      <c r="D914" s="750" t="s">
        <v>627</v>
      </c>
      <c r="E914" s="751">
        <v>50113001</v>
      </c>
      <c r="F914" s="750" t="s">
        <v>635</v>
      </c>
      <c r="G914" s="749" t="s">
        <v>636</v>
      </c>
      <c r="H914" s="749">
        <v>101940</v>
      </c>
      <c r="I914" s="749">
        <v>1940</v>
      </c>
      <c r="J914" s="749" t="s">
        <v>924</v>
      </c>
      <c r="K914" s="749" t="s">
        <v>925</v>
      </c>
      <c r="L914" s="752">
        <v>34.849999999999994</v>
      </c>
      <c r="M914" s="752">
        <v>1</v>
      </c>
      <c r="N914" s="753">
        <v>34.849999999999994</v>
      </c>
    </row>
    <row r="915" spans="1:14" ht="14.4" customHeight="1" x14ac:dyDescent="0.3">
      <c r="A915" s="747" t="s">
        <v>594</v>
      </c>
      <c r="B915" s="748" t="s">
        <v>595</v>
      </c>
      <c r="C915" s="749" t="s">
        <v>626</v>
      </c>
      <c r="D915" s="750" t="s">
        <v>627</v>
      </c>
      <c r="E915" s="751">
        <v>50113001</v>
      </c>
      <c r="F915" s="750" t="s">
        <v>635</v>
      </c>
      <c r="G915" s="749" t="s">
        <v>596</v>
      </c>
      <c r="H915" s="749">
        <v>111094</v>
      </c>
      <c r="I915" s="749">
        <v>11094</v>
      </c>
      <c r="J915" s="749" t="s">
        <v>926</v>
      </c>
      <c r="K915" s="749" t="s">
        <v>927</v>
      </c>
      <c r="L915" s="752">
        <v>313.14999999999998</v>
      </c>
      <c r="M915" s="752">
        <v>1</v>
      </c>
      <c r="N915" s="753">
        <v>313.14999999999998</v>
      </c>
    </row>
    <row r="916" spans="1:14" ht="14.4" customHeight="1" x14ac:dyDescent="0.3">
      <c r="A916" s="747" t="s">
        <v>594</v>
      </c>
      <c r="B916" s="748" t="s">
        <v>595</v>
      </c>
      <c r="C916" s="749" t="s">
        <v>626</v>
      </c>
      <c r="D916" s="750" t="s">
        <v>627</v>
      </c>
      <c r="E916" s="751">
        <v>50113001</v>
      </c>
      <c r="F916" s="750" t="s">
        <v>635</v>
      </c>
      <c r="G916" s="749" t="s">
        <v>649</v>
      </c>
      <c r="H916" s="749">
        <v>850729</v>
      </c>
      <c r="I916" s="749">
        <v>157875</v>
      </c>
      <c r="J916" s="749" t="s">
        <v>928</v>
      </c>
      <c r="K916" s="749" t="s">
        <v>929</v>
      </c>
      <c r="L916" s="752">
        <v>225.5</v>
      </c>
      <c r="M916" s="752">
        <v>10</v>
      </c>
      <c r="N916" s="753">
        <v>2255</v>
      </c>
    </row>
    <row r="917" spans="1:14" ht="14.4" customHeight="1" x14ac:dyDescent="0.3">
      <c r="A917" s="747" t="s">
        <v>594</v>
      </c>
      <c r="B917" s="748" t="s">
        <v>595</v>
      </c>
      <c r="C917" s="749" t="s">
        <v>626</v>
      </c>
      <c r="D917" s="750" t="s">
        <v>627</v>
      </c>
      <c r="E917" s="751">
        <v>50113001</v>
      </c>
      <c r="F917" s="750" t="s">
        <v>635</v>
      </c>
      <c r="G917" s="749" t="s">
        <v>636</v>
      </c>
      <c r="H917" s="749">
        <v>207820</v>
      </c>
      <c r="I917" s="749">
        <v>207820</v>
      </c>
      <c r="J917" s="749" t="s">
        <v>930</v>
      </c>
      <c r="K917" s="749" t="s">
        <v>931</v>
      </c>
      <c r="L917" s="752">
        <v>30.450000000000003</v>
      </c>
      <c r="M917" s="752">
        <v>9</v>
      </c>
      <c r="N917" s="753">
        <v>274.05</v>
      </c>
    </row>
    <row r="918" spans="1:14" ht="14.4" customHeight="1" x14ac:dyDescent="0.3">
      <c r="A918" s="747" t="s">
        <v>594</v>
      </c>
      <c r="B918" s="748" t="s">
        <v>595</v>
      </c>
      <c r="C918" s="749" t="s">
        <v>626</v>
      </c>
      <c r="D918" s="750" t="s">
        <v>627</v>
      </c>
      <c r="E918" s="751">
        <v>50113001</v>
      </c>
      <c r="F918" s="750" t="s">
        <v>635</v>
      </c>
      <c r="G918" s="749" t="s">
        <v>636</v>
      </c>
      <c r="H918" s="749">
        <v>111671</v>
      </c>
      <c r="I918" s="749">
        <v>11671</v>
      </c>
      <c r="J918" s="749" t="s">
        <v>938</v>
      </c>
      <c r="K918" s="749" t="s">
        <v>939</v>
      </c>
      <c r="L918" s="752">
        <v>209.00000037129092</v>
      </c>
      <c r="M918" s="752">
        <v>74</v>
      </c>
      <c r="N918" s="753">
        <v>15466.000027475528</v>
      </c>
    </row>
    <row r="919" spans="1:14" ht="14.4" customHeight="1" x14ac:dyDescent="0.3">
      <c r="A919" s="747" t="s">
        <v>594</v>
      </c>
      <c r="B919" s="748" t="s">
        <v>595</v>
      </c>
      <c r="C919" s="749" t="s">
        <v>626</v>
      </c>
      <c r="D919" s="750" t="s">
        <v>627</v>
      </c>
      <c r="E919" s="751">
        <v>50113001</v>
      </c>
      <c r="F919" s="750" t="s">
        <v>635</v>
      </c>
      <c r="G919" s="749" t="s">
        <v>636</v>
      </c>
      <c r="H919" s="749">
        <v>394404</v>
      </c>
      <c r="I919" s="749">
        <v>168373</v>
      </c>
      <c r="J919" s="749" t="s">
        <v>1556</v>
      </c>
      <c r="K919" s="749" t="s">
        <v>1557</v>
      </c>
      <c r="L919" s="752">
        <v>1147.8900000000001</v>
      </c>
      <c r="M919" s="752">
        <v>1</v>
      </c>
      <c r="N919" s="753">
        <v>1147.8900000000001</v>
      </c>
    </row>
    <row r="920" spans="1:14" ht="14.4" customHeight="1" x14ac:dyDescent="0.3">
      <c r="A920" s="747" t="s">
        <v>594</v>
      </c>
      <c r="B920" s="748" t="s">
        <v>595</v>
      </c>
      <c r="C920" s="749" t="s">
        <v>626</v>
      </c>
      <c r="D920" s="750" t="s">
        <v>627</v>
      </c>
      <c r="E920" s="751">
        <v>50113001</v>
      </c>
      <c r="F920" s="750" t="s">
        <v>635</v>
      </c>
      <c r="G920" s="749" t="s">
        <v>649</v>
      </c>
      <c r="H920" s="749">
        <v>846980</v>
      </c>
      <c r="I920" s="749">
        <v>124129</v>
      </c>
      <c r="J920" s="749" t="s">
        <v>1243</v>
      </c>
      <c r="K920" s="749" t="s">
        <v>949</v>
      </c>
      <c r="L920" s="752">
        <v>254.25</v>
      </c>
      <c r="M920" s="752">
        <v>1</v>
      </c>
      <c r="N920" s="753">
        <v>254.25</v>
      </c>
    </row>
    <row r="921" spans="1:14" ht="14.4" customHeight="1" x14ac:dyDescent="0.3">
      <c r="A921" s="747" t="s">
        <v>594</v>
      </c>
      <c r="B921" s="748" t="s">
        <v>595</v>
      </c>
      <c r="C921" s="749" t="s">
        <v>626</v>
      </c>
      <c r="D921" s="750" t="s">
        <v>627</v>
      </c>
      <c r="E921" s="751">
        <v>50113001</v>
      </c>
      <c r="F921" s="750" t="s">
        <v>635</v>
      </c>
      <c r="G921" s="749" t="s">
        <v>649</v>
      </c>
      <c r="H921" s="749">
        <v>847149</v>
      </c>
      <c r="I921" s="749">
        <v>124115</v>
      </c>
      <c r="J921" s="749" t="s">
        <v>1558</v>
      </c>
      <c r="K921" s="749" t="s">
        <v>949</v>
      </c>
      <c r="L921" s="752">
        <v>213.24</v>
      </c>
      <c r="M921" s="752">
        <v>4</v>
      </c>
      <c r="N921" s="753">
        <v>852.96</v>
      </c>
    </row>
    <row r="922" spans="1:14" ht="14.4" customHeight="1" x14ac:dyDescent="0.3">
      <c r="A922" s="747" t="s">
        <v>594</v>
      </c>
      <c r="B922" s="748" t="s">
        <v>595</v>
      </c>
      <c r="C922" s="749" t="s">
        <v>626</v>
      </c>
      <c r="D922" s="750" t="s">
        <v>627</v>
      </c>
      <c r="E922" s="751">
        <v>50113001</v>
      </c>
      <c r="F922" s="750" t="s">
        <v>635</v>
      </c>
      <c r="G922" s="749" t="s">
        <v>649</v>
      </c>
      <c r="H922" s="749">
        <v>846824</v>
      </c>
      <c r="I922" s="749">
        <v>124087</v>
      </c>
      <c r="J922" s="749" t="s">
        <v>1559</v>
      </c>
      <c r="K922" s="749" t="s">
        <v>949</v>
      </c>
      <c r="L922" s="752">
        <v>158.97999999999999</v>
      </c>
      <c r="M922" s="752">
        <v>1</v>
      </c>
      <c r="N922" s="753">
        <v>158.97999999999999</v>
      </c>
    </row>
    <row r="923" spans="1:14" ht="14.4" customHeight="1" x14ac:dyDescent="0.3">
      <c r="A923" s="747" t="s">
        <v>594</v>
      </c>
      <c r="B923" s="748" t="s">
        <v>595</v>
      </c>
      <c r="C923" s="749" t="s">
        <v>626</v>
      </c>
      <c r="D923" s="750" t="s">
        <v>627</v>
      </c>
      <c r="E923" s="751">
        <v>50113001</v>
      </c>
      <c r="F923" s="750" t="s">
        <v>635</v>
      </c>
      <c r="G923" s="749" t="s">
        <v>649</v>
      </c>
      <c r="H923" s="749">
        <v>845220</v>
      </c>
      <c r="I923" s="749">
        <v>101211</v>
      </c>
      <c r="J923" s="749" t="s">
        <v>950</v>
      </c>
      <c r="K923" s="749" t="s">
        <v>951</v>
      </c>
      <c r="L923" s="752">
        <v>219.57</v>
      </c>
      <c r="M923" s="752">
        <v>4</v>
      </c>
      <c r="N923" s="753">
        <v>878.28</v>
      </c>
    </row>
    <row r="924" spans="1:14" ht="14.4" customHeight="1" x14ac:dyDescent="0.3">
      <c r="A924" s="747" t="s">
        <v>594</v>
      </c>
      <c r="B924" s="748" t="s">
        <v>595</v>
      </c>
      <c r="C924" s="749" t="s">
        <v>626</v>
      </c>
      <c r="D924" s="750" t="s">
        <v>627</v>
      </c>
      <c r="E924" s="751">
        <v>50113001</v>
      </c>
      <c r="F924" s="750" t="s">
        <v>635</v>
      </c>
      <c r="G924" s="749" t="s">
        <v>636</v>
      </c>
      <c r="H924" s="749">
        <v>849767</v>
      </c>
      <c r="I924" s="749">
        <v>162012</v>
      </c>
      <c r="J924" s="749" t="s">
        <v>952</v>
      </c>
      <c r="K924" s="749" t="s">
        <v>690</v>
      </c>
      <c r="L924" s="752">
        <v>457.68</v>
      </c>
      <c r="M924" s="752">
        <v>1</v>
      </c>
      <c r="N924" s="753">
        <v>457.68</v>
      </c>
    </row>
    <row r="925" spans="1:14" ht="14.4" customHeight="1" x14ac:dyDescent="0.3">
      <c r="A925" s="747" t="s">
        <v>594</v>
      </c>
      <c r="B925" s="748" t="s">
        <v>595</v>
      </c>
      <c r="C925" s="749" t="s">
        <v>626</v>
      </c>
      <c r="D925" s="750" t="s">
        <v>627</v>
      </c>
      <c r="E925" s="751">
        <v>50113001</v>
      </c>
      <c r="F925" s="750" t="s">
        <v>635</v>
      </c>
      <c r="G925" s="749" t="s">
        <v>636</v>
      </c>
      <c r="H925" s="749">
        <v>846338</v>
      </c>
      <c r="I925" s="749">
        <v>122685</v>
      </c>
      <c r="J925" s="749" t="s">
        <v>1245</v>
      </c>
      <c r="K925" s="749" t="s">
        <v>692</v>
      </c>
      <c r="L925" s="752">
        <v>116.04</v>
      </c>
      <c r="M925" s="752">
        <v>1</v>
      </c>
      <c r="N925" s="753">
        <v>116.04</v>
      </c>
    </row>
    <row r="926" spans="1:14" ht="14.4" customHeight="1" x14ac:dyDescent="0.3">
      <c r="A926" s="747" t="s">
        <v>594</v>
      </c>
      <c r="B926" s="748" t="s">
        <v>595</v>
      </c>
      <c r="C926" s="749" t="s">
        <v>626</v>
      </c>
      <c r="D926" s="750" t="s">
        <v>627</v>
      </c>
      <c r="E926" s="751">
        <v>50113001</v>
      </c>
      <c r="F926" s="750" t="s">
        <v>635</v>
      </c>
      <c r="G926" s="749" t="s">
        <v>649</v>
      </c>
      <c r="H926" s="749">
        <v>845219</v>
      </c>
      <c r="I926" s="749">
        <v>101233</v>
      </c>
      <c r="J926" s="749" t="s">
        <v>1560</v>
      </c>
      <c r="K926" s="749" t="s">
        <v>1296</v>
      </c>
      <c r="L926" s="752">
        <v>368.25</v>
      </c>
      <c r="M926" s="752">
        <v>2</v>
      </c>
      <c r="N926" s="753">
        <v>736.5</v>
      </c>
    </row>
    <row r="927" spans="1:14" ht="14.4" customHeight="1" x14ac:dyDescent="0.3">
      <c r="A927" s="747" t="s">
        <v>594</v>
      </c>
      <c r="B927" s="748" t="s">
        <v>595</v>
      </c>
      <c r="C927" s="749" t="s">
        <v>626</v>
      </c>
      <c r="D927" s="750" t="s">
        <v>627</v>
      </c>
      <c r="E927" s="751">
        <v>50113001</v>
      </c>
      <c r="F927" s="750" t="s">
        <v>635</v>
      </c>
      <c r="G927" s="749" t="s">
        <v>649</v>
      </c>
      <c r="H927" s="749">
        <v>118175</v>
      </c>
      <c r="I927" s="749">
        <v>18175</v>
      </c>
      <c r="J927" s="749" t="s">
        <v>955</v>
      </c>
      <c r="K927" s="749" t="s">
        <v>956</v>
      </c>
      <c r="L927" s="752">
        <v>787.28571428571433</v>
      </c>
      <c r="M927" s="752">
        <v>7</v>
      </c>
      <c r="N927" s="753">
        <v>5511</v>
      </c>
    </row>
    <row r="928" spans="1:14" ht="14.4" customHeight="1" x14ac:dyDescent="0.3">
      <c r="A928" s="747" t="s">
        <v>594</v>
      </c>
      <c r="B928" s="748" t="s">
        <v>595</v>
      </c>
      <c r="C928" s="749" t="s">
        <v>626</v>
      </c>
      <c r="D928" s="750" t="s">
        <v>627</v>
      </c>
      <c r="E928" s="751">
        <v>50113001</v>
      </c>
      <c r="F928" s="750" t="s">
        <v>635</v>
      </c>
      <c r="G928" s="749" t="s">
        <v>636</v>
      </c>
      <c r="H928" s="749">
        <v>104207</v>
      </c>
      <c r="I928" s="749">
        <v>4207</v>
      </c>
      <c r="J928" s="749" t="s">
        <v>1561</v>
      </c>
      <c r="K928" s="749" t="s">
        <v>1562</v>
      </c>
      <c r="L928" s="752">
        <v>39.799999999999997</v>
      </c>
      <c r="M928" s="752">
        <v>1</v>
      </c>
      <c r="N928" s="753">
        <v>39.799999999999997</v>
      </c>
    </row>
    <row r="929" spans="1:14" ht="14.4" customHeight="1" x14ac:dyDescent="0.3">
      <c r="A929" s="747" t="s">
        <v>594</v>
      </c>
      <c r="B929" s="748" t="s">
        <v>595</v>
      </c>
      <c r="C929" s="749" t="s">
        <v>626</v>
      </c>
      <c r="D929" s="750" t="s">
        <v>627</v>
      </c>
      <c r="E929" s="751">
        <v>50113001</v>
      </c>
      <c r="F929" s="750" t="s">
        <v>635</v>
      </c>
      <c r="G929" s="749" t="s">
        <v>636</v>
      </c>
      <c r="H929" s="749">
        <v>182952</v>
      </c>
      <c r="I929" s="749">
        <v>82952</v>
      </c>
      <c r="J929" s="749" t="s">
        <v>963</v>
      </c>
      <c r="K929" s="749" t="s">
        <v>964</v>
      </c>
      <c r="L929" s="752">
        <v>175.40245398773007</v>
      </c>
      <c r="M929" s="752">
        <v>163</v>
      </c>
      <c r="N929" s="753">
        <v>28590.600000000002</v>
      </c>
    </row>
    <row r="930" spans="1:14" ht="14.4" customHeight="1" x14ac:dyDescent="0.3">
      <c r="A930" s="747" t="s">
        <v>594</v>
      </c>
      <c r="B930" s="748" t="s">
        <v>595</v>
      </c>
      <c r="C930" s="749" t="s">
        <v>626</v>
      </c>
      <c r="D930" s="750" t="s">
        <v>627</v>
      </c>
      <c r="E930" s="751">
        <v>50113001</v>
      </c>
      <c r="F930" s="750" t="s">
        <v>635</v>
      </c>
      <c r="G930" s="749" t="s">
        <v>649</v>
      </c>
      <c r="H930" s="749">
        <v>142865</v>
      </c>
      <c r="I930" s="749">
        <v>142865</v>
      </c>
      <c r="J930" s="749" t="s">
        <v>1248</v>
      </c>
      <c r="K930" s="749" t="s">
        <v>1249</v>
      </c>
      <c r="L930" s="752">
        <v>47.19</v>
      </c>
      <c r="M930" s="752">
        <v>1</v>
      </c>
      <c r="N930" s="753">
        <v>47.19</v>
      </c>
    </row>
    <row r="931" spans="1:14" ht="14.4" customHeight="1" x14ac:dyDescent="0.3">
      <c r="A931" s="747" t="s">
        <v>594</v>
      </c>
      <c r="B931" s="748" t="s">
        <v>595</v>
      </c>
      <c r="C931" s="749" t="s">
        <v>626</v>
      </c>
      <c r="D931" s="750" t="s">
        <v>627</v>
      </c>
      <c r="E931" s="751">
        <v>50113001</v>
      </c>
      <c r="F931" s="750" t="s">
        <v>635</v>
      </c>
      <c r="G931" s="749" t="s">
        <v>649</v>
      </c>
      <c r="H931" s="749">
        <v>191280</v>
      </c>
      <c r="I931" s="749">
        <v>91280</v>
      </c>
      <c r="J931" s="749" t="s">
        <v>1250</v>
      </c>
      <c r="K931" s="749" t="s">
        <v>1251</v>
      </c>
      <c r="L931" s="752">
        <v>60.580000000000013</v>
      </c>
      <c r="M931" s="752">
        <v>1</v>
      </c>
      <c r="N931" s="753">
        <v>60.580000000000013</v>
      </c>
    </row>
    <row r="932" spans="1:14" ht="14.4" customHeight="1" x14ac:dyDescent="0.3">
      <c r="A932" s="747" t="s">
        <v>594</v>
      </c>
      <c r="B932" s="748" t="s">
        <v>595</v>
      </c>
      <c r="C932" s="749" t="s">
        <v>626</v>
      </c>
      <c r="D932" s="750" t="s">
        <v>627</v>
      </c>
      <c r="E932" s="751">
        <v>50113001</v>
      </c>
      <c r="F932" s="750" t="s">
        <v>635</v>
      </c>
      <c r="G932" s="749" t="s">
        <v>636</v>
      </c>
      <c r="H932" s="749">
        <v>114989</v>
      </c>
      <c r="I932" s="749">
        <v>14989</v>
      </c>
      <c r="J932" s="749" t="s">
        <v>1563</v>
      </c>
      <c r="K932" s="749" t="s">
        <v>1564</v>
      </c>
      <c r="L932" s="752">
        <v>86.410000000000025</v>
      </c>
      <c r="M932" s="752">
        <v>3</v>
      </c>
      <c r="N932" s="753">
        <v>259.23000000000008</v>
      </c>
    </row>
    <row r="933" spans="1:14" ht="14.4" customHeight="1" x14ac:dyDescent="0.3">
      <c r="A933" s="747" t="s">
        <v>594</v>
      </c>
      <c r="B933" s="748" t="s">
        <v>595</v>
      </c>
      <c r="C933" s="749" t="s">
        <v>626</v>
      </c>
      <c r="D933" s="750" t="s">
        <v>627</v>
      </c>
      <c r="E933" s="751">
        <v>50113001</v>
      </c>
      <c r="F933" s="750" t="s">
        <v>635</v>
      </c>
      <c r="G933" s="749" t="s">
        <v>636</v>
      </c>
      <c r="H933" s="749">
        <v>114957</v>
      </c>
      <c r="I933" s="749">
        <v>14957</v>
      </c>
      <c r="J933" s="749" t="s">
        <v>969</v>
      </c>
      <c r="K933" s="749" t="s">
        <v>970</v>
      </c>
      <c r="L933" s="752">
        <v>40.07</v>
      </c>
      <c r="M933" s="752">
        <v>1</v>
      </c>
      <c r="N933" s="753">
        <v>40.07</v>
      </c>
    </row>
    <row r="934" spans="1:14" ht="14.4" customHeight="1" x14ac:dyDescent="0.3">
      <c r="A934" s="747" t="s">
        <v>594</v>
      </c>
      <c r="B934" s="748" t="s">
        <v>595</v>
      </c>
      <c r="C934" s="749" t="s">
        <v>626</v>
      </c>
      <c r="D934" s="750" t="s">
        <v>627</v>
      </c>
      <c r="E934" s="751">
        <v>50113001</v>
      </c>
      <c r="F934" s="750" t="s">
        <v>635</v>
      </c>
      <c r="G934" s="749" t="s">
        <v>636</v>
      </c>
      <c r="H934" s="749">
        <v>208649</v>
      </c>
      <c r="I934" s="749">
        <v>208649</v>
      </c>
      <c r="J934" s="749" t="s">
        <v>1565</v>
      </c>
      <c r="K934" s="749" t="s">
        <v>1566</v>
      </c>
      <c r="L934" s="752">
        <v>70.679999999999993</v>
      </c>
      <c r="M934" s="752">
        <v>1</v>
      </c>
      <c r="N934" s="753">
        <v>70.679999999999993</v>
      </c>
    </row>
    <row r="935" spans="1:14" ht="14.4" customHeight="1" x14ac:dyDescent="0.3">
      <c r="A935" s="747" t="s">
        <v>594</v>
      </c>
      <c r="B935" s="748" t="s">
        <v>595</v>
      </c>
      <c r="C935" s="749" t="s">
        <v>626</v>
      </c>
      <c r="D935" s="750" t="s">
        <v>627</v>
      </c>
      <c r="E935" s="751">
        <v>50113001</v>
      </c>
      <c r="F935" s="750" t="s">
        <v>635</v>
      </c>
      <c r="G935" s="749" t="s">
        <v>636</v>
      </c>
      <c r="H935" s="749">
        <v>191032</v>
      </c>
      <c r="I935" s="749">
        <v>91032</v>
      </c>
      <c r="J935" s="749" t="s">
        <v>1567</v>
      </c>
      <c r="K935" s="749" t="s">
        <v>1568</v>
      </c>
      <c r="L935" s="752">
        <v>29.780000000000008</v>
      </c>
      <c r="M935" s="752">
        <v>1</v>
      </c>
      <c r="N935" s="753">
        <v>29.780000000000008</v>
      </c>
    </row>
    <row r="936" spans="1:14" ht="14.4" customHeight="1" x14ac:dyDescent="0.3">
      <c r="A936" s="747" t="s">
        <v>594</v>
      </c>
      <c r="B936" s="748" t="s">
        <v>595</v>
      </c>
      <c r="C936" s="749" t="s">
        <v>626</v>
      </c>
      <c r="D936" s="750" t="s">
        <v>627</v>
      </c>
      <c r="E936" s="751">
        <v>50113001</v>
      </c>
      <c r="F936" s="750" t="s">
        <v>635</v>
      </c>
      <c r="G936" s="749" t="s">
        <v>636</v>
      </c>
      <c r="H936" s="749">
        <v>180058</v>
      </c>
      <c r="I936" s="749">
        <v>80058</v>
      </c>
      <c r="J936" s="749" t="s">
        <v>1569</v>
      </c>
      <c r="K936" s="749" t="s">
        <v>1119</v>
      </c>
      <c r="L936" s="752">
        <v>123.41000000000004</v>
      </c>
      <c r="M936" s="752">
        <v>1</v>
      </c>
      <c r="N936" s="753">
        <v>123.41000000000004</v>
      </c>
    </row>
    <row r="937" spans="1:14" ht="14.4" customHeight="1" x14ac:dyDescent="0.3">
      <c r="A937" s="747" t="s">
        <v>594</v>
      </c>
      <c r="B937" s="748" t="s">
        <v>595</v>
      </c>
      <c r="C937" s="749" t="s">
        <v>626</v>
      </c>
      <c r="D937" s="750" t="s">
        <v>627</v>
      </c>
      <c r="E937" s="751">
        <v>50113001</v>
      </c>
      <c r="F937" s="750" t="s">
        <v>635</v>
      </c>
      <c r="G937" s="749" t="s">
        <v>649</v>
      </c>
      <c r="H937" s="749">
        <v>193552</v>
      </c>
      <c r="I937" s="749">
        <v>193552</v>
      </c>
      <c r="J937" s="749" t="s">
        <v>1570</v>
      </c>
      <c r="K937" s="749" t="s">
        <v>1571</v>
      </c>
      <c r="L937" s="752">
        <v>653.04</v>
      </c>
      <c r="M937" s="752">
        <v>1</v>
      </c>
      <c r="N937" s="753">
        <v>653.04</v>
      </c>
    </row>
    <row r="938" spans="1:14" ht="14.4" customHeight="1" x14ac:dyDescent="0.3">
      <c r="A938" s="747" t="s">
        <v>594</v>
      </c>
      <c r="B938" s="748" t="s">
        <v>595</v>
      </c>
      <c r="C938" s="749" t="s">
        <v>626</v>
      </c>
      <c r="D938" s="750" t="s">
        <v>627</v>
      </c>
      <c r="E938" s="751">
        <v>50113001</v>
      </c>
      <c r="F938" s="750" t="s">
        <v>635</v>
      </c>
      <c r="G938" s="749" t="s">
        <v>636</v>
      </c>
      <c r="H938" s="749">
        <v>145961</v>
      </c>
      <c r="I938" s="749">
        <v>45961</v>
      </c>
      <c r="J938" s="749" t="s">
        <v>1572</v>
      </c>
      <c r="K938" s="749" t="s">
        <v>1573</v>
      </c>
      <c r="L938" s="752">
        <v>485.64</v>
      </c>
      <c r="M938" s="752">
        <v>1</v>
      </c>
      <c r="N938" s="753">
        <v>485.64</v>
      </c>
    </row>
    <row r="939" spans="1:14" ht="14.4" customHeight="1" x14ac:dyDescent="0.3">
      <c r="A939" s="747" t="s">
        <v>594</v>
      </c>
      <c r="B939" s="748" t="s">
        <v>595</v>
      </c>
      <c r="C939" s="749" t="s">
        <v>626</v>
      </c>
      <c r="D939" s="750" t="s">
        <v>627</v>
      </c>
      <c r="E939" s="751">
        <v>50113001</v>
      </c>
      <c r="F939" s="750" t="s">
        <v>635</v>
      </c>
      <c r="G939" s="749" t="s">
        <v>649</v>
      </c>
      <c r="H939" s="749">
        <v>191922</v>
      </c>
      <c r="I939" s="749">
        <v>191922</v>
      </c>
      <c r="J939" s="749" t="s">
        <v>978</v>
      </c>
      <c r="K939" s="749" t="s">
        <v>979</v>
      </c>
      <c r="L939" s="752">
        <v>92.429999999999993</v>
      </c>
      <c r="M939" s="752">
        <v>1</v>
      </c>
      <c r="N939" s="753">
        <v>92.429999999999993</v>
      </c>
    </row>
    <row r="940" spans="1:14" ht="14.4" customHeight="1" x14ac:dyDescent="0.3">
      <c r="A940" s="747" t="s">
        <v>594</v>
      </c>
      <c r="B940" s="748" t="s">
        <v>595</v>
      </c>
      <c r="C940" s="749" t="s">
        <v>626</v>
      </c>
      <c r="D940" s="750" t="s">
        <v>627</v>
      </c>
      <c r="E940" s="751">
        <v>50113001</v>
      </c>
      <c r="F940" s="750" t="s">
        <v>635</v>
      </c>
      <c r="G940" s="749" t="s">
        <v>649</v>
      </c>
      <c r="H940" s="749">
        <v>109709</v>
      </c>
      <c r="I940" s="749">
        <v>9709</v>
      </c>
      <c r="J940" s="749" t="s">
        <v>985</v>
      </c>
      <c r="K940" s="749" t="s">
        <v>1574</v>
      </c>
      <c r="L940" s="752">
        <v>64.97</v>
      </c>
      <c r="M940" s="752">
        <v>10</v>
      </c>
      <c r="N940" s="753">
        <v>649.70000000000005</v>
      </c>
    </row>
    <row r="941" spans="1:14" ht="14.4" customHeight="1" x14ac:dyDescent="0.3">
      <c r="A941" s="747" t="s">
        <v>594</v>
      </c>
      <c r="B941" s="748" t="s">
        <v>595</v>
      </c>
      <c r="C941" s="749" t="s">
        <v>626</v>
      </c>
      <c r="D941" s="750" t="s">
        <v>627</v>
      </c>
      <c r="E941" s="751">
        <v>50113001</v>
      </c>
      <c r="F941" s="750" t="s">
        <v>635</v>
      </c>
      <c r="G941" s="749" t="s">
        <v>649</v>
      </c>
      <c r="H941" s="749">
        <v>109712</v>
      </c>
      <c r="I941" s="749">
        <v>9712</v>
      </c>
      <c r="J941" s="749" t="s">
        <v>985</v>
      </c>
      <c r="K941" s="749" t="s">
        <v>986</v>
      </c>
      <c r="L941" s="752">
        <v>301.76615384615383</v>
      </c>
      <c r="M941" s="752">
        <v>13</v>
      </c>
      <c r="N941" s="753">
        <v>3922.96</v>
      </c>
    </row>
    <row r="942" spans="1:14" ht="14.4" customHeight="1" x14ac:dyDescent="0.3">
      <c r="A942" s="747" t="s">
        <v>594</v>
      </c>
      <c r="B942" s="748" t="s">
        <v>595</v>
      </c>
      <c r="C942" s="749" t="s">
        <v>626</v>
      </c>
      <c r="D942" s="750" t="s">
        <v>627</v>
      </c>
      <c r="E942" s="751">
        <v>50113001</v>
      </c>
      <c r="F942" s="750" t="s">
        <v>635</v>
      </c>
      <c r="G942" s="749" t="s">
        <v>636</v>
      </c>
      <c r="H942" s="749">
        <v>162243</v>
      </c>
      <c r="I942" s="749">
        <v>162243</v>
      </c>
      <c r="J942" s="749" t="s">
        <v>1575</v>
      </c>
      <c r="K942" s="749" t="s">
        <v>1576</v>
      </c>
      <c r="L942" s="752">
        <v>114.19999999999999</v>
      </c>
      <c r="M942" s="752">
        <v>1</v>
      </c>
      <c r="N942" s="753">
        <v>114.19999999999999</v>
      </c>
    </row>
    <row r="943" spans="1:14" ht="14.4" customHeight="1" x14ac:dyDescent="0.3">
      <c r="A943" s="747" t="s">
        <v>594</v>
      </c>
      <c r="B943" s="748" t="s">
        <v>595</v>
      </c>
      <c r="C943" s="749" t="s">
        <v>626</v>
      </c>
      <c r="D943" s="750" t="s">
        <v>627</v>
      </c>
      <c r="E943" s="751">
        <v>50113001</v>
      </c>
      <c r="F943" s="750" t="s">
        <v>635</v>
      </c>
      <c r="G943" s="749" t="s">
        <v>636</v>
      </c>
      <c r="H943" s="749">
        <v>195459</v>
      </c>
      <c r="I943" s="749">
        <v>95459</v>
      </c>
      <c r="J943" s="749" t="s">
        <v>1577</v>
      </c>
      <c r="K943" s="749" t="s">
        <v>1578</v>
      </c>
      <c r="L943" s="752">
        <v>81.91</v>
      </c>
      <c r="M943" s="752">
        <v>1</v>
      </c>
      <c r="N943" s="753">
        <v>81.91</v>
      </c>
    </row>
    <row r="944" spans="1:14" ht="14.4" customHeight="1" x14ac:dyDescent="0.3">
      <c r="A944" s="747" t="s">
        <v>594</v>
      </c>
      <c r="B944" s="748" t="s">
        <v>595</v>
      </c>
      <c r="C944" s="749" t="s">
        <v>626</v>
      </c>
      <c r="D944" s="750" t="s">
        <v>627</v>
      </c>
      <c r="E944" s="751">
        <v>50113001</v>
      </c>
      <c r="F944" s="750" t="s">
        <v>635</v>
      </c>
      <c r="G944" s="749" t="s">
        <v>649</v>
      </c>
      <c r="H944" s="749">
        <v>130779</v>
      </c>
      <c r="I944" s="749">
        <v>30779</v>
      </c>
      <c r="J944" s="749" t="s">
        <v>992</v>
      </c>
      <c r="K944" s="749" t="s">
        <v>993</v>
      </c>
      <c r="L944" s="752">
        <v>147.76</v>
      </c>
      <c r="M944" s="752">
        <v>100</v>
      </c>
      <c r="N944" s="753">
        <v>14775.999999999998</v>
      </c>
    </row>
    <row r="945" spans="1:14" ht="14.4" customHeight="1" x14ac:dyDescent="0.3">
      <c r="A945" s="747" t="s">
        <v>594</v>
      </c>
      <c r="B945" s="748" t="s">
        <v>595</v>
      </c>
      <c r="C945" s="749" t="s">
        <v>626</v>
      </c>
      <c r="D945" s="750" t="s">
        <v>627</v>
      </c>
      <c r="E945" s="751">
        <v>50113001</v>
      </c>
      <c r="F945" s="750" t="s">
        <v>635</v>
      </c>
      <c r="G945" s="749" t="s">
        <v>636</v>
      </c>
      <c r="H945" s="749">
        <v>988179</v>
      </c>
      <c r="I945" s="749">
        <v>0</v>
      </c>
      <c r="J945" s="749" t="s">
        <v>1579</v>
      </c>
      <c r="K945" s="749" t="s">
        <v>596</v>
      </c>
      <c r="L945" s="752">
        <v>87.48</v>
      </c>
      <c r="M945" s="752">
        <v>1</v>
      </c>
      <c r="N945" s="753">
        <v>87.48</v>
      </c>
    </row>
    <row r="946" spans="1:14" ht="14.4" customHeight="1" x14ac:dyDescent="0.3">
      <c r="A946" s="747" t="s">
        <v>594</v>
      </c>
      <c r="B946" s="748" t="s">
        <v>595</v>
      </c>
      <c r="C946" s="749" t="s">
        <v>626</v>
      </c>
      <c r="D946" s="750" t="s">
        <v>627</v>
      </c>
      <c r="E946" s="751">
        <v>50113001</v>
      </c>
      <c r="F946" s="750" t="s">
        <v>635</v>
      </c>
      <c r="G946" s="749" t="s">
        <v>636</v>
      </c>
      <c r="H946" s="749">
        <v>225261</v>
      </c>
      <c r="I946" s="749">
        <v>225261</v>
      </c>
      <c r="J946" s="749" t="s">
        <v>1580</v>
      </c>
      <c r="K946" s="749" t="s">
        <v>1581</v>
      </c>
      <c r="L946" s="752">
        <v>57.929999999999978</v>
      </c>
      <c r="M946" s="752">
        <v>1</v>
      </c>
      <c r="N946" s="753">
        <v>57.929999999999978</v>
      </c>
    </row>
    <row r="947" spans="1:14" ht="14.4" customHeight="1" x14ac:dyDescent="0.3">
      <c r="A947" s="747" t="s">
        <v>594</v>
      </c>
      <c r="B947" s="748" t="s">
        <v>595</v>
      </c>
      <c r="C947" s="749" t="s">
        <v>626</v>
      </c>
      <c r="D947" s="750" t="s">
        <v>627</v>
      </c>
      <c r="E947" s="751">
        <v>50113001</v>
      </c>
      <c r="F947" s="750" t="s">
        <v>635</v>
      </c>
      <c r="G947" s="749" t="s">
        <v>649</v>
      </c>
      <c r="H947" s="749">
        <v>180087</v>
      </c>
      <c r="I947" s="749">
        <v>180087</v>
      </c>
      <c r="J947" s="749" t="s">
        <v>1582</v>
      </c>
      <c r="K947" s="749" t="s">
        <v>1583</v>
      </c>
      <c r="L947" s="752">
        <v>686.44</v>
      </c>
      <c r="M947" s="752">
        <v>1</v>
      </c>
      <c r="N947" s="753">
        <v>686.44</v>
      </c>
    </row>
    <row r="948" spans="1:14" ht="14.4" customHeight="1" x14ac:dyDescent="0.3">
      <c r="A948" s="747" t="s">
        <v>594</v>
      </c>
      <c r="B948" s="748" t="s">
        <v>595</v>
      </c>
      <c r="C948" s="749" t="s">
        <v>626</v>
      </c>
      <c r="D948" s="750" t="s">
        <v>627</v>
      </c>
      <c r="E948" s="751">
        <v>50113001</v>
      </c>
      <c r="F948" s="750" t="s">
        <v>635</v>
      </c>
      <c r="G948" s="749" t="s">
        <v>636</v>
      </c>
      <c r="H948" s="749">
        <v>100610</v>
      </c>
      <c r="I948" s="749">
        <v>610</v>
      </c>
      <c r="J948" s="749" t="s">
        <v>1260</v>
      </c>
      <c r="K948" s="749" t="s">
        <v>1261</v>
      </c>
      <c r="L948" s="752">
        <v>72.500000000000014</v>
      </c>
      <c r="M948" s="752">
        <v>6</v>
      </c>
      <c r="N948" s="753">
        <v>435.00000000000011</v>
      </c>
    </row>
    <row r="949" spans="1:14" ht="14.4" customHeight="1" x14ac:dyDescent="0.3">
      <c r="A949" s="747" t="s">
        <v>594</v>
      </c>
      <c r="B949" s="748" t="s">
        <v>595</v>
      </c>
      <c r="C949" s="749" t="s">
        <v>626</v>
      </c>
      <c r="D949" s="750" t="s">
        <v>627</v>
      </c>
      <c r="E949" s="751">
        <v>50113001</v>
      </c>
      <c r="F949" s="750" t="s">
        <v>635</v>
      </c>
      <c r="G949" s="749" t="s">
        <v>636</v>
      </c>
      <c r="H949" s="749">
        <v>100612</v>
      </c>
      <c r="I949" s="749">
        <v>612</v>
      </c>
      <c r="J949" s="749" t="s">
        <v>1262</v>
      </c>
      <c r="K949" s="749" t="s">
        <v>1263</v>
      </c>
      <c r="L949" s="752">
        <v>67.660000000000011</v>
      </c>
      <c r="M949" s="752">
        <v>15</v>
      </c>
      <c r="N949" s="753">
        <v>1014.9000000000001</v>
      </c>
    </row>
    <row r="950" spans="1:14" ht="14.4" customHeight="1" x14ac:dyDescent="0.3">
      <c r="A950" s="747" t="s">
        <v>594</v>
      </c>
      <c r="B950" s="748" t="s">
        <v>595</v>
      </c>
      <c r="C950" s="749" t="s">
        <v>626</v>
      </c>
      <c r="D950" s="750" t="s">
        <v>627</v>
      </c>
      <c r="E950" s="751">
        <v>50113001</v>
      </c>
      <c r="F950" s="750" t="s">
        <v>635</v>
      </c>
      <c r="G950" s="749" t="s">
        <v>636</v>
      </c>
      <c r="H950" s="749">
        <v>171615</v>
      </c>
      <c r="I950" s="749">
        <v>171615</v>
      </c>
      <c r="J950" s="749" t="s">
        <v>1389</v>
      </c>
      <c r="K950" s="749" t="s">
        <v>1390</v>
      </c>
      <c r="L950" s="752">
        <v>286.09500000000003</v>
      </c>
      <c r="M950" s="752">
        <v>20</v>
      </c>
      <c r="N950" s="753">
        <v>5721.9000000000005</v>
      </c>
    </row>
    <row r="951" spans="1:14" ht="14.4" customHeight="1" x14ac:dyDescent="0.3">
      <c r="A951" s="747" t="s">
        <v>594</v>
      </c>
      <c r="B951" s="748" t="s">
        <v>595</v>
      </c>
      <c r="C951" s="749" t="s">
        <v>626</v>
      </c>
      <c r="D951" s="750" t="s">
        <v>627</v>
      </c>
      <c r="E951" s="751">
        <v>50113001</v>
      </c>
      <c r="F951" s="750" t="s">
        <v>635</v>
      </c>
      <c r="G951" s="749" t="s">
        <v>636</v>
      </c>
      <c r="H951" s="749">
        <v>171616</v>
      </c>
      <c r="I951" s="749">
        <v>171616</v>
      </c>
      <c r="J951" s="749" t="s">
        <v>1264</v>
      </c>
      <c r="K951" s="749" t="s">
        <v>746</v>
      </c>
      <c r="L951" s="752">
        <v>478.26000000000016</v>
      </c>
      <c r="M951" s="752">
        <v>12</v>
      </c>
      <c r="N951" s="753">
        <v>5739.1200000000017</v>
      </c>
    </row>
    <row r="952" spans="1:14" ht="14.4" customHeight="1" x14ac:dyDescent="0.3">
      <c r="A952" s="747" t="s">
        <v>594</v>
      </c>
      <c r="B952" s="748" t="s">
        <v>595</v>
      </c>
      <c r="C952" s="749" t="s">
        <v>626</v>
      </c>
      <c r="D952" s="750" t="s">
        <v>627</v>
      </c>
      <c r="E952" s="751">
        <v>50113001</v>
      </c>
      <c r="F952" s="750" t="s">
        <v>635</v>
      </c>
      <c r="G952" s="749" t="s">
        <v>636</v>
      </c>
      <c r="H952" s="749">
        <v>395294</v>
      </c>
      <c r="I952" s="749">
        <v>180306</v>
      </c>
      <c r="J952" s="749" t="s">
        <v>1393</v>
      </c>
      <c r="K952" s="749" t="s">
        <v>1394</v>
      </c>
      <c r="L952" s="752">
        <v>175.54468085106384</v>
      </c>
      <c r="M952" s="752">
        <v>47</v>
      </c>
      <c r="N952" s="753">
        <v>8250.6</v>
      </c>
    </row>
    <row r="953" spans="1:14" ht="14.4" customHeight="1" x14ac:dyDescent="0.3">
      <c r="A953" s="747" t="s">
        <v>594</v>
      </c>
      <c r="B953" s="748" t="s">
        <v>595</v>
      </c>
      <c r="C953" s="749" t="s">
        <v>626</v>
      </c>
      <c r="D953" s="750" t="s">
        <v>627</v>
      </c>
      <c r="E953" s="751">
        <v>50113001</v>
      </c>
      <c r="F953" s="750" t="s">
        <v>635</v>
      </c>
      <c r="G953" s="749" t="s">
        <v>636</v>
      </c>
      <c r="H953" s="749">
        <v>185641</v>
      </c>
      <c r="I953" s="749">
        <v>185641</v>
      </c>
      <c r="J953" s="749" t="s">
        <v>1265</v>
      </c>
      <c r="K953" s="749" t="s">
        <v>1266</v>
      </c>
      <c r="L953" s="752">
        <v>232.85000000000005</v>
      </c>
      <c r="M953" s="752">
        <v>1</v>
      </c>
      <c r="N953" s="753">
        <v>232.85000000000005</v>
      </c>
    </row>
    <row r="954" spans="1:14" ht="14.4" customHeight="1" x14ac:dyDescent="0.3">
      <c r="A954" s="747" t="s">
        <v>594</v>
      </c>
      <c r="B954" s="748" t="s">
        <v>595</v>
      </c>
      <c r="C954" s="749" t="s">
        <v>626</v>
      </c>
      <c r="D954" s="750" t="s">
        <v>627</v>
      </c>
      <c r="E954" s="751">
        <v>50113001</v>
      </c>
      <c r="F954" s="750" t="s">
        <v>635</v>
      </c>
      <c r="G954" s="749" t="s">
        <v>636</v>
      </c>
      <c r="H954" s="749">
        <v>116444</v>
      </c>
      <c r="I954" s="749">
        <v>16444</v>
      </c>
      <c r="J954" s="749" t="s">
        <v>1584</v>
      </c>
      <c r="K954" s="749" t="s">
        <v>1585</v>
      </c>
      <c r="L954" s="752">
        <v>121.97</v>
      </c>
      <c r="M954" s="752">
        <v>1</v>
      </c>
      <c r="N954" s="753">
        <v>121.97</v>
      </c>
    </row>
    <row r="955" spans="1:14" ht="14.4" customHeight="1" x14ac:dyDescent="0.3">
      <c r="A955" s="747" t="s">
        <v>594</v>
      </c>
      <c r="B955" s="748" t="s">
        <v>595</v>
      </c>
      <c r="C955" s="749" t="s">
        <v>626</v>
      </c>
      <c r="D955" s="750" t="s">
        <v>627</v>
      </c>
      <c r="E955" s="751">
        <v>50113001</v>
      </c>
      <c r="F955" s="750" t="s">
        <v>635</v>
      </c>
      <c r="G955" s="749" t="s">
        <v>649</v>
      </c>
      <c r="H955" s="749">
        <v>189664</v>
      </c>
      <c r="I955" s="749">
        <v>189664</v>
      </c>
      <c r="J955" s="749" t="s">
        <v>1398</v>
      </c>
      <c r="K955" s="749" t="s">
        <v>1399</v>
      </c>
      <c r="L955" s="752">
        <v>259.19</v>
      </c>
      <c r="M955" s="752">
        <v>3</v>
      </c>
      <c r="N955" s="753">
        <v>777.56999999999994</v>
      </c>
    </row>
    <row r="956" spans="1:14" ht="14.4" customHeight="1" x14ac:dyDescent="0.3">
      <c r="A956" s="747" t="s">
        <v>594</v>
      </c>
      <c r="B956" s="748" t="s">
        <v>595</v>
      </c>
      <c r="C956" s="749" t="s">
        <v>626</v>
      </c>
      <c r="D956" s="750" t="s">
        <v>627</v>
      </c>
      <c r="E956" s="751">
        <v>50113001</v>
      </c>
      <c r="F956" s="750" t="s">
        <v>635</v>
      </c>
      <c r="G956" s="749" t="s">
        <v>636</v>
      </c>
      <c r="H956" s="749">
        <v>184360</v>
      </c>
      <c r="I956" s="749">
        <v>84360</v>
      </c>
      <c r="J956" s="749" t="s">
        <v>996</v>
      </c>
      <c r="K956" s="749" t="s">
        <v>997</v>
      </c>
      <c r="L956" s="752">
        <v>149.68</v>
      </c>
      <c r="M956" s="752">
        <v>3</v>
      </c>
      <c r="N956" s="753">
        <v>449.04</v>
      </c>
    </row>
    <row r="957" spans="1:14" ht="14.4" customHeight="1" x14ac:dyDescent="0.3">
      <c r="A957" s="747" t="s">
        <v>594</v>
      </c>
      <c r="B957" s="748" t="s">
        <v>595</v>
      </c>
      <c r="C957" s="749" t="s">
        <v>626</v>
      </c>
      <c r="D957" s="750" t="s">
        <v>627</v>
      </c>
      <c r="E957" s="751">
        <v>50113001</v>
      </c>
      <c r="F957" s="750" t="s">
        <v>635</v>
      </c>
      <c r="G957" s="749" t="s">
        <v>636</v>
      </c>
      <c r="H957" s="749">
        <v>131215</v>
      </c>
      <c r="I957" s="749">
        <v>31215</v>
      </c>
      <c r="J957" s="749" t="s">
        <v>1586</v>
      </c>
      <c r="K957" s="749" t="s">
        <v>1587</v>
      </c>
      <c r="L957" s="752">
        <v>54.869999999999983</v>
      </c>
      <c r="M957" s="752">
        <v>1</v>
      </c>
      <c r="N957" s="753">
        <v>54.869999999999983</v>
      </c>
    </row>
    <row r="958" spans="1:14" ht="14.4" customHeight="1" x14ac:dyDescent="0.3">
      <c r="A958" s="747" t="s">
        <v>594</v>
      </c>
      <c r="B958" s="748" t="s">
        <v>595</v>
      </c>
      <c r="C958" s="749" t="s">
        <v>626</v>
      </c>
      <c r="D958" s="750" t="s">
        <v>627</v>
      </c>
      <c r="E958" s="751">
        <v>50113001</v>
      </c>
      <c r="F958" s="750" t="s">
        <v>635</v>
      </c>
      <c r="G958" s="749" t="s">
        <v>649</v>
      </c>
      <c r="H958" s="749">
        <v>188415</v>
      </c>
      <c r="I958" s="749">
        <v>188415</v>
      </c>
      <c r="J958" s="749" t="s">
        <v>1588</v>
      </c>
      <c r="K958" s="749" t="s">
        <v>1589</v>
      </c>
      <c r="L958" s="752">
        <v>516.56999999999994</v>
      </c>
      <c r="M958" s="752">
        <v>1</v>
      </c>
      <c r="N958" s="753">
        <v>516.56999999999994</v>
      </c>
    </row>
    <row r="959" spans="1:14" ht="14.4" customHeight="1" x14ac:dyDescent="0.3">
      <c r="A959" s="747" t="s">
        <v>594</v>
      </c>
      <c r="B959" s="748" t="s">
        <v>595</v>
      </c>
      <c r="C959" s="749" t="s">
        <v>626</v>
      </c>
      <c r="D959" s="750" t="s">
        <v>627</v>
      </c>
      <c r="E959" s="751">
        <v>50113001</v>
      </c>
      <c r="F959" s="750" t="s">
        <v>635</v>
      </c>
      <c r="G959" s="749" t="s">
        <v>636</v>
      </c>
      <c r="H959" s="749">
        <v>100616</v>
      </c>
      <c r="I959" s="749">
        <v>616</v>
      </c>
      <c r="J959" s="749" t="s">
        <v>998</v>
      </c>
      <c r="K959" s="749" t="s">
        <v>999</v>
      </c>
      <c r="L959" s="752">
        <v>119.11000000000001</v>
      </c>
      <c r="M959" s="752">
        <v>6</v>
      </c>
      <c r="N959" s="753">
        <v>714.66000000000008</v>
      </c>
    </row>
    <row r="960" spans="1:14" ht="14.4" customHeight="1" x14ac:dyDescent="0.3">
      <c r="A960" s="747" t="s">
        <v>594</v>
      </c>
      <c r="B960" s="748" t="s">
        <v>595</v>
      </c>
      <c r="C960" s="749" t="s">
        <v>626</v>
      </c>
      <c r="D960" s="750" t="s">
        <v>627</v>
      </c>
      <c r="E960" s="751">
        <v>50113001</v>
      </c>
      <c r="F960" s="750" t="s">
        <v>635</v>
      </c>
      <c r="G960" s="749" t="s">
        <v>636</v>
      </c>
      <c r="H960" s="749">
        <v>148578</v>
      </c>
      <c r="I960" s="749">
        <v>48578</v>
      </c>
      <c r="J960" s="749" t="s">
        <v>1002</v>
      </c>
      <c r="K960" s="749" t="s">
        <v>1004</v>
      </c>
      <c r="L960" s="752">
        <v>54.979999999999983</v>
      </c>
      <c r="M960" s="752">
        <v>2</v>
      </c>
      <c r="N960" s="753">
        <v>109.95999999999997</v>
      </c>
    </row>
    <row r="961" spans="1:14" ht="14.4" customHeight="1" x14ac:dyDescent="0.3">
      <c r="A961" s="747" t="s">
        <v>594</v>
      </c>
      <c r="B961" s="748" t="s">
        <v>595</v>
      </c>
      <c r="C961" s="749" t="s">
        <v>626</v>
      </c>
      <c r="D961" s="750" t="s">
        <v>627</v>
      </c>
      <c r="E961" s="751">
        <v>50113001</v>
      </c>
      <c r="F961" s="750" t="s">
        <v>635</v>
      </c>
      <c r="G961" s="749" t="s">
        <v>636</v>
      </c>
      <c r="H961" s="749">
        <v>848632</v>
      </c>
      <c r="I961" s="749">
        <v>125315</v>
      </c>
      <c r="J961" s="749" t="s">
        <v>1002</v>
      </c>
      <c r="K961" s="749" t="s">
        <v>1003</v>
      </c>
      <c r="L961" s="752">
        <v>58.2</v>
      </c>
      <c r="M961" s="752">
        <v>5</v>
      </c>
      <c r="N961" s="753">
        <v>291</v>
      </c>
    </row>
    <row r="962" spans="1:14" ht="14.4" customHeight="1" x14ac:dyDescent="0.3">
      <c r="A962" s="747" t="s">
        <v>594</v>
      </c>
      <c r="B962" s="748" t="s">
        <v>595</v>
      </c>
      <c r="C962" s="749" t="s">
        <v>626</v>
      </c>
      <c r="D962" s="750" t="s">
        <v>627</v>
      </c>
      <c r="E962" s="751">
        <v>50113001</v>
      </c>
      <c r="F962" s="750" t="s">
        <v>635</v>
      </c>
      <c r="G962" s="749" t="s">
        <v>636</v>
      </c>
      <c r="H962" s="749">
        <v>109847</v>
      </c>
      <c r="I962" s="749">
        <v>9847</v>
      </c>
      <c r="J962" s="749" t="s">
        <v>1007</v>
      </c>
      <c r="K962" s="749" t="s">
        <v>1010</v>
      </c>
      <c r="L962" s="752">
        <v>41.059999999999995</v>
      </c>
      <c r="M962" s="752">
        <v>2</v>
      </c>
      <c r="N962" s="753">
        <v>82.11999999999999</v>
      </c>
    </row>
    <row r="963" spans="1:14" ht="14.4" customHeight="1" x14ac:dyDescent="0.3">
      <c r="A963" s="747" t="s">
        <v>594</v>
      </c>
      <c r="B963" s="748" t="s">
        <v>595</v>
      </c>
      <c r="C963" s="749" t="s">
        <v>626</v>
      </c>
      <c r="D963" s="750" t="s">
        <v>627</v>
      </c>
      <c r="E963" s="751">
        <v>50113001</v>
      </c>
      <c r="F963" s="750" t="s">
        <v>635</v>
      </c>
      <c r="G963" s="749" t="s">
        <v>636</v>
      </c>
      <c r="H963" s="749">
        <v>191836</v>
      </c>
      <c r="I963" s="749">
        <v>91836</v>
      </c>
      <c r="J963" s="749" t="s">
        <v>1007</v>
      </c>
      <c r="K963" s="749" t="s">
        <v>1009</v>
      </c>
      <c r="L963" s="752">
        <v>44.669999999999995</v>
      </c>
      <c r="M963" s="752">
        <v>2</v>
      </c>
      <c r="N963" s="753">
        <v>89.339999999999989</v>
      </c>
    </row>
    <row r="964" spans="1:14" ht="14.4" customHeight="1" x14ac:dyDescent="0.3">
      <c r="A964" s="747" t="s">
        <v>594</v>
      </c>
      <c r="B964" s="748" t="s">
        <v>595</v>
      </c>
      <c r="C964" s="749" t="s">
        <v>626</v>
      </c>
      <c r="D964" s="750" t="s">
        <v>627</v>
      </c>
      <c r="E964" s="751">
        <v>50113001</v>
      </c>
      <c r="F964" s="750" t="s">
        <v>635</v>
      </c>
      <c r="G964" s="749" t="s">
        <v>636</v>
      </c>
      <c r="H964" s="749">
        <v>201131</v>
      </c>
      <c r="I964" s="749">
        <v>201131</v>
      </c>
      <c r="J964" s="749" t="s">
        <v>1590</v>
      </c>
      <c r="K964" s="749" t="s">
        <v>1591</v>
      </c>
      <c r="L964" s="752">
        <v>23.32</v>
      </c>
      <c r="M964" s="752">
        <v>1</v>
      </c>
      <c r="N964" s="753">
        <v>23.32</v>
      </c>
    </row>
    <row r="965" spans="1:14" ht="14.4" customHeight="1" x14ac:dyDescent="0.3">
      <c r="A965" s="747" t="s">
        <v>594</v>
      </c>
      <c r="B965" s="748" t="s">
        <v>595</v>
      </c>
      <c r="C965" s="749" t="s">
        <v>626</v>
      </c>
      <c r="D965" s="750" t="s">
        <v>627</v>
      </c>
      <c r="E965" s="751">
        <v>50113001</v>
      </c>
      <c r="F965" s="750" t="s">
        <v>635</v>
      </c>
      <c r="G965" s="749" t="s">
        <v>596</v>
      </c>
      <c r="H965" s="749">
        <v>142755</v>
      </c>
      <c r="I965" s="749">
        <v>42755</v>
      </c>
      <c r="J965" s="749" t="s">
        <v>1274</v>
      </c>
      <c r="K965" s="749" t="s">
        <v>1275</v>
      </c>
      <c r="L965" s="752">
        <v>591.37000000000012</v>
      </c>
      <c r="M965" s="752">
        <v>2</v>
      </c>
      <c r="N965" s="753">
        <v>1182.7400000000002</v>
      </c>
    </row>
    <row r="966" spans="1:14" ht="14.4" customHeight="1" x14ac:dyDescent="0.3">
      <c r="A966" s="747" t="s">
        <v>594</v>
      </c>
      <c r="B966" s="748" t="s">
        <v>595</v>
      </c>
      <c r="C966" s="749" t="s">
        <v>626</v>
      </c>
      <c r="D966" s="750" t="s">
        <v>627</v>
      </c>
      <c r="E966" s="751">
        <v>50113001</v>
      </c>
      <c r="F966" s="750" t="s">
        <v>635</v>
      </c>
      <c r="G966" s="749" t="s">
        <v>636</v>
      </c>
      <c r="H966" s="749">
        <v>150118</v>
      </c>
      <c r="I966" s="749">
        <v>50118</v>
      </c>
      <c r="J966" s="749" t="s">
        <v>1021</v>
      </c>
      <c r="K966" s="749" t="s">
        <v>1022</v>
      </c>
      <c r="L966" s="752">
        <v>98.449999999999989</v>
      </c>
      <c r="M966" s="752">
        <v>1</v>
      </c>
      <c r="N966" s="753">
        <v>98.449999999999989</v>
      </c>
    </row>
    <row r="967" spans="1:14" ht="14.4" customHeight="1" x14ac:dyDescent="0.3">
      <c r="A967" s="747" t="s">
        <v>594</v>
      </c>
      <c r="B967" s="748" t="s">
        <v>595</v>
      </c>
      <c r="C967" s="749" t="s">
        <v>626</v>
      </c>
      <c r="D967" s="750" t="s">
        <v>627</v>
      </c>
      <c r="E967" s="751">
        <v>50113001</v>
      </c>
      <c r="F967" s="750" t="s">
        <v>635</v>
      </c>
      <c r="G967" s="749" t="s">
        <v>649</v>
      </c>
      <c r="H967" s="749">
        <v>56983</v>
      </c>
      <c r="I967" s="749">
        <v>56983</v>
      </c>
      <c r="J967" s="749" t="s">
        <v>1024</v>
      </c>
      <c r="K967" s="749" t="s">
        <v>1025</v>
      </c>
      <c r="L967" s="752">
        <v>100.6</v>
      </c>
      <c r="M967" s="752">
        <v>1</v>
      </c>
      <c r="N967" s="753">
        <v>100.6</v>
      </c>
    </row>
    <row r="968" spans="1:14" ht="14.4" customHeight="1" x14ac:dyDescent="0.3">
      <c r="A968" s="747" t="s">
        <v>594</v>
      </c>
      <c r="B968" s="748" t="s">
        <v>595</v>
      </c>
      <c r="C968" s="749" t="s">
        <v>626</v>
      </c>
      <c r="D968" s="750" t="s">
        <v>627</v>
      </c>
      <c r="E968" s="751">
        <v>50113001</v>
      </c>
      <c r="F968" s="750" t="s">
        <v>635</v>
      </c>
      <c r="G968" s="749" t="s">
        <v>636</v>
      </c>
      <c r="H968" s="749">
        <v>228988</v>
      </c>
      <c r="I968" s="749">
        <v>228988</v>
      </c>
      <c r="J968" s="749" t="s">
        <v>1592</v>
      </c>
      <c r="K968" s="749" t="s">
        <v>1593</v>
      </c>
      <c r="L968" s="752">
        <v>357.82999999999993</v>
      </c>
      <c r="M968" s="752">
        <v>1</v>
      </c>
      <c r="N968" s="753">
        <v>357.82999999999993</v>
      </c>
    </row>
    <row r="969" spans="1:14" ht="14.4" customHeight="1" x14ac:dyDescent="0.3">
      <c r="A969" s="747" t="s">
        <v>594</v>
      </c>
      <c r="B969" s="748" t="s">
        <v>595</v>
      </c>
      <c r="C969" s="749" t="s">
        <v>626</v>
      </c>
      <c r="D969" s="750" t="s">
        <v>627</v>
      </c>
      <c r="E969" s="751">
        <v>50113001</v>
      </c>
      <c r="F969" s="750" t="s">
        <v>635</v>
      </c>
      <c r="G969" s="749" t="s">
        <v>636</v>
      </c>
      <c r="H969" s="749">
        <v>154094</v>
      </c>
      <c r="I969" s="749">
        <v>54094</v>
      </c>
      <c r="J969" s="749" t="s">
        <v>1594</v>
      </c>
      <c r="K969" s="749" t="s">
        <v>1595</v>
      </c>
      <c r="L969" s="752">
        <v>110.84</v>
      </c>
      <c r="M969" s="752">
        <v>2</v>
      </c>
      <c r="N969" s="753">
        <v>221.68</v>
      </c>
    </row>
    <row r="970" spans="1:14" ht="14.4" customHeight="1" x14ac:dyDescent="0.3">
      <c r="A970" s="747" t="s">
        <v>594</v>
      </c>
      <c r="B970" s="748" t="s">
        <v>595</v>
      </c>
      <c r="C970" s="749" t="s">
        <v>626</v>
      </c>
      <c r="D970" s="750" t="s">
        <v>627</v>
      </c>
      <c r="E970" s="751">
        <v>50113001</v>
      </c>
      <c r="F970" s="750" t="s">
        <v>635</v>
      </c>
      <c r="G970" s="749" t="s">
        <v>636</v>
      </c>
      <c r="H970" s="749">
        <v>188165</v>
      </c>
      <c r="I970" s="749">
        <v>188165</v>
      </c>
      <c r="J970" s="749" t="s">
        <v>1282</v>
      </c>
      <c r="K970" s="749" t="s">
        <v>1283</v>
      </c>
      <c r="L970" s="752">
        <v>367.57</v>
      </c>
      <c r="M970" s="752">
        <v>1</v>
      </c>
      <c r="N970" s="753">
        <v>367.57</v>
      </c>
    </row>
    <row r="971" spans="1:14" ht="14.4" customHeight="1" x14ac:dyDescent="0.3">
      <c r="A971" s="747" t="s">
        <v>594</v>
      </c>
      <c r="B971" s="748" t="s">
        <v>595</v>
      </c>
      <c r="C971" s="749" t="s">
        <v>626</v>
      </c>
      <c r="D971" s="750" t="s">
        <v>627</v>
      </c>
      <c r="E971" s="751">
        <v>50113001</v>
      </c>
      <c r="F971" s="750" t="s">
        <v>635</v>
      </c>
      <c r="G971" s="749" t="s">
        <v>649</v>
      </c>
      <c r="H971" s="749">
        <v>174700</v>
      </c>
      <c r="I971" s="749">
        <v>174700</v>
      </c>
      <c r="J971" s="749" t="s">
        <v>1028</v>
      </c>
      <c r="K971" s="749" t="s">
        <v>1029</v>
      </c>
      <c r="L971" s="752">
        <v>724.02999999999986</v>
      </c>
      <c r="M971" s="752">
        <v>1</v>
      </c>
      <c r="N971" s="753">
        <v>724.02999999999986</v>
      </c>
    </row>
    <row r="972" spans="1:14" ht="14.4" customHeight="1" x14ac:dyDescent="0.3">
      <c r="A972" s="747" t="s">
        <v>594</v>
      </c>
      <c r="B972" s="748" t="s">
        <v>595</v>
      </c>
      <c r="C972" s="749" t="s">
        <v>626</v>
      </c>
      <c r="D972" s="750" t="s">
        <v>627</v>
      </c>
      <c r="E972" s="751">
        <v>50113001</v>
      </c>
      <c r="F972" s="750" t="s">
        <v>635</v>
      </c>
      <c r="G972" s="749" t="s">
        <v>649</v>
      </c>
      <c r="H972" s="749">
        <v>150309</v>
      </c>
      <c r="I972" s="749">
        <v>50309</v>
      </c>
      <c r="J972" s="749" t="s">
        <v>1030</v>
      </c>
      <c r="K972" s="749" t="s">
        <v>833</v>
      </c>
      <c r="L972" s="752">
        <v>34.690000000000012</v>
      </c>
      <c r="M972" s="752">
        <v>1</v>
      </c>
      <c r="N972" s="753">
        <v>34.690000000000012</v>
      </c>
    </row>
    <row r="973" spans="1:14" ht="14.4" customHeight="1" x14ac:dyDescent="0.3">
      <c r="A973" s="747" t="s">
        <v>594</v>
      </c>
      <c r="B973" s="748" t="s">
        <v>595</v>
      </c>
      <c r="C973" s="749" t="s">
        <v>626</v>
      </c>
      <c r="D973" s="750" t="s">
        <v>627</v>
      </c>
      <c r="E973" s="751">
        <v>50113001</v>
      </c>
      <c r="F973" s="750" t="s">
        <v>635</v>
      </c>
      <c r="G973" s="749" t="s">
        <v>649</v>
      </c>
      <c r="H973" s="749">
        <v>150311</v>
      </c>
      <c r="I973" s="749">
        <v>50311</v>
      </c>
      <c r="J973" s="749" t="s">
        <v>1030</v>
      </c>
      <c r="K973" s="749" t="s">
        <v>1296</v>
      </c>
      <c r="L973" s="752">
        <v>104.06000000000003</v>
      </c>
      <c r="M973" s="752">
        <v>1</v>
      </c>
      <c r="N973" s="753">
        <v>104.06000000000003</v>
      </c>
    </row>
    <row r="974" spans="1:14" ht="14.4" customHeight="1" x14ac:dyDescent="0.3">
      <c r="A974" s="747" t="s">
        <v>594</v>
      </c>
      <c r="B974" s="748" t="s">
        <v>595</v>
      </c>
      <c r="C974" s="749" t="s">
        <v>626</v>
      </c>
      <c r="D974" s="750" t="s">
        <v>627</v>
      </c>
      <c r="E974" s="751">
        <v>50113001</v>
      </c>
      <c r="F974" s="750" t="s">
        <v>635</v>
      </c>
      <c r="G974" s="749" t="s">
        <v>649</v>
      </c>
      <c r="H974" s="749">
        <v>150316</v>
      </c>
      <c r="I974" s="749">
        <v>50316</v>
      </c>
      <c r="J974" s="749" t="s">
        <v>1031</v>
      </c>
      <c r="K974" s="749" t="s">
        <v>648</v>
      </c>
      <c r="L974" s="752">
        <v>69.370000000000033</v>
      </c>
      <c r="M974" s="752">
        <v>2</v>
      </c>
      <c r="N974" s="753">
        <v>138.74000000000007</v>
      </c>
    </row>
    <row r="975" spans="1:14" ht="14.4" customHeight="1" x14ac:dyDescent="0.3">
      <c r="A975" s="747" t="s">
        <v>594</v>
      </c>
      <c r="B975" s="748" t="s">
        <v>595</v>
      </c>
      <c r="C975" s="749" t="s">
        <v>626</v>
      </c>
      <c r="D975" s="750" t="s">
        <v>627</v>
      </c>
      <c r="E975" s="751">
        <v>50113001</v>
      </c>
      <c r="F975" s="750" t="s">
        <v>635</v>
      </c>
      <c r="G975" s="749" t="s">
        <v>649</v>
      </c>
      <c r="H975" s="749">
        <v>850592</v>
      </c>
      <c r="I975" s="749">
        <v>148309</v>
      </c>
      <c r="J975" s="749" t="s">
        <v>1032</v>
      </c>
      <c r="K975" s="749" t="s">
        <v>1596</v>
      </c>
      <c r="L975" s="752">
        <v>324.73500000000001</v>
      </c>
      <c r="M975" s="752">
        <v>2</v>
      </c>
      <c r="N975" s="753">
        <v>649.47</v>
      </c>
    </row>
    <row r="976" spans="1:14" ht="14.4" customHeight="1" x14ac:dyDescent="0.3">
      <c r="A976" s="747" t="s">
        <v>594</v>
      </c>
      <c r="B976" s="748" t="s">
        <v>595</v>
      </c>
      <c r="C976" s="749" t="s">
        <v>626</v>
      </c>
      <c r="D976" s="750" t="s">
        <v>627</v>
      </c>
      <c r="E976" s="751">
        <v>50113001</v>
      </c>
      <c r="F976" s="750" t="s">
        <v>635</v>
      </c>
      <c r="G976" s="749" t="s">
        <v>636</v>
      </c>
      <c r="H976" s="749">
        <v>849317</v>
      </c>
      <c r="I976" s="749">
        <v>109821</v>
      </c>
      <c r="J976" s="749" t="s">
        <v>1597</v>
      </c>
      <c r="K976" s="749" t="s">
        <v>1598</v>
      </c>
      <c r="L976" s="752">
        <v>88.629999999999953</v>
      </c>
      <c r="M976" s="752">
        <v>2</v>
      </c>
      <c r="N976" s="753">
        <v>177.25999999999991</v>
      </c>
    </row>
    <row r="977" spans="1:14" ht="14.4" customHeight="1" x14ac:dyDescent="0.3">
      <c r="A977" s="747" t="s">
        <v>594</v>
      </c>
      <c r="B977" s="748" t="s">
        <v>595</v>
      </c>
      <c r="C977" s="749" t="s">
        <v>626</v>
      </c>
      <c r="D977" s="750" t="s">
        <v>627</v>
      </c>
      <c r="E977" s="751">
        <v>50113001</v>
      </c>
      <c r="F977" s="750" t="s">
        <v>635</v>
      </c>
      <c r="G977" s="749" t="s">
        <v>636</v>
      </c>
      <c r="H977" s="749">
        <v>207076</v>
      </c>
      <c r="I977" s="749">
        <v>207076</v>
      </c>
      <c r="J977" s="749" t="s">
        <v>1599</v>
      </c>
      <c r="K977" s="749" t="s">
        <v>1600</v>
      </c>
      <c r="L977" s="752">
        <v>103.4</v>
      </c>
      <c r="M977" s="752">
        <v>1</v>
      </c>
      <c r="N977" s="753">
        <v>103.4</v>
      </c>
    </row>
    <row r="978" spans="1:14" ht="14.4" customHeight="1" x14ac:dyDescent="0.3">
      <c r="A978" s="747" t="s">
        <v>594</v>
      </c>
      <c r="B978" s="748" t="s">
        <v>595</v>
      </c>
      <c r="C978" s="749" t="s">
        <v>626</v>
      </c>
      <c r="D978" s="750" t="s">
        <v>627</v>
      </c>
      <c r="E978" s="751">
        <v>50113001</v>
      </c>
      <c r="F978" s="750" t="s">
        <v>635</v>
      </c>
      <c r="G978" s="749" t="s">
        <v>636</v>
      </c>
      <c r="H978" s="749">
        <v>849320</v>
      </c>
      <c r="I978" s="749">
        <v>134270</v>
      </c>
      <c r="J978" s="749" t="s">
        <v>1601</v>
      </c>
      <c r="K978" s="749" t="s">
        <v>1037</v>
      </c>
      <c r="L978" s="752">
        <v>122.52000000000002</v>
      </c>
      <c r="M978" s="752">
        <v>1</v>
      </c>
      <c r="N978" s="753">
        <v>122.52000000000002</v>
      </c>
    </row>
    <row r="979" spans="1:14" ht="14.4" customHeight="1" x14ac:dyDescent="0.3">
      <c r="A979" s="747" t="s">
        <v>594</v>
      </c>
      <c r="B979" s="748" t="s">
        <v>595</v>
      </c>
      <c r="C979" s="749" t="s">
        <v>626</v>
      </c>
      <c r="D979" s="750" t="s">
        <v>627</v>
      </c>
      <c r="E979" s="751">
        <v>50113001</v>
      </c>
      <c r="F979" s="750" t="s">
        <v>635</v>
      </c>
      <c r="G979" s="749" t="s">
        <v>649</v>
      </c>
      <c r="H979" s="749">
        <v>214628</v>
      </c>
      <c r="I979" s="749">
        <v>214628</v>
      </c>
      <c r="J979" s="749" t="s">
        <v>1602</v>
      </c>
      <c r="K979" s="749" t="s">
        <v>1603</v>
      </c>
      <c r="L979" s="752">
        <v>71.799999999999983</v>
      </c>
      <c r="M979" s="752">
        <v>1</v>
      </c>
      <c r="N979" s="753">
        <v>71.799999999999983</v>
      </c>
    </row>
    <row r="980" spans="1:14" ht="14.4" customHeight="1" x14ac:dyDescent="0.3">
      <c r="A980" s="747" t="s">
        <v>594</v>
      </c>
      <c r="B980" s="748" t="s">
        <v>595</v>
      </c>
      <c r="C980" s="749" t="s">
        <v>626</v>
      </c>
      <c r="D980" s="750" t="s">
        <v>627</v>
      </c>
      <c r="E980" s="751">
        <v>50113001</v>
      </c>
      <c r="F980" s="750" t="s">
        <v>635</v>
      </c>
      <c r="G980" s="749" t="s">
        <v>636</v>
      </c>
      <c r="H980" s="749">
        <v>130434</v>
      </c>
      <c r="I980" s="749">
        <v>30434</v>
      </c>
      <c r="J980" s="749" t="s">
        <v>1287</v>
      </c>
      <c r="K980" s="749" t="s">
        <v>1288</v>
      </c>
      <c r="L980" s="752">
        <v>156.62</v>
      </c>
      <c r="M980" s="752">
        <v>2</v>
      </c>
      <c r="N980" s="753">
        <v>313.24</v>
      </c>
    </row>
    <row r="981" spans="1:14" ht="14.4" customHeight="1" x14ac:dyDescent="0.3">
      <c r="A981" s="747" t="s">
        <v>594</v>
      </c>
      <c r="B981" s="748" t="s">
        <v>595</v>
      </c>
      <c r="C981" s="749" t="s">
        <v>626</v>
      </c>
      <c r="D981" s="750" t="s">
        <v>627</v>
      </c>
      <c r="E981" s="751">
        <v>50113001</v>
      </c>
      <c r="F981" s="750" t="s">
        <v>635</v>
      </c>
      <c r="G981" s="749" t="s">
        <v>636</v>
      </c>
      <c r="H981" s="749">
        <v>184785</v>
      </c>
      <c r="I981" s="749">
        <v>84785</v>
      </c>
      <c r="J981" s="749" t="s">
        <v>1289</v>
      </c>
      <c r="K981" s="749" t="s">
        <v>1406</v>
      </c>
      <c r="L981" s="752">
        <v>192.97333333333336</v>
      </c>
      <c r="M981" s="752">
        <v>3</v>
      </c>
      <c r="N981" s="753">
        <v>578.92000000000007</v>
      </c>
    </row>
    <row r="982" spans="1:14" ht="14.4" customHeight="1" x14ac:dyDescent="0.3">
      <c r="A982" s="747" t="s">
        <v>594</v>
      </c>
      <c r="B982" s="748" t="s">
        <v>595</v>
      </c>
      <c r="C982" s="749" t="s">
        <v>626</v>
      </c>
      <c r="D982" s="750" t="s">
        <v>627</v>
      </c>
      <c r="E982" s="751">
        <v>50113001</v>
      </c>
      <c r="F982" s="750" t="s">
        <v>635</v>
      </c>
      <c r="G982" s="749" t="s">
        <v>636</v>
      </c>
      <c r="H982" s="749">
        <v>112023</v>
      </c>
      <c r="I982" s="749">
        <v>12023</v>
      </c>
      <c r="J982" s="749" t="s">
        <v>1038</v>
      </c>
      <c r="K982" s="749" t="s">
        <v>1039</v>
      </c>
      <c r="L982" s="752">
        <v>72.33</v>
      </c>
      <c r="M982" s="752">
        <v>2</v>
      </c>
      <c r="N982" s="753">
        <v>144.66</v>
      </c>
    </row>
    <row r="983" spans="1:14" ht="14.4" customHeight="1" x14ac:dyDescent="0.3">
      <c r="A983" s="747" t="s">
        <v>594</v>
      </c>
      <c r="B983" s="748" t="s">
        <v>595</v>
      </c>
      <c r="C983" s="749" t="s">
        <v>626</v>
      </c>
      <c r="D983" s="750" t="s">
        <v>627</v>
      </c>
      <c r="E983" s="751">
        <v>50113001</v>
      </c>
      <c r="F983" s="750" t="s">
        <v>635</v>
      </c>
      <c r="G983" s="749" t="s">
        <v>636</v>
      </c>
      <c r="H983" s="749">
        <v>100643</v>
      </c>
      <c r="I983" s="749">
        <v>643</v>
      </c>
      <c r="J983" s="749" t="s">
        <v>1291</v>
      </c>
      <c r="K983" s="749" t="s">
        <v>1292</v>
      </c>
      <c r="L983" s="752">
        <v>63.640000000000008</v>
      </c>
      <c r="M983" s="752">
        <v>3</v>
      </c>
      <c r="N983" s="753">
        <v>190.92000000000002</v>
      </c>
    </row>
    <row r="984" spans="1:14" ht="14.4" customHeight="1" x14ac:dyDescent="0.3">
      <c r="A984" s="747" t="s">
        <v>594</v>
      </c>
      <c r="B984" s="748" t="s">
        <v>595</v>
      </c>
      <c r="C984" s="749" t="s">
        <v>626</v>
      </c>
      <c r="D984" s="750" t="s">
        <v>627</v>
      </c>
      <c r="E984" s="751">
        <v>50113001</v>
      </c>
      <c r="F984" s="750" t="s">
        <v>635</v>
      </c>
      <c r="G984" s="749" t="s">
        <v>636</v>
      </c>
      <c r="H984" s="749">
        <v>100641</v>
      </c>
      <c r="I984" s="749">
        <v>641</v>
      </c>
      <c r="J984" s="749" t="s">
        <v>1293</v>
      </c>
      <c r="K984" s="749" t="s">
        <v>1294</v>
      </c>
      <c r="L984" s="752">
        <v>31.240000000000013</v>
      </c>
      <c r="M984" s="752">
        <v>2</v>
      </c>
      <c r="N984" s="753">
        <v>62.480000000000025</v>
      </c>
    </row>
    <row r="985" spans="1:14" ht="14.4" customHeight="1" x14ac:dyDescent="0.3">
      <c r="A985" s="747" t="s">
        <v>594</v>
      </c>
      <c r="B985" s="748" t="s">
        <v>595</v>
      </c>
      <c r="C985" s="749" t="s">
        <v>626</v>
      </c>
      <c r="D985" s="750" t="s">
        <v>627</v>
      </c>
      <c r="E985" s="751">
        <v>50113001</v>
      </c>
      <c r="F985" s="750" t="s">
        <v>635</v>
      </c>
      <c r="G985" s="749" t="s">
        <v>649</v>
      </c>
      <c r="H985" s="749">
        <v>192342</v>
      </c>
      <c r="I985" s="749">
        <v>192342</v>
      </c>
      <c r="J985" s="749" t="s">
        <v>1040</v>
      </c>
      <c r="K985" s="749" t="s">
        <v>1025</v>
      </c>
      <c r="L985" s="752">
        <v>137.53000000000003</v>
      </c>
      <c r="M985" s="752">
        <v>1</v>
      </c>
      <c r="N985" s="753">
        <v>137.53000000000003</v>
      </c>
    </row>
    <row r="986" spans="1:14" ht="14.4" customHeight="1" x14ac:dyDescent="0.3">
      <c r="A986" s="747" t="s">
        <v>594</v>
      </c>
      <c r="B986" s="748" t="s">
        <v>595</v>
      </c>
      <c r="C986" s="749" t="s">
        <v>626</v>
      </c>
      <c r="D986" s="750" t="s">
        <v>627</v>
      </c>
      <c r="E986" s="751">
        <v>50113001</v>
      </c>
      <c r="F986" s="750" t="s">
        <v>635</v>
      </c>
      <c r="G986" s="749" t="s">
        <v>636</v>
      </c>
      <c r="H986" s="749">
        <v>168897</v>
      </c>
      <c r="I986" s="749">
        <v>168897</v>
      </c>
      <c r="J986" s="749" t="s">
        <v>1604</v>
      </c>
      <c r="K986" s="749" t="s">
        <v>1605</v>
      </c>
      <c r="L986" s="752">
        <v>1495.92</v>
      </c>
      <c r="M986" s="752">
        <v>1</v>
      </c>
      <c r="N986" s="753">
        <v>1495.92</v>
      </c>
    </row>
    <row r="987" spans="1:14" ht="14.4" customHeight="1" x14ac:dyDescent="0.3">
      <c r="A987" s="747" t="s">
        <v>594</v>
      </c>
      <c r="B987" s="748" t="s">
        <v>595</v>
      </c>
      <c r="C987" s="749" t="s">
        <v>626</v>
      </c>
      <c r="D987" s="750" t="s">
        <v>627</v>
      </c>
      <c r="E987" s="751">
        <v>50113001</v>
      </c>
      <c r="F987" s="750" t="s">
        <v>635</v>
      </c>
      <c r="G987" s="749" t="s">
        <v>636</v>
      </c>
      <c r="H987" s="749">
        <v>119900</v>
      </c>
      <c r="I987" s="749">
        <v>119900</v>
      </c>
      <c r="J987" s="749" t="s">
        <v>1606</v>
      </c>
      <c r="K987" s="749" t="s">
        <v>1607</v>
      </c>
      <c r="L987" s="752">
        <v>129.02000000000004</v>
      </c>
      <c r="M987" s="752">
        <v>2</v>
      </c>
      <c r="N987" s="753">
        <v>258.04000000000008</v>
      </c>
    </row>
    <row r="988" spans="1:14" ht="14.4" customHeight="1" x14ac:dyDescent="0.3">
      <c r="A988" s="747" t="s">
        <v>594</v>
      </c>
      <c r="B988" s="748" t="s">
        <v>595</v>
      </c>
      <c r="C988" s="749" t="s">
        <v>626</v>
      </c>
      <c r="D988" s="750" t="s">
        <v>627</v>
      </c>
      <c r="E988" s="751">
        <v>50113001</v>
      </c>
      <c r="F988" s="750" t="s">
        <v>635</v>
      </c>
      <c r="G988" s="749" t="s">
        <v>636</v>
      </c>
      <c r="H988" s="749">
        <v>117926</v>
      </c>
      <c r="I988" s="749">
        <v>201609</v>
      </c>
      <c r="J988" s="749" t="s">
        <v>1045</v>
      </c>
      <c r="K988" s="749" t="s">
        <v>1047</v>
      </c>
      <c r="L988" s="752">
        <v>41.18</v>
      </c>
      <c r="M988" s="752">
        <v>1</v>
      </c>
      <c r="N988" s="753">
        <v>41.18</v>
      </c>
    </row>
    <row r="989" spans="1:14" ht="14.4" customHeight="1" x14ac:dyDescent="0.3">
      <c r="A989" s="747" t="s">
        <v>594</v>
      </c>
      <c r="B989" s="748" t="s">
        <v>595</v>
      </c>
      <c r="C989" s="749" t="s">
        <v>626</v>
      </c>
      <c r="D989" s="750" t="s">
        <v>627</v>
      </c>
      <c r="E989" s="751">
        <v>50113001</v>
      </c>
      <c r="F989" s="750" t="s">
        <v>635</v>
      </c>
      <c r="G989" s="749" t="s">
        <v>636</v>
      </c>
      <c r="H989" s="749">
        <v>201608</v>
      </c>
      <c r="I989" s="749">
        <v>201608</v>
      </c>
      <c r="J989" s="749" t="s">
        <v>1045</v>
      </c>
      <c r="K989" s="749" t="s">
        <v>1046</v>
      </c>
      <c r="L989" s="752">
        <v>36.15</v>
      </c>
      <c r="M989" s="752">
        <v>8</v>
      </c>
      <c r="N989" s="753">
        <v>289.2</v>
      </c>
    </row>
    <row r="990" spans="1:14" ht="14.4" customHeight="1" x14ac:dyDescent="0.3">
      <c r="A990" s="747" t="s">
        <v>594</v>
      </c>
      <c r="B990" s="748" t="s">
        <v>595</v>
      </c>
      <c r="C990" s="749" t="s">
        <v>626</v>
      </c>
      <c r="D990" s="750" t="s">
        <v>627</v>
      </c>
      <c r="E990" s="751">
        <v>50113001</v>
      </c>
      <c r="F990" s="750" t="s">
        <v>635</v>
      </c>
      <c r="G990" s="749" t="s">
        <v>649</v>
      </c>
      <c r="H990" s="749">
        <v>105496</v>
      </c>
      <c r="I990" s="749">
        <v>5496</v>
      </c>
      <c r="J990" s="749" t="s">
        <v>1048</v>
      </c>
      <c r="K990" s="749" t="s">
        <v>1608</v>
      </c>
      <c r="L990" s="752">
        <v>75</v>
      </c>
      <c r="M990" s="752">
        <v>1</v>
      </c>
      <c r="N990" s="753">
        <v>75</v>
      </c>
    </row>
    <row r="991" spans="1:14" ht="14.4" customHeight="1" x14ac:dyDescent="0.3">
      <c r="A991" s="747" t="s">
        <v>594</v>
      </c>
      <c r="B991" s="748" t="s">
        <v>595</v>
      </c>
      <c r="C991" s="749" t="s">
        <v>626</v>
      </c>
      <c r="D991" s="750" t="s">
        <v>627</v>
      </c>
      <c r="E991" s="751">
        <v>50113001</v>
      </c>
      <c r="F991" s="750" t="s">
        <v>635</v>
      </c>
      <c r="G991" s="749" t="s">
        <v>649</v>
      </c>
      <c r="H991" s="749">
        <v>166030</v>
      </c>
      <c r="I991" s="749">
        <v>66030</v>
      </c>
      <c r="J991" s="749" t="s">
        <v>1048</v>
      </c>
      <c r="K991" s="749" t="s">
        <v>889</v>
      </c>
      <c r="L991" s="752">
        <v>29.884000000000004</v>
      </c>
      <c r="M991" s="752">
        <v>5</v>
      </c>
      <c r="N991" s="753">
        <v>149.42000000000002</v>
      </c>
    </row>
    <row r="992" spans="1:14" ht="14.4" customHeight="1" x14ac:dyDescent="0.3">
      <c r="A992" s="747" t="s">
        <v>594</v>
      </c>
      <c r="B992" s="748" t="s">
        <v>595</v>
      </c>
      <c r="C992" s="749" t="s">
        <v>626</v>
      </c>
      <c r="D992" s="750" t="s">
        <v>627</v>
      </c>
      <c r="E992" s="751">
        <v>50113001</v>
      </c>
      <c r="F992" s="750" t="s">
        <v>635</v>
      </c>
      <c r="G992" s="749" t="s">
        <v>649</v>
      </c>
      <c r="H992" s="749">
        <v>166029</v>
      </c>
      <c r="I992" s="749">
        <v>66029</v>
      </c>
      <c r="J992" s="749" t="s">
        <v>1048</v>
      </c>
      <c r="K992" s="749" t="s">
        <v>1609</v>
      </c>
      <c r="L992" s="752">
        <v>28.500000000000007</v>
      </c>
      <c r="M992" s="752">
        <v>1</v>
      </c>
      <c r="N992" s="753">
        <v>28.500000000000007</v>
      </c>
    </row>
    <row r="993" spans="1:14" ht="14.4" customHeight="1" x14ac:dyDescent="0.3">
      <c r="A993" s="747" t="s">
        <v>594</v>
      </c>
      <c r="B993" s="748" t="s">
        <v>595</v>
      </c>
      <c r="C993" s="749" t="s">
        <v>626</v>
      </c>
      <c r="D993" s="750" t="s">
        <v>627</v>
      </c>
      <c r="E993" s="751">
        <v>50113001</v>
      </c>
      <c r="F993" s="750" t="s">
        <v>635</v>
      </c>
      <c r="G993" s="749" t="s">
        <v>649</v>
      </c>
      <c r="H993" s="749">
        <v>153951</v>
      </c>
      <c r="I993" s="749">
        <v>53951</v>
      </c>
      <c r="J993" s="749" t="s">
        <v>1610</v>
      </c>
      <c r="K993" s="749" t="s">
        <v>1611</v>
      </c>
      <c r="L993" s="752">
        <v>183.52</v>
      </c>
      <c r="M993" s="752">
        <v>1</v>
      </c>
      <c r="N993" s="753">
        <v>183.52</v>
      </c>
    </row>
    <row r="994" spans="1:14" ht="14.4" customHeight="1" x14ac:dyDescent="0.3">
      <c r="A994" s="747" t="s">
        <v>594</v>
      </c>
      <c r="B994" s="748" t="s">
        <v>595</v>
      </c>
      <c r="C994" s="749" t="s">
        <v>626</v>
      </c>
      <c r="D994" s="750" t="s">
        <v>627</v>
      </c>
      <c r="E994" s="751">
        <v>50113001</v>
      </c>
      <c r="F994" s="750" t="s">
        <v>635</v>
      </c>
      <c r="G994" s="749" t="s">
        <v>649</v>
      </c>
      <c r="H994" s="749">
        <v>989453</v>
      </c>
      <c r="I994" s="749">
        <v>146899</v>
      </c>
      <c r="J994" s="749" t="s">
        <v>1051</v>
      </c>
      <c r="K994" s="749" t="s">
        <v>1052</v>
      </c>
      <c r="L994" s="752">
        <v>45.667999999999992</v>
      </c>
      <c r="M994" s="752">
        <v>5</v>
      </c>
      <c r="N994" s="753">
        <v>228.33999999999997</v>
      </c>
    </row>
    <row r="995" spans="1:14" ht="14.4" customHeight="1" x14ac:dyDescent="0.3">
      <c r="A995" s="747" t="s">
        <v>594</v>
      </c>
      <c r="B995" s="748" t="s">
        <v>595</v>
      </c>
      <c r="C995" s="749" t="s">
        <v>626</v>
      </c>
      <c r="D995" s="750" t="s">
        <v>627</v>
      </c>
      <c r="E995" s="751">
        <v>50113001</v>
      </c>
      <c r="F995" s="750" t="s">
        <v>635</v>
      </c>
      <c r="G995" s="749" t="s">
        <v>649</v>
      </c>
      <c r="H995" s="749">
        <v>846141</v>
      </c>
      <c r="I995" s="749">
        <v>107794</v>
      </c>
      <c r="J995" s="749" t="s">
        <v>1612</v>
      </c>
      <c r="K995" s="749" t="s">
        <v>1613</v>
      </c>
      <c r="L995" s="752">
        <v>288.82</v>
      </c>
      <c r="M995" s="752">
        <v>1</v>
      </c>
      <c r="N995" s="753">
        <v>288.82</v>
      </c>
    </row>
    <row r="996" spans="1:14" ht="14.4" customHeight="1" x14ac:dyDescent="0.3">
      <c r="A996" s="747" t="s">
        <v>594</v>
      </c>
      <c r="B996" s="748" t="s">
        <v>595</v>
      </c>
      <c r="C996" s="749" t="s">
        <v>626</v>
      </c>
      <c r="D996" s="750" t="s">
        <v>627</v>
      </c>
      <c r="E996" s="751">
        <v>50113001</v>
      </c>
      <c r="F996" s="750" t="s">
        <v>635</v>
      </c>
      <c r="G996" s="749" t="s">
        <v>649</v>
      </c>
      <c r="H996" s="749">
        <v>149483</v>
      </c>
      <c r="I996" s="749">
        <v>149483</v>
      </c>
      <c r="J996" s="749" t="s">
        <v>1053</v>
      </c>
      <c r="K996" s="749" t="s">
        <v>1054</v>
      </c>
      <c r="L996" s="752">
        <v>139.12</v>
      </c>
      <c r="M996" s="752">
        <v>1</v>
      </c>
      <c r="N996" s="753">
        <v>139.12</v>
      </c>
    </row>
    <row r="997" spans="1:14" ht="14.4" customHeight="1" x14ac:dyDescent="0.3">
      <c r="A997" s="747" t="s">
        <v>594</v>
      </c>
      <c r="B997" s="748" t="s">
        <v>595</v>
      </c>
      <c r="C997" s="749" t="s">
        <v>626</v>
      </c>
      <c r="D997" s="750" t="s">
        <v>627</v>
      </c>
      <c r="E997" s="751">
        <v>50113001</v>
      </c>
      <c r="F997" s="750" t="s">
        <v>635</v>
      </c>
      <c r="G997" s="749" t="s">
        <v>596</v>
      </c>
      <c r="H997" s="749">
        <v>847989</v>
      </c>
      <c r="I997" s="749">
        <v>155689</v>
      </c>
      <c r="J997" s="749" t="s">
        <v>1614</v>
      </c>
      <c r="K997" s="749" t="s">
        <v>1615</v>
      </c>
      <c r="L997" s="752">
        <v>150.04</v>
      </c>
      <c r="M997" s="752">
        <v>1</v>
      </c>
      <c r="N997" s="753">
        <v>150.04</v>
      </c>
    </row>
    <row r="998" spans="1:14" ht="14.4" customHeight="1" x14ac:dyDescent="0.3">
      <c r="A998" s="747" t="s">
        <v>594</v>
      </c>
      <c r="B998" s="748" t="s">
        <v>595</v>
      </c>
      <c r="C998" s="749" t="s">
        <v>626</v>
      </c>
      <c r="D998" s="750" t="s">
        <v>627</v>
      </c>
      <c r="E998" s="751">
        <v>50113002</v>
      </c>
      <c r="F998" s="750" t="s">
        <v>1408</v>
      </c>
      <c r="G998" s="749" t="s">
        <v>636</v>
      </c>
      <c r="H998" s="749">
        <v>149415</v>
      </c>
      <c r="I998" s="749">
        <v>49415</v>
      </c>
      <c r="J998" s="749" t="s">
        <v>1616</v>
      </c>
      <c r="K998" s="749" t="s">
        <v>1617</v>
      </c>
      <c r="L998" s="752">
        <v>1680.58</v>
      </c>
      <c r="M998" s="752">
        <v>3</v>
      </c>
      <c r="N998" s="753">
        <v>5041.74</v>
      </c>
    </row>
    <row r="999" spans="1:14" ht="14.4" customHeight="1" x14ac:dyDescent="0.3">
      <c r="A999" s="747" t="s">
        <v>594</v>
      </c>
      <c r="B999" s="748" t="s">
        <v>595</v>
      </c>
      <c r="C999" s="749" t="s">
        <v>626</v>
      </c>
      <c r="D999" s="750" t="s">
        <v>627</v>
      </c>
      <c r="E999" s="751">
        <v>50113002</v>
      </c>
      <c r="F999" s="750" t="s">
        <v>1408</v>
      </c>
      <c r="G999" s="749" t="s">
        <v>636</v>
      </c>
      <c r="H999" s="749">
        <v>132599</v>
      </c>
      <c r="I999" s="749">
        <v>32599</v>
      </c>
      <c r="J999" s="749" t="s">
        <v>1618</v>
      </c>
      <c r="K999" s="749" t="s">
        <v>1410</v>
      </c>
      <c r="L999" s="752">
        <v>2265.9999999999995</v>
      </c>
      <c r="M999" s="752">
        <v>6</v>
      </c>
      <c r="N999" s="753">
        <v>13595.999999999998</v>
      </c>
    </row>
    <row r="1000" spans="1:14" ht="14.4" customHeight="1" x14ac:dyDescent="0.3">
      <c r="A1000" s="747" t="s">
        <v>594</v>
      </c>
      <c r="B1000" s="748" t="s">
        <v>595</v>
      </c>
      <c r="C1000" s="749" t="s">
        <v>626</v>
      </c>
      <c r="D1000" s="750" t="s">
        <v>627</v>
      </c>
      <c r="E1000" s="751">
        <v>50113002</v>
      </c>
      <c r="F1000" s="750" t="s">
        <v>1408</v>
      </c>
      <c r="G1000" s="749" t="s">
        <v>636</v>
      </c>
      <c r="H1000" s="749">
        <v>500716</v>
      </c>
      <c r="I1000" s="749">
        <v>157112</v>
      </c>
      <c r="J1000" s="749" t="s">
        <v>1411</v>
      </c>
      <c r="K1000" s="749" t="s">
        <v>1412</v>
      </c>
      <c r="L1000" s="752">
        <v>3349.6374999999998</v>
      </c>
      <c r="M1000" s="752">
        <v>8</v>
      </c>
      <c r="N1000" s="753">
        <v>26797.1</v>
      </c>
    </row>
    <row r="1001" spans="1:14" ht="14.4" customHeight="1" x14ac:dyDescent="0.3">
      <c r="A1001" s="747" t="s">
        <v>594</v>
      </c>
      <c r="B1001" s="748" t="s">
        <v>595</v>
      </c>
      <c r="C1001" s="749" t="s">
        <v>626</v>
      </c>
      <c r="D1001" s="750" t="s">
        <v>627</v>
      </c>
      <c r="E1001" s="751">
        <v>50113006</v>
      </c>
      <c r="F1001" s="750" t="s">
        <v>1413</v>
      </c>
      <c r="G1001" s="749" t="s">
        <v>649</v>
      </c>
      <c r="H1001" s="749">
        <v>217111</v>
      </c>
      <c r="I1001" s="749">
        <v>217111</v>
      </c>
      <c r="J1001" s="749" t="s">
        <v>1619</v>
      </c>
      <c r="K1001" s="749" t="s">
        <v>1620</v>
      </c>
      <c r="L1001" s="752">
        <v>282.66999999999996</v>
      </c>
      <c r="M1001" s="752">
        <v>1</v>
      </c>
      <c r="N1001" s="753">
        <v>282.66999999999996</v>
      </c>
    </row>
    <row r="1002" spans="1:14" ht="14.4" customHeight="1" x14ac:dyDescent="0.3">
      <c r="A1002" s="747" t="s">
        <v>594</v>
      </c>
      <c r="B1002" s="748" t="s">
        <v>595</v>
      </c>
      <c r="C1002" s="749" t="s">
        <v>626</v>
      </c>
      <c r="D1002" s="750" t="s">
        <v>627</v>
      </c>
      <c r="E1002" s="751">
        <v>50113006</v>
      </c>
      <c r="F1002" s="750" t="s">
        <v>1413</v>
      </c>
      <c r="G1002" s="749" t="s">
        <v>649</v>
      </c>
      <c r="H1002" s="749">
        <v>217112</v>
      </c>
      <c r="I1002" s="749">
        <v>217112</v>
      </c>
      <c r="J1002" s="749" t="s">
        <v>1621</v>
      </c>
      <c r="K1002" s="749" t="s">
        <v>1622</v>
      </c>
      <c r="L1002" s="752">
        <v>167.81157894736842</v>
      </c>
      <c r="M1002" s="752">
        <v>19</v>
      </c>
      <c r="N1002" s="753">
        <v>3188.42</v>
      </c>
    </row>
    <row r="1003" spans="1:14" ht="14.4" customHeight="1" x14ac:dyDescent="0.3">
      <c r="A1003" s="747" t="s">
        <v>594</v>
      </c>
      <c r="B1003" s="748" t="s">
        <v>595</v>
      </c>
      <c r="C1003" s="749" t="s">
        <v>626</v>
      </c>
      <c r="D1003" s="750" t="s">
        <v>627</v>
      </c>
      <c r="E1003" s="751">
        <v>50113006</v>
      </c>
      <c r="F1003" s="750" t="s">
        <v>1413</v>
      </c>
      <c r="G1003" s="749" t="s">
        <v>636</v>
      </c>
      <c r="H1003" s="749">
        <v>33525</v>
      </c>
      <c r="I1003" s="749">
        <v>33525</v>
      </c>
      <c r="J1003" s="749" t="s">
        <v>1418</v>
      </c>
      <c r="K1003" s="749" t="s">
        <v>1417</v>
      </c>
      <c r="L1003" s="752">
        <v>94.856344086021494</v>
      </c>
      <c r="M1003" s="752">
        <v>93</v>
      </c>
      <c r="N1003" s="753">
        <v>8821.64</v>
      </c>
    </row>
    <row r="1004" spans="1:14" ht="14.4" customHeight="1" x14ac:dyDescent="0.3">
      <c r="A1004" s="747" t="s">
        <v>594</v>
      </c>
      <c r="B1004" s="748" t="s">
        <v>595</v>
      </c>
      <c r="C1004" s="749" t="s">
        <v>626</v>
      </c>
      <c r="D1004" s="750" t="s">
        <v>627</v>
      </c>
      <c r="E1004" s="751">
        <v>50113008</v>
      </c>
      <c r="F1004" s="750" t="s">
        <v>1055</v>
      </c>
      <c r="G1004" s="749"/>
      <c r="H1004" s="749"/>
      <c r="I1004" s="749">
        <v>138455</v>
      </c>
      <c r="J1004" s="749" t="s">
        <v>1623</v>
      </c>
      <c r="K1004" s="749" t="s">
        <v>1624</v>
      </c>
      <c r="L1004" s="752">
        <v>1068.2099609375</v>
      </c>
      <c r="M1004" s="752">
        <v>2</v>
      </c>
      <c r="N1004" s="753">
        <v>2136.419921875</v>
      </c>
    </row>
    <row r="1005" spans="1:14" ht="14.4" customHeight="1" x14ac:dyDescent="0.3">
      <c r="A1005" s="747" t="s">
        <v>594</v>
      </c>
      <c r="B1005" s="748" t="s">
        <v>595</v>
      </c>
      <c r="C1005" s="749" t="s">
        <v>626</v>
      </c>
      <c r="D1005" s="750" t="s">
        <v>627</v>
      </c>
      <c r="E1005" s="751">
        <v>50113008</v>
      </c>
      <c r="F1005" s="750" t="s">
        <v>1055</v>
      </c>
      <c r="G1005" s="749"/>
      <c r="H1005" s="749"/>
      <c r="I1005" s="749">
        <v>26041</v>
      </c>
      <c r="J1005" s="749" t="s">
        <v>1062</v>
      </c>
      <c r="K1005" s="749" t="s">
        <v>1065</v>
      </c>
      <c r="L1005" s="752">
        <v>4779.5</v>
      </c>
      <c r="M1005" s="752">
        <v>4</v>
      </c>
      <c r="N1005" s="753">
        <v>19118</v>
      </c>
    </row>
    <row r="1006" spans="1:14" ht="14.4" customHeight="1" x14ac:dyDescent="0.3">
      <c r="A1006" s="747" t="s">
        <v>594</v>
      </c>
      <c r="B1006" s="748" t="s">
        <v>595</v>
      </c>
      <c r="C1006" s="749" t="s">
        <v>626</v>
      </c>
      <c r="D1006" s="750" t="s">
        <v>627</v>
      </c>
      <c r="E1006" s="751">
        <v>50113008</v>
      </c>
      <c r="F1006" s="750" t="s">
        <v>1055</v>
      </c>
      <c r="G1006" s="749"/>
      <c r="H1006" s="749"/>
      <c r="I1006" s="749">
        <v>26042</v>
      </c>
      <c r="J1006" s="749" t="s">
        <v>1062</v>
      </c>
      <c r="K1006" s="749" t="s">
        <v>1069</v>
      </c>
      <c r="L1006" s="752">
        <v>11660</v>
      </c>
      <c r="M1006" s="752">
        <v>15</v>
      </c>
      <c r="N1006" s="753">
        <v>174900</v>
      </c>
    </row>
    <row r="1007" spans="1:14" ht="14.4" customHeight="1" x14ac:dyDescent="0.3">
      <c r="A1007" s="747" t="s">
        <v>594</v>
      </c>
      <c r="B1007" s="748" t="s">
        <v>595</v>
      </c>
      <c r="C1007" s="749" t="s">
        <v>626</v>
      </c>
      <c r="D1007" s="750" t="s">
        <v>627</v>
      </c>
      <c r="E1007" s="751">
        <v>50113008</v>
      </c>
      <c r="F1007" s="750" t="s">
        <v>1055</v>
      </c>
      <c r="G1007" s="749"/>
      <c r="H1007" s="749"/>
      <c r="I1007" s="749">
        <v>26039</v>
      </c>
      <c r="J1007" s="749" t="s">
        <v>1062</v>
      </c>
      <c r="K1007" s="749" t="s">
        <v>1064</v>
      </c>
      <c r="L1007" s="752">
        <v>955.9000244140625</v>
      </c>
      <c r="M1007" s="752">
        <v>3</v>
      </c>
      <c r="N1007" s="753">
        <v>2867.7000732421875</v>
      </c>
    </row>
    <row r="1008" spans="1:14" ht="14.4" customHeight="1" x14ac:dyDescent="0.3">
      <c r="A1008" s="747" t="s">
        <v>594</v>
      </c>
      <c r="B1008" s="748" t="s">
        <v>595</v>
      </c>
      <c r="C1008" s="749" t="s">
        <v>626</v>
      </c>
      <c r="D1008" s="750" t="s">
        <v>627</v>
      </c>
      <c r="E1008" s="751">
        <v>50113008</v>
      </c>
      <c r="F1008" s="750" t="s">
        <v>1055</v>
      </c>
      <c r="G1008" s="749"/>
      <c r="H1008" s="749"/>
      <c r="I1008" s="749">
        <v>26040</v>
      </c>
      <c r="J1008" s="749" t="s">
        <v>1062</v>
      </c>
      <c r="K1008" s="749" t="s">
        <v>1063</v>
      </c>
      <c r="L1008" s="752">
        <v>2390.300048828125</v>
      </c>
      <c r="M1008" s="752">
        <v>1</v>
      </c>
      <c r="N1008" s="753">
        <v>2390.300048828125</v>
      </c>
    </row>
    <row r="1009" spans="1:14" ht="14.4" customHeight="1" x14ac:dyDescent="0.3">
      <c r="A1009" s="747" t="s">
        <v>594</v>
      </c>
      <c r="B1009" s="748" t="s">
        <v>595</v>
      </c>
      <c r="C1009" s="749" t="s">
        <v>626</v>
      </c>
      <c r="D1009" s="750" t="s">
        <v>627</v>
      </c>
      <c r="E1009" s="751">
        <v>50113008</v>
      </c>
      <c r="F1009" s="750" t="s">
        <v>1055</v>
      </c>
      <c r="G1009" s="749"/>
      <c r="H1009" s="749"/>
      <c r="I1009" s="749">
        <v>6480</v>
      </c>
      <c r="J1009" s="749" t="s">
        <v>1625</v>
      </c>
      <c r="K1009" s="749" t="s">
        <v>1626</v>
      </c>
      <c r="L1009" s="752">
        <v>4305.39990234375</v>
      </c>
      <c r="M1009" s="752">
        <v>8</v>
      </c>
      <c r="N1009" s="753">
        <v>34443.19921875</v>
      </c>
    </row>
    <row r="1010" spans="1:14" ht="14.4" customHeight="1" x14ac:dyDescent="0.3">
      <c r="A1010" s="747" t="s">
        <v>594</v>
      </c>
      <c r="B1010" s="748" t="s">
        <v>595</v>
      </c>
      <c r="C1010" s="749" t="s">
        <v>626</v>
      </c>
      <c r="D1010" s="750" t="s">
        <v>627</v>
      </c>
      <c r="E1010" s="751">
        <v>50113008</v>
      </c>
      <c r="F1010" s="750" t="s">
        <v>1055</v>
      </c>
      <c r="G1010" s="749"/>
      <c r="H1010" s="749"/>
      <c r="I1010" s="749">
        <v>212531</v>
      </c>
      <c r="J1010" s="749" t="s">
        <v>1625</v>
      </c>
      <c r="K1010" s="749" t="s">
        <v>1627</v>
      </c>
      <c r="L1010" s="752">
        <v>8610.7998046875</v>
      </c>
      <c r="M1010" s="752">
        <v>1</v>
      </c>
      <c r="N1010" s="753">
        <v>8610.7998046875</v>
      </c>
    </row>
    <row r="1011" spans="1:14" ht="14.4" customHeight="1" x14ac:dyDescent="0.3">
      <c r="A1011" s="747" t="s">
        <v>594</v>
      </c>
      <c r="B1011" s="748" t="s">
        <v>595</v>
      </c>
      <c r="C1011" s="749" t="s">
        <v>626</v>
      </c>
      <c r="D1011" s="750" t="s">
        <v>627</v>
      </c>
      <c r="E1011" s="751">
        <v>50113008</v>
      </c>
      <c r="F1011" s="750" t="s">
        <v>1055</v>
      </c>
      <c r="G1011" s="749"/>
      <c r="H1011" s="749"/>
      <c r="I1011" s="749">
        <v>29464</v>
      </c>
      <c r="J1011" s="749" t="s">
        <v>1068</v>
      </c>
      <c r="K1011" s="749" t="s">
        <v>1069</v>
      </c>
      <c r="L1011" s="752">
        <v>11417.469889322916</v>
      </c>
      <c r="M1011" s="752">
        <v>6</v>
      </c>
      <c r="N1011" s="753">
        <v>68504.8193359375</v>
      </c>
    </row>
    <row r="1012" spans="1:14" ht="14.4" customHeight="1" x14ac:dyDescent="0.3">
      <c r="A1012" s="747" t="s">
        <v>594</v>
      </c>
      <c r="B1012" s="748" t="s">
        <v>595</v>
      </c>
      <c r="C1012" s="749" t="s">
        <v>626</v>
      </c>
      <c r="D1012" s="750" t="s">
        <v>627</v>
      </c>
      <c r="E1012" s="751">
        <v>50113008</v>
      </c>
      <c r="F1012" s="750" t="s">
        <v>1055</v>
      </c>
      <c r="G1012" s="749"/>
      <c r="H1012" s="749"/>
      <c r="I1012" s="749">
        <v>29465</v>
      </c>
      <c r="J1012" s="749" t="s">
        <v>1068</v>
      </c>
      <c r="K1012" s="749" t="s">
        <v>1067</v>
      </c>
      <c r="L1012" s="752">
        <v>22606.509765625</v>
      </c>
      <c r="M1012" s="752">
        <v>8</v>
      </c>
      <c r="N1012" s="753">
        <v>180852.078125</v>
      </c>
    </row>
    <row r="1013" spans="1:14" ht="14.4" customHeight="1" x14ac:dyDescent="0.3">
      <c r="A1013" s="747" t="s">
        <v>594</v>
      </c>
      <c r="B1013" s="748" t="s">
        <v>595</v>
      </c>
      <c r="C1013" s="749" t="s">
        <v>626</v>
      </c>
      <c r="D1013" s="750" t="s">
        <v>627</v>
      </c>
      <c r="E1013" s="751">
        <v>50113008</v>
      </c>
      <c r="F1013" s="750" t="s">
        <v>1055</v>
      </c>
      <c r="G1013" s="749"/>
      <c r="H1013" s="749"/>
      <c r="I1013" s="749">
        <v>29463</v>
      </c>
      <c r="J1013" s="749" t="s">
        <v>1068</v>
      </c>
      <c r="K1013" s="749" t="s">
        <v>1065</v>
      </c>
      <c r="L1013" s="752">
        <v>5708.740234375</v>
      </c>
      <c r="M1013" s="752">
        <v>5</v>
      </c>
      <c r="N1013" s="753">
        <v>28543.701171875</v>
      </c>
    </row>
    <row r="1014" spans="1:14" ht="14.4" customHeight="1" x14ac:dyDescent="0.3">
      <c r="A1014" s="747" t="s">
        <v>594</v>
      </c>
      <c r="B1014" s="748" t="s">
        <v>595</v>
      </c>
      <c r="C1014" s="749" t="s">
        <v>626</v>
      </c>
      <c r="D1014" s="750" t="s">
        <v>627</v>
      </c>
      <c r="E1014" s="751">
        <v>50113011</v>
      </c>
      <c r="F1014" s="750" t="s">
        <v>1070</v>
      </c>
      <c r="G1014" s="749"/>
      <c r="H1014" s="749"/>
      <c r="I1014" s="749">
        <v>158152</v>
      </c>
      <c r="J1014" s="749" t="s">
        <v>1628</v>
      </c>
      <c r="K1014" s="749" t="s">
        <v>1624</v>
      </c>
      <c r="L1014" s="752">
        <v>912.989990234375</v>
      </c>
      <c r="M1014" s="752">
        <v>2</v>
      </c>
      <c r="N1014" s="753">
        <v>1825.97998046875</v>
      </c>
    </row>
    <row r="1015" spans="1:14" ht="14.4" customHeight="1" x14ac:dyDescent="0.3">
      <c r="A1015" s="747" t="s">
        <v>594</v>
      </c>
      <c r="B1015" s="748" t="s">
        <v>595</v>
      </c>
      <c r="C1015" s="749" t="s">
        <v>626</v>
      </c>
      <c r="D1015" s="750" t="s">
        <v>627</v>
      </c>
      <c r="E1015" s="751">
        <v>50113012</v>
      </c>
      <c r="F1015" s="750" t="s">
        <v>1629</v>
      </c>
      <c r="G1015" s="749" t="s">
        <v>636</v>
      </c>
      <c r="H1015" s="749">
        <v>193649</v>
      </c>
      <c r="I1015" s="749">
        <v>93649</v>
      </c>
      <c r="J1015" s="749" t="s">
        <v>1630</v>
      </c>
      <c r="K1015" s="749" t="s">
        <v>1631</v>
      </c>
      <c r="L1015" s="752">
        <v>4917.4208000000008</v>
      </c>
      <c r="M1015" s="752">
        <v>50</v>
      </c>
      <c r="N1015" s="753">
        <v>245871.04000000004</v>
      </c>
    </row>
    <row r="1016" spans="1:14" ht="14.4" customHeight="1" x14ac:dyDescent="0.3">
      <c r="A1016" s="747" t="s">
        <v>594</v>
      </c>
      <c r="B1016" s="748" t="s">
        <v>595</v>
      </c>
      <c r="C1016" s="749" t="s">
        <v>626</v>
      </c>
      <c r="D1016" s="750" t="s">
        <v>627</v>
      </c>
      <c r="E1016" s="751">
        <v>50113012</v>
      </c>
      <c r="F1016" s="750" t="s">
        <v>1629</v>
      </c>
      <c r="G1016" s="749" t="s">
        <v>636</v>
      </c>
      <c r="H1016" s="749">
        <v>193650</v>
      </c>
      <c r="I1016" s="749">
        <v>93650</v>
      </c>
      <c r="J1016" s="749" t="s">
        <v>1632</v>
      </c>
      <c r="K1016" s="749" t="s">
        <v>1633</v>
      </c>
      <c r="L1016" s="752">
        <v>10592.646956521741</v>
      </c>
      <c r="M1016" s="752">
        <v>23</v>
      </c>
      <c r="N1016" s="753">
        <v>243630.88000000006</v>
      </c>
    </row>
    <row r="1017" spans="1:14" ht="14.4" customHeight="1" x14ac:dyDescent="0.3">
      <c r="A1017" s="747" t="s">
        <v>594</v>
      </c>
      <c r="B1017" s="748" t="s">
        <v>595</v>
      </c>
      <c r="C1017" s="749" t="s">
        <v>626</v>
      </c>
      <c r="D1017" s="750" t="s">
        <v>627</v>
      </c>
      <c r="E1017" s="751">
        <v>50113013</v>
      </c>
      <c r="F1017" s="750" t="s">
        <v>1071</v>
      </c>
      <c r="G1017" s="749" t="s">
        <v>649</v>
      </c>
      <c r="H1017" s="749">
        <v>195147</v>
      </c>
      <c r="I1017" s="749">
        <v>195147</v>
      </c>
      <c r="J1017" s="749" t="s">
        <v>1072</v>
      </c>
      <c r="K1017" s="749" t="s">
        <v>1073</v>
      </c>
      <c r="L1017" s="752">
        <v>561.51</v>
      </c>
      <c r="M1017" s="752">
        <v>2</v>
      </c>
      <c r="N1017" s="753">
        <v>1123.02</v>
      </c>
    </row>
    <row r="1018" spans="1:14" ht="14.4" customHeight="1" x14ac:dyDescent="0.3">
      <c r="A1018" s="747" t="s">
        <v>594</v>
      </c>
      <c r="B1018" s="748" t="s">
        <v>595</v>
      </c>
      <c r="C1018" s="749" t="s">
        <v>626</v>
      </c>
      <c r="D1018" s="750" t="s">
        <v>627</v>
      </c>
      <c r="E1018" s="751">
        <v>50113013</v>
      </c>
      <c r="F1018" s="750" t="s">
        <v>1071</v>
      </c>
      <c r="G1018" s="749" t="s">
        <v>636</v>
      </c>
      <c r="H1018" s="749">
        <v>172972</v>
      </c>
      <c r="I1018" s="749">
        <v>72972</v>
      </c>
      <c r="J1018" s="749" t="s">
        <v>1076</v>
      </c>
      <c r="K1018" s="749" t="s">
        <v>1077</v>
      </c>
      <c r="L1018" s="752">
        <v>181.58777777777775</v>
      </c>
      <c r="M1018" s="752">
        <v>54</v>
      </c>
      <c r="N1018" s="753">
        <v>9805.739999999998</v>
      </c>
    </row>
    <row r="1019" spans="1:14" ht="14.4" customHeight="1" x14ac:dyDescent="0.3">
      <c r="A1019" s="747" t="s">
        <v>594</v>
      </c>
      <c r="B1019" s="748" t="s">
        <v>595</v>
      </c>
      <c r="C1019" s="749" t="s">
        <v>626</v>
      </c>
      <c r="D1019" s="750" t="s">
        <v>627</v>
      </c>
      <c r="E1019" s="751">
        <v>50113013</v>
      </c>
      <c r="F1019" s="750" t="s">
        <v>1071</v>
      </c>
      <c r="G1019" s="749" t="s">
        <v>649</v>
      </c>
      <c r="H1019" s="749">
        <v>183817</v>
      </c>
      <c r="I1019" s="749">
        <v>183817</v>
      </c>
      <c r="J1019" s="749" t="s">
        <v>1080</v>
      </c>
      <c r="K1019" s="749" t="s">
        <v>1081</v>
      </c>
      <c r="L1019" s="752">
        <v>918.5</v>
      </c>
      <c r="M1019" s="752">
        <v>8</v>
      </c>
      <c r="N1019" s="753">
        <v>7348</v>
      </c>
    </row>
    <row r="1020" spans="1:14" ht="14.4" customHeight="1" x14ac:dyDescent="0.3">
      <c r="A1020" s="747" t="s">
        <v>594</v>
      </c>
      <c r="B1020" s="748" t="s">
        <v>595</v>
      </c>
      <c r="C1020" s="749" t="s">
        <v>626</v>
      </c>
      <c r="D1020" s="750" t="s">
        <v>627</v>
      </c>
      <c r="E1020" s="751">
        <v>50113013</v>
      </c>
      <c r="F1020" s="750" t="s">
        <v>1071</v>
      </c>
      <c r="G1020" s="749" t="s">
        <v>636</v>
      </c>
      <c r="H1020" s="749">
        <v>164831</v>
      </c>
      <c r="I1020" s="749">
        <v>64831</v>
      </c>
      <c r="J1020" s="749" t="s">
        <v>1421</v>
      </c>
      <c r="K1020" s="749" t="s">
        <v>1422</v>
      </c>
      <c r="L1020" s="752">
        <v>198.88</v>
      </c>
      <c r="M1020" s="752">
        <v>2</v>
      </c>
      <c r="N1020" s="753">
        <v>397.76</v>
      </c>
    </row>
    <row r="1021" spans="1:14" ht="14.4" customHeight="1" x14ac:dyDescent="0.3">
      <c r="A1021" s="747" t="s">
        <v>594</v>
      </c>
      <c r="B1021" s="748" t="s">
        <v>595</v>
      </c>
      <c r="C1021" s="749" t="s">
        <v>626</v>
      </c>
      <c r="D1021" s="750" t="s">
        <v>627</v>
      </c>
      <c r="E1021" s="751">
        <v>50113013</v>
      </c>
      <c r="F1021" s="750" t="s">
        <v>1071</v>
      </c>
      <c r="G1021" s="749" t="s">
        <v>636</v>
      </c>
      <c r="H1021" s="749">
        <v>111706</v>
      </c>
      <c r="I1021" s="749">
        <v>11706</v>
      </c>
      <c r="J1021" s="749" t="s">
        <v>683</v>
      </c>
      <c r="K1021" s="749" t="s">
        <v>1634</v>
      </c>
      <c r="L1021" s="752">
        <v>527.21</v>
      </c>
      <c r="M1021" s="752">
        <v>8</v>
      </c>
      <c r="N1021" s="753">
        <v>4217.68</v>
      </c>
    </row>
    <row r="1022" spans="1:14" ht="14.4" customHeight="1" x14ac:dyDescent="0.3">
      <c r="A1022" s="747" t="s">
        <v>594</v>
      </c>
      <c r="B1022" s="748" t="s">
        <v>595</v>
      </c>
      <c r="C1022" s="749" t="s">
        <v>626</v>
      </c>
      <c r="D1022" s="750" t="s">
        <v>627</v>
      </c>
      <c r="E1022" s="751">
        <v>50113013</v>
      </c>
      <c r="F1022" s="750" t="s">
        <v>1071</v>
      </c>
      <c r="G1022" s="749" t="s">
        <v>636</v>
      </c>
      <c r="H1022" s="749">
        <v>131656</v>
      </c>
      <c r="I1022" s="749">
        <v>131656</v>
      </c>
      <c r="J1022" s="749" t="s">
        <v>1302</v>
      </c>
      <c r="K1022" s="749" t="s">
        <v>1303</v>
      </c>
      <c r="L1022" s="752">
        <v>517</v>
      </c>
      <c r="M1022" s="752">
        <v>2</v>
      </c>
      <c r="N1022" s="753">
        <v>1034</v>
      </c>
    </row>
    <row r="1023" spans="1:14" ht="14.4" customHeight="1" x14ac:dyDescent="0.3">
      <c r="A1023" s="747" t="s">
        <v>594</v>
      </c>
      <c r="B1023" s="748" t="s">
        <v>595</v>
      </c>
      <c r="C1023" s="749" t="s">
        <v>626</v>
      </c>
      <c r="D1023" s="750" t="s">
        <v>627</v>
      </c>
      <c r="E1023" s="751">
        <v>50113013</v>
      </c>
      <c r="F1023" s="750" t="s">
        <v>1071</v>
      </c>
      <c r="G1023" s="749" t="s">
        <v>636</v>
      </c>
      <c r="H1023" s="749">
        <v>162187</v>
      </c>
      <c r="I1023" s="749">
        <v>162187</v>
      </c>
      <c r="J1023" s="749" t="s">
        <v>1091</v>
      </c>
      <c r="K1023" s="749" t="s">
        <v>1092</v>
      </c>
      <c r="L1023" s="752">
        <v>286</v>
      </c>
      <c r="M1023" s="752">
        <v>3</v>
      </c>
      <c r="N1023" s="753">
        <v>858</v>
      </c>
    </row>
    <row r="1024" spans="1:14" ht="14.4" customHeight="1" x14ac:dyDescent="0.3">
      <c r="A1024" s="747" t="s">
        <v>594</v>
      </c>
      <c r="B1024" s="748" t="s">
        <v>595</v>
      </c>
      <c r="C1024" s="749" t="s">
        <v>626</v>
      </c>
      <c r="D1024" s="750" t="s">
        <v>627</v>
      </c>
      <c r="E1024" s="751">
        <v>50113013</v>
      </c>
      <c r="F1024" s="750" t="s">
        <v>1071</v>
      </c>
      <c r="G1024" s="749" t="s">
        <v>636</v>
      </c>
      <c r="H1024" s="749">
        <v>218400</v>
      </c>
      <c r="I1024" s="749">
        <v>218400</v>
      </c>
      <c r="J1024" s="749" t="s">
        <v>1427</v>
      </c>
      <c r="K1024" s="749" t="s">
        <v>1428</v>
      </c>
      <c r="L1024" s="752">
        <v>597.74</v>
      </c>
      <c r="M1024" s="752">
        <v>10</v>
      </c>
      <c r="N1024" s="753">
        <v>5977.4000000000005</v>
      </c>
    </row>
    <row r="1025" spans="1:14" ht="14.4" customHeight="1" x14ac:dyDescent="0.3">
      <c r="A1025" s="747" t="s">
        <v>594</v>
      </c>
      <c r="B1025" s="748" t="s">
        <v>595</v>
      </c>
      <c r="C1025" s="749" t="s">
        <v>626</v>
      </c>
      <c r="D1025" s="750" t="s">
        <v>627</v>
      </c>
      <c r="E1025" s="751">
        <v>50113013</v>
      </c>
      <c r="F1025" s="750" t="s">
        <v>1071</v>
      </c>
      <c r="G1025" s="749" t="s">
        <v>636</v>
      </c>
      <c r="H1025" s="749">
        <v>101066</v>
      </c>
      <c r="I1025" s="749">
        <v>1066</v>
      </c>
      <c r="J1025" s="749" t="s">
        <v>1098</v>
      </c>
      <c r="K1025" s="749" t="s">
        <v>1099</v>
      </c>
      <c r="L1025" s="752">
        <v>57.42</v>
      </c>
      <c r="M1025" s="752">
        <v>10</v>
      </c>
      <c r="N1025" s="753">
        <v>574.20000000000005</v>
      </c>
    </row>
    <row r="1026" spans="1:14" ht="14.4" customHeight="1" x14ac:dyDescent="0.3">
      <c r="A1026" s="747" t="s">
        <v>594</v>
      </c>
      <c r="B1026" s="748" t="s">
        <v>595</v>
      </c>
      <c r="C1026" s="749" t="s">
        <v>626</v>
      </c>
      <c r="D1026" s="750" t="s">
        <v>627</v>
      </c>
      <c r="E1026" s="751">
        <v>50113013</v>
      </c>
      <c r="F1026" s="750" t="s">
        <v>1071</v>
      </c>
      <c r="G1026" s="749" t="s">
        <v>636</v>
      </c>
      <c r="H1026" s="749">
        <v>207280</v>
      </c>
      <c r="I1026" s="749">
        <v>207280</v>
      </c>
      <c r="J1026" s="749" t="s">
        <v>1100</v>
      </c>
      <c r="K1026" s="749" t="s">
        <v>671</v>
      </c>
      <c r="L1026" s="752">
        <v>129.98000000000002</v>
      </c>
      <c r="M1026" s="752">
        <v>1</v>
      </c>
      <c r="N1026" s="753">
        <v>129.98000000000002</v>
      </c>
    </row>
    <row r="1027" spans="1:14" ht="14.4" customHeight="1" x14ac:dyDescent="0.3">
      <c r="A1027" s="747" t="s">
        <v>594</v>
      </c>
      <c r="B1027" s="748" t="s">
        <v>595</v>
      </c>
      <c r="C1027" s="749" t="s">
        <v>626</v>
      </c>
      <c r="D1027" s="750" t="s">
        <v>627</v>
      </c>
      <c r="E1027" s="751">
        <v>50113013</v>
      </c>
      <c r="F1027" s="750" t="s">
        <v>1071</v>
      </c>
      <c r="G1027" s="749" t="s">
        <v>636</v>
      </c>
      <c r="H1027" s="749">
        <v>847476</v>
      </c>
      <c r="I1027" s="749">
        <v>112782</v>
      </c>
      <c r="J1027" s="749" t="s">
        <v>1429</v>
      </c>
      <c r="K1027" s="749" t="s">
        <v>1430</v>
      </c>
      <c r="L1027" s="752">
        <v>673.17566666666664</v>
      </c>
      <c r="M1027" s="752">
        <v>1.5</v>
      </c>
      <c r="N1027" s="753">
        <v>1009.7635</v>
      </c>
    </row>
    <row r="1028" spans="1:14" ht="14.4" customHeight="1" x14ac:dyDescent="0.3">
      <c r="A1028" s="747" t="s">
        <v>594</v>
      </c>
      <c r="B1028" s="748" t="s">
        <v>595</v>
      </c>
      <c r="C1028" s="749" t="s">
        <v>626</v>
      </c>
      <c r="D1028" s="750" t="s">
        <v>627</v>
      </c>
      <c r="E1028" s="751">
        <v>50113013</v>
      </c>
      <c r="F1028" s="750" t="s">
        <v>1071</v>
      </c>
      <c r="G1028" s="749" t="s">
        <v>636</v>
      </c>
      <c r="H1028" s="749">
        <v>216199</v>
      </c>
      <c r="I1028" s="749">
        <v>216199</v>
      </c>
      <c r="J1028" s="749" t="s">
        <v>1101</v>
      </c>
      <c r="K1028" s="749" t="s">
        <v>1102</v>
      </c>
      <c r="L1028" s="752">
        <v>99.90000000000002</v>
      </c>
      <c r="M1028" s="752">
        <v>4</v>
      </c>
      <c r="N1028" s="753">
        <v>399.60000000000008</v>
      </c>
    </row>
    <row r="1029" spans="1:14" ht="14.4" customHeight="1" x14ac:dyDescent="0.3">
      <c r="A1029" s="747" t="s">
        <v>594</v>
      </c>
      <c r="B1029" s="748" t="s">
        <v>595</v>
      </c>
      <c r="C1029" s="749" t="s">
        <v>626</v>
      </c>
      <c r="D1029" s="750" t="s">
        <v>627</v>
      </c>
      <c r="E1029" s="751">
        <v>50113013</v>
      </c>
      <c r="F1029" s="750" t="s">
        <v>1071</v>
      </c>
      <c r="G1029" s="749" t="s">
        <v>636</v>
      </c>
      <c r="H1029" s="749">
        <v>216183</v>
      </c>
      <c r="I1029" s="749">
        <v>216183</v>
      </c>
      <c r="J1029" s="749" t="s">
        <v>1635</v>
      </c>
      <c r="K1029" s="749" t="s">
        <v>1636</v>
      </c>
      <c r="L1029" s="752">
        <v>251.66</v>
      </c>
      <c r="M1029" s="752">
        <v>16</v>
      </c>
      <c r="N1029" s="753">
        <v>4026.56</v>
      </c>
    </row>
    <row r="1030" spans="1:14" ht="14.4" customHeight="1" x14ac:dyDescent="0.3">
      <c r="A1030" s="747" t="s">
        <v>594</v>
      </c>
      <c r="B1030" s="748" t="s">
        <v>595</v>
      </c>
      <c r="C1030" s="749" t="s">
        <v>626</v>
      </c>
      <c r="D1030" s="750" t="s">
        <v>627</v>
      </c>
      <c r="E1030" s="751">
        <v>50113013</v>
      </c>
      <c r="F1030" s="750" t="s">
        <v>1071</v>
      </c>
      <c r="G1030" s="749" t="s">
        <v>596</v>
      </c>
      <c r="H1030" s="749">
        <v>156835</v>
      </c>
      <c r="I1030" s="749">
        <v>156835</v>
      </c>
      <c r="J1030" s="749" t="s">
        <v>1103</v>
      </c>
      <c r="K1030" s="749" t="s">
        <v>1104</v>
      </c>
      <c r="L1030" s="752">
        <v>1116.5</v>
      </c>
      <c r="M1030" s="752">
        <v>9</v>
      </c>
      <c r="N1030" s="753">
        <v>10048.5</v>
      </c>
    </row>
    <row r="1031" spans="1:14" ht="14.4" customHeight="1" x14ac:dyDescent="0.3">
      <c r="A1031" s="747" t="s">
        <v>594</v>
      </c>
      <c r="B1031" s="748" t="s">
        <v>595</v>
      </c>
      <c r="C1031" s="749" t="s">
        <v>626</v>
      </c>
      <c r="D1031" s="750" t="s">
        <v>627</v>
      </c>
      <c r="E1031" s="751">
        <v>50113013</v>
      </c>
      <c r="F1031" s="750" t="s">
        <v>1071</v>
      </c>
      <c r="G1031" s="749" t="s">
        <v>649</v>
      </c>
      <c r="H1031" s="749">
        <v>111592</v>
      </c>
      <c r="I1031" s="749">
        <v>11592</v>
      </c>
      <c r="J1031" s="749" t="s">
        <v>1637</v>
      </c>
      <c r="K1031" s="749" t="s">
        <v>1638</v>
      </c>
      <c r="L1031" s="752">
        <v>368.97000000000008</v>
      </c>
      <c r="M1031" s="752">
        <v>6</v>
      </c>
      <c r="N1031" s="753">
        <v>2213.8200000000006</v>
      </c>
    </row>
    <row r="1032" spans="1:14" ht="14.4" customHeight="1" x14ac:dyDescent="0.3">
      <c r="A1032" s="747" t="s">
        <v>594</v>
      </c>
      <c r="B1032" s="748" t="s">
        <v>595</v>
      </c>
      <c r="C1032" s="749" t="s">
        <v>626</v>
      </c>
      <c r="D1032" s="750" t="s">
        <v>627</v>
      </c>
      <c r="E1032" s="751">
        <v>50113013</v>
      </c>
      <c r="F1032" s="750" t="s">
        <v>1071</v>
      </c>
      <c r="G1032" s="749" t="s">
        <v>636</v>
      </c>
      <c r="H1032" s="749">
        <v>207116</v>
      </c>
      <c r="I1032" s="749">
        <v>207116</v>
      </c>
      <c r="J1032" s="749" t="s">
        <v>1639</v>
      </c>
      <c r="K1032" s="749" t="s">
        <v>1640</v>
      </c>
      <c r="L1032" s="752">
        <v>419.52022006048088</v>
      </c>
      <c r="M1032" s="752">
        <v>13</v>
      </c>
      <c r="N1032" s="753">
        <v>5453.7628607862516</v>
      </c>
    </row>
    <row r="1033" spans="1:14" ht="14.4" customHeight="1" x14ac:dyDescent="0.3">
      <c r="A1033" s="747" t="s">
        <v>594</v>
      </c>
      <c r="B1033" s="748" t="s">
        <v>595</v>
      </c>
      <c r="C1033" s="749" t="s">
        <v>626</v>
      </c>
      <c r="D1033" s="750" t="s">
        <v>627</v>
      </c>
      <c r="E1033" s="751">
        <v>50113013</v>
      </c>
      <c r="F1033" s="750" t="s">
        <v>1071</v>
      </c>
      <c r="G1033" s="749" t="s">
        <v>636</v>
      </c>
      <c r="H1033" s="749">
        <v>101076</v>
      </c>
      <c r="I1033" s="749">
        <v>1076</v>
      </c>
      <c r="J1033" s="749" t="s">
        <v>1641</v>
      </c>
      <c r="K1033" s="749" t="s">
        <v>1379</v>
      </c>
      <c r="L1033" s="752">
        <v>78.430000000000007</v>
      </c>
      <c r="M1033" s="752">
        <v>15</v>
      </c>
      <c r="N1033" s="753">
        <v>1176.45</v>
      </c>
    </row>
    <row r="1034" spans="1:14" ht="14.4" customHeight="1" x14ac:dyDescent="0.3">
      <c r="A1034" s="747" t="s">
        <v>594</v>
      </c>
      <c r="B1034" s="748" t="s">
        <v>595</v>
      </c>
      <c r="C1034" s="749" t="s">
        <v>626</v>
      </c>
      <c r="D1034" s="750" t="s">
        <v>627</v>
      </c>
      <c r="E1034" s="751">
        <v>50113013</v>
      </c>
      <c r="F1034" s="750" t="s">
        <v>1071</v>
      </c>
      <c r="G1034" s="749" t="s">
        <v>649</v>
      </c>
      <c r="H1034" s="749">
        <v>113453</v>
      </c>
      <c r="I1034" s="749">
        <v>113453</v>
      </c>
      <c r="J1034" s="749" t="s">
        <v>1308</v>
      </c>
      <c r="K1034" s="749" t="s">
        <v>1309</v>
      </c>
      <c r="L1034" s="752">
        <v>458.69999999999993</v>
      </c>
      <c r="M1034" s="752">
        <v>9</v>
      </c>
      <c r="N1034" s="753">
        <v>4128.2999999999993</v>
      </c>
    </row>
    <row r="1035" spans="1:14" ht="14.4" customHeight="1" x14ac:dyDescent="0.3">
      <c r="A1035" s="747" t="s">
        <v>594</v>
      </c>
      <c r="B1035" s="748" t="s">
        <v>595</v>
      </c>
      <c r="C1035" s="749" t="s">
        <v>626</v>
      </c>
      <c r="D1035" s="750" t="s">
        <v>627</v>
      </c>
      <c r="E1035" s="751">
        <v>50113013</v>
      </c>
      <c r="F1035" s="750" t="s">
        <v>1071</v>
      </c>
      <c r="G1035" s="749" t="s">
        <v>649</v>
      </c>
      <c r="H1035" s="749">
        <v>166269</v>
      </c>
      <c r="I1035" s="749">
        <v>166269</v>
      </c>
      <c r="J1035" s="749" t="s">
        <v>1111</v>
      </c>
      <c r="K1035" s="749" t="s">
        <v>1112</v>
      </c>
      <c r="L1035" s="752">
        <v>52.88000000000001</v>
      </c>
      <c r="M1035" s="752">
        <v>80</v>
      </c>
      <c r="N1035" s="753">
        <v>4230.4000000000005</v>
      </c>
    </row>
    <row r="1036" spans="1:14" ht="14.4" customHeight="1" x14ac:dyDescent="0.3">
      <c r="A1036" s="747" t="s">
        <v>594</v>
      </c>
      <c r="B1036" s="748" t="s">
        <v>595</v>
      </c>
      <c r="C1036" s="749" t="s">
        <v>626</v>
      </c>
      <c r="D1036" s="750" t="s">
        <v>627</v>
      </c>
      <c r="E1036" s="751">
        <v>50113014</v>
      </c>
      <c r="F1036" s="750" t="s">
        <v>1115</v>
      </c>
      <c r="G1036" s="749" t="s">
        <v>636</v>
      </c>
      <c r="H1036" s="749">
        <v>176150</v>
      </c>
      <c r="I1036" s="749">
        <v>76150</v>
      </c>
      <c r="J1036" s="749" t="s">
        <v>1312</v>
      </c>
      <c r="K1036" s="749" t="s">
        <v>1313</v>
      </c>
      <c r="L1036" s="752">
        <v>117.51000000000002</v>
      </c>
      <c r="M1036" s="752">
        <v>1</v>
      </c>
      <c r="N1036" s="753">
        <v>117.51000000000002</v>
      </c>
    </row>
    <row r="1037" spans="1:14" ht="14.4" customHeight="1" x14ac:dyDescent="0.3">
      <c r="A1037" s="747" t="s">
        <v>594</v>
      </c>
      <c r="B1037" s="748" t="s">
        <v>595</v>
      </c>
      <c r="C1037" s="749" t="s">
        <v>626</v>
      </c>
      <c r="D1037" s="750" t="s">
        <v>627</v>
      </c>
      <c r="E1037" s="751">
        <v>50113014</v>
      </c>
      <c r="F1037" s="750" t="s">
        <v>1115</v>
      </c>
      <c r="G1037" s="749" t="s">
        <v>649</v>
      </c>
      <c r="H1037" s="749">
        <v>64942</v>
      </c>
      <c r="I1037" s="749">
        <v>64942</v>
      </c>
      <c r="J1037" s="749" t="s">
        <v>1116</v>
      </c>
      <c r="K1037" s="749" t="s">
        <v>1117</v>
      </c>
      <c r="L1037" s="752">
        <v>2113.75</v>
      </c>
      <c r="M1037" s="752">
        <v>1</v>
      </c>
      <c r="N1037" s="753">
        <v>2113.75</v>
      </c>
    </row>
    <row r="1038" spans="1:14" ht="14.4" customHeight="1" x14ac:dyDescent="0.3">
      <c r="A1038" s="747" t="s">
        <v>594</v>
      </c>
      <c r="B1038" s="748" t="s">
        <v>595</v>
      </c>
      <c r="C1038" s="749" t="s">
        <v>626</v>
      </c>
      <c r="D1038" s="750" t="s">
        <v>627</v>
      </c>
      <c r="E1038" s="751">
        <v>50113014</v>
      </c>
      <c r="F1038" s="750" t="s">
        <v>1115</v>
      </c>
      <c r="G1038" s="749" t="s">
        <v>649</v>
      </c>
      <c r="H1038" s="749">
        <v>164401</v>
      </c>
      <c r="I1038" s="749">
        <v>164401</v>
      </c>
      <c r="J1038" s="749" t="s">
        <v>1642</v>
      </c>
      <c r="K1038" s="749" t="s">
        <v>1643</v>
      </c>
      <c r="L1038" s="752">
        <v>148.50000000000003</v>
      </c>
      <c r="M1038" s="752">
        <v>12.999999999999998</v>
      </c>
      <c r="N1038" s="753">
        <v>1930.5</v>
      </c>
    </row>
    <row r="1039" spans="1:14" ht="14.4" customHeight="1" x14ac:dyDescent="0.3">
      <c r="A1039" s="747" t="s">
        <v>594</v>
      </c>
      <c r="B1039" s="748" t="s">
        <v>595</v>
      </c>
      <c r="C1039" s="749" t="s">
        <v>629</v>
      </c>
      <c r="D1039" s="750" t="s">
        <v>630</v>
      </c>
      <c r="E1039" s="751">
        <v>50113001</v>
      </c>
      <c r="F1039" s="750" t="s">
        <v>635</v>
      </c>
      <c r="G1039" s="749" t="s">
        <v>649</v>
      </c>
      <c r="H1039" s="749">
        <v>501927</v>
      </c>
      <c r="I1039" s="749">
        <v>172774</v>
      </c>
      <c r="J1039" s="749" t="s">
        <v>1454</v>
      </c>
      <c r="K1039" s="749" t="s">
        <v>1455</v>
      </c>
      <c r="L1039" s="752">
        <v>270.24774193548387</v>
      </c>
      <c r="M1039" s="752">
        <v>31</v>
      </c>
      <c r="N1039" s="753">
        <v>8377.68</v>
      </c>
    </row>
    <row r="1040" spans="1:14" ht="14.4" customHeight="1" x14ac:dyDescent="0.3">
      <c r="A1040" s="747" t="s">
        <v>594</v>
      </c>
      <c r="B1040" s="748" t="s">
        <v>595</v>
      </c>
      <c r="C1040" s="749" t="s">
        <v>629</v>
      </c>
      <c r="D1040" s="750" t="s">
        <v>630</v>
      </c>
      <c r="E1040" s="751">
        <v>50113001</v>
      </c>
      <c r="F1040" s="750" t="s">
        <v>635</v>
      </c>
      <c r="G1040" s="749" t="s">
        <v>636</v>
      </c>
      <c r="H1040" s="749">
        <v>192730</v>
      </c>
      <c r="I1040" s="749">
        <v>92730</v>
      </c>
      <c r="J1040" s="749" t="s">
        <v>639</v>
      </c>
      <c r="K1040" s="749" t="s">
        <v>641</v>
      </c>
      <c r="L1040" s="752">
        <v>455.08333333333326</v>
      </c>
      <c r="M1040" s="752">
        <v>3</v>
      </c>
      <c r="N1040" s="753">
        <v>1365.2499999999998</v>
      </c>
    </row>
    <row r="1041" spans="1:14" ht="14.4" customHeight="1" x14ac:dyDescent="0.3">
      <c r="A1041" s="747" t="s">
        <v>594</v>
      </c>
      <c r="B1041" s="748" t="s">
        <v>595</v>
      </c>
      <c r="C1041" s="749" t="s">
        <v>629</v>
      </c>
      <c r="D1041" s="750" t="s">
        <v>630</v>
      </c>
      <c r="E1041" s="751">
        <v>50113001</v>
      </c>
      <c r="F1041" s="750" t="s">
        <v>635</v>
      </c>
      <c r="G1041" s="749" t="s">
        <v>636</v>
      </c>
      <c r="H1041" s="749">
        <v>176064</v>
      </c>
      <c r="I1041" s="749">
        <v>76064</v>
      </c>
      <c r="J1041" s="749" t="s">
        <v>642</v>
      </c>
      <c r="K1041" s="749" t="s">
        <v>643</v>
      </c>
      <c r="L1041" s="752">
        <v>83.949999999999989</v>
      </c>
      <c r="M1041" s="752">
        <v>2</v>
      </c>
      <c r="N1041" s="753">
        <v>167.89999999999998</v>
      </c>
    </row>
    <row r="1042" spans="1:14" ht="14.4" customHeight="1" x14ac:dyDescent="0.3">
      <c r="A1042" s="747" t="s">
        <v>594</v>
      </c>
      <c r="B1042" s="748" t="s">
        <v>595</v>
      </c>
      <c r="C1042" s="749" t="s">
        <v>629</v>
      </c>
      <c r="D1042" s="750" t="s">
        <v>630</v>
      </c>
      <c r="E1042" s="751">
        <v>50113001</v>
      </c>
      <c r="F1042" s="750" t="s">
        <v>635</v>
      </c>
      <c r="G1042" s="749" t="s">
        <v>636</v>
      </c>
      <c r="H1042" s="749">
        <v>991011</v>
      </c>
      <c r="I1042" s="749">
        <v>0</v>
      </c>
      <c r="J1042" s="749" t="s">
        <v>1458</v>
      </c>
      <c r="K1042" s="749" t="s">
        <v>596</v>
      </c>
      <c r="L1042" s="752">
        <v>0.01</v>
      </c>
      <c r="M1042" s="752">
        <v>30</v>
      </c>
      <c r="N1042" s="753">
        <v>0.3</v>
      </c>
    </row>
    <row r="1043" spans="1:14" ht="14.4" customHeight="1" x14ac:dyDescent="0.3">
      <c r="A1043" s="747" t="s">
        <v>594</v>
      </c>
      <c r="B1043" s="748" t="s">
        <v>595</v>
      </c>
      <c r="C1043" s="749" t="s">
        <v>629</v>
      </c>
      <c r="D1043" s="750" t="s">
        <v>630</v>
      </c>
      <c r="E1043" s="751">
        <v>50113001</v>
      </c>
      <c r="F1043" s="750" t="s">
        <v>635</v>
      </c>
      <c r="G1043" s="749" t="s">
        <v>636</v>
      </c>
      <c r="H1043" s="749">
        <v>202701</v>
      </c>
      <c r="I1043" s="749">
        <v>202701</v>
      </c>
      <c r="J1043" s="749" t="s">
        <v>646</v>
      </c>
      <c r="K1043" s="749" t="s">
        <v>647</v>
      </c>
      <c r="L1043" s="752">
        <v>129.07000000000002</v>
      </c>
      <c r="M1043" s="752">
        <v>1</v>
      </c>
      <c r="N1043" s="753">
        <v>129.07000000000002</v>
      </c>
    </row>
    <row r="1044" spans="1:14" ht="14.4" customHeight="1" x14ac:dyDescent="0.3">
      <c r="A1044" s="747" t="s">
        <v>594</v>
      </c>
      <c r="B1044" s="748" t="s">
        <v>595</v>
      </c>
      <c r="C1044" s="749" t="s">
        <v>629</v>
      </c>
      <c r="D1044" s="750" t="s">
        <v>630</v>
      </c>
      <c r="E1044" s="751">
        <v>50113001</v>
      </c>
      <c r="F1044" s="750" t="s">
        <v>635</v>
      </c>
      <c r="G1044" s="749" t="s">
        <v>649</v>
      </c>
      <c r="H1044" s="749">
        <v>102945</v>
      </c>
      <c r="I1044" s="749">
        <v>2945</v>
      </c>
      <c r="J1044" s="749" t="s">
        <v>652</v>
      </c>
      <c r="K1044" s="749" t="s">
        <v>653</v>
      </c>
      <c r="L1044" s="752">
        <v>8.6850000000000005</v>
      </c>
      <c r="M1044" s="752">
        <v>2</v>
      </c>
      <c r="N1044" s="753">
        <v>17.37</v>
      </c>
    </row>
    <row r="1045" spans="1:14" ht="14.4" customHeight="1" x14ac:dyDescent="0.3">
      <c r="A1045" s="747" t="s">
        <v>594</v>
      </c>
      <c r="B1045" s="748" t="s">
        <v>595</v>
      </c>
      <c r="C1045" s="749" t="s">
        <v>629</v>
      </c>
      <c r="D1045" s="750" t="s">
        <v>630</v>
      </c>
      <c r="E1045" s="751">
        <v>50113001</v>
      </c>
      <c r="F1045" s="750" t="s">
        <v>635</v>
      </c>
      <c r="G1045" s="749" t="s">
        <v>636</v>
      </c>
      <c r="H1045" s="749">
        <v>121887</v>
      </c>
      <c r="I1045" s="749">
        <v>21887</v>
      </c>
      <c r="J1045" s="749" t="s">
        <v>1644</v>
      </c>
      <c r="K1045" s="749" t="s">
        <v>1645</v>
      </c>
      <c r="L1045" s="752">
        <v>45.250000000000007</v>
      </c>
      <c r="M1045" s="752">
        <v>1</v>
      </c>
      <c r="N1045" s="753">
        <v>45.250000000000007</v>
      </c>
    </row>
    <row r="1046" spans="1:14" ht="14.4" customHeight="1" x14ac:dyDescent="0.3">
      <c r="A1046" s="747" t="s">
        <v>594</v>
      </c>
      <c r="B1046" s="748" t="s">
        <v>595</v>
      </c>
      <c r="C1046" s="749" t="s">
        <v>629</v>
      </c>
      <c r="D1046" s="750" t="s">
        <v>630</v>
      </c>
      <c r="E1046" s="751">
        <v>50113001</v>
      </c>
      <c r="F1046" s="750" t="s">
        <v>635</v>
      </c>
      <c r="G1046" s="749" t="s">
        <v>636</v>
      </c>
      <c r="H1046" s="749">
        <v>167547</v>
      </c>
      <c r="I1046" s="749">
        <v>67547</v>
      </c>
      <c r="J1046" s="749" t="s">
        <v>654</v>
      </c>
      <c r="K1046" s="749" t="s">
        <v>655</v>
      </c>
      <c r="L1046" s="752">
        <v>47.11999999999999</v>
      </c>
      <c r="M1046" s="752">
        <v>2</v>
      </c>
      <c r="N1046" s="753">
        <v>94.239999999999981</v>
      </c>
    </row>
    <row r="1047" spans="1:14" ht="14.4" customHeight="1" x14ac:dyDescent="0.3">
      <c r="A1047" s="747" t="s">
        <v>594</v>
      </c>
      <c r="B1047" s="748" t="s">
        <v>595</v>
      </c>
      <c r="C1047" s="749" t="s">
        <v>629</v>
      </c>
      <c r="D1047" s="750" t="s">
        <v>630</v>
      </c>
      <c r="E1047" s="751">
        <v>50113001</v>
      </c>
      <c r="F1047" s="750" t="s">
        <v>635</v>
      </c>
      <c r="G1047" s="749" t="s">
        <v>649</v>
      </c>
      <c r="H1047" s="749">
        <v>127272</v>
      </c>
      <c r="I1047" s="749">
        <v>127272</v>
      </c>
      <c r="J1047" s="749" t="s">
        <v>1120</v>
      </c>
      <c r="K1047" s="749" t="s">
        <v>1462</v>
      </c>
      <c r="L1047" s="752">
        <v>48.6</v>
      </c>
      <c r="M1047" s="752">
        <v>2</v>
      </c>
      <c r="N1047" s="753">
        <v>97.2</v>
      </c>
    </row>
    <row r="1048" spans="1:14" ht="14.4" customHeight="1" x14ac:dyDescent="0.3">
      <c r="A1048" s="747" t="s">
        <v>594</v>
      </c>
      <c r="B1048" s="748" t="s">
        <v>595</v>
      </c>
      <c r="C1048" s="749" t="s">
        <v>629</v>
      </c>
      <c r="D1048" s="750" t="s">
        <v>630</v>
      </c>
      <c r="E1048" s="751">
        <v>50113001</v>
      </c>
      <c r="F1048" s="750" t="s">
        <v>635</v>
      </c>
      <c r="G1048" s="749" t="s">
        <v>636</v>
      </c>
      <c r="H1048" s="749">
        <v>177395</v>
      </c>
      <c r="I1048" s="749">
        <v>177395</v>
      </c>
      <c r="J1048" s="749" t="s">
        <v>1646</v>
      </c>
      <c r="K1048" s="749" t="s">
        <v>1244</v>
      </c>
      <c r="L1048" s="752">
        <v>176.21</v>
      </c>
      <c r="M1048" s="752">
        <v>1</v>
      </c>
      <c r="N1048" s="753">
        <v>176.21</v>
      </c>
    </row>
    <row r="1049" spans="1:14" ht="14.4" customHeight="1" x14ac:dyDescent="0.3">
      <c r="A1049" s="747" t="s">
        <v>594</v>
      </c>
      <c r="B1049" s="748" t="s">
        <v>595</v>
      </c>
      <c r="C1049" s="749" t="s">
        <v>629</v>
      </c>
      <c r="D1049" s="750" t="s">
        <v>630</v>
      </c>
      <c r="E1049" s="751">
        <v>50113001</v>
      </c>
      <c r="F1049" s="750" t="s">
        <v>635</v>
      </c>
      <c r="G1049" s="749" t="s">
        <v>636</v>
      </c>
      <c r="H1049" s="749">
        <v>207930</v>
      </c>
      <c r="I1049" s="749">
        <v>207930</v>
      </c>
      <c r="J1049" s="749" t="s">
        <v>1647</v>
      </c>
      <c r="K1049" s="749" t="s">
        <v>1648</v>
      </c>
      <c r="L1049" s="752">
        <v>37.79</v>
      </c>
      <c r="M1049" s="752">
        <v>1</v>
      </c>
      <c r="N1049" s="753">
        <v>37.79</v>
      </c>
    </row>
    <row r="1050" spans="1:14" ht="14.4" customHeight="1" x14ac:dyDescent="0.3">
      <c r="A1050" s="747" t="s">
        <v>594</v>
      </c>
      <c r="B1050" s="748" t="s">
        <v>595</v>
      </c>
      <c r="C1050" s="749" t="s">
        <v>629</v>
      </c>
      <c r="D1050" s="750" t="s">
        <v>630</v>
      </c>
      <c r="E1050" s="751">
        <v>50113001</v>
      </c>
      <c r="F1050" s="750" t="s">
        <v>635</v>
      </c>
      <c r="G1050" s="749" t="s">
        <v>636</v>
      </c>
      <c r="H1050" s="749">
        <v>235897</v>
      </c>
      <c r="I1050" s="749">
        <v>235897</v>
      </c>
      <c r="J1050" s="749" t="s">
        <v>660</v>
      </c>
      <c r="K1050" s="749" t="s">
        <v>661</v>
      </c>
      <c r="L1050" s="752">
        <v>59.91</v>
      </c>
      <c r="M1050" s="752">
        <v>1</v>
      </c>
      <c r="N1050" s="753">
        <v>59.91</v>
      </c>
    </row>
    <row r="1051" spans="1:14" ht="14.4" customHeight="1" x14ac:dyDescent="0.3">
      <c r="A1051" s="747" t="s">
        <v>594</v>
      </c>
      <c r="B1051" s="748" t="s">
        <v>595</v>
      </c>
      <c r="C1051" s="749" t="s">
        <v>629</v>
      </c>
      <c r="D1051" s="750" t="s">
        <v>630</v>
      </c>
      <c r="E1051" s="751">
        <v>50113001</v>
      </c>
      <c r="F1051" s="750" t="s">
        <v>635</v>
      </c>
      <c r="G1051" s="749" t="s">
        <v>636</v>
      </c>
      <c r="H1051" s="749">
        <v>207931</v>
      </c>
      <c r="I1051" s="749">
        <v>207931</v>
      </c>
      <c r="J1051" s="749" t="s">
        <v>662</v>
      </c>
      <c r="K1051" s="749" t="s">
        <v>663</v>
      </c>
      <c r="L1051" s="752">
        <v>26.090000000000011</v>
      </c>
      <c r="M1051" s="752">
        <v>5</v>
      </c>
      <c r="N1051" s="753">
        <v>130.45000000000005</v>
      </c>
    </row>
    <row r="1052" spans="1:14" ht="14.4" customHeight="1" x14ac:dyDescent="0.3">
      <c r="A1052" s="747" t="s">
        <v>594</v>
      </c>
      <c r="B1052" s="748" t="s">
        <v>595</v>
      </c>
      <c r="C1052" s="749" t="s">
        <v>629</v>
      </c>
      <c r="D1052" s="750" t="s">
        <v>630</v>
      </c>
      <c r="E1052" s="751">
        <v>50113001</v>
      </c>
      <c r="F1052" s="750" t="s">
        <v>635</v>
      </c>
      <c r="G1052" s="749" t="s">
        <v>636</v>
      </c>
      <c r="H1052" s="749">
        <v>169595</v>
      </c>
      <c r="I1052" s="749">
        <v>69595</v>
      </c>
      <c r="J1052" s="749" t="s">
        <v>1649</v>
      </c>
      <c r="K1052" s="749" t="s">
        <v>1650</v>
      </c>
      <c r="L1052" s="752">
        <v>612.61</v>
      </c>
      <c r="M1052" s="752">
        <v>4</v>
      </c>
      <c r="N1052" s="753">
        <v>2450.44</v>
      </c>
    </row>
    <row r="1053" spans="1:14" ht="14.4" customHeight="1" x14ac:dyDescent="0.3">
      <c r="A1053" s="747" t="s">
        <v>594</v>
      </c>
      <c r="B1053" s="748" t="s">
        <v>595</v>
      </c>
      <c r="C1053" s="749" t="s">
        <v>629</v>
      </c>
      <c r="D1053" s="750" t="s">
        <v>630</v>
      </c>
      <c r="E1053" s="751">
        <v>50113001</v>
      </c>
      <c r="F1053" s="750" t="s">
        <v>635</v>
      </c>
      <c r="G1053" s="749" t="s">
        <v>636</v>
      </c>
      <c r="H1053" s="749">
        <v>196303</v>
      </c>
      <c r="I1053" s="749">
        <v>96303</v>
      </c>
      <c r="J1053" s="749" t="s">
        <v>666</v>
      </c>
      <c r="K1053" s="749" t="s">
        <v>667</v>
      </c>
      <c r="L1053" s="752">
        <v>55.090000000000011</v>
      </c>
      <c r="M1053" s="752">
        <v>1</v>
      </c>
      <c r="N1053" s="753">
        <v>55.090000000000011</v>
      </c>
    </row>
    <row r="1054" spans="1:14" ht="14.4" customHeight="1" x14ac:dyDescent="0.3">
      <c r="A1054" s="747" t="s">
        <v>594</v>
      </c>
      <c r="B1054" s="748" t="s">
        <v>595</v>
      </c>
      <c r="C1054" s="749" t="s">
        <v>629</v>
      </c>
      <c r="D1054" s="750" t="s">
        <v>630</v>
      </c>
      <c r="E1054" s="751">
        <v>50113001</v>
      </c>
      <c r="F1054" s="750" t="s">
        <v>635</v>
      </c>
      <c r="G1054" s="749" t="s">
        <v>649</v>
      </c>
      <c r="H1054" s="749">
        <v>158659</v>
      </c>
      <c r="I1054" s="749">
        <v>58659</v>
      </c>
      <c r="J1054" s="749" t="s">
        <v>1651</v>
      </c>
      <c r="K1054" s="749" t="s">
        <v>1147</v>
      </c>
      <c r="L1054" s="752">
        <v>54.93</v>
      </c>
      <c r="M1054" s="752">
        <v>1</v>
      </c>
      <c r="N1054" s="753">
        <v>54.93</v>
      </c>
    </row>
    <row r="1055" spans="1:14" ht="14.4" customHeight="1" x14ac:dyDescent="0.3">
      <c r="A1055" s="747" t="s">
        <v>594</v>
      </c>
      <c r="B1055" s="748" t="s">
        <v>595</v>
      </c>
      <c r="C1055" s="749" t="s">
        <v>629</v>
      </c>
      <c r="D1055" s="750" t="s">
        <v>630</v>
      </c>
      <c r="E1055" s="751">
        <v>50113001</v>
      </c>
      <c r="F1055" s="750" t="s">
        <v>635</v>
      </c>
      <c r="G1055" s="749" t="s">
        <v>636</v>
      </c>
      <c r="H1055" s="749">
        <v>100392</v>
      </c>
      <c r="I1055" s="749">
        <v>392</v>
      </c>
      <c r="J1055" s="749" t="s">
        <v>1652</v>
      </c>
      <c r="K1055" s="749" t="s">
        <v>1263</v>
      </c>
      <c r="L1055" s="752">
        <v>57.59</v>
      </c>
      <c r="M1055" s="752">
        <v>3</v>
      </c>
      <c r="N1055" s="753">
        <v>172.77</v>
      </c>
    </row>
    <row r="1056" spans="1:14" ht="14.4" customHeight="1" x14ac:dyDescent="0.3">
      <c r="A1056" s="747" t="s">
        <v>594</v>
      </c>
      <c r="B1056" s="748" t="s">
        <v>595</v>
      </c>
      <c r="C1056" s="749" t="s">
        <v>629</v>
      </c>
      <c r="D1056" s="750" t="s">
        <v>630</v>
      </c>
      <c r="E1056" s="751">
        <v>50113001</v>
      </c>
      <c r="F1056" s="750" t="s">
        <v>635</v>
      </c>
      <c r="G1056" s="749" t="s">
        <v>636</v>
      </c>
      <c r="H1056" s="749">
        <v>192351</v>
      </c>
      <c r="I1056" s="749">
        <v>92351</v>
      </c>
      <c r="J1056" s="749" t="s">
        <v>1467</v>
      </c>
      <c r="K1056" s="749" t="s">
        <v>1468</v>
      </c>
      <c r="L1056" s="752">
        <v>86.219999999999985</v>
      </c>
      <c r="M1056" s="752">
        <v>22</v>
      </c>
      <c r="N1056" s="753">
        <v>1896.8399999999997</v>
      </c>
    </row>
    <row r="1057" spans="1:14" ht="14.4" customHeight="1" x14ac:dyDescent="0.3">
      <c r="A1057" s="747" t="s">
        <v>594</v>
      </c>
      <c r="B1057" s="748" t="s">
        <v>595</v>
      </c>
      <c r="C1057" s="749" t="s">
        <v>629</v>
      </c>
      <c r="D1057" s="750" t="s">
        <v>630</v>
      </c>
      <c r="E1057" s="751">
        <v>50113001</v>
      </c>
      <c r="F1057" s="750" t="s">
        <v>635</v>
      </c>
      <c r="G1057" s="749" t="s">
        <v>636</v>
      </c>
      <c r="H1057" s="749">
        <v>112891</v>
      </c>
      <c r="I1057" s="749">
        <v>12891</v>
      </c>
      <c r="J1057" s="749" t="s">
        <v>670</v>
      </c>
      <c r="K1057" s="749" t="s">
        <v>1653</v>
      </c>
      <c r="L1057" s="752">
        <v>58.33</v>
      </c>
      <c r="M1057" s="752">
        <v>4</v>
      </c>
      <c r="N1057" s="753">
        <v>233.32</v>
      </c>
    </row>
    <row r="1058" spans="1:14" ht="14.4" customHeight="1" x14ac:dyDescent="0.3">
      <c r="A1058" s="747" t="s">
        <v>594</v>
      </c>
      <c r="B1058" s="748" t="s">
        <v>595</v>
      </c>
      <c r="C1058" s="749" t="s">
        <v>629</v>
      </c>
      <c r="D1058" s="750" t="s">
        <v>630</v>
      </c>
      <c r="E1058" s="751">
        <v>50113001</v>
      </c>
      <c r="F1058" s="750" t="s">
        <v>635</v>
      </c>
      <c r="G1058" s="749" t="s">
        <v>636</v>
      </c>
      <c r="H1058" s="749">
        <v>112892</v>
      </c>
      <c r="I1058" s="749">
        <v>12892</v>
      </c>
      <c r="J1058" s="749" t="s">
        <v>670</v>
      </c>
      <c r="K1058" s="749" t="s">
        <v>671</v>
      </c>
      <c r="L1058" s="752">
        <v>104.13800000000001</v>
      </c>
      <c r="M1058" s="752">
        <v>10</v>
      </c>
      <c r="N1058" s="753">
        <v>1041.3800000000001</v>
      </c>
    </row>
    <row r="1059" spans="1:14" ht="14.4" customHeight="1" x14ac:dyDescent="0.3">
      <c r="A1059" s="747" t="s">
        <v>594</v>
      </c>
      <c r="B1059" s="748" t="s">
        <v>595</v>
      </c>
      <c r="C1059" s="749" t="s">
        <v>629</v>
      </c>
      <c r="D1059" s="750" t="s">
        <v>630</v>
      </c>
      <c r="E1059" s="751">
        <v>50113001</v>
      </c>
      <c r="F1059" s="750" t="s">
        <v>635</v>
      </c>
      <c r="G1059" s="749" t="s">
        <v>636</v>
      </c>
      <c r="H1059" s="749">
        <v>162320</v>
      </c>
      <c r="I1059" s="749">
        <v>62320</v>
      </c>
      <c r="J1059" s="749" t="s">
        <v>676</v>
      </c>
      <c r="K1059" s="749" t="s">
        <v>677</v>
      </c>
      <c r="L1059" s="752">
        <v>76.086666666666687</v>
      </c>
      <c r="M1059" s="752">
        <v>6</v>
      </c>
      <c r="N1059" s="753">
        <v>456.5200000000001</v>
      </c>
    </row>
    <row r="1060" spans="1:14" ht="14.4" customHeight="1" x14ac:dyDescent="0.3">
      <c r="A1060" s="747" t="s">
        <v>594</v>
      </c>
      <c r="B1060" s="748" t="s">
        <v>595</v>
      </c>
      <c r="C1060" s="749" t="s">
        <v>629</v>
      </c>
      <c r="D1060" s="750" t="s">
        <v>630</v>
      </c>
      <c r="E1060" s="751">
        <v>50113001</v>
      </c>
      <c r="F1060" s="750" t="s">
        <v>635</v>
      </c>
      <c r="G1060" s="749" t="s">
        <v>596</v>
      </c>
      <c r="H1060" s="749">
        <v>225589</v>
      </c>
      <c r="I1060" s="749">
        <v>225589</v>
      </c>
      <c r="J1060" s="749" t="s">
        <v>1472</v>
      </c>
      <c r="K1060" s="749" t="s">
        <v>1473</v>
      </c>
      <c r="L1060" s="752">
        <v>77.29000000000002</v>
      </c>
      <c r="M1060" s="752">
        <v>1</v>
      </c>
      <c r="N1060" s="753">
        <v>77.29000000000002</v>
      </c>
    </row>
    <row r="1061" spans="1:14" ht="14.4" customHeight="1" x14ac:dyDescent="0.3">
      <c r="A1061" s="747" t="s">
        <v>594</v>
      </c>
      <c r="B1061" s="748" t="s">
        <v>595</v>
      </c>
      <c r="C1061" s="749" t="s">
        <v>629</v>
      </c>
      <c r="D1061" s="750" t="s">
        <v>630</v>
      </c>
      <c r="E1061" s="751">
        <v>50113001</v>
      </c>
      <c r="F1061" s="750" t="s">
        <v>635</v>
      </c>
      <c r="G1061" s="749" t="s">
        <v>636</v>
      </c>
      <c r="H1061" s="749">
        <v>231696</v>
      </c>
      <c r="I1061" s="749">
        <v>231696</v>
      </c>
      <c r="J1061" s="749" t="s">
        <v>1132</v>
      </c>
      <c r="K1061" s="749" t="s">
        <v>1135</v>
      </c>
      <c r="L1061" s="752">
        <v>207.42</v>
      </c>
      <c r="M1061" s="752">
        <v>1</v>
      </c>
      <c r="N1061" s="753">
        <v>207.42</v>
      </c>
    </row>
    <row r="1062" spans="1:14" ht="14.4" customHeight="1" x14ac:dyDescent="0.3">
      <c r="A1062" s="747" t="s">
        <v>594</v>
      </c>
      <c r="B1062" s="748" t="s">
        <v>595</v>
      </c>
      <c r="C1062" s="749" t="s">
        <v>629</v>
      </c>
      <c r="D1062" s="750" t="s">
        <v>630</v>
      </c>
      <c r="E1062" s="751">
        <v>50113001</v>
      </c>
      <c r="F1062" s="750" t="s">
        <v>635</v>
      </c>
      <c r="G1062" s="749" t="s">
        <v>636</v>
      </c>
      <c r="H1062" s="749">
        <v>231701</v>
      </c>
      <c r="I1062" s="749">
        <v>231701</v>
      </c>
      <c r="J1062" s="749" t="s">
        <v>1132</v>
      </c>
      <c r="K1062" s="749" t="s">
        <v>1324</v>
      </c>
      <c r="L1062" s="752">
        <v>93.859999999999985</v>
      </c>
      <c r="M1062" s="752">
        <v>1</v>
      </c>
      <c r="N1062" s="753">
        <v>93.859999999999985</v>
      </c>
    </row>
    <row r="1063" spans="1:14" ht="14.4" customHeight="1" x14ac:dyDescent="0.3">
      <c r="A1063" s="747" t="s">
        <v>594</v>
      </c>
      <c r="B1063" s="748" t="s">
        <v>595</v>
      </c>
      <c r="C1063" s="749" t="s">
        <v>629</v>
      </c>
      <c r="D1063" s="750" t="s">
        <v>630</v>
      </c>
      <c r="E1063" s="751">
        <v>50113001</v>
      </c>
      <c r="F1063" s="750" t="s">
        <v>635</v>
      </c>
      <c r="G1063" s="749" t="s">
        <v>636</v>
      </c>
      <c r="H1063" s="749">
        <v>231689</v>
      </c>
      <c r="I1063" s="749">
        <v>231689</v>
      </c>
      <c r="J1063" s="749" t="s">
        <v>1132</v>
      </c>
      <c r="K1063" s="749" t="s">
        <v>1133</v>
      </c>
      <c r="L1063" s="752">
        <v>291.68999999999994</v>
      </c>
      <c r="M1063" s="752">
        <v>1</v>
      </c>
      <c r="N1063" s="753">
        <v>291.68999999999994</v>
      </c>
    </row>
    <row r="1064" spans="1:14" ht="14.4" customHeight="1" x14ac:dyDescent="0.3">
      <c r="A1064" s="747" t="s">
        <v>594</v>
      </c>
      <c r="B1064" s="748" t="s">
        <v>595</v>
      </c>
      <c r="C1064" s="749" t="s">
        <v>629</v>
      </c>
      <c r="D1064" s="750" t="s">
        <v>630</v>
      </c>
      <c r="E1064" s="751">
        <v>50113001</v>
      </c>
      <c r="F1064" s="750" t="s">
        <v>635</v>
      </c>
      <c r="G1064" s="749" t="s">
        <v>636</v>
      </c>
      <c r="H1064" s="749">
        <v>231697</v>
      </c>
      <c r="I1064" s="749">
        <v>231697</v>
      </c>
      <c r="J1064" s="749" t="s">
        <v>1132</v>
      </c>
      <c r="K1064" s="749" t="s">
        <v>1474</v>
      </c>
      <c r="L1064" s="752">
        <v>72.340000000000018</v>
      </c>
      <c r="M1064" s="752">
        <v>3</v>
      </c>
      <c r="N1064" s="753">
        <v>217.02000000000004</v>
      </c>
    </row>
    <row r="1065" spans="1:14" ht="14.4" customHeight="1" x14ac:dyDescent="0.3">
      <c r="A1065" s="747" t="s">
        <v>594</v>
      </c>
      <c r="B1065" s="748" t="s">
        <v>595</v>
      </c>
      <c r="C1065" s="749" t="s">
        <v>629</v>
      </c>
      <c r="D1065" s="750" t="s">
        <v>630</v>
      </c>
      <c r="E1065" s="751">
        <v>50113001</v>
      </c>
      <c r="F1065" s="750" t="s">
        <v>635</v>
      </c>
      <c r="G1065" s="749" t="s">
        <v>636</v>
      </c>
      <c r="H1065" s="749">
        <v>993603</v>
      </c>
      <c r="I1065" s="749">
        <v>0</v>
      </c>
      <c r="J1065" s="749" t="s">
        <v>682</v>
      </c>
      <c r="K1065" s="749" t="s">
        <v>596</v>
      </c>
      <c r="L1065" s="752">
        <v>178.41</v>
      </c>
      <c r="M1065" s="752">
        <v>3</v>
      </c>
      <c r="N1065" s="753">
        <v>535.23</v>
      </c>
    </row>
    <row r="1066" spans="1:14" ht="14.4" customHeight="1" x14ac:dyDescent="0.3">
      <c r="A1066" s="747" t="s">
        <v>594</v>
      </c>
      <c r="B1066" s="748" t="s">
        <v>595</v>
      </c>
      <c r="C1066" s="749" t="s">
        <v>629</v>
      </c>
      <c r="D1066" s="750" t="s">
        <v>630</v>
      </c>
      <c r="E1066" s="751">
        <v>50113001</v>
      </c>
      <c r="F1066" s="750" t="s">
        <v>635</v>
      </c>
      <c r="G1066" s="749" t="s">
        <v>636</v>
      </c>
      <c r="H1066" s="749">
        <v>203954</v>
      </c>
      <c r="I1066" s="749">
        <v>203954</v>
      </c>
      <c r="J1066" s="749" t="s">
        <v>683</v>
      </c>
      <c r="K1066" s="749" t="s">
        <v>684</v>
      </c>
      <c r="L1066" s="752">
        <v>92.399999999999991</v>
      </c>
      <c r="M1066" s="752">
        <v>14</v>
      </c>
      <c r="N1066" s="753">
        <v>1293.5999999999999</v>
      </c>
    </row>
    <row r="1067" spans="1:14" ht="14.4" customHeight="1" x14ac:dyDescent="0.3">
      <c r="A1067" s="747" t="s">
        <v>594</v>
      </c>
      <c r="B1067" s="748" t="s">
        <v>595</v>
      </c>
      <c r="C1067" s="749" t="s">
        <v>629</v>
      </c>
      <c r="D1067" s="750" t="s">
        <v>630</v>
      </c>
      <c r="E1067" s="751">
        <v>50113001</v>
      </c>
      <c r="F1067" s="750" t="s">
        <v>635</v>
      </c>
      <c r="G1067" s="749" t="s">
        <v>649</v>
      </c>
      <c r="H1067" s="749">
        <v>158697</v>
      </c>
      <c r="I1067" s="749">
        <v>158697</v>
      </c>
      <c r="J1067" s="749" t="s">
        <v>685</v>
      </c>
      <c r="K1067" s="749" t="s">
        <v>1142</v>
      </c>
      <c r="L1067" s="752">
        <v>87.13</v>
      </c>
      <c r="M1067" s="752">
        <v>3</v>
      </c>
      <c r="N1067" s="753">
        <v>261.39</v>
      </c>
    </row>
    <row r="1068" spans="1:14" ht="14.4" customHeight="1" x14ac:dyDescent="0.3">
      <c r="A1068" s="747" t="s">
        <v>594</v>
      </c>
      <c r="B1068" s="748" t="s">
        <v>595</v>
      </c>
      <c r="C1068" s="749" t="s">
        <v>629</v>
      </c>
      <c r="D1068" s="750" t="s">
        <v>630</v>
      </c>
      <c r="E1068" s="751">
        <v>50113001</v>
      </c>
      <c r="F1068" s="750" t="s">
        <v>635</v>
      </c>
      <c r="G1068" s="749" t="s">
        <v>636</v>
      </c>
      <c r="H1068" s="749">
        <v>199466</v>
      </c>
      <c r="I1068" s="749">
        <v>199466</v>
      </c>
      <c r="J1068" s="749" t="s">
        <v>687</v>
      </c>
      <c r="K1068" s="749" t="s">
        <v>688</v>
      </c>
      <c r="L1068" s="752">
        <v>112.50999999999999</v>
      </c>
      <c r="M1068" s="752">
        <v>1</v>
      </c>
      <c r="N1068" s="753">
        <v>112.50999999999999</v>
      </c>
    </row>
    <row r="1069" spans="1:14" ht="14.4" customHeight="1" x14ac:dyDescent="0.3">
      <c r="A1069" s="747" t="s">
        <v>594</v>
      </c>
      <c r="B1069" s="748" t="s">
        <v>595</v>
      </c>
      <c r="C1069" s="749" t="s">
        <v>629</v>
      </c>
      <c r="D1069" s="750" t="s">
        <v>630</v>
      </c>
      <c r="E1069" s="751">
        <v>50113001</v>
      </c>
      <c r="F1069" s="750" t="s">
        <v>635</v>
      </c>
      <c r="G1069" s="749" t="s">
        <v>636</v>
      </c>
      <c r="H1069" s="749">
        <v>147515</v>
      </c>
      <c r="I1069" s="749">
        <v>47515</v>
      </c>
      <c r="J1069" s="749" t="s">
        <v>1144</v>
      </c>
      <c r="K1069" s="749" t="s">
        <v>1654</v>
      </c>
      <c r="L1069" s="752">
        <v>143.49999999999997</v>
      </c>
      <c r="M1069" s="752">
        <v>1</v>
      </c>
      <c r="N1069" s="753">
        <v>143.49999999999997</v>
      </c>
    </row>
    <row r="1070" spans="1:14" ht="14.4" customHeight="1" x14ac:dyDescent="0.3">
      <c r="A1070" s="747" t="s">
        <v>594</v>
      </c>
      <c r="B1070" s="748" t="s">
        <v>595</v>
      </c>
      <c r="C1070" s="749" t="s">
        <v>629</v>
      </c>
      <c r="D1070" s="750" t="s">
        <v>630</v>
      </c>
      <c r="E1070" s="751">
        <v>50113001</v>
      </c>
      <c r="F1070" s="750" t="s">
        <v>635</v>
      </c>
      <c r="G1070" s="749" t="s">
        <v>636</v>
      </c>
      <c r="H1070" s="749">
        <v>147514</v>
      </c>
      <c r="I1070" s="749">
        <v>47514</v>
      </c>
      <c r="J1070" s="749" t="s">
        <v>1144</v>
      </c>
      <c r="K1070" s="749" t="s">
        <v>1145</v>
      </c>
      <c r="L1070" s="752">
        <v>37.36</v>
      </c>
      <c r="M1070" s="752">
        <v>1</v>
      </c>
      <c r="N1070" s="753">
        <v>37.36</v>
      </c>
    </row>
    <row r="1071" spans="1:14" ht="14.4" customHeight="1" x14ac:dyDescent="0.3">
      <c r="A1071" s="747" t="s">
        <v>594</v>
      </c>
      <c r="B1071" s="748" t="s">
        <v>595</v>
      </c>
      <c r="C1071" s="749" t="s">
        <v>629</v>
      </c>
      <c r="D1071" s="750" t="s">
        <v>630</v>
      </c>
      <c r="E1071" s="751">
        <v>50113001</v>
      </c>
      <c r="F1071" s="750" t="s">
        <v>635</v>
      </c>
      <c r="G1071" s="749" t="s">
        <v>636</v>
      </c>
      <c r="H1071" s="749">
        <v>850642</v>
      </c>
      <c r="I1071" s="749">
        <v>169673</v>
      </c>
      <c r="J1071" s="749" t="s">
        <v>691</v>
      </c>
      <c r="K1071" s="749" t="s">
        <v>692</v>
      </c>
      <c r="L1071" s="752">
        <v>139.12000000000003</v>
      </c>
      <c r="M1071" s="752">
        <v>1</v>
      </c>
      <c r="N1071" s="753">
        <v>139.12000000000003</v>
      </c>
    </row>
    <row r="1072" spans="1:14" ht="14.4" customHeight="1" x14ac:dyDescent="0.3">
      <c r="A1072" s="747" t="s">
        <v>594</v>
      </c>
      <c r="B1072" s="748" t="s">
        <v>595</v>
      </c>
      <c r="C1072" s="749" t="s">
        <v>629</v>
      </c>
      <c r="D1072" s="750" t="s">
        <v>630</v>
      </c>
      <c r="E1072" s="751">
        <v>50113001</v>
      </c>
      <c r="F1072" s="750" t="s">
        <v>635</v>
      </c>
      <c r="G1072" s="749" t="s">
        <v>636</v>
      </c>
      <c r="H1072" s="749">
        <v>195474</v>
      </c>
      <c r="I1072" s="749">
        <v>195474</v>
      </c>
      <c r="J1072" s="749" t="s">
        <v>1655</v>
      </c>
      <c r="K1072" s="749" t="s">
        <v>1656</v>
      </c>
      <c r="L1072" s="752">
        <v>70.66</v>
      </c>
      <c r="M1072" s="752">
        <v>1</v>
      </c>
      <c r="N1072" s="753">
        <v>70.66</v>
      </c>
    </row>
    <row r="1073" spans="1:14" ht="14.4" customHeight="1" x14ac:dyDescent="0.3">
      <c r="A1073" s="747" t="s">
        <v>594</v>
      </c>
      <c r="B1073" s="748" t="s">
        <v>595</v>
      </c>
      <c r="C1073" s="749" t="s">
        <v>629</v>
      </c>
      <c r="D1073" s="750" t="s">
        <v>630</v>
      </c>
      <c r="E1073" s="751">
        <v>50113001</v>
      </c>
      <c r="F1073" s="750" t="s">
        <v>635</v>
      </c>
      <c r="G1073" s="749" t="s">
        <v>636</v>
      </c>
      <c r="H1073" s="749">
        <v>218181</v>
      </c>
      <c r="I1073" s="749">
        <v>218181</v>
      </c>
      <c r="J1073" s="749" t="s">
        <v>1657</v>
      </c>
      <c r="K1073" s="749" t="s">
        <v>1658</v>
      </c>
      <c r="L1073" s="752">
        <v>86.39</v>
      </c>
      <c r="M1073" s="752">
        <v>1</v>
      </c>
      <c r="N1073" s="753">
        <v>86.39</v>
      </c>
    </row>
    <row r="1074" spans="1:14" ht="14.4" customHeight="1" x14ac:dyDescent="0.3">
      <c r="A1074" s="747" t="s">
        <v>594</v>
      </c>
      <c r="B1074" s="748" t="s">
        <v>595</v>
      </c>
      <c r="C1074" s="749" t="s">
        <v>629</v>
      </c>
      <c r="D1074" s="750" t="s">
        <v>630</v>
      </c>
      <c r="E1074" s="751">
        <v>50113001</v>
      </c>
      <c r="F1074" s="750" t="s">
        <v>635</v>
      </c>
      <c r="G1074" s="749" t="s">
        <v>636</v>
      </c>
      <c r="H1074" s="749">
        <v>150660</v>
      </c>
      <c r="I1074" s="749">
        <v>150660</v>
      </c>
      <c r="J1074" s="749" t="s">
        <v>1327</v>
      </c>
      <c r="K1074" s="749" t="s">
        <v>1328</v>
      </c>
      <c r="L1074" s="752">
        <v>804.89999999999986</v>
      </c>
      <c r="M1074" s="752">
        <v>13</v>
      </c>
      <c r="N1074" s="753">
        <v>10463.699999999999</v>
      </c>
    </row>
    <row r="1075" spans="1:14" ht="14.4" customHeight="1" x14ac:dyDescent="0.3">
      <c r="A1075" s="747" t="s">
        <v>594</v>
      </c>
      <c r="B1075" s="748" t="s">
        <v>595</v>
      </c>
      <c r="C1075" s="749" t="s">
        <v>629</v>
      </c>
      <c r="D1075" s="750" t="s">
        <v>630</v>
      </c>
      <c r="E1075" s="751">
        <v>50113001</v>
      </c>
      <c r="F1075" s="750" t="s">
        <v>635</v>
      </c>
      <c r="G1075" s="749" t="s">
        <v>636</v>
      </c>
      <c r="H1075" s="749">
        <v>145981</v>
      </c>
      <c r="I1075" s="749">
        <v>45981</v>
      </c>
      <c r="J1075" s="749" t="s">
        <v>1329</v>
      </c>
      <c r="K1075" s="749" t="s">
        <v>1330</v>
      </c>
      <c r="L1075" s="752">
        <v>1650</v>
      </c>
      <c r="M1075" s="752">
        <v>5</v>
      </c>
      <c r="N1075" s="753">
        <v>8250</v>
      </c>
    </row>
    <row r="1076" spans="1:14" ht="14.4" customHeight="1" x14ac:dyDescent="0.3">
      <c r="A1076" s="747" t="s">
        <v>594</v>
      </c>
      <c r="B1076" s="748" t="s">
        <v>595</v>
      </c>
      <c r="C1076" s="749" t="s">
        <v>629</v>
      </c>
      <c r="D1076" s="750" t="s">
        <v>630</v>
      </c>
      <c r="E1076" s="751">
        <v>50113001</v>
      </c>
      <c r="F1076" s="750" t="s">
        <v>635</v>
      </c>
      <c r="G1076" s="749" t="s">
        <v>636</v>
      </c>
      <c r="H1076" s="749">
        <v>230415</v>
      </c>
      <c r="I1076" s="749">
        <v>230415</v>
      </c>
      <c r="J1076" s="749" t="s">
        <v>1331</v>
      </c>
      <c r="K1076" s="749" t="s">
        <v>1332</v>
      </c>
      <c r="L1076" s="752">
        <v>27.089999999999996</v>
      </c>
      <c r="M1076" s="752">
        <v>2</v>
      </c>
      <c r="N1076" s="753">
        <v>54.179999999999993</v>
      </c>
    </row>
    <row r="1077" spans="1:14" ht="14.4" customHeight="1" x14ac:dyDescent="0.3">
      <c r="A1077" s="747" t="s">
        <v>594</v>
      </c>
      <c r="B1077" s="748" t="s">
        <v>595</v>
      </c>
      <c r="C1077" s="749" t="s">
        <v>629</v>
      </c>
      <c r="D1077" s="750" t="s">
        <v>630</v>
      </c>
      <c r="E1077" s="751">
        <v>50113001</v>
      </c>
      <c r="F1077" s="750" t="s">
        <v>635</v>
      </c>
      <c r="G1077" s="749" t="s">
        <v>636</v>
      </c>
      <c r="H1077" s="749">
        <v>849302</v>
      </c>
      <c r="I1077" s="749">
        <v>115403</v>
      </c>
      <c r="J1077" s="749" t="s">
        <v>1480</v>
      </c>
      <c r="K1077" s="749" t="s">
        <v>1659</v>
      </c>
      <c r="L1077" s="752">
        <v>1019.4699999999999</v>
      </c>
      <c r="M1077" s="752">
        <v>1</v>
      </c>
      <c r="N1077" s="753">
        <v>1019.4699999999999</v>
      </c>
    </row>
    <row r="1078" spans="1:14" ht="14.4" customHeight="1" x14ac:dyDescent="0.3">
      <c r="A1078" s="747" t="s">
        <v>594</v>
      </c>
      <c r="B1078" s="748" t="s">
        <v>595</v>
      </c>
      <c r="C1078" s="749" t="s">
        <v>629</v>
      </c>
      <c r="D1078" s="750" t="s">
        <v>630</v>
      </c>
      <c r="E1078" s="751">
        <v>50113001</v>
      </c>
      <c r="F1078" s="750" t="s">
        <v>635</v>
      </c>
      <c r="G1078" s="749" t="s">
        <v>636</v>
      </c>
      <c r="H1078" s="749">
        <v>114821</v>
      </c>
      <c r="I1078" s="749">
        <v>14821</v>
      </c>
      <c r="J1078" s="749" t="s">
        <v>1660</v>
      </c>
      <c r="K1078" s="749" t="s">
        <v>1661</v>
      </c>
      <c r="L1078" s="752">
        <v>284.26</v>
      </c>
      <c r="M1078" s="752">
        <v>1</v>
      </c>
      <c r="N1078" s="753">
        <v>284.26</v>
      </c>
    </row>
    <row r="1079" spans="1:14" ht="14.4" customHeight="1" x14ac:dyDescent="0.3">
      <c r="A1079" s="747" t="s">
        <v>594</v>
      </c>
      <c r="B1079" s="748" t="s">
        <v>595</v>
      </c>
      <c r="C1079" s="749" t="s">
        <v>629</v>
      </c>
      <c r="D1079" s="750" t="s">
        <v>630</v>
      </c>
      <c r="E1079" s="751">
        <v>50113001</v>
      </c>
      <c r="F1079" s="750" t="s">
        <v>635</v>
      </c>
      <c r="G1079" s="749" t="s">
        <v>649</v>
      </c>
      <c r="H1079" s="749">
        <v>214435</v>
      </c>
      <c r="I1079" s="749">
        <v>214435</v>
      </c>
      <c r="J1079" s="749" t="s">
        <v>702</v>
      </c>
      <c r="K1079" s="749" t="s">
        <v>703</v>
      </c>
      <c r="L1079" s="752">
        <v>42.880000000000017</v>
      </c>
      <c r="M1079" s="752">
        <v>3</v>
      </c>
      <c r="N1079" s="753">
        <v>128.64000000000004</v>
      </c>
    </row>
    <row r="1080" spans="1:14" ht="14.4" customHeight="1" x14ac:dyDescent="0.3">
      <c r="A1080" s="747" t="s">
        <v>594</v>
      </c>
      <c r="B1080" s="748" t="s">
        <v>595</v>
      </c>
      <c r="C1080" s="749" t="s">
        <v>629</v>
      </c>
      <c r="D1080" s="750" t="s">
        <v>630</v>
      </c>
      <c r="E1080" s="751">
        <v>50113001</v>
      </c>
      <c r="F1080" s="750" t="s">
        <v>635</v>
      </c>
      <c r="G1080" s="749" t="s">
        <v>649</v>
      </c>
      <c r="H1080" s="749">
        <v>214433</v>
      </c>
      <c r="I1080" s="749">
        <v>214433</v>
      </c>
      <c r="J1080" s="749" t="s">
        <v>702</v>
      </c>
      <c r="K1080" s="749" t="s">
        <v>704</v>
      </c>
      <c r="L1080" s="752">
        <v>12.209999999999999</v>
      </c>
      <c r="M1080" s="752">
        <v>6</v>
      </c>
      <c r="N1080" s="753">
        <v>73.259999999999991</v>
      </c>
    </row>
    <row r="1081" spans="1:14" ht="14.4" customHeight="1" x14ac:dyDescent="0.3">
      <c r="A1081" s="747" t="s">
        <v>594</v>
      </c>
      <c r="B1081" s="748" t="s">
        <v>595</v>
      </c>
      <c r="C1081" s="749" t="s">
        <v>629</v>
      </c>
      <c r="D1081" s="750" t="s">
        <v>630</v>
      </c>
      <c r="E1081" s="751">
        <v>50113001</v>
      </c>
      <c r="F1081" s="750" t="s">
        <v>635</v>
      </c>
      <c r="G1081" s="749" t="s">
        <v>649</v>
      </c>
      <c r="H1081" s="749">
        <v>214525</v>
      </c>
      <c r="I1081" s="749">
        <v>214525</v>
      </c>
      <c r="J1081" s="749" t="s">
        <v>705</v>
      </c>
      <c r="K1081" s="749" t="s">
        <v>1482</v>
      </c>
      <c r="L1081" s="752">
        <v>26.489999999999995</v>
      </c>
      <c r="M1081" s="752">
        <v>2</v>
      </c>
      <c r="N1081" s="753">
        <v>52.97999999999999</v>
      </c>
    </row>
    <row r="1082" spans="1:14" ht="14.4" customHeight="1" x14ac:dyDescent="0.3">
      <c r="A1082" s="747" t="s">
        <v>594</v>
      </c>
      <c r="B1082" s="748" t="s">
        <v>595</v>
      </c>
      <c r="C1082" s="749" t="s">
        <v>629</v>
      </c>
      <c r="D1082" s="750" t="s">
        <v>630</v>
      </c>
      <c r="E1082" s="751">
        <v>50113001</v>
      </c>
      <c r="F1082" s="750" t="s">
        <v>635</v>
      </c>
      <c r="G1082" s="749" t="s">
        <v>649</v>
      </c>
      <c r="H1082" s="749">
        <v>214427</v>
      </c>
      <c r="I1082" s="749">
        <v>214427</v>
      </c>
      <c r="J1082" s="749" t="s">
        <v>1151</v>
      </c>
      <c r="K1082" s="749" t="s">
        <v>1152</v>
      </c>
      <c r="L1082" s="752">
        <v>16.579999999999998</v>
      </c>
      <c r="M1082" s="752">
        <v>18</v>
      </c>
      <c r="N1082" s="753">
        <v>298.43999999999994</v>
      </c>
    </row>
    <row r="1083" spans="1:14" ht="14.4" customHeight="1" x14ac:dyDescent="0.3">
      <c r="A1083" s="747" t="s">
        <v>594</v>
      </c>
      <c r="B1083" s="748" t="s">
        <v>595</v>
      </c>
      <c r="C1083" s="749" t="s">
        <v>629</v>
      </c>
      <c r="D1083" s="750" t="s">
        <v>630</v>
      </c>
      <c r="E1083" s="751">
        <v>50113001</v>
      </c>
      <c r="F1083" s="750" t="s">
        <v>635</v>
      </c>
      <c r="G1083" s="749" t="s">
        <v>649</v>
      </c>
      <c r="H1083" s="749">
        <v>113768</v>
      </c>
      <c r="I1083" s="749">
        <v>13768</v>
      </c>
      <c r="J1083" s="749" t="s">
        <v>707</v>
      </c>
      <c r="K1083" s="749" t="s">
        <v>708</v>
      </c>
      <c r="L1083" s="752">
        <v>89.310000000000016</v>
      </c>
      <c r="M1083" s="752">
        <v>1</v>
      </c>
      <c r="N1083" s="753">
        <v>89.310000000000016</v>
      </c>
    </row>
    <row r="1084" spans="1:14" ht="14.4" customHeight="1" x14ac:dyDescent="0.3">
      <c r="A1084" s="747" t="s">
        <v>594</v>
      </c>
      <c r="B1084" s="748" t="s">
        <v>595</v>
      </c>
      <c r="C1084" s="749" t="s">
        <v>629</v>
      </c>
      <c r="D1084" s="750" t="s">
        <v>630</v>
      </c>
      <c r="E1084" s="751">
        <v>50113001</v>
      </c>
      <c r="F1084" s="750" t="s">
        <v>635</v>
      </c>
      <c r="G1084" s="749" t="s">
        <v>636</v>
      </c>
      <c r="H1084" s="749">
        <v>193105</v>
      </c>
      <c r="I1084" s="749">
        <v>93105</v>
      </c>
      <c r="J1084" s="749" t="s">
        <v>715</v>
      </c>
      <c r="K1084" s="749" t="s">
        <v>717</v>
      </c>
      <c r="L1084" s="752">
        <v>208.57000000000002</v>
      </c>
      <c r="M1084" s="752">
        <v>10</v>
      </c>
      <c r="N1084" s="753">
        <v>2085.7000000000003</v>
      </c>
    </row>
    <row r="1085" spans="1:14" ht="14.4" customHeight="1" x14ac:dyDescent="0.3">
      <c r="A1085" s="747" t="s">
        <v>594</v>
      </c>
      <c r="B1085" s="748" t="s">
        <v>595</v>
      </c>
      <c r="C1085" s="749" t="s">
        <v>629</v>
      </c>
      <c r="D1085" s="750" t="s">
        <v>630</v>
      </c>
      <c r="E1085" s="751">
        <v>50113001</v>
      </c>
      <c r="F1085" s="750" t="s">
        <v>635</v>
      </c>
      <c r="G1085" s="749" t="s">
        <v>649</v>
      </c>
      <c r="H1085" s="749">
        <v>847134</v>
      </c>
      <c r="I1085" s="749">
        <v>151050</v>
      </c>
      <c r="J1085" s="749" t="s">
        <v>1156</v>
      </c>
      <c r="K1085" s="749" t="s">
        <v>1157</v>
      </c>
      <c r="L1085" s="752">
        <v>501.82000000000011</v>
      </c>
      <c r="M1085" s="752">
        <v>8</v>
      </c>
      <c r="N1085" s="753">
        <v>4014.5600000000009</v>
      </c>
    </row>
    <row r="1086" spans="1:14" ht="14.4" customHeight="1" x14ac:dyDescent="0.3">
      <c r="A1086" s="747" t="s">
        <v>594</v>
      </c>
      <c r="B1086" s="748" t="s">
        <v>595</v>
      </c>
      <c r="C1086" s="749" t="s">
        <v>629</v>
      </c>
      <c r="D1086" s="750" t="s">
        <v>630</v>
      </c>
      <c r="E1086" s="751">
        <v>50113001</v>
      </c>
      <c r="F1086" s="750" t="s">
        <v>635</v>
      </c>
      <c r="G1086" s="749" t="s">
        <v>649</v>
      </c>
      <c r="H1086" s="749">
        <v>192034</v>
      </c>
      <c r="I1086" s="749">
        <v>92034</v>
      </c>
      <c r="J1086" s="749" t="s">
        <v>1662</v>
      </c>
      <c r="K1086" s="749" t="s">
        <v>1663</v>
      </c>
      <c r="L1086" s="752">
        <v>125.39</v>
      </c>
      <c r="M1086" s="752">
        <v>3</v>
      </c>
      <c r="N1086" s="753">
        <v>376.17</v>
      </c>
    </row>
    <row r="1087" spans="1:14" ht="14.4" customHeight="1" x14ac:dyDescent="0.3">
      <c r="A1087" s="747" t="s">
        <v>594</v>
      </c>
      <c r="B1087" s="748" t="s">
        <v>595</v>
      </c>
      <c r="C1087" s="749" t="s">
        <v>629</v>
      </c>
      <c r="D1087" s="750" t="s">
        <v>630</v>
      </c>
      <c r="E1087" s="751">
        <v>50113001</v>
      </c>
      <c r="F1087" s="750" t="s">
        <v>635</v>
      </c>
      <c r="G1087" s="749" t="s">
        <v>649</v>
      </c>
      <c r="H1087" s="749">
        <v>144997</v>
      </c>
      <c r="I1087" s="749">
        <v>44997</v>
      </c>
      <c r="J1087" s="749" t="s">
        <v>1486</v>
      </c>
      <c r="K1087" s="749" t="s">
        <v>1487</v>
      </c>
      <c r="L1087" s="752">
        <v>237.26</v>
      </c>
      <c r="M1087" s="752">
        <v>3</v>
      </c>
      <c r="N1087" s="753">
        <v>711.78</v>
      </c>
    </row>
    <row r="1088" spans="1:14" ht="14.4" customHeight="1" x14ac:dyDescent="0.3">
      <c r="A1088" s="747" t="s">
        <v>594</v>
      </c>
      <c r="B1088" s="748" t="s">
        <v>595</v>
      </c>
      <c r="C1088" s="749" t="s">
        <v>629</v>
      </c>
      <c r="D1088" s="750" t="s">
        <v>630</v>
      </c>
      <c r="E1088" s="751">
        <v>50113001</v>
      </c>
      <c r="F1088" s="750" t="s">
        <v>635</v>
      </c>
      <c r="G1088" s="749" t="s">
        <v>649</v>
      </c>
      <c r="H1088" s="749">
        <v>192587</v>
      </c>
      <c r="I1088" s="749">
        <v>92587</v>
      </c>
      <c r="J1088" s="749" t="s">
        <v>718</v>
      </c>
      <c r="K1088" s="749" t="s">
        <v>719</v>
      </c>
      <c r="L1088" s="752">
        <v>58.250000000000014</v>
      </c>
      <c r="M1088" s="752">
        <v>1</v>
      </c>
      <c r="N1088" s="753">
        <v>58.250000000000014</v>
      </c>
    </row>
    <row r="1089" spans="1:14" ht="14.4" customHeight="1" x14ac:dyDescent="0.3">
      <c r="A1089" s="747" t="s">
        <v>594</v>
      </c>
      <c r="B1089" s="748" t="s">
        <v>595</v>
      </c>
      <c r="C1089" s="749" t="s">
        <v>629</v>
      </c>
      <c r="D1089" s="750" t="s">
        <v>630</v>
      </c>
      <c r="E1089" s="751">
        <v>50113001</v>
      </c>
      <c r="F1089" s="750" t="s">
        <v>635</v>
      </c>
      <c r="G1089" s="749" t="s">
        <v>636</v>
      </c>
      <c r="H1089" s="749">
        <v>197522</v>
      </c>
      <c r="I1089" s="749">
        <v>97522</v>
      </c>
      <c r="J1089" s="749" t="s">
        <v>720</v>
      </c>
      <c r="K1089" s="749" t="s">
        <v>721</v>
      </c>
      <c r="L1089" s="752">
        <v>159.20000000000005</v>
      </c>
      <c r="M1089" s="752">
        <v>1</v>
      </c>
      <c r="N1089" s="753">
        <v>159.20000000000005</v>
      </c>
    </row>
    <row r="1090" spans="1:14" ht="14.4" customHeight="1" x14ac:dyDescent="0.3">
      <c r="A1090" s="747" t="s">
        <v>594</v>
      </c>
      <c r="B1090" s="748" t="s">
        <v>595</v>
      </c>
      <c r="C1090" s="749" t="s">
        <v>629</v>
      </c>
      <c r="D1090" s="750" t="s">
        <v>630</v>
      </c>
      <c r="E1090" s="751">
        <v>50113001</v>
      </c>
      <c r="F1090" s="750" t="s">
        <v>635</v>
      </c>
      <c r="G1090" s="749" t="s">
        <v>636</v>
      </c>
      <c r="H1090" s="749">
        <v>989970</v>
      </c>
      <c r="I1090" s="749">
        <v>168651</v>
      </c>
      <c r="J1090" s="749" t="s">
        <v>1159</v>
      </c>
      <c r="K1090" s="749" t="s">
        <v>1160</v>
      </c>
      <c r="L1090" s="752">
        <v>13831.08</v>
      </c>
      <c r="M1090" s="752">
        <v>1</v>
      </c>
      <c r="N1090" s="753">
        <v>13831.08</v>
      </c>
    </row>
    <row r="1091" spans="1:14" ht="14.4" customHeight="1" x14ac:dyDescent="0.3">
      <c r="A1091" s="747" t="s">
        <v>594</v>
      </c>
      <c r="B1091" s="748" t="s">
        <v>595</v>
      </c>
      <c r="C1091" s="749" t="s">
        <v>629</v>
      </c>
      <c r="D1091" s="750" t="s">
        <v>630</v>
      </c>
      <c r="E1091" s="751">
        <v>50113001</v>
      </c>
      <c r="F1091" s="750" t="s">
        <v>635</v>
      </c>
      <c r="G1091" s="749" t="s">
        <v>636</v>
      </c>
      <c r="H1091" s="749">
        <v>230420</v>
      </c>
      <c r="I1091" s="749">
        <v>230420</v>
      </c>
      <c r="J1091" s="749" t="s">
        <v>727</v>
      </c>
      <c r="K1091" s="749" t="s">
        <v>728</v>
      </c>
      <c r="L1091" s="752">
        <v>77.08</v>
      </c>
      <c r="M1091" s="752">
        <v>1</v>
      </c>
      <c r="N1091" s="753">
        <v>77.08</v>
      </c>
    </row>
    <row r="1092" spans="1:14" ht="14.4" customHeight="1" x14ac:dyDescent="0.3">
      <c r="A1092" s="747" t="s">
        <v>594</v>
      </c>
      <c r="B1092" s="748" t="s">
        <v>595</v>
      </c>
      <c r="C1092" s="749" t="s">
        <v>629</v>
      </c>
      <c r="D1092" s="750" t="s">
        <v>630</v>
      </c>
      <c r="E1092" s="751">
        <v>50113001</v>
      </c>
      <c r="F1092" s="750" t="s">
        <v>635</v>
      </c>
      <c r="G1092" s="749" t="s">
        <v>636</v>
      </c>
      <c r="H1092" s="749">
        <v>175632</v>
      </c>
      <c r="I1092" s="749">
        <v>75632</v>
      </c>
      <c r="J1092" s="749" t="s">
        <v>1664</v>
      </c>
      <c r="K1092" s="749" t="s">
        <v>1506</v>
      </c>
      <c r="L1092" s="752">
        <v>87.45999999999998</v>
      </c>
      <c r="M1092" s="752">
        <v>1</v>
      </c>
      <c r="N1092" s="753">
        <v>87.45999999999998</v>
      </c>
    </row>
    <row r="1093" spans="1:14" ht="14.4" customHeight="1" x14ac:dyDescent="0.3">
      <c r="A1093" s="747" t="s">
        <v>594</v>
      </c>
      <c r="B1093" s="748" t="s">
        <v>595</v>
      </c>
      <c r="C1093" s="749" t="s">
        <v>629</v>
      </c>
      <c r="D1093" s="750" t="s">
        <v>630</v>
      </c>
      <c r="E1093" s="751">
        <v>50113001</v>
      </c>
      <c r="F1093" s="750" t="s">
        <v>635</v>
      </c>
      <c r="G1093" s="749" t="s">
        <v>636</v>
      </c>
      <c r="H1093" s="749">
        <v>846346</v>
      </c>
      <c r="I1093" s="749">
        <v>119672</v>
      </c>
      <c r="J1093" s="749" t="s">
        <v>1161</v>
      </c>
      <c r="K1093" s="749" t="s">
        <v>1162</v>
      </c>
      <c r="L1093" s="752">
        <v>117.51000000000005</v>
      </c>
      <c r="M1093" s="752">
        <v>1</v>
      </c>
      <c r="N1093" s="753">
        <v>117.51000000000005</v>
      </c>
    </row>
    <row r="1094" spans="1:14" ht="14.4" customHeight="1" x14ac:dyDescent="0.3">
      <c r="A1094" s="747" t="s">
        <v>594</v>
      </c>
      <c r="B1094" s="748" t="s">
        <v>595</v>
      </c>
      <c r="C1094" s="749" t="s">
        <v>629</v>
      </c>
      <c r="D1094" s="750" t="s">
        <v>630</v>
      </c>
      <c r="E1094" s="751">
        <v>50113001</v>
      </c>
      <c r="F1094" s="750" t="s">
        <v>635</v>
      </c>
      <c r="G1094" s="749" t="s">
        <v>636</v>
      </c>
      <c r="H1094" s="749">
        <v>166791</v>
      </c>
      <c r="I1094" s="749">
        <v>66791</v>
      </c>
      <c r="J1094" s="749" t="s">
        <v>1665</v>
      </c>
      <c r="K1094" s="749" t="s">
        <v>1279</v>
      </c>
      <c r="L1094" s="752">
        <v>52.600000000000016</v>
      </c>
      <c r="M1094" s="752">
        <v>1</v>
      </c>
      <c r="N1094" s="753">
        <v>52.600000000000016</v>
      </c>
    </row>
    <row r="1095" spans="1:14" ht="14.4" customHeight="1" x14ac:dyDescent="0.3">
      <c r="A1095" s="747" t="s">
        <v>594</v>
      </c>
      <c r="B1095" s="748" t="s">
        <v>595</v>
      </c>
      <c r="C1095" s="749" t="s">
        <v>629</v>
      </c>
      <c r="D1095" s="750" t="s">
        <v>630</v>
      </c>
      <c r="E1095" s="751">
        <v>50113001</v>
      </c>
      <c r="F1095" s="750" t="s">
        <v>635</v>
      </c>
      <c r="G1095" s="749" t="s">
        <v>636</v>
      </c>
      <c r="H1095" s="749">
        <v>58880</v>
      </c>
      <c r="I1095" s="749">
        <v>58880</v>
      </c>
      <c r="J1095" s="749" t="s">
        <v>734</v>
      </c>
      <c r="K1095" s="749" t="s">
        <v>735</v>
      </c>
      <c r="L1095" s="752">
        <v>105.23000000000002</v>
      </c>
      <c r="M1095" s="752">
        <v>3</v>
      </c>
      <c r="N1095" s="753">
        <v>315.69000000000005</v>
      </c>
    </row>
    <row r="1096" spans="1:14" ht="14.4" customHeight="1" x14ac:dyDescent="0.3">
      <c r="A1096" s="747" t="s">
        <v>594</v>
      </c>
      <c r="B1096" s="748" t="s">
        <v>595</v>
      </c>
      <c r="C1096" s="749" t="s">
        <v>629</v>
      </c>
      <c r="D1096" s="750" t="s">
        <v>630</v>
      </c>
      <c r="E1096" s="751">
        <v>50113001</v>
      </c>
      <c r="F1096" s="750" t="s">
        <v>635</v>
      </c>
      <c r="G1096" s="749" t="s">
        <v>649</v>
      </c>
      <c r="H1096" s="749">
        <v>148748</v>
      </c>
      <c r="I1096" s="749">
        <v>148748</v>
      </c>
      <c r="J1096" s="749" t="s">
        <v>1666</v>
      </c>
      <c r="K1096" s="749" t="s">
        <v>1667</v>
      </c>
      <c r="L1096" s="752">
        <v>408.4</v>
      </c>
      <c r="M1096" s="752">
        <v>1</v>
      </c>
      <c r="N1096" s="753">
        <v>408.4</v>
      </c>
    </row>
    <row r="1097" spans="1:14" ht="14.4" customHeight="1" x14ac:dyDescent="0.3">
      <c r="A1097" s="747" t="s">
        <v>594</v>
      </c>
      <c r="B1097" s="748" t="s">
        <v>595</v>
      </c>
      <c r="C1097" s="749" t="s">
        <v>629</v>
      </c>
      <c r="D1097" s="750" t="s">
        <v>630</v>
      </c>
      <c r="E1097" s="751">
        <v>50113001</v>
      </c>
      <c r="F1097" s="750" t="s">
        <v>635</v>
      </c>
      <c r="G1097" s="749" t="s">
        <v>649</v>
      </c>
      <c r="H1097" s="749">
        <v>142150</v>
      </c>
      <c r="I1097" s="749">
        <v>142150</v>
      </c>
      <c r="J1097" s="749" t="s">
        <v>1668</v>
      </c>
      <c r="K1097" s="749" t="s">
        <v>1044</v>
      </c>
      <c r="L1097" s="752">
        <v>197.58</v>
      </c>
      <c r="M1097" s="752">
        <v>1</v>
      </c>
      <c r="N1097" s="753">
        <v>197.58</v>
      </c>
    </row>
    <row r="1098" spans="1:14" ht="14.4" customHeight="1" x14ac:dyDescent="0.3">
      <c r="A1098" s="747" t="s">
        <v>594</v>
      </c>
      <c r="B1098" s="748" t="s">
        <v>595</v>
      </c>
      <c r="C1098" s="749" t="s">
        <v>629</v>
      </c>
      <c r="D1098" s="750" t="s">
        <v>630</v>
      </c>
      <c r="E1098" s="751">
        <v>50113001</v>
      </c>
      <c r="F1098" s="750" t="s">
        <v>635</v>
      </c>
      <c r="G1098" s="749" t="s">
        <v>636</v>
      </c>
      <c r="H1098" s="749">
        <v>185656</v>
      </c>
      <c r="I1098" s="749">
        <v>85656</v>
      </c>
      <c r="J1098" s="749" t="s">
        <v>738</v>
      </c>
      <c r="K1098" s="749" t="s">
        <v>731</v>
      </c>
      <c r="L1098" s="752">
        <v>69.910000000000011</v>
      </c>
      <c r="M1098" s="752">
        <v>1</v>
      </c>
      <c r="N1098" s="753">
        <v>69.910000000000011</v>
      </c>
    </row>
    <row r="1099" spans="1:14" ht="14.4" customHeight="1" x14ac:dyDescent="0.3">
      <c r="A1099" s="747" t="s">
        <v>594</v>
      </c>
      <c r="B1099" s="748" t="s">
        <v>595</v>
      </c>
      <c r="C1099" s="749" t="s">
        <v>629</v>
      </c>
      <c r="D1099" s="750" t="s">
        <v>630</v>
      </c>
      <c r="E1099" s="751">
        <v>50113001</v>
      </c>
      <c r="F1099" s="750" t="s">
        <v>635</v>
      </c>
      <c r="G1099" s="749" t="s">
        <v>636</v>
      </c>
      <c r="H1099" s="749">
        <v>226525</v>
      </c>
      <c r="I1099" s="749">
        <v>226525</v>
      </c>
      <c r="J1099" s="749" t="s">
        <v>1335</v>
      </c>
      <c r="K1099" s="749" t="s">
        <v>1336</v>
      </c>
      <c r="L1099" s="752">
        <v>66.34</v>
      </c>
      <c r="M1099" s="752">
        <v>3</v>
      </c>
      <c r="N1099" s="753">
        <v>199.02</v>
      </c>
    </row>
    <row r="1100" spans="1:14" ht="14.4" customHeight="1" x14ac:dyDescent="0.3">
      <c r="A1100" s="747" t="s">
        <v>594</v>
      </c>
      <c r="B1100" s="748" t="s">
        <v>595</v>
      </c>
      <c r="C1100" s="749" t="s">
        <v>629</v>
      </c>
      <c r="D1100" s="750" t="s">
        <v>630</v>
      </c>
      <c r="E1100" s="751">
        <v>50113001</v>
      </c>
      <c r="F1100" s="750" t="s">
        <v>635</v>
      </c>
      <c r="G1100" s="749" t="s">
        <v>636</v>
      </c>
      <c r="H1100" s="749">
        <v>23987</v>
      </c>
      <c r="I1100" s="749">
        <v>23987</v>
      </c>
      <c r="J1100" s="749" t="s">
        <v>741</v>
      </c>
      <c r="K1100" s="749" t="s">
        <v>742</v>
      </c>
      <c r="L1100" s="752">
        <v>168.93250658314915</v>
      </c>
      <c r="M1100" s="752">
        <v>12</v>
      </c>
      <c r="N1100" s="753">
        <v>2027.1900789977899</v>
      </c>
    </row>
    <row r="1101" spans="1:14" ht="14.4" customHeight="1" x14ac:dyDescent="0.3">
      <c r="A1101" s="747" t="s">
        <v>594</v>
      </c>
      <c r="B1101" s="748" t="s">
        <v>595</v>
      </c>
      <c r="C1101" s="749" t="s">
        <v>629</v>
      </c>
      <c r="D1101" s="750" t="s">
        <v>630</v>
      </c>
      <c r="E1101" s="751">
        <v>50113001</v>
      </c>
      <c r="F1101" s="750" t="s">
        <v>635</v>
      </c>
      <c r="G1101" s="749" t="s">
        <v>636</v>
      </c>
      <c r="H1101" s="749">
        <v>215476</v>
      </c>
      <c r="I1101" s="749">
        <v>215476</v>
      </c>
      <c r="J1101" s="749" t="s">
        <v>743</v>
      </c>
      <c r="K1101" s="749" t="s">
        <v>744</v>
      </c>
      <c r="L1101" s="752">
        <v>123.09999999999998</v>
      </c>
      <c r="M1101" s="752">
        <v>1</v>
      </c>
      <c r="N1101" s="753">
        <v>123.09999999999998</v>
      </c>
    </row>
    <row r="1102" spans="1:14" ht="14.4" customHeight="1" x14ac:dyDescent="0.3">
      <c r="A1102" s="747" t="s">
        <v>594</v>
      </c>
      <c r="B1102" s="748" t="s">
        <v>595</v>
      </c>
      <c r="C1102" s="749" t="s">
        <v>629</v>
      </c>
      <c r="D1102" s="750" t="s">
        <v>630</v>
      </c>
      <c r="E1102" s="751">
        <v>50113001</v>
      </c>
      <c r="F1102" s="750" t="s">
        <v>635</v>
      </c>
      <c r="G1102" s="749" t="s">
        <v>636</v>
      </c>
      <c r="H1102" s="749">
        <v>183272</v>
      </c>
      <c r="I1102" s="749">
        <v>215478</v>
      </c>
      <c r="J1102" s="749" t="s">
        <v>1498</v>
      </c>
      <c r="K1102" s="749" t="s">
        <v>1499</v>
      </c>
      <c r="L1102" s="752">
        <v>174.69</v>
      </c>
      <c r="M1102" s="752">
        <v>1</v>
      </c>
      <c r="N1102" s="753">
        <v>174.69</v>
      </c>
    </row>
    <row r="1103" spans="1:14" ht="14.4" customHeight="1" x14ac:dyDescent="0.3">
      <c r="A1103" s="747" t="s">
        <v>594</v>
      </c>
      <c r="B1103" s="748" t="s">
        <v>595</v>
      </c>
      <c r="C1103" s="749" t="s">
        <v>629</v>
      </c>
      <c r="D1103" s="750" t="s">
        <v>630</v>
      </c>
      <c r="E1103" s="751">
        <v>50113001</v>
      </c>
      <c r="F1103" s="750" t="s">
        <v>635</v>
      </c>
      <c r="G1103" s="749" t="s">
        <v>636</v>
      </c>
      <c r="H1103" s="749">
        <v>215473</v>
      </c>
      <c r="I1103" s="749">
        <v>215473</v>
      </c>
      <c r="J1103" s="749" t="s">
        <v>1500</v>
      </c>
      <c r="K1103" s="749" t="s">
        <v>1390</v>
      </c>
      <c r="L1103" s="752">
        <v>336.57000000000005</v>
      </c>
      <c r="M1103" s="752">
        <v>4</v>
      </c>
      <c r="N1103" s="753">
        <v>1346.2800000000002</v>
      </c>
    </row>
    <row r="1104" spans="1:14" ht="14.4" customHeight="1" x14ac:dyDescent="0.3">
      <c r="A1104" s="747" t="s">
        <v>594</v>
      </c>
      <c r="B1104" s="748" t="s">
        <v>595</v>
      </c>
      <c r="C1104" s="749" t="s">
        <v>629</v>
      </c>
      <c r="D1104" s="750" t="s">
        <v>630</v>
      </c>
      <c r="E1104" s="751">
        <v>50113001</v>
      </c>
      <c r="F1104" s="750" t="s">
        <v>635</v>
      </c>
      <c r="G1104" s="749" t="s">
        <v>636</v>
      </c>
      <c r="H1104" s="749">
        <v>215474</v>
      </c>
      <c r="I1104" s="749">
        <v>215474</v>
      </c>
      <c r="J1104" s="749" t="s">
        <v>745</v>
      </c>
      <c r="K1104" s="749" t="s">
        <v>746</v>
      </c>
      <c r="L1104" s="752">
        <v>531.99999999999989</v>
      </c>
      <c r="M1104" s="752">
        <v>56</v>
      </c>
      <c r="N1104" s="753">
        <v>29791.999999999996</v>
      </c>
    </row>
    <row r="1105" spans="1:14" ht="14.4" customHeight="1" x14ac:dyDescent="0.3">
      <c r="A1105" s="747" t="s">
        <v>594</v>
      </c>
      <c r="B1105" s="748" t="s">
        <v>595</v>
      </c>
      <c r="C1105" s="749" t="s">
        <v>629</v>
      </c>
      <c r="D1105" s="750" t="s">
        <v>630</v>
      </c>
      <c r="E1105" s="751">
        <v>50113001</v>
      </c>
      <c r="F1105" s="750" t="s">
        <v>635</v>
      </c>
      <c r="G1105" s="749" t="s">
        <v>649</v>
      </c>
      <c r="H1105" s="749">
        <v>847627</v>
      </c>
      <c r="I1105" s="749">
        <v>134502</v>
      </c>
      <c r="J1105" s="749" t="s">
        <v>1170</v>
      </c>
      <c r="K1105" s="749" t="s">
        <v>1171</v>
      </c>
      <c r="L1105" s="752">
        <v>50.290000000000013</v>
      </c>
      <c r="M1105" s="752">
        <v>1</v>
      </c>
      <c r="N1105" s="753">
        <v>50.290000000000013</v>
      </c>
    </row>
    <row r="1106" spans="1:14" ht="14.4" customHeight="1" x14ac:dyDescent="0.3">
      <c r="A1106" s="747" t="s">
        <v>594</v>
      </c>
      <c r="B1106" s="748" t="s">
        <v>595</v>
      </c>
      <c r="C1106" s="749" t="s">
        <v>629</v>
      </c>
      <c r="D1106" s="750" t="s">
        <v>630</v>
      </c>
      <c r="E1106" s="751">
        <v>50113001</v>
      </c>
      <c r="F1106" s="750" t="s">
        <v>635</v>
      </c>
      <c r="G1106" s="749" t="s">
        <v>649</v>
      </c>
      <c r="H1106" s="749">
        <v>135002</v>
      </c>
      <c r="I1106" s="749">
        <v>135002</v>
      </c>
      <c r="J1106" s="749" t="s">
        <v>1669</v>
      </c>
      <c r="K1106" s="749" t="s">
        <v>1044</v>
      </c>
      <c r="L1106" s="752">
        <v>25.15</v>
      </c>
      <c r="M1106" s="752">
        <v>1</v>
      </c>
      <c r="N1106" s="753">
        <v>25.15</v>
      </c>
    </row>
    <row r="1107" spans="1:14" ht="14.4" customHeight="1" x14ac:dyDescent="0.3">
      <c r="A1107" s="747" t="s">
        <v>594</v>
      </c>
      <c r="B1107" s="748" t="s">
        <v>595</v>
      </c>
      <c r="C1107" s="749" t="s">
        <v>629</v>
      </c>
      <c r="D1107" s="750" t="s">
        <v>630</v>
      </c>
      <c r="E1107" s="751">
        <v>50113001</v>
      </c>
      <c r="F1107" s="750" t="s">
        <v>635</v>
      </c>
      <c r="G1107" s="749" t="s">
        <v>649</v>
      </c>
      <c r="H1107" s="749">
        <v>193745</v>
      </c>
      <c r="I1107" s="749">
        <v>193745</v>
      </c>
      <c r="J1107" s="749" t="s">
        <v>1670</v>
      </c>
      <c r="K1107" s="749" t="s">
        <v>1671</v>
      </c>
      <c r="L1107" s="752">
        <v>1566.1000000000008</v>
      </c>
      <c r="M1107" s="752">
        <v>1</v>
      </c>
      <c r="N1107" s="753">
        <v>1566.1000000000008</v>
      </c>
    </row>
    <row r="1108" spans="1:14" ht="14.4" customHeight="1" x14ac:dyDescent="0.3">
      <c r="A1108" s="747" t="s">
        <v>594</v>
      </c>
      <c r="B1108" s="748" t="s">
        <v>595</v>
      </c>
      <c r="C1108" s="749" t="s">
        <v>629</v>
      </c>
      <c r="D1108" s="750" t="s">
        <v>630</v>
      </c>
      <c r="E1108" s="751">
        <v>50113001</v>
      </c>
      <c r="F1108" s="750" t="s">
        <v>635</v>
      </c>
      <c r="G1108" s="749" t="s">
        <v>636</v>
      </c>
      <c r="H1108" s="749">
        <v>229191</v>
      </c>
      <c r="I1108" s="749">
        <v>229191</v>
      </c>
      <c r="J1108" s="749" t="s">
        <v>749</v>
      </c>
      <c r="K1108" s="749" t="s">
        <v>750</v>
      </c>
      <c r="L1108" s="752">
        <v>141.37</v>
      </c>
      <c r="M1108" s="752">
        <v>4</v>
      </c>
      <c r="N1108" s="753">
        <v>565.48</v>
      </c>
    </row>
    <row r="1109" spans="1:14" ht="14.4" customHeight="1" x14ac:dyDescent="0.3">
      <c r="A1109" s="747" t="s">
        <v>594</v>
      </c>
      <c r="B1109" s="748" t="s">
        <v>595</v>
      </c>
      <c r="C1109" s="749" t="s">
        <v>629</v>
      </c>
      <c r="D1109" s="750" t="s">
        <v>630</v>
      </c>
      <c r="E1109" s="751">
        <v>50113001</v>
      </c>
      <c r="F1109" s="750" t="s">
        <v>635</v>
      </c>
      <c r="G1109" s="749" t="s">
        <v>636</v>
      </c>
      <c r="H1109" s="749">
        <v>184231</v>
      </c>
      <c r="I1109" s="749">
        <v>84231</v>
      </c>
      <c r="J1109" s="749" t="s">
        <v>751</v>
      </c>
      <c r="K1109" s="749" t="s">
        <v>752</v>
      </c>
      <c r="L1109" s="752">
        <v>373.29622861579509</v>
      </c>
      <c r="M1109" s="752">
        <v>1</v>
      </c>
      <c r="N1109" s="753">
        <v>373.29622861579509</v>
      </c>
    </row>
    <row r="1110" spans="1:14" ht="14.4" customHeight="1" x14ac:dyDescent="0.3">
      <c r="A1110" s="747" t="s">
        <v>594</v>
      </c>
      <c r="B1110" s="748" t="s">
        <v>595</v>
      </c>
      <c r="C1110" s="749" t="s">
        <v>629</v>
      </c>
      <c r="D1110" s="750" t="s">
        <v>630</v>
      </c>
      <c r="E1110" s="751">
        <v>50113001</v>
      </c>
      <c r="F1110" s="750" t="s">
        <v>635</v>
      </c>
      <c r="G1110" s="749" t="s">
        <v>636</v>
      </c>
      <c r="H1110" s="749">
        <v>110502</v>
      </c>
      <c r="I1110" s="749">
        <v>10502</v>
      </c>
      <c r="J1110" s="749" t="s">
        <v>1339</v>
      </c>
      <c r="K1110" s="749" t="s">
        <v>1672</v>
      </c>
      <c r="L1110" s="752">
        <v>110.92</v>
      </c>
      <c r="M1110" s="752">
        <v>1</v>
      </c>
      <c r="N1110" s="753">
        <v>110.92</v>
      </c>
    </row>
    <row r="1111" spans="1:14" ht="14.4" customHeight="1" x14ac:dyDescent="0.3">
      <c r="A1111" s="747" t="s">
        <v>594</v>
      </c>
      <c r="B1111" s="748" t="s">
        <v>595</v>
      </c>
      <c r="C1111" s="749" t="s">
        <v>629</v>
      </c>
      <c r="D1111" s="750" t="s">
        <v>630</v>
      </c>
      <c r="E1111" s="751">
        <v>50113001</v>
      </c>
      <c r="F1111" s="750" t="s">
        <v>635</v>
      </c>
      <c r="G1111" s="749" t="s">
        <v>636</v>
      </c>
      <c r="H1111" s="749">
        <v>846113</v>
      </c>
      <c r="I1111" s="749">
        <v>107712</v>
      </c>
      <c r="J1111" s="749" t="s">
        <v>1341</v>
      </c>
      <c r="K1111" s="749" t="s">
        <v>1342</v>
      </c>
      <c r="L1111" s="752">
        <v>240.77999999999997</v>
      </c>
      <c r="M1111" s="752">
        <v>3</v>
      </c>
      <c r="N1111" s="753">
        <v>722.33999999999992</v>
      </c>
    </row>
    <row r="1112" spans="1:14" ht="14.4" customHeight="1" x14ac:dyDescent="0.3">
      <c r="A1112" s="747" t="s">
        <v>594</v>
      </c>
      <c r="B1112" s="748" t="s">
        <v>595</v>
      </c>
      <c r="C1112" s="749" t="s">
        <v>629</v>
      </c>
      <c r="D1112" s="750" t="s">
        <v>630</v>
      </c>
      <c r="E1112" s="751">
        <v>50113001</v>
      </c>
      <c r="F1112" s="750" t="s">
        <v>635</v>
      </c>
      <c r="G1112" s="749" t="s">
        <v>636</v>
      </c>
      <c r="H1112" s="749">
        <v>147033</v>
      </c>
      <c r="I1112" s="749">
        <v>47033</v>
      </c>
      <c r="J1112" s="749" t="s">
        <v>753</v>
      </c>
      <c r="K1112" s="749" t="s">
        <v>1508</v>
      </c>
      <c r="L1112" s="752">
        <v>106.322</v>
      </c>
      <c r="M1112" s="752">
        <v>10</v>
      </c>
      <c r="N1112" s="753">
        <v>1063.22</v>
      </c>
    </row>
    <row r="1113" spans="1:14" ht="14.4" customHeight="1" x14ac:dyDescent="0.3">
      <c r="A1113" s="747" t="s">
        <v>594</v>
      </c>
      <c r="B1113" s="748" t="s">
        <v>595</v>
      </c>
      <c r="C1113" s="749" t="s">
        <v>629</v>
      </c>
      <c r="D1113" s="750" t="s">
        <v>630</v>
      </c>
      <c r="E1113" s="751">
        <v>50113001</v>
      </c>
      <c r="F1113" s="750" t="s">
        <v>635</v>
      </c>
      <c r="G1113" s="749" t="s">
        <v>636</v>
      </c>
      <c r="H1113" s="749">
        <v>187076</v>
      </c>
      <c r="I1113" s="749">
        <v>87076</v>
      </c>
      <c r="J1113" s="749" t="s">
        <v>755</v>
      </c>
      <c r="K1113" s="749" t="s">
        <v>756</v>
      </c>
      <c r="L1113" s="752">
        <v>132.86000000000001</v>
      </c>
      <c r="M1113" s="752">
        <v>4</v>
      </c>
      <c r="N1113" s="753">
        <v>531.44000000000005</v>
      </c>
    </row>
    <row r="1114" spans="1:14" ht="14.4" customHeight="1" x14ac:dyDescent="0.3">
      <c r="A1114" s="747" t="s">
        <v>594</v>
      </c>
      <c r="B1114" s="748" t="s">
        <v>595</v>
      </c>
      <c r="C1114" s="749" t="s">
        <v>629</v>
      </c>
      <c r="D1114" s="750" t="s">
        <v>630</v>
      </c>
      <c r="E1114" s="751">
        <v>50113001</v>
      </c>
      <c r="F1114" s="750" t="s">
        <v>635</v>
      </c>
      <c r="G1114" s="749" t="s">
        <v>636</v>
      </c>
      <c r="H1114" s="749">
        <v>192757</v>
      </c>
      <c r="I1114" s="749">
        <v>92757</v>
      </c>
      <c r="J1114" s="749" t="s">
        <v>755</v>
      </c>
      <c r="K1114" s="749" t="s">
        <v>1343</v>
      </c>
      <c r="L1114" s="752">
        <v>74.339999999999989</v>
      </c>
      <c r="M1114" s="752">
        <v>3</v>
      </c>
      <c r="N1114" s="753">
        <v>223.01999999999998</v>
      </c>
    </row>
    <row r="1115" spans="1:14" ht="14.4" customHeight="1" x14ac:dyDescent="0.3">
      <c r="A1115" s="747" t="s">
        <v>594</v>
      </c>
      <c r="B1115" s="748" t="s">
        <v>595</v>
      </c>
      <c r="C1115" s="749" t="s">
        <v>629</v>
      </c>
      <c r="D1115" s="750" t="s">
        <v>630</v>
      </c>
      <c r="E1115" s="751">
        <v>50113001</v>
      </c>
      <c r="F1115" s="750" t="s">
        <v>635</v>
      </c>
      <c r="G1115" s="749" t="s">
        <v>636</v>
      </c>
      <c r="H1115" s="749">
        <v>181293</v>
      </c>
      <c r="I1115" s="749">
        <v>181293</v>
      </c>
      <c r="J1115" s="749" t="s">
        <v>1344</v>
      </c>
      <c r="K1115" s="749" t="s">
        <v>1345</v>
      </c>
      <c r="L1115" s="752">
        <v>224.38</v>
      </c>
      <c r="M1115" s="752">
        <v>1</v>
      </c>
      <c r="N1115" s="753">
        <v>224.38</v>
      </c>
    </row>
    <row r="1116" spans="1:14" ht="14.4" customHeight="1" x14ac:dyDescent="0.3">
      <c r="A1116" s="747" t="s">
        <v>594</v>
      </c>
      <c r="B1116" s="748" t="s">
        <v>595</v>
      </c>
      <c r="C1116" s="749" t="s">
        <v>629</v>
      </c>
      <c r="D1116" s="750" t="s">
        <v>630</v>
      </c>
      <c r="E1116" s="751">
        <v>50113001</v>
      </c>
      <c r="F1116" s="750" t="s">
        <v>635</v>
      </c>
      <c r="G1116" s="749" t="s">
        <v>636</v>
      </c>
      <c r="H1116" s="749">
        <v>225510</v>
      </c>
      <c r="I1116" s="749">
        <v>225510</v>
      </c>
      <c r="J1116" s="749" t="s">
        <v>1509</v>
      </c>
      <c r="K1116" s="749" t="s">
        <v>1510</v>
      </c>
      <c r="L1116" s="752">
        <v>64.72</v>
      </c>
      <c r="M1116" s="752">
        <v>1</v>
      </c>
      <c r="N1116" s="753">
        <v>64.72</v>
      </c>
    </row>
    <row r="1117" spans="1:14" ht="14.4" customHeight="1" x14ac:dyDescent="0.3">
      <c r="A1117" s="747" t="s">
        <v>594</v>
      </c>
      <c r="B1117" s="748" t="s">
        <v>595</v>
      </c>
      <c r="C1117" s="749" t="s">
        <v>629</v>
      </c>
      <c r="D1117" s="750" t="s">
        <v>630</v>
      </c>
      <c r="E1117" s="751">
        <v>50113001</v>
      </c>
      <c r="F1117" s="750" t="s">
        <v>635</v>
      </c>
      <c r="G1117" s="749" t="s">
        <v>649</v>
      </c>
      <c r="H1117" s="749">
        <v>169191</v>
      </c>
      <c r="I1117" s="749">
        <v>69191</v>
      </c>
      <c r="J1117" s="749" t="s">
        <v>763</v>
      </c>
      <c r="K1117" s="749" t="s">
        <v>764</v>
      </c>
      <c r="L1117" s="752">
        <v>94.27000000000001</v>
      </c>
      <c r="M1117" s="752">
        <v>1</v>
      </c>
      <c r="N1117" s="753">
        <v>94.27000000000001</v>
      </c>
    </row>
    <row r="1118" spans="1:14" ht="14.4" customHeight="1" x14ac:dyDescent="0.3">
      <c r="A1118" s="747" t="s">
        <v>594</v>
      </c>
      <c r="B1118" s="748" t="s">
        <v>595</v>
      </c>
      <c r="C1118" s="749" t="s">
        <v>629</v>
      </c>
      <c r="D1118" s="750" t="s">
        <v>630</v>
      </c>
      <c r="E1118" s="751">
        <v>50113001</v>
      </c>
      <c r="F1118" s="750" t="s">
        <v>635</v>
      </c>
      <c r="G1118" s="749" t="s">
        <v>649</v>
      </c>
      <c r="H1118" s="749">
        <v>169189</v>
      </c>
      <c r="I1118" s="749">
        <v>69189</v>
      </c>
      <c r="J1118" s="749" t="s">
        <v>765</v>
      </c>
      <c r="K1118" s="749" t="s">
        <v>766</v>
      </c>
      <c r="L1118" s="752">
        <v>61.109999999999992</v>
      </c>
      <c r="M1118" s="752">
        <v>1</v>
      </c>
      <c r="N1118" s="753">
        <v>61.109999999999992</v>
      </c>
    </row>
    <row r="1119" spans="1:14" ht="14.4" customHeight="1" x14ac:dyDescent="0.3">
      <c r="A1119" s="747" t="s">
        <v>594</v>
      </c>
      <c r="B1119" s="748" t="s">
        <v>595</v>
      </c>
      <c r="C1119" s="749" t="s">
        <v>629</v>
      </c>
      <c r="D1119" s="750" t="s">
        <v>630</v>
      </c>
      <c r="E1119" s="751">
        <v>50113001</v>
      </c>
      <c r="F1119" s="750" t="s">
        <v>635</v>
      </c>
      <c r="G1119" s="749" t="s">
        <v>649</v>
      </c>
      <c r="H1119" s="749">
        <v>213477</v>
      </c>
      <c r="I1119" s="749">
        <v>213477</v>
      </c>
      <c r="J1119" s="749" t="s">
        <v>777</v>
      </c>
      <c r="K1119" s="749" t="s">
        <v>778</v>
      </c>
      <c r="L1119" s="752">
        <v>3300</v>
      </c>
      <c r="M1119" s="752">
        <v>8</v>
      </c>
      <c r="N1119" s="753">
        <v>26400</v>
      </c>
    </row>
    <row r="1120" spans="1:14" ht="14.4" customHeight="1" x14ac:dyDescent="0.3">
      <c r="A1120" s="747" t="s">
        <v>594</v>
      </c>
      <c r="B1120" s="748" t="s">
        <v>595</v>
      </c>
      <c r="C1120" s="749" t="s">
        <v>629</v>
      </c>
      <c r="D1120" s="750" t="s">
        <v>630</v>
      </c>
      <c r="E1120" s="751">
        <v>50113001</v>
      </c>
      <c r="F1120" s="750" t="s">
        <v>635</v>
      </c>
      <c r="G1120" s="749" t="s">
        <v>649</v>
      </c>
      <c r="H1120" s="749">
        <v>156804</v>
      </c>
      <c r="I1120" s="749">
        <v>56804</v>
      </c>
      <c r="J1120" s="749" t="s">
        <v>779</v>
      </c>
      <c r="K1120" s="749" t="s">
        <v>780</v>
      </c>
      <c r="L1120" s="752">
        <v>31.649999999999995</v>
      </c>
      <c r="M1120" s="752">
        <v>5</v>
      </c>
      <c r="N1120" s="753">
        <v>158.24999999999997</v>
      </c>
    </row>
    <row r="1121" spans="1:14" ht="14.4" customHeight="1" x14ac:dyDescent="0.3">
      <c r="A1121" s="747" t="s">
        <v>594</v>
      </c>
      <c r="B1121" s="748" t="s">
        <v>595</v>
      </c>
      <c r="C1121" s="749" t="s">
        <v>629</v>
      </c>
      <c r="D1121" s="750" t="s">
        <v>630</v>
      </c>
      <c r="E1121" s="751">
        <v>50113001</v>
      </c>
      <c r="F1121" s="750" t="s">
        <v>635</v>
      </c>
      <c r="G1121" s="749" t="s">
        <v>649</v>
      </c>
      <c r="H1121" s="749">
        <v>214036</v>
      </c>
      <c r="I1121" s="749">
        <v>214036</v>
      </c>
      <c r="J1121" s="749" t="s">
        <v>782</v>
      </c>
      <c r="K1121" s="749" t="s">
        <v>783</v>
      </c>
      <c r="L1121" s="752">
        <v>40.389999999999993</v>
      </c>
      <c r="M1121" s="752">
        <v>33</v>
      </c>
      <c r="N1121" s="753">
        <v>1332.87</v>
      </c>
    </row>
    <row r="1122" spans="1:14" ht="14.4" customHeight="1" x14ac:dyDescent="0.3">
      <c r="A1122" s="747" t="s">
        <v>594</v>
      </c>
      <c r="B1122" s="748" t="s">
        <v>595</v>
      </c>
      <c r="C1122" s="749" t="s">
        <v>629</v>
      </c>
      <c r="D1122" s="750" t="s">
        <v>630</v>
      </c>
      <c r="E1122" s="751">
        <v>50113001</v>
      </c>
      <c r="F1122" s="750" t="s">
        <v>635</v>
      </c>
      <c r="G1122" s="749" t="s">
        <v>636</v>
      </c>
      <c r="H1122" s="749">
        <v>198864</v>
      </c>
      <c r="I1122" s="749">
        <v>98864</v>
      </c>
      <c r="J1122" s="749" t="s">
        <v>1515</v>
      </c>
      <c r="K1122" s="749" t="s">
        <v>1516</v>
      </c>
      <c r="L1122" s="752">
        <v>537.87</v>
      </c>
      <c r="M1122" s="752">
        <v>3</v>
      </c>
      <c r="N1122" s="753">
        <v>1613.6100000000001</v>
      </c>
    </row>
    <row r="1123" spans="1:14" ht="14.4" customHeight="1" x14ac:dyDescent="0.3">
      <c r="A1123" s="747" t="s">
        <v>594</v>
      </c>
      <c r="B1123" s="748" t="s">
        <v>595</v>
      </c>
      <c r="C1123" s="749" t="s">
        <v>629</v>
      </c>
      <c r="D1123" s="750" t="s">
        <v>630</v>
      </c>
      <c r="E1123" s="751">
        <v>50113001</v>
      </c>
      <c r="F1123" s="750" t="s">
        <v>635</v>
      </c>
      <c r="G1123" s="749" t="s">
        <v>636</v>
      </c>
      <c r="H1123" s="749">
        <v>198872</v>
      </c>
      <c r="I1123" s="749">
        <v>98872</v>
      </c>
      <c r="J1123" s="749" t="s">
        <v>1515</v>
      </c>
      <c r="K1123" s="749" t="s">
        <v>1673</v>
      </c>
      <c r="L1123" s="752">
        <v>312.84000000000003</v>
      </c>
      <c r="M1123" s="752">
        <v>3</v>
      </c>
      <c r="N1123" s="753">
        <v>938.5200000000001</v>
      </c>
    </row>
    <row r="1124" spans="1:14" ht="14.4" customHeight="1" x14ac:dyDescent="0.3">
      <c r="A1124" s="747" t="s">
        <v>594</v>
      </c>
      <c r="B1124" s="748" t="s">
        <v>595</v>
      </c>
      <c r="C1124" s="749" t="s">
        <v>629</v>
      </c>
      <c r="D1124" s="750" t="s">
        <v>630</v>
      </c>
      <c r="E1124" s="751">
        <v>50113001</v>
      </c>
      <c r="F1124" s="750" t="s">
        <v>635</v>
      </c>
      <c r="G1124" s="749" t="s">
        <v>636</v>
      </c>
      <c r="H1124" s="749">
        <v>47247</v>
      </c>
      <c r="I1124" s="749">
        <v>47247</v>
      </c>
      <c r="J1124" s="749" t="s">
        <v>1350</v>
      </c>
      <c r="K1124" s="749" t="s">
        <v>1351</v>
      </c>
      <c r="L1124" s="752">
        <v>287.10000000000002</v>
      </c>
      <c r="M1124" s="752">
        <v>1</v>
      </c>
      <c r="N1124" s="753">
        <v>287.10000000000002</v>
      </c>
    </row>
    <row r="1125" spans="1:14" ht="14.4" customHeight="1" x14ac:dyDescent="0.3">
      <c r="A1125" s="747" t="s">
        <v>594</v>
      </c>
      <c r="B1125" s="748" t="s">
        <v>595</v>
      </c>
      <c r="C1125" s="749" t="s">
        <v>629</v>
      </c>
      <c r="D1125" s="750" t="s">
        <v>630</v>
      </c>
      <c r="E1125" s="751">
        <v>50113001</v>
      </c>
      <c r="F1125" s="750" t="s">
        <v>635</v>
      </c>
      <c r="G1125" s="749" t="s">
        <v>636</v>
      </c>
      <c r="H1125" s="749">
        <v>47244</v>
      </c>
      <c r="I1125" s="749">
        <v>47244</v>
      </c>
      <c r="J1125" s="749" t="s">
        <v>1350</v>
      </c>
      <c r="K1125" s="749" t="s">
        <v>1520</v>
      </c>
      <c r="L1125" s="752">
        <v>142.99999999999997</v>
      </c>
      <c r="M1125" s="752">
        <v>2</v>
      </c>
      <c r="N1125" s="753">
        <v>285.99999999999994</v>
      </c>
    </row>
    <row r="1126" spans="1:14" ht="14.4" customHeight="1" x14ac:dyDescent="0.3">
      <c r="A1126" s="747" t="s">
        <v>594</v>
      </c>
      <c r="B1126" s="748" t="s">
        <v>595</v>
      </c>
      <c r="C1126" s="749" t="s">
        <v>629</v>
      </c>
      <c r="D1126" s="750" t="s">
        <v>630</v>
      </c>
      <c r="E1126" s="751">
        <v>50113001</v>
      </c>
      <c r="F1126" s="750" t="s">
        <v>635</v>
      </c>
      <c r="G1126" s="749" t="s">
        <v>636</v>
      </c>
      <c r="H1126" s="749">
        <v>47249</v>
      </c>
      <c r="I1126" s="749">
        <v>47249</v>
      </c>
      <c r="J1126" s="749" t="s">
        <v>1350</v>
      </c>
      <c r="K1126" s="749" t="s">
        <v>1352</v>
      </c>
      <c r="L1126" s="752">
        <v>126.5</v>
      </c>
      <c r="M1126" s="752">
        <v>2</v>
      </c>
      <c r="N1126" s="753">
        <v>253</v>
      </c>
    </row>
    <row r="1127" spans="1:14" ht="14.4" customHeight="1" x14ac:dyDescent="0.3">
      <c r="A1127" s="747" t="s">
        <v>594</v>
      </c>
      <c r="B1127" s="748" t="s">
        <v>595</v>
      </c>
      <c r="C1127" s="749" t="s">
        <v>629</v>
      </c>
      <c r="D1127" s="750" t="s">
        <v>630</v>
      </c>
      <c r="E1127" s="751">
        <v>50113001</v>
      </c>
      <c r="F1127" s="750" t="s">
        <v>635</v>
      </c>
      <c r="G1127" s="749" t="s">
        <v>636</v>
      </c>
      <c r="H1127" s="749">
        <v>848930</v>
      </c>
      <c r="I1127" s="749">
        <v>155781</v>
      </c>
      <c r="J1127" s="749" t="s">
        <v>1180</v>
      </c>
      <c r="K1127" s="749" t="s">
        <v>1182</v>
      </c>
      <c r="L1127" s="752">
        <v>33.209999999999994</v>
      </c>
      <c r="M1127" s="752">
        <v>1</v>
      </c>
      <c r="N1127" s="753">
        <v>33.209999999999994</v>
      </c>
    </row>
    <row r="1128" spans="1:14" ht="14.4" customHeight="1" x14ac:dyDescent="0.3">
      <c r="A1128" s="747" t="s">
        <v>594</v>
      </c>
      <c r="B1128" s="748" t="s">
        <v>595</v>
      </c>
      <c r="C1128" s="749" t="s">
        <v>629</v>
      </c>
      <c r="D1128" s="750" t="s">
        <v>630</v>
      </c>
      <c r="E1128" s="751">
        <v>50113001</v>
      </c>
      <c r="F1128" s="750" t="s">
        <v>635</v>
      </c>
      <c r="G1128" s="749" t="s">
        <v>636</v>
      </c>
      <c r="H1128" s="749">
        <v>103796</v>
      </c>
      <c r="I1128" s="749">
        <v>3796</v>
      </c>
      <c r="J1128" s="749" t="s">
        <v>1674</v>
      </c>
      <c r="K1128" s="749" t="s">
        <v>1675</v>
      </c>
      <c r="L1128" s="752">
        <v>55.36</v>
      </c>
      <c r="M1128" s="752">
        <v>1</v>
      </c>
      <c r="N1128" s="753">
        <v>55.36</v>
      </c>
    </row>
    <row r="1129" spans="1:14" ht="14.4" customHeight="1" x14ac:dyDescent="0.3">
      <c r="A1129" s="747" t="s">
        <v>594</v>
      </c>
      <c r="B1129" s="748" t="s">
        <v>595</v>
      </c>
      <c r="C1129" s="749" t="s">
        <v>629</v>
      </c>
      <c r="D1129" s="750" t="s">
        <v>630</v>
      </c>
      <c r="E1129" s="751">
        <v>50113001</v>
      </c>
      <c r="F1129" s="750" t="s">
        <v>635</v>
      </c>
      <c r="G1129" s="749" t="s">
        <v>636</v>
      </c>
      <c r="H1129" s="749">
        <v>109139</v>
      </c>
      <c r="I1129" s="749">
        <v>176129</v>
      </c>
      <c r="J1129" s="749" t="s">
        <v>792</v>
      </c>
      <c r="K1129" s="749" t="s">
        <v>793</v>
      </c>
      <c r="L1129" s="752">
        <v>639.8900000000001</v>
      </c>
      <c r="M1129" s="752">
        <v>2</v>
      </c>
      <c r="N1129" s="753">
        <v>1279.7800000000002</v>
      </c>
    </row>
    <row r="1130" spans="1:14" ht="14.4" customHeight="1" x14ac:dyDescent="0.3">
      <c r="A1130" s="747" t="s">
        <v>594</v>
      </c>
      <c r="B1130" s="748" t="s">
        <v>595</v>
      </c>
      <c r="C1130" s="749" t="s">
        <v>629</v>
      </c>
      <c r="D1130" s="750" t="s">
        <v>630</v>
      </c>
      <c r="E1130" s="751">
        <v>50113001</v>
      </c>
      <c r="F1130" s="750" t="s">
        <v>635</v>
      </c>
      <c r="G1130" s="749" t="s">
        <v>636</v>
      </c>
      <c r="H1130" s="749">
        <v>193746</v>
      </c>
      <c r="I1130" s="749">
        <v>93746</v>
      </c>
      <c r="J1130" s="749" t="s">
        <v>794</v>
      </c>
      <c r="K1130" s="749" t="s">
        <v>795</v>
      </c>
      <c r="L1130" s="752">
        <v>366.22</v>
      </c>
      <c r="M1130" s="752">
        <v>1</v>
      </c>
      <c r="N1130" s="753">
        <v>366.22</v>
      </c>
    </row>
    <row r="1131" spans="1:14" ht="14.4" customHeight="1" x14ac:dyDescent="0.3">
      <c r="A1131" s="747" t="s">
        <v>594</v>
      </c>
      <c r="B1131" s="748" t="s">
        <v>595</v>
      </c>
      <c r="C1131" s="749" t="s">
        <v>629</v>
      </c>
      <c r="D1131" s="750" t="s">
        <v>630</v>
      </c>
      <c r="E1131" s="751">
        <v>50113001</v>
      </c>
      <c r="F1131" s="750" t="s">
        <v>635</v>
      </c>
      <c r="G1131" s="749" t="s">
        <v>636</v>
      </c>
      <c r="H1131" s="749">
        <v>214355</v>
      </c>
      <c r="I1131" s="749">
        <v>214355</v>
      </c>
      <c r="J1131" s="749" t="s">
        <v>796</v>
      </c>
      <c r="K1131" s="749" t="s">
        <v>797</v>
      </c>
      <c r="L1131" s="752">
        <v>215.17999999999998</v>
      </c>
      <c r="M1131" s="752">
        <v>3</v>
      </c>
      <c r="N1131" s="753">
        <v>645.54</v>
      </c>
    </row>
    <row r="1132" spans="1:14" ht="14.4" customHeight="1" x14ac:dyDescent="0.3">
      <c r="A1132" s="747" t="s">
        <v>594</v>
      </c>
      <c r="B1132" s="748" t="s">
        <v>595</v>
      </c>
      <c r="C1132" s="749" t="s">
        <v>629</v>
      </c>
      <c r="D1132" s="750" t="s">
        <v>630</v>
      </c>
      <c r="E1132" s="751">
        <v>50113001</v>
      </c>
      <c r="F1132" s="750" t="s">
        <v>635</v>
      </c>
      <c r="G1132" s="749" t="s">
        <v>636</v>
      </c>
      <c r="H1132" s="749">
        <v>223200</v>
      </c>
      <c r="I1132" s="749">
        <v>223200</v>
      </c>
      <c r="J1132" s="749" t="s">
        <v>1187</v>
      </c>
      <c r="K1132" s="749" t="s">
        <v>1188</v>
      </c>
      <c r="L1132" s="752">
        <v>144.73000000000002</v>
      </c>
      <c r="M1132" s="752">
        <v>1</v>
      </c>
      <c r="N1132" s="753">
        <v>144.73000000000002</v>
      </c>
    </row>
    <row r="1133" spans="1:14" ht="14.4" customHeight="1" x14ac:dyDescent="0.3">
      <c r="A1133" s="747" t="s">
        <v>594</v>
      </c>
      <c r="B1133" s="748" t="s">
        <v>595</v>
      </c>
      <c r="C1133" s="749" t="s">
        <v>629</v>
      </c>
      <c r="D1133" s="750" t="s">
        <v>630</v>
      </c>
      <c r="E1133" s="751">
        <v>50113001</v>
      </c>
      <c r="F1133" s="750" t="s">
        <v>635</v>
      </c>
      <c r="G1133" s="749" t="s">
        <v>636</v>
      </c>
      <c r="H1133" s="749">
        <v>51384</v>
      </c>
      <c r="I1133" s="749">
        <v>51384</v>
      </c>
      <c r="J1133" s="749" t="s">
        <v>802</v>
      </c>
      <c r="K1133" s="749" t="s">
        <v>1676</v>
      </c>
      <c r="L1133" s="752">
        <v>192.5</v>
      </c>
      <c r="M1133" s="752">
        <v>3</v>
      </c>
      <c r="N1133" s="753">
        <v>577.5</v>
      </c>
    </row>
    <row r="1134" spans="1:14" ht="14.4" customHeight="1" x14ac:dyDescent="0.3">
      <c r="A1134" s="747" t="s">
        <v>594</v>
      </c>
      <c r="B1134" s="748" t="s">
        <v>595</v>
      </c>
      <c r="C1134" s="749" t="s">
        <v>629</v>
      </c>
      <c r="D1134" s="750" t="s">
        <v>630</v>
      </c>
      <c r="E1134" s="751">
        <v>50113001</v>
      </c>
      <c r="F1134" s="750" t="s">
        <v>635</v>
      </c>
      <c r="G1134" s="749" t="s">
        <v>636</v>
      </c>
      <c r="H1134" s="749">
        <v>51383</v>
      </c>
      <c r="I1134" s="749">
        <v>51383</v>
      </c>
      <c r="J1134" s="749" t="s">
        <v>802</v>
      </c>
      <c r="K1134" s="749" t="s">
        <v>803</v>
      </c>
      <c r="L1134" s="752">
        <v>93.5</v>
      </c>
      <c r="M1134" s="752">
        <v>23</v>
      </c>
      <c r="N1134" s="753">
        <v>2150.5</v>
      </c>
    </row>
    <row r="1135" spans="1:14" ht="14.4" customHeight="1" x14ac:dyDescent="0.3">
      <c r="A1135" s="747" t="s">
        <v>594</v>
      </c>
      <c r="B1135" s="748" t="s">
        <v>595</v>
      </c>
      <c r="C1135" s="749" t="s">
        <v>629</v>
      </c>
      <c r="D1135" s="750" t="s">
        <v>630</v>
      </c>
      <c r="E1135" s="751">
        <v>50113001</v>
      </c>
      <c r="F1135" s="750" t="s">
        <v>635</v>
      </c>
      <c r="G1135" s="749" t="s">
        <v>636</v>
      </c>
      <c r="H1135" s="749">
        <v>51367</v>
      </c>
      <c r="I1135" s="749">
        <v>51367</v>
      </c>
      <c r="J1135" s="749" t="s">
        <v>802</v>
      </c>
      <c r="K1135" s="749" t="s">
        <v>804</v>
      </c>
      <c r="L1135" s="752">
        <v>92.950000000000017</v>
      </c>
      <c r="M1135" s="752">
        <v>14</v>
      </c>
      <c r="N1135" s="753">
        <v>1301.3000000000002</v>
      </c>
    </row>
    <row r="1136" spans="1:14" ht="14.4" customHeight="1" x14ac:dyDescent="0.3">
      <c r="A1136" s="747" t="s">
        <v>594</v>
      </c>
      <c r="B1136" s="748" t="s">
        <v>595</v>
      </c>
      <c r="C1136" s="749" t="s">
        <v>629</v>
      </c>
      <c r="D1136" s="750" t="s">
        <v>630</v>
      </c>
      <c r="E1136" s="751">
        <v>50113001</v>
      </c>
      <c r="F1136" s="750" t="s">
        <v>635</v>
      </c>
      <c r="G1136" s="749" t="s">
        <v>636</v>
      </c>
      <c r="H1136" s="749">
        <v>51366</v>
      </c>
      <c r="I1136" s="749">
        <v>51366</v>
      </c>
      <c r="J1136" s="749" t="s">
        <v>802</v>
      </c>
      <c r="K1136" s="749" t="s">
        <v>805</v>
      </c>
      <c r="L1136" s="752">
        <v>171.6</v>
      </c>
      <c r="M1136" s="752">
        <v>40</v>
      </c>
      <c r="N1136" s="753">
        <v>6864</v>
      </c>
    </row>
    <row r="1137" spans="1:14" ht="14.4" customHeight="1" x14ac:dyDescent="0.3">
      <c r="A1137" s="747" t="s">
        <v>594</v>
      </c>
      <c r="B1137" s="748" t="s">
        <v>595</v>
      </c>
      <c r="C1137" s="749" t="s">
        <v>629</v>
      </c>
      <c r="D1137" s="750" t="s">
        <v>630</v>
      </c>
      <c r="E1137" s="751">
        <v>50113001</v>
      </c>
      <c r="F1137" s="750" t="s">
        <v>635</v>
      </c>
      <c r="G1137" s="749" t="s">
        <v>636</v>
      </c>
      <c r="H1137" s="749">
        <v>197682</v>
      </c>
      <c r="I1137" s="749">
        <v>97682</v>
      </c>
      <c r="J1137" s="749" t="s">
        <v>806</v>
      </c>
      <c r="K1137" s="749" t="s">
        <v>807</v>
      </c>
      <c r="L1137" s="752">
        <v>9.2949999999999999</v>
      </c>
      <c r="M1137" s="752">
        <v>1</v>
      </c>
      <c r="N1137" s="753">
        <v>9.2949999999999999</v>
      </c>
    </row>
    <row r="1138" spans="1:14" ht="14.4" customHeight="1" x14ac:dyDescent="0.3">
      <c r="A1138" s="747" t="s">
        <v>594</v>
      </c>
      <c r="B1138" s="748" t="s">
        <v>595</v>
      </c>
      <c r="C1138" s="749" t="s">
        <v>629</v>
      </c>
      <c r="D1138" s="750" t="s">
        <v>630</v>
      </c>
      <c r="E1138" s="751">
        <v>50113001</v>
      </c>
      <c r="F1138" s="750" t="s">
        <v>635</v>
      </c>
      <c r="G1138" s="749" t="s">
        <v>636</v>
      </c>
      <c r="H1138" s="749">
        <v>175433</v>
      </c>
      <c r="I1138" s="749">
        <v>75433</v>
      </c>
      <c r="J1138" s="749" t="s">
        <v>1677</v>
      </c>
      <c r="K1138" s="749" t="s">
        <v>1678</v>
      </c>
      <c r="L1138" s="752">
        <v>33.180000000000007</v>
      </c>
      <c r="M1138" s="752">
        <v>1</v>
      </c>
      <c r="N1138" s="753">
        <v>33.180000000000007</v>
      </c>
    </row>
    <row r="1139" spans="1:14" ht="14.4" customHeight="1" x14ac:dyDescent="0.3">
      <c r="A1139" s="747" t="s">
        <v>594</v>
      </c>
      <c r="B1139" s="748" t="s">
        <v>595</v>
      </c>
      <c r="C1139" s="749" t="s">
        <v>629</v>
      </c>
      <c r="D1139" s="750" t="s">
        <v>630</v>
      </c>
      <c r="E1139" s="751">
        <v>50113001</v>
      </c>
      <c r="F1139" s="750" t="s">
        <v>635</v>
      </c>
      <c r="G1139" s="749" t="s">
        <v>636</v>
      </c>
      <c r="H1139" s="749">
        <v>207899</v>
      </c>
      <c r="I1139" s="749">
        <v>207899</v>
      </c>
      <c r="J1139" s="749" t="s">
        <v>808</v>
      </c>
      <c r="K1139" s="749" t="s">
        <v>809</v>
      </c>
      <c r="L1139" s="752">
        <v>66.92000000000003</v>
      </c>
      <c r="M1139" s="752">
        <v>2</v>
      </c>
      <c r="N1139" s="753">
        <v>133.84000000000006</v>
      </c>
    </row>
    <row r="1140" spans="1:14" ht="14.4" customHeight="1" x14ac:dyDescent="0.3">
      <c r="A1140" s="747" t="s">
        <v>594</v>
      </c>
      <c r="B1140" s="748" t="s">
        <v>595</v>
      </c>
      <c r="C1140" s="749" t="s">
        <v>629</v>
      </c>
      <c r="D1140" s="750" t="s">
        <v>630</v>
      </c>
      <c r="E1140" s="751">
        <v>50113001</v>
      </c>
      <c r="F1140" s="750" t="s">
        <v>635</v>
      </c>
      <c r="G1140" s="749" t="s">
        <v>636</v>
      </c>
      <c r="H1140" s="749">
        <v>191877</v>
      </c>
      <c r="I1140" s="749">
        <v>191877</v>
      </c>
      <c r="J1140" s="749" t="s">
        <v>814</v>
      </c>
      <c r="K1140" s="749" t="s">
        <v>815</v>
      </c>
      <c r="L1140" s="752">
        <v>46.660000000000004</v>
      </c>
      <c r="M1140" s="752">
        <v>1</v>
      </c>
      <c r="N1140" s="753">
        <v>46.660000000000004</v>
      </c>
    </row>
    <row r="1141" spans="1:14" ht="14.4" customHeight="1" x14ac:dyDescent="0.3">
      <c r="A1141" s="747" t="s">
        <v>594</v>
      </c>
      <c r="B1141" s="748" t="s">
        <v>595</v>
      </c>
      <c r="C1141" s="749" t="s">
        <v>629</v>
      </c>
      <c r="D1141" s="750" t="s">
        <v>630</v>
      </c>
      <c r="E1141" s="751">
        <v>50113001</v>
      </c>
      <c r="F1141" s="750" t="s">
        <v>635</v>
      </c>
      <c r="G1141" s="749" t="s">
        <v>636</v>
      </c>
      <c r="H1141" s="749">
        <v>193724</v>
      </c>
      <c r="I1141" s="749">
        <v>93724</v>
      </c>
      <c r="J1141" s="749" t="s">
        <v>816</v>
      </c>
      <c r="K1141" s="749" t="s">
        <v>817</v>
      </c>
      <c r="L1141" s="752">
        <v>68.33</v>
      </c>
      <c r="M1141" s="752">
        <v>1</v>
      </c>
      <c r="N1141" s="753">
        <v>68.33</v>
      </c>
    </row>
    <row r="1142" spans="1:14" ht="14.4" customHeight="1" x14ac:dyDescent="0.3">
      <c r="A1142" s="747" t="s">
        <v>594</v>
      </c>
      <c r="B1142" s="748" t="s">
        <v>595</v>
      </c>
      <c r="C1142" s="749" t="s">
        <v>629</v>
      </c>
      <c r="D1142" s="750" t="s">
        <v>630</v>
      </c>
      <c r="E1142" s="751">
        <v>50113001</v>
      </c>
      <c r="F1142" s="750" t="s">
        <v>635</v>
      </c>
      <c r="G1142" s="749" t="s">
        <v>636</v>
      </c>
      <c r="H1142" s="749">
        <v>193723</v>
      </c>
      <c r="I1142" s="749">
        <v>93723</v>
      </c>
      <c r="J1142" s="749" t="s">
        <v>818</v>
      </c>
      <c r="K1142" s="749" t="s">
        <v>819</v>
      </c>
      <c r="L1142" s="752">
        <v>40.629999999999995</v>
      </c>
      <c r="M1142" s="752">
        <v>2</v>
      </c>
      <c r="N1142" s="753">
        <v>81.259999999999991</v>
      </c>
    </row>
    <row r="1143" spans="1:14" ht="14.4" customHeight="1" x14ac:dyDescent="0.3">
      <c r="A1143" s="747" t="s">
        <v>594</v>
      </c>
      <c r="B1143" s="748" t="s">
        <v>595</v>
      </c>
      <c r="C1143" s="749" t="s">
        <v>629</v>
      </c>
      <c r="D1143" s="750" t="s">
        <v>630</v>
      </c>
      <c r="E1143" s="751">
        <v>50113001</v>
      </c>
      <c r="F1143" s="750" t="s">
        <v>635</v>
      </c>
      <c r="G1143" s="749" t="s">
        <v>636</v>
      </c>
      <c r="H1143" s="749">
        <v>394712</v>
      </c>
      <c r="I1143" s="749">
        <v>0</v>
      </c>
      <c r="J1143" s="749" t="s">
        <v>1528</v>
      </c>
      <c r="K1143" s="749" t="s">
        <v>1529</v>
      </c>
      <c r="L1143" s="752">
        <v>28.75</v>
      </c>
      <c r="M1143" s="752">
        <v>48</v>
      </c>
      <c r="N1143" s="753">
        <v>1380</v>
      </c>
    </row>
    <row r="1144" spans="1:14" ht="14.4" customHeight="1" x14ac:dyDescent="0.3">
      <c r="A1144" s="747" t="s">
        <v>594</v>
      </c>
      <c r="B1144" s="748" t="s">
        <v>595</v>
      </c>
      <c r="C1144" s="749" t="s">
        <v>629</v>
      </c>
      <c r="D1144" s="750" t="s">
        <v>630</v>
      </c>
      <c r="E1144" s="751">
        <v>50113001</v>
      </c>
      <c r="F1144" s="750" t="s">
        <v>635</v>
      </c>
      <c r="G1144" s="749" t="s">
        <v>636</v>
      </c>
      <c r="H1144" s="749">
        <v>501068</v>
      </c>
      <c r="I1144" s="749">
        <v>160185</v>
      </c>
      <c r="J1144" s="749" t="s">
        <v>1530</v>
      </c>
      <c r="K1144" s="749" t="s">
        <v>1531</v>
      </c>
      <c r="L1144" s="752">
        <v>800.42</v>
      </c>
      <c r="M1144" s="752">
        <v>9</v>
      </c>
      <c r="N1144" s="753">
        <v>7203.78</v>
      </c>
    </row>
    <row r="1145" spans="1:14" ht="14.4" customHeight="1" x14ac:dyDescent="0.3">
      <c r="A1145" s="747" t="s">
        <v>594</v>
      </c>
      <c r="B1145" s="748" t="s">
        <v>595</v>
      </c>
      <c r="C1145" s="749" t="s">
        <v>629</v>
      </c>
      <c r="D1145" s="750" t="s">
        <v>630</v>
      </c>
      <c r="E1145" s="751">
        <v>50113001</v>
      </c>
      <c r="F1145" s="750" t="s">
        <v>635</v>
      </c>
      <c r="G1145" s="749" t="s">
        <v>636</v>
      </c>
      <c r="H1145" s="749">
        <v>501705</v>
      </c>
      <c r="I1145" s="749">
        <v>0</v>
      </c>
      <c r="J1145" s="749" t="s">
        <v>1532</v>
      </c>
      <c r="K1145" s="749" t="s">
        <v>1533</v>
      </c>
      <c r="L1145" s="752">
        <v>290.24799999999993</v>
      </c>
      <c r="M1145" s="752">
        <v>5</v>
      </c>
      <c r="N1145" s="753">
        <v>1451.2399999999998</v>
      </c>
    </row>
    <row r="1146" spans="1:14" ht="14.4" customHeight="1" x14ac:dyDescent="0.3">
      <c r="A1146" s="747" t="s">
        <v>594</v>
      </c>
      <c r="B1146" s="748" t="s">
        <v>595</v>
      </c>
      <c r="C1146" s="749" t="s">
        <v>629</v>
      </c>
      <c r="D1146" s="750" t="s">
        <v>630</v>
      </c>
      <c r="E1146" s="751">
        <v>50113001</v>
      </c>
      <c r="F1146" s="750" t="s">
        <v>635</v>
      </c>
      <c r="G1146" s="749" t="s">
        <v>636</v>
      </c>
      <c r="H1146" s="749">
        <v>117189</v>
      </c>
      <c r="I1146" s="749">
        <v>17189</v>
      </c>
      <c r="J1146" s="749" t="s">
        <v>826</v>
      </c>
      <c r="K1146" s="749" t="s">
        <v>827</v>
      </c>
      <c r="L1146" s="752">
        <v>55.88000000000001</v>
      </c>
      <c r="M1146" s="752">
        <v>1</v>
      </c>
      <c r="N1146" s="753">
        <v>55.88000000000001</v>
      </c>
    </row>
    <row r="1147" spans="1:14" ht="14.4" customHeight="1" x14ac:dyDescent="0.3">
      <c r="A1147" s="747" t="s">
        <v>594</v>
      </c>
      <c r="B1147" s="748" t="s">
        <v>595</v>
      </c>
      <c r="C1147" s="749" t="s">
        <v>629</v>
      </c>
      <c r="D1147" s="750" t="s">
        <v>630</v>
      </c>
      <c r="E1147" s="751">
        <v>50113001</v>
      </c>
      <c r="F1147" s="750" t="s">
        <v>635</v>
      </c>
      <c r="G1147" s="749" t="s">
        <v>636</v>
      </c>
      <c r="H1147" s="749">
        <v>107678</v>
      </c>
      <c r="I1147" s="749">
        <v>107678</v>
      </c>
      <c r="J1147" s="749" t="s">
        <v>1363</v>
      </c>
      <c r="K1147" s="749" t="s">
        <v>1364</v>
      </c>
      <c r="L1147" s="752">
        <v>473.59399999999999</v>
      </c>
      <c r="M1147" s="752">
        <v>2</v>
      </c>
      <c r="N1147" s="753">
        <v>947.18799999999999</v>
      </c>
    </row>
    <row r="1148" spans="1:14" ht="14.4" customHeight="1" x14ac:dyDescent="0.3">
      <c r="A1148" s="747" t="s">
        <v>594</v>
      </c>
      <c r="B1148" s="748" t="s">
        <v>595</v>
      </c>
      <c r="C1148" s="749" t="s">
        <v>629</v>
      </c>
      <c r="D1148" s="750" t="s">
        <v>630</v>
      </c>
      <c r="E1148" s="751">
        <v>50113001</v>
      </c>
      <c r="F1148" s="750" t="s">
        <v>635</v>
      </c>
      <c r="G1148" s="749" t="s">
        <v>636</v>
      </c>
      <c r="H1148" s="749">
        <v>845697</v>
      </c>
      <c r="I1148" s="749">
        <v>200935</v>
      </c>
      <c r="J1148" s="749" t="s">
        <v>828</v>
      </c>
      <c r="K1148" s="749" t="s">
        <v>829</v>
      </c>
      <c r="L1148" s="752">
        <v>44.850000000000009</v>
      </c>
      <c r="M1148" s="752">
        <v>1</v>
      </c>
      <c r="N1148" s="753">
        <v>44.850000000000009</v>
      </c>
    </row>
    <row r="1149" spans="1:14" ht="14.4" customHeight="1" x14ac:dyDescent="0.3">
      <c r="A1149" s="747" t="s">
        <v>594</v>
      </c>
      <c r="B1149" s="748" t="s">
        <v>595</v>
      </c>
      <c r="C1149" s="749" t="s">
        <v>629</v>
      </c>
      <c r="D1149" s="750" t="s">
        <v>630</v>
      </c>
      <c r="E1149" s="751">
        <v>50113001</v>
      </c>
      <c r="F1149" s="750" t="s">
        <v>635</v>
      </c>
      <c r="G1149" s="749" t="s">
        <v>649</v>
      </c>
      <c r="H1149" s="749">
        <v>169623</v>
      </c>
      <c r="I1149" s="749">
        <v>169623</v>
      </c>
      <c r="J1149" s="749" t="s">
        <v>832</v>
      </c>
      <c r="K1149" s="749" t="s">
        <v>833</v>
      </c>
      <c r="L1149" s="752">
        <v>32.97</v>
      </c>
      <c r="M1149" s="752">
        <v>1</v>
      </c>
      <c r="N1149" s="753">
        <v>32.97</v>
      </c>
    </row>
    <row r="1150" spans="1:14" ht="14.4" customHeight="1" x14ac:dyDescent="0.3">
      <c r="A1150" s="747" t="s">
        <v>594</v>
      </c>
      <c r="B1150" s="748" t="s">
        <v>595</v>
      </c>
      <c r="C1150" s="749" t="s">
        <v>629</v>
      </c>
      <c r="D1150" s="750" t="s">
        <v>630</v>
      </c>
      <c r="E1150" s="751">
        <v>50113001</v>
      </c>
      <c r="F1150" s="750" t="s">
        <v>635</v>
      </c>
      <c r="G1150" s="749" t="s">
        <v>649</v>
      </c>
      <c r="H1150" s="749">
        <v>169654</v>
      </c>
      <c r="I1150" s="749">
        <v>169654</v>
      </c>
      <c r="J1150" s="749" t="s">
        <v>1366</v>
      </c>
      <c r="K1150" s="749" t="s">
        <v>648</v>
      </c>
      <c r="L1150" s="752">
        <v>50.52</v>
      </c>
      <c r="M1150" s="752">
        <v>1</v>
      </c>
      <c r="N1150" s="753">
        <v>50.52</v>
      </c>
    </row>
    <row r="1151" spans="1:14" ht="14.4" customHeight="1" x14ac:dyDescent="0.3">
      <c r="A1151" s="747" t="s">
        <v>594</v>
      </c>
      <c r="B1151" s="748" t="s">
        <v>595</v>
      </c>
      <c r="C1151" s="749" t="s">
        <v>629</v>
      </c>
      <c r="D1151" s="750" t="s">
        <v>630</v>
      </c>
      <c r="E1151" s="751">
        <v>50113001</v>
      </c>
      <c r="F1151" s="750" t="s">
        <v>635</v>
      </c>
      <c r="G1151" s="749" t="s">
        <v>636</v>
      </c>
      <c r="H1151" s="749">
        <v>930432</v>
      </c>
      <c r="I1151" s="749">
        <v>0</v>
      </c>
      <c r="J1151" s="749" t="s">
        <v>1195</v>
      </c>
      <c r="K1151" s="749" t="s">
        <v>596</v>
      </c>
      <c r="L1151" s="752">
        <v>84.683798200730678</v>
      </c>
      <c r="M1151" s="752">
        <v>10</v>
      </c>
      <c r="N1151" s="753">
        <v>846.83798200730678</v>
      </c>
    </row>
    <row r="1152" spans="1:14" ht="14.4" customHeight="1" x14ac:dyDescent="0.3">
      <c r="A1152" s="747" t="s">
        <v>594</v>
      </c>
      <c r="B1152" s="748" t="s">
        <v>595</v>
      </c>
      <c r="C1152" s="749" t="s">
        <v>629</v>
      </c>
      <c r="D1152" s="750" t="s">
        <v>630</v>
      </c>
      <c r="E1152" s="751">
        <v>50113001</v>
      </c>
      <c r="F1152" s="750" t="s">
        <v>635</v>
      </c>
      <c r="G1152" s="749" t="s">
        <v>636</v>
      </c>
      <c r="H1152" s="749">
        <v>930636</v>
      </c>
      <c r="I1152" s="749">
        <v>0</v>
      </c>
      <c r="J1152" s="749" t="s">
        <v>839</v>
      </c>
      <c r="K1152" s="749" t="s">
        <v>596</v>
      </c>
      <c r="L1152" s="752">
        <v>90.541259987242782</v>
      </c>
      <c r="M1152" s="752">
        <v>5</v>
      </c>
      <c r="N1152" s="753">
        <v>452.7062999362139</v>
      </c>
    </row>
    <row r="1153" spans="1:14" ht="14.4" customHeight="1" x14ac:dyDescent="0.3">
      <c r="A1153" s="747" t="s">
        <v>594</v>
      </c>
      <c r="B1153" s="748" t="s">
        <v>595</v>
      </c>
      <c r="C1153" s="749" t="s">
        <v>629</v>
      </c>
      <c r="D1153" s="750" t="s">
        <v>630</v>
      </c>
      <c r="E1153" s="751">
        <v>50113001</v>
      </c>
      <c r="F1153" s="750" t="s">
        <v>635</v>
      </c>
      <c r="G1153" s="749" t="s">
        <v>636</v>
      </c>
      <c r="H1153" s="749">
        <v>395019</v>
      </c>
      <c r="I1153" s="749">
        <v>0</v>
      </c>
      <c r="J1153" s="749" t="s">
        <v>1369</v>
      </c>
      <c r="K1153" s="749" t="s">
        <v>596</v>
      </c>
      <c r="L1153" s="752">
        <v>114.36171611677231</v>
      </c>
      <c r="M1153" s="752">
        <v>11</v>
      </c>
      <c r="N1153" s="753">
        <v>1257.9788772844954</v>
      </c>
    </row>
    <row r="1154" spans="1:14" ht="14.4" customHeight="1" x14ac:dyDescent="0.3">
      <c r="A1154" s="747" t="s">
        <v>594</v>
      </c>
      <c r="B1154" s="748" t="s">
        <v>595</v>
      </c>
      <c r="C1154" s="749" t="s">
        <v>629</v>
      </c>
      <c r="D1154" s="750" t="s">
        <v>630</v>
      </c>
      <c r="E1154" s="751">
        <v>50113001</v>
      </c>
      <c r="F1154" s="750" t="s">
        <v>635</v>
      </c>
      <c r="G1154" s="749" t="s">
        <v>636</v>
      </c>
      <c r="H1154" s="749">
        <v>930127</v>
      </c>
      <c r="I1154" s="749">
        <v>0</v>
      </c>
      <c r="J1154" s="749" t="s">
        <v>1536</v>
      </c>
      <c r="K1154" s="749" t="s">
        <v>596</v>
      </c>
      <c r="L1154" s="752">
        <v>188.23571699599174</v>
      </c>
      <c r="M1154" s="752">
        <v>2</v>
      </c>
      <c r="N1154" s="753">
        <v>376.47143399198347</v>
      </c>
    </row>
    <row r="1155" spans="1:14" ht="14.4" customHeight="1" x14ac:dyDescent="0.3">
      <c r="A1155" s="747" t="s">
        <v>594</v>
      </c>
      <c r="B1155" s="748" t="s">
        <v>595</v>
      </c>
      <c r="C1155" s="749" t="s">
        <v>629</v>
      </c>
      <c r="D1155" s="750" t="s">
        <v>630</v>
      </c>
      <c r="E1155" s="751">
        <v>50113001</v>
      </c>
      <c r="F1155" s="750" t="s">
        <v>635</v>
      </c>
      <c r="G1155" s="749" t="s">
        <v>636</v>
      </c>
      <c r="H1155" s="749">
        <v>930078</v>
      </c>
      <c r="I1155" s="749">
        <v>0</v>
      </c>
      <c r="J1155" s="749" t="s">
        <v>1371</v>
      </c>
      <c r="K1155" s="749" t="s">
        <v>596</v>
      </c>
      <c r="L1155" s="752">
        <v>117.06385161294961</v>
      </c>
      <c r="M1155" s="752">
        <v>10</v>
      </c>
      <c r="N1155" s="753">
        <v>1170.6385161294961</v>
      </c>
    </row>
    <row r="1156" spans="1:14" ht="14.4" customHeight="1" x14ac:dyDescent="0.3">
      <c r="A1156" s="747" t="s">
        <v>594</v>
      </c>
      <c r="B1156" s="748" t="s">
        <v>595</v>
      </c>
      <c r="C1156" s="749" t="s">
        <v>629</v>
      </c>
      <c r="D1156" s="750" t="s">
        <v>630</v>
      </c>
      <c r="E1156" s="751">
        <v>50113001</v>
      </c>
      <c r="F1156" s="750" t="s">
        <v>635</v>
      </c>
      <c r="G1156" s="749" t="s">
        <v>636</v>
      </c>
      <c r="H1156" s="749">
        <v>900071</v>
      </c>
      <c r="I1156" s="749">
        <v>0</v>
      </c>
      <c r="J1156" s="749" t="s">
        <v>1540</v>
      </c>
      <c r="K1156" s="749" t="s">
        <v>596</v>
      </c>
      <c r="L1156" s="752">
        <v>161.7177914774164</v>
      </c>
      <c r="M1156" s="752">
        <v>2</v>
      </c>
      <c r="N1156" s="753">
        <v>323.4355829548328</v>
      </c>
    </row>
    <row r="1157" spans="1:14" ht="14.4" customHeight="1" x14ac:dyDescent="0.3">
      <c r="A1157" s="747" t="s">
        <v>594</v>
      </c>
      <c r="B1157" s="748" t="s">
        <v>595</v>
      </c>
      <c r="C1157" s="749" t="s">
        <v>629</v>
      </c>
      <c r="D1157" s="750" t="s">
        <v>630</v>
      </c>
      <c r="E1157" s="751">
        <v>50113001</v>
      </c>
      <c r="F1157" s="750" t="s">
        <v>635</v>
      </c>
      <c r="G1157" s="749" t="s">
        <v>636</v>
      </c>
      <c r="H1157" s="749">
        <v>921064</v>
      </c>
      <c r="I1157" s="749">
        <v>0</v>
      </c>
      <c r="J1157" s="749" t="s">
        <v>841</v>
      </c>
      <c r="K1157" s="749" t="s">
        <v>596</v>
      </c>
      <c r="L1157" s="752">
        <v>87.995118622637094</v>
      </c>
      <c r="M1157" s="752">
        <v>15</v>
      </c>
      <c r="N1157" s="753">
        <v>1319.9267793395563</v>
      </c>
    </row>
    <row r="1158" spans="1:14" ht="14.4" customHeight="1" x14ac:dyDescent="0.3">
      <c r="A1158" s="747" t="s">
        <v>594</v>
      </c>
      <c r="B1158" s="748" t="s">
        <v>595</v>
      </c>
      <c r="C1158" s="749" t="s">
        <v>629</v>
      </c>
      <c r="D1158" s="750" t="s">
        <v>630</v>
      </c>
      <c r="E1158" s="751">
        <v>50113001</v>
      </c>
      <c r="F1158" s="750" t="s">
        <v>635</v>
      </c>
      <c r="G1158" s="749" t="s">
        <v>636</v>
      </c>
      <c r="H1158" s="749">
        <v>990947</v>
      </c>
      <c r="I1158" s="749">
        <v>0</v>
      </c>
      <c r="J1158" s="749" t="s">
        <v>1541</v>
      </c>
      <c r="K1158" s="749" t="s">
        <v>596</v>
      </c>
      <c r="L1158" s="752">
        <v>1402.01</v>
      </c>
      <c r="M1158" s="752">
        <v>1</v>
      </c>
      <c r="N1158" s="753">
        <v>1402.01</v>
      </c>
    </row>
    <row r="1159" spans="1:14" ht="14.4" customHeight="1" x14ac:dyDescent="0.3">
      <c r="A1159" s="747" t="s">
        <v>594</v>
      </c>
      <c r="B1159" s="748" t="s">
        <v>595</v>
      </c>
      <c r="C1159" s="749" t="s">
        <v>629</v>
      </c>
      <c r="D1159" s="750" t="s">
        <v>630</v>
      </c>
      <c r="E1159" s="751">
        <v>50113001</v>
      </c>
      <c r="F1159" s="750" t="s">
        <v>635</v>
      </c>
      <c r="G1159" s="749" t="s">
        <v>636</v>
      </c>
      <c r="H1159" s="749">
        <v>119571</v>
      </c>
      <c r="I1159" s="749">
        <v>19571</v>
      </c>
      <c r="J1159" s="749" t="s">
        <v>1542</v>
      </c>
      <c r="K1159" s="749" t="s">
        <v>1543</v>
      </c>
      <c r="L1159" s="752">
        <v>225.82</v>
      </c>
      <c r="M1159" s="752">
        <v>1</v>
      </c>
      <c r="N1159" s="753">
        <v>225.82</v>
      </c>
    </row>
    <row r="1160" spans="1:14" ht="14.4" customHeight="1" x14ac:dyDescent="0.3">
      <c r="A1160" s="747" t="s">
        <v>594</v>
      </c>
      <c r="B1160" s="748" t="s">
        <v>595</v>
      </c>
      <c r="C1160" s="749" t="s">
        <v>629</v>
      </c>
      <c r="D1160" s="750" t="s">
        <v>630</v>
      </c>
      <c r="E1160" s="751">
        <v>50113001</v>
      </c>
      <c r="F1160" s="750" t="s">
        <v>635</v>
      </c>
      <c r="G1160" s="749" t="s">
        <v>636</v>
      </c>
      <c r="H1160" s="749">
        <v>225402</v>
      </c>
      <c r="I1160" s="749">
        <v>225402</v>
      </c>
      <c r="J1160" s="749" t="s">
        <v>1679</v>
      </c>
      <c r="K1160" s="749" t="s">
        <v>1680</v>
      </c>
      <c r="L1160" s="752">
        <v>110.97000000000001</v>
      </c>
      <c r="M1160" s="752">
        <v>3</v>
      </c>
      <c r="N1160" s="753">
        <v>332.91</v>
      </c>
    </row>
    <row r="1161" spans="1:14" ht="14.4" customHeight="1" x14ac:dyDescent="0.3">
      <c r="A1161" s="747" t="s">
        <v>594</v>
      </c>
      <c r="B1161" s="748" t="s">
        <v>595</v>
      </c>
      <c r="C1161" s="749" t="s">
        <v>629</v>
      </c>
      <c r="D1161" s="750" t="s">
        <v>630</v>
      </c>
      <c r="E1161" s="751">
        <v>50113001</v>
      </c>
      <c r="F1161" s="750" t="s">
        <v>635</v>
      </c>
      <c r="G1161" s="749" t="s">
        <v>649</v>
      </c>
      <c r="H1161" s="749">
        <v>187425</v>
      </c>
      <c r="I1161" s="749">
        <v>187425</v>
      </c>
      <c r="J1161" s="749" t="s">
        <v>1544</v>
      </c>
      <c r="K1161" s="749" t="s">
        <v>1545</v>
      </c>
      <c r="L1161" s="752">
        <v>49.380000000000017</v>
      </c>
      <c r="M1161" s="752">
        <v>1</v>
      </c>
      <c r="N1161" s="753">
        <v>49.380000000000017</v>
      </c>
    </row>
    <row r="1162" spans="1:14" ht="14.4" customHeight="1" x14ac:dyDescent="0.3">
      <c r="A1162" s="747" t="s">
        <v>594</v>
      </c>
      <c r="B1162" s="748" t="s">
        <v>595</v>
      </c>
      <c r="C1162" s="749" t="s">
        <v>629</v>
      </c>
      <c r="D1162" s="750" t="s">
        <v>630</v>
      </c>
      <c r="E1162" s="751">
        <v>50113001</v>
      </c>
      <c r="F1162" s="750" t="s">
        <v>635</v>
      </c>
      <c r="G1162" s="749" t="s">
        <v>636</v>
      </c>
      <c r="H1162" s="749">
        <v>188217</v>
      </c>
      <c r="I1162" s="749">
        <v>88217</v>
      </c>
      <c r="J1162" s="749" t="s">
        <v>850</v>
      </c>
      <c r="K1162" s="749" t="s">
        <v>851</v>
      </c>
      <c r="L1162" s="752">
        <v>126.56000000000003</v>
      </c>
      <c r="M1162" s="752">
        <v>2</v>
      </c>
      <c r="N1162" s="753">
        <v>253.12000000000006</v>
      </c>
    </row>
    <row r="1163" spans="1:14" ht="14.4" customHeight="1" x14ac:dyDescent="0.3">
      <c r="A1163" s="747" t="s">
        <v>594</v>
      </c>
      <c r="B1163" s="748" t="s">
        <v>595</v>
      </c>
      <c r="C1163" s="749" t="s">
        <v>629</v>
      </c>
      <c r="D1163" s="750" t="s">
        <v>630</v>
      </c>
      <c r="E1163" s="751">
        <v>50113001</v>
      </c>
      <c r="F1163" s="750" t="s">
        <v>635</v>
      </c>
      <c r="G1163" s="749" t="s">
        <v>636</v>
      </c>
      <c r="H1163" s="749">
        <v>188219</v>
      </c>
      <c r="I1163" s="749">
        <v>88219</v>
      </c>
      <c r="J1163" s="749" t="s">
        <v>852</v>
      </c>
      <c r="K1163" s="749" t="s">
        <v>853</v>
      </c>
      <c r="L1163" s="752">
        <v>141.44999999999996</v>
      </c>
      <c r="M1163" s="752">
        <v>2</v>
      </c>
      <c r="N1163" s="753">
        <v>282.89999999999992</v>
      </c>
    </row>
    <row r="1164" spans="1:14" ht="14.4" customHeight="1" x14ac:dyDescent="0.3">
      <c r="A1164" s="747" t="s">
        <v>594</v>
      </c>
      <c r="B1164" s="748" t="s">
        <v>595</v>
      </c>
      <c r="C1164" s="749" t="s">
        <v>629</v>
      </c>
      <c r="D1164" s="750" t="s">
        <v>630</v>
      </c>
      <c r="E1164" s="751">
        <v>50113001</v>
      </c>
      <c r="F1164" s="750" t="s">
        <v>635</v>
      </c>
      <c r="G1164" s="749" t="s">
        <v>636</v>
      </c>
      <c r="H1164" s="749">
        <v>225971</v>
      </c>
      <c r="I1164" s="749">
        <v>225971</v>
      </c>
      <c r="J1164" s="749" t="s">
        <v>1546</v>
      </c>
      <c r="K1164" s="749" t="s">
        <v>1547</v>
      </c>
      <c r="L1164" s="752">
        <v>137.97999999999996</v>
      </c>
      <c r="M1164" s="752">
        <v>1</v>
      </c>
      <c r="N1164" s="753">
        <v>137.97999999999996</v>
      </c>
    </row>
    <row r="1165" spans="1:14" ht="14.4" customHeight="1" x14ac:dyDescent="0.3">
      <c r="A1165" s="747" t="s">
        <v>594</v>
      </c>
      <c r="B1165" s="748" t="s">
        <v>595</v>
      </c>
      <c r="C1165" s="749" t="s">
        <v>629</v>
      </c>
      <c r="D1165" s="750" t="s">
        <v>630</v>
      </c>
      <c r="E1165" s="751">
        <v>50113001</v>
      </c>
      <c r="F1165" s="750" t="s">
        <v>635</v>
      </c>
      <c r="G1165" s="749" t="s">
        <v>636</v>
      </c>
      <c r="H1165" s="749">
        <v>192853</v>
      </c>
      <c r="I1165" s="749">
        <v>192853</v>
      </c>
      <c r="J1165" s="749" t="s">
        <v>859</v>
      </c>
      <c r="K1165" s="749" t="s">
        <v>860</v>
      </c>
      <c r="L1165" s="752">
        <v>107.93999999999998</v>
      </c>
      <c r="M1165" s="752">
        <v>6</v>
      </c>
      <c r="N1165" s="753">
        <v>647.63999999999987</v>
      </c>
    </row>
    <row r="1166" spans="1:14" ht="14.4" customHeight="1" x14ac:dyDescent="0.3">
      <c r="A1166" s="747" t="s">
        <v>594</v>
      </c>
      <c r="B1166" s="748" t="s">
        <v>595</v>
      </c>
      <c r="C1166" s="749" t="s">
        <v>629</v>
      </c>
      <c r="D1166" s="750" t="s">
        <v>630</v>
      </c>
      <c r="E1166" s="751">
        <v>50113001</v>
      </c>
      <c r="F1166" s="750" t="s">
        <v>635</v>
      </c>
      <c r="G1166" s="749" t="s">
        <v>649</v>
      </c>
      <c r="H1166" s="749">
        <v>844554</v>
      </c>
      <c r="I1166" s="749">
        <v>114065</v>
      </c>
      <c r="J1166" s="749" t="s">
        <v>1548</v>
      </c>
      <c r="K1166" s="749" t="s">
        <v>1549</v>
      </c>
      <c r="L1166" s="752">
        <v>18.29</v>
      </c>
      <c r="M1166" s="752">
        <v>1</v>
      </c>
      <c r="N1166" s="753">
        <v>18.29</v>
      </c>
    </row>
    <row r="1167" spans="1:14" ht="14.4" customHeight="1" x14ac:dyDescent="0.3">
      <c r="A1167" s="747" t="s">
        <v>594</v>
      </c>
      <c r="B1167" s="748" t="s">
        <v>595</v>
      </c>
      <c r="C1167" s="749" t="s">
        <v>629</v>
      </c>
      <c r="D1167" s="750" t="s">
        <v>630</v>
      </c>
      <c r="E1167" s="751">
        <v>50113001</v>
      </c>
      <c r="F1167" s="750" t="s">
        <v>635</v>
      </c>
      <c r="G1167" s="749" t="s">
        <v>649</v>
      </c>
      <c r="H1167" s="749">
        <v>844378</v>
      </c>
      <c r="I1167" s="749">
        <v>114067</v>
      </c>
      <c r="J1167" s="749" t="s">
        <v>1548</v>
      </c>
      <c r="K1167" s="749" t="s">
        <v>1681</v>
      </c>
      <c r="L1167" s="752">
        <v>48.520000000000017</v>
      </c>
      <c r="M1167" s="752">
        <v>1</v>
      </c>
      <c r="N1167" s="753">
        <v>48.520000000000017</v>
      </c>
    </row>
    <row r="1168" spans="1:14" ht="14.4" customHeight="1" x14ac:dyDescent="0.3">
      <c r="A1168" s="747" t="s">
        <v>594</v>
      </c>
      <c r="B1168" s="748" t="s">
        <v>595</v>
      </c>
      <c r="C1168" s="749" t="s">
        <v>629</v>
      </c>
      <c r="D1168" s="750" t="s">
        <v>630</v>
      </c>
      <c r="E1168" s="751">
        <v>50113001</v>
      </c>
      <c r="F1168" s="750" t="s">
        <v>635</v>
      </c>
      <c r="G1168" s="749" t="s">
        <v>636</v>
      </c>
      <c r="H1168" s="749">
        <v>185512</v>
      </c>
      <c r="I1168" s="749">
        <v>185512</v>
      </c>
      <c r="J1168" s="749" t="s">
        <v>861</v>
      </c>
      <c r="K1168" s="749" t="s">
        <v>862</v>
      </c>
      <c r="L1168" s="752">
        <v>73.819999999999979</v>
      </c>
      <c r="M1168" s="752">
        <v>3</v>
      </c>
      <c r="N1168" s="753">
        <v>221.45999999999992</v>
      </c>
    </row>
    <row r="1169" spans="1:14" ht="14.4" customHeight="1" x14ac:dyDescent="0.3">
      <c r="A1169" s="747" t="s">
        <v>594</v>
      </c>
      <c r="B1169" s="748" t="s">
        <v>595</v>
      </c>
      <c r="C1169" s="749" t="s">
        <v>629</v>
      </c>
      <c r="D1169" s="750" t="s">
        <v>630</v>
      </c>
      <c r="E1169" s="751">
        <v>50113001</v>
      </c>
      <c r="F1169" s="750" t="s">
        <v>635</v>
      </c>
      <c r="G1169" s="749" t="s">
        <v>636</v>
      </c>
      <c r="H1169" s="749">
        <v>186393</v>
      </c>
      <c r="I1169" s="749">
        <v>86393</v>
      </c>
      <c r="J1169" s="749" t="s">
        <v>867</v>
      </c>
      <c r="K1169" s="749" t="s">
        <v>1373</v>
      </c>
      <c r="L1169" s="752">
        <v>51.61</v>
      </c>
      <c r="M1169" s="752">
        <v>1</v>
      </c>
      <c r="N1169" s="753">
        <v>51.61</v>
      </c>
    </row>
    <row r="1170" spans="1:14" ht="14.4" customHeight="1" x14ac:dyDescent="0.3">
      <c r="A1170" s="747" t="s">
        <v>594</v>
      </c>
      <c r="B1170" s="748" t="s">
        <v>595</v>
      </c>
      <c r="C1170" s="749" t="s">
        <v>629</v>
      </c>
      <c r="D1170" s="750" t="s">
        <v>630</v>
      </c>
      <c r="E1170" s="751">
        <v>50113001</v>
      </c>
      <c r="F1170" s="750" t="s">
        <v>635</v>
      </c>
      <c r="G1170" s="749" t="s">
        <v>636</v>
      </c>
      <c r="H1170" s="749">
        <v>100498</v>
      </c>
      <c r="I1170" s="749">
        <v>498</v>
      </c>
      <c r="J1170" s="749" t="s">
        <v>869</v>
      </c>
      <c r="K1170" s="749" t="s">
        <v>1440</v>
      </c>
      <c r="L1170" s="752">
        <v>108.75</v>
      </c>
      <c r="M1170" s="752">
        <v>4</v>
      </c>
      <c r="N1170" s="753">
        <v>435</v>
      </c>
    </row>
    <row r="1171" spans="1:14" ht="14.4" customHeight="1" x14ac:dyDescent="0.3">
      <c r="A1171" s="747" t="s">
        <v>594</v>
      </c>
      <c r="B1171" s="748" t="s">
        <v>595</v>
      </c>
      <c r="C1171" s="749" t="s">
        <v>629</v>
      </c>
      <c r="D1171" s="750" t="s">
        <v>630</v>
      </c>
      <c r="E1171" s="751">
        <v>50113001</v>
      </c>
      <c r="F1171" s="750" t="s">
        <v>635</v>
      </c>
      <c r="G1171" s="749" t="s">
        <v>636</v>
      </c>
      <c r="H1171" s="749">
        <v>100499</v>
      </c>
      <c r="I1171" s="749">
        <v>499</v>
      </c>
      <c r="J1171" s="749" t="s">
        <v>869</v>
      </c>
      <c r="K1171" s="749" t="s">
        <v>870</v>
      </c>
      <c r="L1171" s="752">
        <v>113.19000000000003</v>
      </c>
      <c r="M1171" s="752">
        <v>2</v>
      </c>
      <c r="N1171" s="753">
        <v>226.38000000000005</v>
      </c>
    </row>
    <row r="1172" spans="1:14" ht="14.4" customHeight="1" x14ac:dyDescent="0.3">
      <c r="A1172" s="747" t="s">
        <v>594</v>
      </c>
      <c r="B1172" s="748" t="s">
        <v>595</v>
      </c>
      <c r="C1172" s="749" t="s">
        <v>629</v>
      </c>
      <c r="D1172" s="750" t="s">
        <v>630</v>
      </c>
      <c r="E1172" s="751">
        <v>50113001</v>
      </c>
      <c r="F1172" s="750" t="s">
        <v>635</v>
      </c>
      <c r="G1172" s="749" t="s">
        <v>636</v>
      </c>
      <c r="H1172" s="749">
        <v>215978</v>
      </c>
      <c r="I1172" s="749">
        <v>215978</v>
      </c>
      <c r="J1172" s="749" t="s">
        <v>871</v>
      </c>
      <c r="K1172" s="749" t="s">
        <v>872</v>
      </c>
      <c r="L1172" s="752">
        <v>120.68000000000005</v>
      </c>
      <c r="M1172" s="752">
        <v>2</v>
      </c>
      <c r="N1172" s="753">
        <v>241.3600000000001</v>
      </c>
    </row>
    <row r="1173" spans="1:14" ht="14.4" customHeight="1" x14ac:dyDescent="0.3">
      <c r="A1173" s="747" t="s">
        <v>594</v>
      </c>
      <c r="B1173" s="748" t="s">
        <v>595</v>
      </c>
      <c r="C1173" s="749" t="s">
        <v>629</v>
      </c>
      <c r="D1173" s="750" t="s">
        <v>630</v>
      </c>
      <c r="E1173" s="751">
        <v>50113001</v>
      </c>
      <c r="F1173" s="750" t="s">
        <v>635</v>
      </c>
      <c r="G1173" s="749" t="s">
        <v>636</v>
      </c>
      <c r="H1173" s="749">
        <v>225168</v>
      </c>
      <c r="I1173" s="749">
        <v>225168</v>
      </c>
      <c r="J1173" s="749" t="s">
        <v>1208</v>
      </c>
      <c r="K1173" s="749" t="s">
        <v>673</v>
      </c>
      <c r="L1173" s="752">
        <v>63.538666241243135</v>
      </c>
      <c r="M1173" s="752">
        <v>3</v>
      </c>
      <c r="N1173" s="753">
        <v>190.6159987237294</v>
      </c>
    </row>
    <row r="1174" spans="1:14" ht="14.4" customHeight="1" x14ac:dyDescent="0.3">
      <c r="A1174" s="747" t="s">
        <v>594</v>
      </c>
      <c r="B1174" s="748" t="s">
        <v>595</v>
      </c>
      <c r="C1174" s="749" t="s">
        <v>629</v>
      </c>
      <c r="D1174" s="750" t="s">
        <v>630</v>
      </c>
      <c r="E1174" s="751">
        <v>50113001</v>
      </c>
      <c r="F1174" s="750" t="s">
        <v>635</v>
      </c>
      <c r="G1174" s="749" t="s">
        <v>649</v>
      </c>
      <c r="H1174" s="749">
        <v>201290</v>
      </c>
      <c r="I1174" s="749">
        <v>201290</v>
      </c>
      <c r="J1174" s="749" t="s">
        <v>1209</v>
      </c>
      <c r="K1174" s="749" t="s">
        <v>949</v>
      </c>
      <c r="L1174" s="752">
        <v>43.419999999999995</v>
      </c>
      <c r="M1174" s="752">
        <v>1</v>
      </c>
      <c r="N1174" s="753">
        <v>43.419999999999995</v>
      </c>
    </row>
    <row r="1175" spans="1:14" ht="14.4" customHeight="1" x14ac:dyDescent="0.3">
      <c r="A1175" s="747" t="s">
        <v>594</v>
      </c>
      <c r="B1175" s="748" t="s">
        <v>595</v>
      </c>
      <c r="C1175" s="749" t="s">
        <v>629</v>
      </c>
      <c r="D1175" s="750" t="s">
        <v>630</v>
      </c>
      <c r="E1175" s="751">
        <v>50113001</v>
      </c>
      <c r="F1175" s="750" t="s">
        <v>635</v>
      </c>
      <c r="G1175" s="749" t="s">
        <v>636</v>
      </c>
      <c r="H1175" s="749">
        <v>102684</v>
      </c>
      <c r="I1175" s="749">
        <v>2684</v>
      </c>
      <c r="J1175" s="749" t="s">
        <v>873</v>
      </c>
      <c r="K1175" s="749" t="s">
        <v>874</v>
      </c>
      <c r="L1175" s="752">
        <v>105.50428571428574</v>
      </c>
      <c r="M1175" s="752">
        <v>14</v>
      </c>
      <c r="N1175" s="753">
        <v>1477.0600000000004</v>
      </c>
    </row>
    <row r="1176" spans="1:14" ht="14.4" customHeight="1" x14ac:dyDescent="0.3">
      <c r="A1176" s="747" t="s">
        <v>594</v>
      </c>
      <c r="B1176" s="748" t="s">
        <v>595</v>
      </c>
      <c r="C1176" s="749" t="s">
        <v>629</v>
      </c>
      <c r="D1176" s="750" t="s">
        <v>630</v>
      </c>
      <c r="E1176" s="751">
        <v>50113001</v>
      </c>
      <c r="F1176" s="750" t="s">
        <v>635</v>
      </c>
      <c r="G1176" s="749" t="s">
        <v>636</v>
      </c>
      <c r="H1176" s="749">
        <v>100502</v>
      </c>
      <c r="I1176" s="749">
        <v>502</v>
      </c>
      <c r="J1176" s="749" t="s">
        <v>873</v>
      </c>
      <c r="K1176" s="749" t="s">
        <v>875</v>
      </c>
      <c r="L1176" s="752">
        <v>238.65999999999997</v>
      </c>
      <c r="M1176" s="752">
        <v>2</v>
      </c>
      <c r="N1176" s="753">
        <v>477.31999999999994</v>
      </c>
    </row>
    <row r="1177" spans="1:14" ht="14.4" customHeight="1" x14ac:dyDescent="0.3">
      <c r="A1177" s="747" t="s">
        <v>594</v>
      </c>
      <c r="B1177" s="748" t="s">
        <v>595</v>
      </c>
      <c r="C1177" s="749" t="s">
        <v>629</v>
      </c>
      <c r="D1177" s="750" t="s">
        <v>630</v>
      </c>
      <c r="E1177" s="751">
        <v>50113001</v>
      </c>
      <c r="F1177" s="750" t="s">
        <v>635</v>
      </c>
      <c r="G1177" s="749" t="s">
        <v>636</v>
      </c>
      <c r="H1177" s="749">
        <v>205931</v>
      </c>
      <c r="I1177" s="749">
        <v>205931</v>
      </c>
      <c r="J1177" s="749" t="s">
        <v>878</v>
      </c>
      <c r="K1177" s="749" t="s">
        <v>879</v>
      </c>
      <c r="L1177" s="752">
        <v>73.392499999999998</v>
      </c>
      <c r="M1177" s="752">
        <v>4</v>
      </c>
      <c r="N1177" s="753">
        <v>293.57</v>
      </c>
    </row>
    <row r="1178" spans="1:14" ht="14.4" customHeight="1" x14ac:dyDescent="0.3">
      <c r="A1178" s="747" t="s">
        <v>594</v>
      </c>
      <c r="B1178" s="748" t="s">
        <v>595</v>
      </c>
      <c r="C1178" s="749" t="s">
        <v>629</v>
      </c>
      <c r="D1178" s="750" t="s">
        <v>630</v>
      </c>
      <c r="E1178" s="751">
        <v>50113001</v>
      </c>
      <c r="F1178" s="750" t="s">
        <v>635</v>
      </c>
      <c r="G1178" s="749" t="s">
        <v>649</v>
      </c>
      <c r="H1178" s="749">
        <v>184095</v>
      </c>
      <c r="I1178" s="749">
        <v>184095</v>
      </c>
      <c r="J1178" s="749" t="s">
        <v>880</v>
      </c>
      <c r="K1178" s="749" t="s">
        <v>881</v>
      </c>
      <c r="L1178" s="752">
        <v>282.11739130434785</v>
      </c>
      <c r="M1178" s="752">
        <v>23</v>
      </c>
      <c r="N1178" s="753">
        <v>6488.7000000000007</v>
      </c>
    </row>
    <row r="1179" spans="1:14" ht="14.4" customHeight="1" x14ac:dyDescent="0.3">
      <c r="A1179" s="747" t="s">
        <v>594</v>
      </c>
      <c r="B1179" s="748" t="s">
        <v>595</v>
      </c>
      <c r="C1179" s="749" t="s">
        <v>629</v>
      </c>
      <c r="D1179" s="750" t="s">
        <v>630</v>
      </c>
      <c r="E1179" s="751">
        <v>50113001</v>
      </c>
      <c r="F1179" s="750" t="s">
        <v>635</v>
      </c>
      <c r="G1179" s="749" t="s">
        <v>636</v>
      </c>
      <c r="H1179" s="749">
        <v>142476</v>
      </c>
      <c r="I1179" s="749">
        <v>42476</v>
      </c>
      <c r="J1179" s="749" t="s">
        <v>1212</v>
      </c>
      <c r="K1179" s="749" t="s">
        <v>1213</v>
      </c>
      <c r="L1179" s="752">
        <v>258.125</v>
      </c>
      <c r="M1179" s="752">
        <v>2</v>
      </c>
      <c r="N1179" s="753">
        <v>516.25</v>
      </c>
    </row>
    <row r="1180" spans="1:14" ht="14.4" customHeight="1" x14ac:dyDescent="0.3">
      <c r="A1180" s="747" t="s">
        <v>594</v>
      </c>
      <c r="B1180" s="748" t="s">
        <v>595</v>
      </c>
      <c r="C1180" s="749" t="s">
        <v>629</v>
      </c>
      <c r="D1180" s="750" t="s">
        <v>630</v>
      </c>
      <c r="E1180" s="751">
        <v>50113001</v>
      </c>
      <c r="F1180" s="750" t="s">
        <v>635</v>
      </c>
      <c r="G1180" s="749" t="s">
        <v>649</v>
      </c>
      <c r="H1180" s="749">
        <v>146071</v>
      </c>
      <c r="I1180" s="749">
        <v>146071</v>
      </c>
      <c r="J1180" s="749" t="s">
        <v>886</v>
      </c>
      <c r="K1180" s="749" t="s">
        <v>887</v>
      </c>
      <c r="L1180" s="752">
        <v>138.50999999999996</v>
      </c>
      <c r="M1180" s="752">
        <v>1</v>
      </c>
      <c r="N1180" s="753">
        <v>138.50999999999996</v>
      </c>
    </row>
    <row r="1181" spans="1:14" ht="14.4" customHeight="1" x14ac:dyDescent="0.3">
      <c r="A1181" s="747" t="s">
        <v>594</v>
      </c>
      <c r="B1181" s="748" t="s">
        <v>595</v>
      </c>
      <c r="C1181" s="749" t="s">
        <v>629</v>
      </c>
      <c r="D1181" s="750" t="s">
        <v>630</v>
      </c>
      <c r="E1181" s="751">
        <v>50113001</v>
      </c>
      <c r="F1181" s="750" t="s">
        <v>635</v>
      </c>
      <c r="G1181" s="749" t="s">
        <v>636</v>
      </c>
      <c r="H1181" s="749">
        <v>196187</v>
      </c>
      <c r="I1181" s="749">
        <v>96187</v>
      </c>
      <c r="J1181" s="749" t="s">
        <v>1682</v>
      </c>
      <c r="K1181" s="749" t="s">
        <v>1683</v>
      </c>
      <c r="L1181" s="752">
        <v>60.699999999999989</v>
      </c>
      <c r="M1181" s="752">
        <v>1</v>
      </c>
      <c r="N1181" s="753">
        <v>60.699999999999989</v>
      </c>
    </row>
    <row r="1182" spans="1:14" ht="14.4" customHeight="1" x14ac:dyDescent="0.3">
      <c r="A1182" s="747" t="s">
        <v>594</v>
      </c>
      <c r="B1182" s="748" t="s">
        <v>595</v>
      </c>
      <c r="C1182" s="749" t="s">
        <v>629</v>
      </c>
      <c r="D1182" s="750" t="s">
        <v>630</v>
      </c>
      <c r="E1182" s="751">
        <v>50113001</v>
      </c>
      <c r="F1182" s="750" t="s">
        <v>635</v>
      </c>
      <c r="G1182" s="749" t="s">
        <v>636</v>
      </c>
      <c r="H1182" s="749">
        <v>147271</v>
      </c>
      <c r="I1182" s="749">
        <v>47271</v>
      </c>
      <c r="J1182" s="749" t="s">
        <v>888</v>
      </c>
      <c r="K1182" s="749" t="s">
        <v>889</v>
      </c>
      <c r="L1182" s="752">
        <v>93.97999999999999</v>
      </c>
      <c r="M1182" s="752">
        <v>5</v>
      </c>
      <c r="N1182" s="753">
        <v>469.9</v>
      </c>
    </row>
    <row r="1183" spans="1:14" ht="14.4" customHeight="1" x14ac:dyDescent="0.3">
      <c r="A1183" s="747" t="s">
        <v>594</v>
      </c>
      <c r="B1183" s="748" t="s">
        <v>595</v>
      </c>
      <c r="C1183" s="749" t="s">
        <v>629</v>
      </c>
      <c r="D1183" s="750" t="s">
        <v>630</v>
      </c>
      <c r="E1183" s="751">
        <v>50113001</v>
      </c>
      <c r="F1183" s="750" t="s">
        <v>635</v>
      </c>
      <c r="G1183" s="749" t="s">
        <v>636</v>
      </c>
      <c r="H1183" s="749">
        <v>223159</v>
      </c>
      <c r="I1183" s="749">
        <v>223159</v>
      </c>
      <c r="J1183" s="749" t="s">
        <v>1374</v>
      </c>
      <c r="K1183" s="749" t="s">
        <v>1375</v>
      </c>
      <c r="L1183" s="752">
        <v>74.90666666666668</v>
      </c>
      <c r="M1183" s="752">
        <v>15</v>
      </c>
      <c r="N1183" s="753">
        <v>1123.6000000000001</v>
      </c>
    </row>
    <row r="1184" spans="1:14" ht="14.4" customHeight="1" x14ac:dyDescent="0.3">
      <c r="A1184" s="747" t="s">
        <v>594</v>
      </c>
      <c r="B1184" s="748" t="s">
        <v>595</v>
      </c>
      <c r="C1184" s="749" t="s">
        <v>629</v>
      </c>
      <c r="D1184" s="750" t="s">
        <v>630</v>
      </c>
      <c r="E1184" s="751">
        <v>50113001</v>
      </c>
      <c r="F1184" s="750" t="s">
        <v>635</v>
      </c>
      <c r="G1184" s="749" t="s">
        <v>636</v>
      </c>
      <c r="H1184" s="749">
        <v>157525</v>
      </c>
      <c r="I1184" s="749">
        <v>57525</v>
      </c>
      <c r="J1184" s="749" t="s">
        <v>1554</v>
      </c>
      <c r="K1184" s="749" t="s">
        <v>1555</v>
      </c>
      <c r="L1184" s="752">
        <v>97.53</v>
      </c>
      <c r="M1184" s="752">
        <v>1</v>
      </c>
      <c r="N1184" s="753">
        <v>97.53</v>
      </c>
    </row>
    <row r="1185" spans="1:14" ht="14.4" customHeight="1" x14ac:dyDescent="0.3">
      <c r="A1185" s="747" t="s">
        <v>594</v>
      </c>
      <c r="B1185" s="748" t="s">
        <v>595</v>
      </c>
      <c r="C1185" s="749" t="s">
        <v>629</v>
      </c>
      <c r="D1185" s="750" t="s">
        <v>630</v>
      </c>
      <c r="E1185" s="751">
        <v>50113001</v>
      </c>
      <c r="F1185" s="750" t="s">
        <v>635</v>
      </c>
      <c r="G1185" s="749" t="s">
        <v>649</v>
      </c>
      <c r="H1185" s="749">
        <v>191788</v>
      </c>
      <c r="I1185" s="749">
        <v>91788</v>
      </c>
      <c r="J1185" s="749" t="s">
        <v>903</v>
      </c>
      <c r="K1185" s="749" t="s">
        <v>904</v>
      </c>
      <c r="L1185" s="752">
        <v>9.1199999999999974</v>
      </c>
      <c r="M1185" s="752">
        <v>4</v>
      </c>
      <c r="N1185" s="753">
        <v>36.47999999999999</v>
      </c>
    </row>
    <row r="1186" spans="1:14" ht="14.4" customHeight="1" x14ac:dyDescent="0.3">
      <c r="A1186" s="747" t="s">
        <v>594</v>
      </c>
      <c r="B1186" s="748" t="s">
        <v>595</v>
      </c>
      <c r="C1186" s="749" t="s">
        <v>629</v>
      </c>
      <c r="D1186" s="750" t="s">
        <v>630</v>
      </c>
      <c r="E1186" s="751">
        <v>50113001</v>
      </c>
      <c r="F1186" s="750" t="s">
        <v>635</v>
      </c>
      <c r="G1186" s="749" t="s">
        <v>649</v>
      </c>
      <c r="H1186" s="749">
        <v>106618</v>
      </c>
      <c r="I1186" s="749">
        <v>6618</v>
      </c>
      <c r="J1186" s="749" t="s">
        <v>905</v>
      </c>
      <c r="K1186" s="749" t="s">
        <v>906</v>
      </c>
      <c r="L1186" s="752">
        <v>19.579999999999998</v>
      </c>
      <c r="M1186" s="752">
        <v>1</v>
      </c>
      <c r="N1186" s="753">
        <v>19.579999999999998</v>
      </c>
    </row>
    <row r="1187" spans="1:14" ht="14.4" customHeight="1" x14ac:dyDescent="0.3">
      <c r="A1187" s="747" t="s">
        <v>594</v>
      </c>
      <c r="B1187" s="748" t="s">
        <v>595</v>
      </c>
      <c r="C1187" s="749" t="s">
        <v>629</v>
      </c>
      <c r="D1187" s="750" t="s">
        <v>630</v>
      </c>
      <c r="E1187" s="751">
        <v>50113001</v>
      </c>
      <c r="F1187" s="750" t="s">
        <v>635</v>
      </c>
      <c r="G1187" s="749" t="s">
        <v>649</v>
      </c>
      <c r="H1187" s="749">
        <v>186656</v>
      </c>
      <c r="I1187" s="749">
        <v>86656</v>
      </c>
      <c r="J1187" s="749" t="s">
        <v>1684</v>
      </c>
      <c r="K1187" s="749" t="s">
        <v>997</v>
      </c>
      <c r="L1187" s="752">
        <v>29.34</v>
      </c>
      <c r="M1187" s="752">
        <v>1</v>
      </c>
      <c r="N1187" s="753">
        <v>29.34</v>
      </c>
    </row>
    <row r="1188" spans="1:14" ht="14.4" customHeight="1" x14ac:dyDescent="0.3">
      <c r="A1188" s="747" t="s">
        <v>594</v>
      </c>
      <c r="B1188" s="748" t="s">
        <v>595</v>
      </c>
      <c r="C1188" s="749" t="s">
        <v>629</v>
      </c>
      <c r="D1188" s="750" t="s">
        <v>630</v>
      </c>
      <c r="E1188" s="751">
        <v>50113001</v>
      </c>
      <c r="F1188" s="750" t="s">
        <v>635</v>
      </c>
      <c r="G1188" s="749" t="s">
        <v>636</v>
      </c>
      <c r="H1188" s="749">
        <v>184399</v>
      </c>
      <c r="I1188" s="749">
        <v>84399</v>
      </c>
      <c r="J1188" s="749" t="s">
        <v>907</v>
      </c>
      <c r="K1188" s="749" t="s">
        <v>908</v>
      </c>
      <c r="L1188" s="752">
        <v>126.355</v>
      </c>
      <c r="M1188" s="752">
        <v>2</v>
      </c>
      <c r="N1188" s="753">
        <v>252.71</v>
      </c>
    </row>
    <row r="1189" spans="1:14" ht="14.4" customHeight="1" x14ac:dyDescent="0.3">
      <c r="A1189" s="747" t="s">
        <v>594</v>
      </c>
      <c r="B1189" s="748" t="s">
        <v>595</v>
      </c>
      <c r="C1189" s="749" t="s">
        <v>629</v>
      </c>
      <c r="D1189" s="750" t="s">
        <v>630</v>
      </c>
      <c r="E1189" s="751">
        <v>50113001</v>
      </c>
      <c r="F1189" s="750" t="s">
        <v>635</v>
      </c>
      <c r="G1189" s="749" t="s">
        <v>636</v>
      </c>
      <c r="H1189" s="749">
        <v>83538</v>
      </c>
      <c r="I1189" s="749">
        <v>83538</v>
      </c>
      <c r="J1189" s="749" t="s">
        <v>909</v>
      </c>
      <c r="K1189" s="749" t="s">
        <v>910</v>
      </c>
      <c r="L1189" s="752">
        <v>164.04999999999998</v>
      </c>
      <c r="M1189" s="752">
        <v>35</v>
      </c>
      <c r="N1189" s="753">
        <v>5741.7499999999991</v>
      </c>
    </row>
    <row r="1190" spans="1:14" ht="14.4" customHeight="1" x14ac:dyDescent="0.3">
      <c r="A1190" s="747" t="s">
        <v>594</v>
      </c>
      <c r="B1190" s="748" t="s">
        <v>595</v>
      </c>
      <c r="C1190" s="749" t="s">
        <v>629</v>
      </c>
      <c r="D1190" s="750" t="s">
        <v>630</v>
      </c>
      <c r="E1190" s="751">
        <v>50113001</v>
      </c>
      <c r="F1190" s="750" t="s">
        <v>635</v>
      </c>
      <c r="G1190" s="749" t="s">
        <v>636</v>
      </c>
      <c r="H1190" s="749">
        <v>216900</v>
      </c>
      <c r="I1190" s="749">
        <v>216900</v>
      </c>
      <c r="J1190" s="749" t="s">
        <v>1376</v>
      </c>
      <c r="K1190" s="749" t="s">
        <v>1377</v>
      </c>
      <c r="L1190" s="752">
        <v>701.18000000000006</v>
      </c>
      <c r="M1190" s="752">
        <v>7</v>
      </c>
      <c r="N1190" s="753">
        <v>4908.26</v>
      </c>
    </row>
    <row r="1191" spans="1:14" ht="14.4" customHeight="1" x14ac:dyDescent="0.3">
      <c r="A1191" s="747" t="s">
        <v>594</v>
      </c>
      <c r="B1191" s="748" t="s">
        <v>595</v>
      </c>
      <c r="C1191" s="749" t="s">
        <v>629</v>
      </c>
      <c r="D1191" s="750" t="s">
        <v>630</v>
      </c>
      <c r="E1191" s="751">
        <v>50113001</v>
      </c>
      <c r="F1191" s="750" t="s">
        <v>635</v>
      </c>
      <c r="G1191" s="749" t="s">
        <v>649</v>
      </c>
      <c r="H1191" s="749">
        <v>155824</v>
      </c>
      <c r="I1191" s="749">
        <v>55824</v>
      </c>
      <c r="J1191" s="749" t="s">
        <v>911</v>
      </c>
      <c r="K1191" s="749" t="s">
        <v>914</v>
      </c>
      <c r="L1191" s="752">
        <v>50.64</v>
      </c>
      <c r="M1191" s="752">
        <v>7</v>
      </c>
      <c r="N1191" s="753">
        <v>354.48</v>
      </c>
    </row>
    <row r="1192" spans="1:14" ht="14.4" customHeight="1" x14ac:dyDescent="0.3">
      <c r="A1192" s="747" t="s">
        <v>594</v>
      </c>
      <c r="B1192" s="748" t="s">
        <v>595</v>
      </c>
      <c r="C1192" s="749" t="s">
        <v>629</v>
      </c>
      <c r="D1192" s="750" t="s">
        <v>630</v>
      </c>
      <c r="E1192" s="751">
        <v>50113001</v>
      </c>
      <c r="F1192" s="750" t="s">
        <v>635</v>
      </c>
      <c r="G1192" s="749" t="s">
        <v>649</v>
      </c>
      <c r="H1192" s="749">
        <v>107981</v>
      </c>
      <c r="I1192" s="749">
        <v>7981</v>
      </c>
      <c r="J1192" s="749" t="s">
        <v>911</v>
      </c>
      <c r="K1192" s="749" t="s">
        <v>913</v>
      </c>
      <c r="L1192" s="752">
        <v>50.639999999999986</v>
      </c>
      <c r="M1192" s="752">
        <v>18</v>
      </c>
      <c r="N1192" s="753">
        <v>911.51999999999975</v>
      </c>
    </row>
    <row r="1193" spans="1:14" ht="14.4" customHeight="1" x14ac:dyDescent="0.3">
      <c r="A1193" s="747" t="s">
        <v>594</v>
      </c>
      <c r="B1193" s="748" t="s">
        <v>595</v>
      </c>
      <c r="C1193" s="749" t="s">
        <v>629</v>
      </c>
      <c r="D1193" s="750" t="s">
        <v>630</v>
      </c>
      <c r="E1193" s="751">
        <v>50113001</v>
      </c>
      <c r="F1193" s="750" t="s">
        <v>635</v>
      </c>
      <c r="G1193" s="749" t="s">
        <v>649</v>
      </c>
      <c r="H1193" s="749">
        <v>155823</v>
      </c>
      <c r="I1193" s="749">
        <v>55823</v>
      </c>
      <c r="J1193" s="749" t="s">
        <v>911</v>
      </c>
      <c r="K1193" s="749" t="s">
        <v>912</v>
      </c>
      <c r="L1193" s="752">
        <v>33.954999999999998</v>
      </c>
      <c r="M1193" s="752">
        <v>12</v>
      </c>
      <c r="N1193" s="753">
        <v>407.46</v>
      </c>
    </row>
    <row r="1194" spans="1:14" ht="14.4" customHeight="1" x14ac:dyDescent="0.3">
      <c r="A1194" s="747" t="s">
        <v>594</v>
      </c>
      <c r="B1194" s="748" t="s">
        <v>595</v>
      </c>
      <c r="C1194" s="749" t="s">
        <v>629</v>
      </c>
      <c r="D1194" s="750" t="s">
        <v>630</v>
      </c>
      <c r="E1194" s="751">
        <v>50113001</v>
      </c>
      <c r="F1194" s="750" t="s">
        <v>635</v>
      </c>
      <c r="G1194" s="749" t="s">
        <v>649</v>
      </c>
      <c r="H1194" s="749">
        <v>187607</v>
      </c>
      <c r="I1194" s="749">
        <v>187607</v>
      </c>
      <c r="J1194" s="749" t="s">
        <v>917</v>
      </c>
      <c r="K1194" s="749" t="s">
        <v>918</v>
      </c>
      <c r="L1194" s="752">
        <v>273.90000000000003</v>
      </c>
      <c r="M1194" s="752">
        <v>2</v>
      </c>
      <c r="N1194" s="753">
        <v>547.80000000000007</v>
      </c>
    </row>
    <row r="1195" spans="1:14" ht="14.4" customHeight="1" x14ac:dyDescent="0.3">
      <c r="A1195" s="747" t="s">
        <v>594</v>
      </c>
      <c r="B1195" s="748" t="s">
        <v>595</v>
      </c>
      <c r="C1195" s="749" t="s">
        <v>629</v>
      </c>
      <c r="D1195" s="750" t="s">
        <v>630</v>
      </c>
      <c r="E1195" s="751">
        <v>50113001</v>
      </c>
      <c r="F1195" s="750" t="s">
        <v>635</v>
      </c>
      <c r="G1195" s="749" t="s">
        <v>636</v>
      </c>
      <c r="H1195" s="749">
        <v>100874</v>
      </c>
      <c r="I1195" s="749">
        <v>874</v>
      </c>
      <c r="J1195" s="749" t="s">
        <v>1378</v>
      </c>
      <c r="K1195" s="749" t="s">
        <v>1379</v>
      </c>
      <c r="L1195" s="752">
        <v>55.83000000000002</v>
      </c>
      <c r="M1195" s="752">
        <v>5</v>
      </c>
      <c r="N1195" s="753">
        <v>279.15000000000009</v>
      </c>
    </row>
    <row r="1196" spans="1:14" ht="14.4" customHeight="1" x14ac:dyDescent="0.3">
      <c r="A1196" s="747" t="s">
        <v>594</v>
      </c>
      <c r="B1196" s="748" t="s">
        <v>595</v>
      </c>
      <c r="C1196" s="749" t="s">
        <v>629</v>
      </c>
      <c r="D1196" s="750" t="s">
        <v>630</v>
      </c>
      <c r="E1196" s="751">
        <v>50113001</v>
      </c>
      <c r="F1196" s="750" t="s">
        <v>635</v>
      </c>
      <c r="G1196" s="749" t="s">
        <v>636</v>
      </c>
      <c r="H1196" s="749">
        <v>200863</v>
      </c>
      <c r="I1196" s="749">
        <v>200863</v>
      </c>
      <c r="J1196" s="749" t="s">
        <v>921</v>
      </c>
      <c r="K1196" s="749" t="s">
        <v>922</v>
      </c>
      <c r="L1196" s="752">
        <v>85.550000000000026</v>
      </c>
      <c r="M1196" s="752">
        <v>39</v>
      </c>
      <c r="N1196" s="753">
        <v>3336.4500000000007</v>
      </c>
    </row>
    <row r="1197" spans="1:14" ht="14.4" customHeight="1" x14ac:dyDescent="0.3">
      <c r="A1197" s="747" t="s">
        <v>594</v>
      </c>
      <c r="B1197" s="748" t="s">
        <v>595</v>
      </c>
      <c r="C1197" s="749" t="s">
        <v>629</v>
      </c>
      <c r="D1197" s="750" t="s">
        <v>630</v>
      </c>
      <c r="E1197" s="751">
        <v>50113001</v>
      </c>
      <c r="F1197" s="750" t="s">
        <v>635</v>
      </c>
      <c r="G1197" s="749" t="s">
        <v>649</v>
      </c>
      <c r="H1197" s="749">
        <v>850729</v>
      </c>
      <c r="I1197" s="749">
        <v>157875</v>
      </c>
      <c r="J1197" s="749" t="s">
        <v>928</v>
      </c>
      <c r="K1197" s="749" t="s">
        <v>929</v>
      </c>
      <c r="L1197" s="752">
        <v>225.49999999999997</v>
      </c>
      <c r="M1197" s="752">
        <v>1</v>
      </c>
      <c r="N1197" s="753">
        <v>225.49999999999997</v>
      </c>
    </row>
    <row r="1198" spans="1:14" ht="14.4" customHeight="1" x14ac:dyDescent="0.3">
      <c r="A1198" s="747" t="s">
        <v>594</v>
      </c>
      <c r="B1198" s="748" t="s">
        <v>595</v>
      </c>
      <c r="C1198" s="749" t="s">
        <v>629</v>
      </c>
      <c r="D1198" s="750" t="s">
        <v>630</v>
      </c>
      <c r="E1198" s="751">
        <v>50113001</v>
      </c>
      <c r="F1198" s="750" t="s">
        <v>635</v>
      </c>
      <c r="G1198" s="749" t="s">
        <v>636</v>
      </c>
      <c r="H1198" s="749">
        <v>207820</v>
      </c>
      <c r="I1198" s="749">
        <v>207820</v>
      </c>
      <c r="J1198" s="749" t="s">
        <v>930</v>
      </c>
      <c r="K1198" s="749" t="s">
        <v>931</v>
      </c>
      <c r="L1198" s="752">
        <v>29.956666666666674</v>
      </c>
      <c r="M1198" s="752">
        <v>6</v>
      </c>
      <c r="N1198" s="753">
        <v>179.74000000000004</v>
      </c>
    </row>
    <row r="1199" spans="1:14" ht="14.4" customHeight="1" x14ac:dyDescent="0.3">
      <c r="A1199" s="747" t="s">
        <v>594</v>
      </c>
      <c r="B1199" s="748" t="s">
        <v>595</v>
      </c>
      <c r="C1199" s="749" t="s">
        <v>629</v>
      </c>
      <c r="D1199" s="750" t="s">
        <v>630</v>
      </c>
      <c r="E1199" s="751">
        <v>50113001</v>
      </c>
      <c r="F1199" s="750" t="s">
        <v>635</v>
      </c>
      <c r="G1199" s="749" t="s">
        <v>636</v>
      </c>
      <c r="H1199" s="749">
        <v>226434</v>
      </c>
      <c r="I1199" s="749">
        <v>226434</v>
      </c>
      <c r="J1199" s="749" t="s">
        <v>1685</v>
      </c>
      <c r="K1199" s="749" t="s">
        <v>1686</v>
      </c>
      <c r="L1199" s="752">
        <v>29.700000000000006</v>
      </c>
      <c r="M1199" s="752">
        <v>4</v>
      </c>
      <c r="N1199" s="753">
        <v>118.80000000000003</v>
      </c>
    </row>
    <row r="1200" spans="1:14" ht="14.4" customHeight="1" x14ac:dyDescent="0.3">
      <c r="A1200" s="747" t="s">
        <v>594</v>
      </c>
      <c r="B1200" s="748" t="s">
        <v>595</v>
      </c>
      <c r="C1200" s="749" t="s">
        <v>629</v>
      </c>
      <c r="D1200" s="750" t="s">
        <v>630</v>
      </c>
      <c r="E1200" s="751">
        <v>50113001</v>
      </c>
      <c r="F1200" s="750" t="s">
        <v>635</v>
      </c>
      <c r="G1200" s="749" t="s">
        <v>636</v>
      </c>
      <c r="H1200" s="749">
        <v>848950</v>
      </c>
      <c r="I1200" s="749">
        <v>155148</v>
      </c>
      <c r="J1200" s="749" t="s">
        <v>1441</v>
      </c>
      <c r="K1200" s="749" t="s">
        <v>1687</v>
      </c>
      <c r="L1200" s="752">
        <v>20.46</v>
      </c>
      <c r="M1200" s="752">
        <v>1</v>
      </c>
      <c r="N1200" s="753">
        <v>20.46</v>
      </c>
    </row>
    <row r="1201" spans="1:14" ht="14.4" customHeight="1" x14ac:dyDescent="0.3">
      <c r="A1201" s="747" t="s">
        <v>594</v>
      </c>
      <c r="B1201" s="748" t="s">
        <v>595</v>
      </c>
      <c r="C1201" s="749" t="s">
        <v>629</v>
      </c>
      <c r="D1201" s="750" t="s">
        <v>630</v>
      </c>
      <c r="E1201" s="751">
        <v>50113001</v>
      </c>
      <c r="F1201" s="750" t="s">
        <v>635</v>
      </c>
      <c r="G1201" s="749" t="s">
        <v>636</v>
      </c>
      <c r="H1201" s="749">
        <v>111671</v>
      </c>
      <c r="I1201" s="749">
        <v>11671</v>
      </c>
      <c r="J1201" s="749" t="s">
        <v>938</v>
      </c>
      <c r="K1201" s="749" t="s">
        <v>939</v>
      </c>
      <c r="L1201" s="752">
        <v>209</v>
      </c>
      <c r="M1201" s="752">
        <v>35</v>
      </c>
      <c r="N1201" s="753">
        <v>7315</v>
      </c>
    </row>
    <row r="1202" spans="1:14" ht="14.4" customHeight="1" x14ac:dyDescent="0.3">
      <c r="A1202" s="747" t="s">
        <v>594</v>
      </c>
      <c r="B1202" s="748" t="s">
        <v>595</v>
      </c>
      <c r="C1202" s="749" t="s">
        <v>629</v>
      </c>
      <c r="D1202" s="750" t="s">
        <v>630</v>
      </c>
      <c r="E1202" s="751">
        <v>50113001</v>
      </c>
      <c r="F1202" s="750" t="s">
        <v>635</v>
      </c>
      <c r="G1202" s="749" t="s">
        <v>636</v>
      </c>
      <c r="H1202" s="749">
        <v>100269</v>
      </c>
      <c r="I1202" s="749">
        <v>269</v>
      </c>
      <c r="J1202" s="749" t="s">
        <v>942</v>
      </c>
      <c r="K1202" s="749" t="s">
        <v>943</v>
      </c>
      <c r="L1202" s="752">
        <v>40.636666666666677</v>
      </c>
      <c r="M1202" s="752">
        <v>3</v>
      </c>
      <c r="N1202" s="753">
        <v>121.91000000000003</v>
      </c>
    </row>
    <row r="1203" spans="1:14" ht="14.4" customHeight="1" x14ac:dyDescent="0.3">
      <c r="A1203" s="747" t="s">
        <v>594</v>
      </c>
      <c r="B1203" s="748" t="s">
        <v>595</v>
      </c>
      <c r="C1203" s="749" t="s">
        <v>629</v>
      </c>
      <c r="D1203" s="750" t="s">
        <v>630</v>
      </c>
      <c r="E1203" s="751">
        <v>50113001</v>
      </c>
      <c r="F1203" s="750" t="s">
        <v>635</v>
      </c>
      <c r="G1203" s="749" t="s">
        <v>649</v>
      </c>
      <c r="H1203" s="749">
        <v>398010</v>
      </c>
      <c r="I1203" s="749">
        <v>210546</v>
      </c>
      <c r="J1203" s="749" t="s">
        <v>1238</v>
      </c>
      <c r="K1203" s="749" t="s">
        <v>1239</v>
      </c>
      <c r="L1203" s="752">
        <v>1044.08</v>
      </c>
      <c r="M1203" s="752">
        <v>1</v>
      </c>
      <c r="N1203" s="753">
        <v>1044.08</v>
      </c>
    </row>
    <row r="1204" spans="1:14" ht="14.4" customHeight="1" x14ac:dyDescent="0.3">
      <c r="A1204" s="747" t="s">
        <v>594</v>
      </c>
      <c r="B1204" s="748" t="s">
        <v>595</v>
      </c>
      <c r="C1204" s="749" t="s">
        <v>629</v>
      </c>
      <c r="D1204" s="750" t="s">
        <v>630</v>
      </c>
      <c r="E1204" s="751">
        <v>50113001</v>
      </c>
      <c r="F1204" s="750" t="s">
        <v>635</v>
      </c>
      <c r="G1204" s="749" t="s">
        <v>649</v>
      </c>
      <c r="H1204" s="749">
        <v>846979</v>
      </c>
      <c r="I1204" s="749">
        <v>124133</v>
      </c>
      <c r="J1204" s="749" t="s">
        <v>1243</v>
      </c>
      <c r="K1204" s="749" t="s">
        <v>1244</v>
      </c>
      <c r="L1204" s="752">
        <v>683.61</v>
      </c>
      <c r="M1204" s="752">
        <v>1</v>
      </c>
      <c r="N1204" s="753">
        <v>683.61</v>
      </c>
    </row>
    <row r="1205" spans="1:14" ht="14.4" customHeight="1" x14ac:dyDescent="0.3">
      <c r="A1205" s="747" t="s">
        <v>594</v>
      </c>
      <c r="B1205" s="748" t="s">
        <v>595</v>
      </c>
      <c r="C1205" s="749" t="s">
        <v>629</v>
      </c>
      <c r="D1205" s="750" t="s">
        <v>630</v>
      </c>
      <c r="E1205" s="751">
        <v>50113001</v>
      </c>
      <c r="F1205" s="750" t="s">
        <v>635</v>
      </c>
      <c r="G1205" s="749" t="s">
        <v>649</v>
      </c>
      <c r="H1205" s="749">
        <v>846824</v>
      </c>
      <c r="I1205" s="749">
        <v>124087</v>
      </c>
      <c r="J1205" s="749" t="s">
        <v>1559</v>
      </c>
      <c r="K1205" s="749" t="s">
        <v>949</v>
      </c>
      <c r="L1205" s="752">
        <v>158.97999999999999</v>
      </c>
      <c r="M1205" s="752">
        <v>3</v>
      </c>
      <c r="N1205" s="753">
        <v>476.93999999999994</v>
      </c>
    </row>
    <row r="1206" spans="1:14" ht="14.4" customHeight="1" x14ac:dyDescent="0.3">
      <c r="A1206" s="747" t="s">
        <v>594</v>
      </c>
      <c r="B1206" s="748" t="s">
        <v>595</v>
      </c>
      <c r="C1206" s="749" t="s">
        <v>629</v>
      </c>
      <c r="D1206" s="750" t="s">
        <v>630</v>
      </c>
      <c r="E1206" s="751">
        <v>50113001</v>
      </c>
      <c r="F1206" s="750" t="s">
        <v>635</v>
      </c>
      <c r="G1206" s="749" t="s">
        <v>649</v>
      </c>
      <c r="H1206" s="749">
        <v>845220</v>
      </c>
      <c r="I1206" s="749">
        <v>101211</v>
      </c>
      <c r="J1206" s="749" t="s">
        <v>950</v>
      </c>
      <c r="K1206" s="749" t="s">
        <v>951</v>
      </c>
      <c r="L1206" s="752">
        <v>219.58000000000004</v>
      </c>
      <c r="M1206" s="752">
        <v>2</v>
      </c>
      <c r="N1206" s="753">
        <v>439.16000000000008</v>
      </c>
    </row>
    <row r="1207" spans="1:14" ht="14.4" customHeight="1" x14ac:dyDescent="0.3">
      <c r="A1207" s="747" t="s">
        <v>594</v>
      </c>
      <c r="B1207" s="748" t="s">
        <v>595</v>
      </c>
      <c r="C1207" s="749" t="s">
        <v>629</v>
      </c>
      <c r="D1207" s="750" t="s">
        <v>630</v>
      </c>
      <c r="E1207" s="751">
        <v>50113001</v>
      </c>
      <c r="F1207" s="750" t="s">
        <v>635</v>
      </c>
      <c r="G1207" s="749" t="s">
        <v>636</v>
      </c>
      <c r="H1207" s="749">
        <v>849767</v>
      </c>
      <c r="I1207" s="749">
        <v>162012</v>
      </c>
      <c r="J1207" s="749" t="s">
        <v>952</v>
      </c>
      <c r="K1207" s="749" t="s">
        <v>690</v>
      </c>
      <c r="L1207" s="752">
        <v>453.63999999999987</v>
      </c>
      <c r="M1207" s="752">
        <v>1</v>
      </c>
      <c r="N1207" s="753">
        <v>453.63999999999987</v>
      </c>
    </row>
    <row r="1208" spans="1:14" ht="14.4" customHeight="1" x14ac:dyDescent="0.3">
      <c r="A1208" s="747" t="s">
        <v>594</v>
      </c>
      <c r="B1208" s="748" t="s">
        <v>595</v>
      </c>
      <c r="C1208" s="749" t="s">
        <v>629</v>
      </c>
      <c r="D1208" s="750" t="s">
        <v>630</v>
      </c>
      <c r="E1208" s="751">
        <v>50113001</v>
      </c>
      <c r="F1208" s="750" t="s">
        <v>635</v>
      </c>
      <c r="G1208" s="749" t="s">
        <v>636</v>
      </c>
      <c r="H1208" s="749">
        <v>849831</v>
      </c>
      <c r="I1208" s="749">
        <v>162008</v>
      </c>
      <c r="J1208" s="749" t="s">
        <v>952</v>
      </c>
      <c r="K1208" s="749" t="s">
        <v>692</v>
      </c>
      <c r="L1208" s="752">
        <v>170.84</v>
      </c>
      <c r="M1208" s="752">
        <v>3</v>
      </c>
      <c r="N1208" s="753">
        <v>512.52</v>
      </c>
    </row>
    <row r="1209" spans="1:14" ht="14.4" customHeight="1" x14ac:dyDescent="0.3">
      <c r="A1209" s="747" t="s">
        <v>594</v>
      </c>
      <c r="B1209" s="748" t="s">
        <v>595</v>
      </c>
      <c r="C1209" s="749" t="s">
        <v>629</v>
      </c>
      <c r="D1209" s="750" t="s">
        <v>630</v>
      </c>
      <c r="E1209" s="751">
        <v>50113001</v>
      </c>
      <c r="F1209" s="750" t="s">
        <v>635</v>
      </c>
      <c r="G1209" s="749" t="s">
        <v>636</v>
      </c>
      <c r="H1209" s="749">
        <v>846338</v>
      </c>
      <c r="I1209" s="749">
        <v>122685</v>
      </c>
      <c r="J1209" s="749" t="s">
        <v>1245</v>
      </c>
      <c r="K1209" s="749" t="s">
        <v>692</v>
      </c>
      <c r="L1209" s="752">
        <v>116.04666666666667</v>
      </c>
      <c r="M1209" s="752">
        <v>3</v>
      </c>
      <c r="N1209" s="753">
        <v>348.14</v>
      </c>
    </row>
    <row r="1210" spans="1:14" ht="14.4" customHeight="1" x14ac:dyDescent="0.3">
      <c r="A1210" s="747" t="s">
        <v>594</v>
      </c>
      <c r="B1210" s="748" t="s">
        <v>595</v>
      </c>
      <c r="C1210" s="749" t="s">
        <v>629</v>
      </c>
      <c r="D1210" s="750" t="s">
        <v>630</v>
      </c>
      <c r="E1210" s="751">
        <v>50113001</v>
      </c>
      <c r="F1210" s="750" t="s">
        <v>635</v>
      </c>
      <c r="G1210" s="749" t="s">
        <v>649</v>
      </c>
      <c r="H1210" s="749">
        <v>118175</v>
      </c>
      <c r="I1210" s="749">
        <v>18175</v>
      </c>
      <c r="J1210" s="749" t="s">
        <v>955</v>
      </c>
      <c r="K1210" s="749" t="s">
        <v>956</v>
      </c>
      <c r="L1210" s="752">
        <v>851.4</v>
      </c>
      <c r="M1210" s="752">
        <v>4</v>
      </c>
      <c r="N1210" s="753">
        <v>3405.6</v>
      </c>
    </row>
    <row r="1211" spans="1:14" ht="14.4" customHeight="1" x14ac:dyDescent="0.3">
      <c r="A1211" s="747" t="s">
        <v>594</v>
      </c>
      <c r="B1211" s="748" t="s">
        <v>595</v>
      </c>
      <c r="C1211" s="749" t="s">
        <v>629</v>
      </c>
      <c r="D1211" s="750" t="s">
        <v>630</v>
      </c>
      <c r="E1211" s="751">
        <v>50113001</v>
      </c>
      <c r="F1211" s="750" t="s">
        <v>635</v>
      </c>
      <c r="G1211" s="749" t="s">
        <v>649</v>
      </c>
      <c r="H1211" s="749">
        <v>178689</v>
      </c>
      <c r="I1211" s="749">
        <v>178689</v>
      </c>
      <c r="J1211" s="749" t="s">
        <v>957</v>
      </c>
      <c r="K1211" s="749" t="s">
        <v>958</v>
      </c>
      <c r="L1211" s="752">
        <v>97.77</v>
      </c>
      <c r="M1211" s="752">
        <v>1</v>
      </c>
      <c r="N1211" s="753">
        <v>97.77</v>
      </c>
    </row>
    <row r="1212" spans="1:14" ht="14.4" customHeight="1" x14ac:dyDescent="0.3">
      <c r="A1212" s="747" t="s">
        <v>594</v>
      </c>
      <c r="B1212" s="748" t="s">
        <v>595</v>
      </c>
      <c r="C1212" s="749" t="s">
        <v>629</v>
      </c>
      <c r="D1212" s="750" t="s">
        <v>630</v>
      </c>
      <c r="E1212" s="751">
        <v>50113001</v>
      </c>
      <c r="F1212" s="750" t="s">
        <v>635</v>
      </c>
      <c r="G1212" s="749" t="s">
        <v>636</v>
      </c>
      <c r="H1212" s="749">
        <v>207692</v>
      </c>
      <c r="I1212" s="749">
        <v>207692</v>
      </c>
      <c r="J1212" s="749" t="s">
        <v>959</v>
      </c>
      <c r="K1212" s="749" t="s">
        <v>960</v>
      </c>
      <c r="L1212" s="752">
        <v>40.240000000000009</v>
      </c>
      <c r="M1212" s="752">
        <v>1</v>
      </c>
      <c r="N1212" s="753">
        <v>40.240000000000009</v>
      </c>
    </row>
    <row r="1213" spans="1:14" ht="14.4" customHeight="1" x14ac:dyDescent="0.3">
      <c r="A1213" s="747" t="s">
        <v>594</v>
      </c>
      <c r="B1213" s="748" t="s">
        <v>595</v>
      </c>
      <c r="C1213" s="749" t="s">
        <v>629</v>
      </c>
      <c r="D1213" s="750" t="s">
        <v>630</v>
      </c>
      <c r="E1213" s="751">
        <v>50113001</v>
      </c>
      <c r="F1213" s="750" t="s">
        <v>635</v>
      </c>
      <c r="G1213" s="749" t="s">
        <v>596</v>
      </c>
      <c r="H1213" s="749">
        <v>1633</v>
      </c>
      <c r="I1213" s="749">
        <v>1633</v>
      </c>
      <c r="J1213" s="749" t="s">
        <v>961</v>
      </c>
      <c r="K1213" s="749" t="s">
        <v>962</v>
      </c>
      <c r="L1213" s="752">
        <v>27.01</v>
      </c>
      <c r="M1213" s="752">
        <v>3</v>
      </c>
      <c r="N1213" s="753">
        <v>81.03</v>
      </c>
    </row>
    <row r="1214" spans="1:14" ht="14.4" customHeight="1" x14ac:dyDescent="0.3">
      <c r="A1214" s="747" t="s">
        <v>594</v>
      </c>
      <c r="B1214" s="748" t="s">
        <v>595</v>
      </c>
      <c r="C1214" s="749" t="s">
        <v>629</v>
      </c>
      <c r="D1214" s="750" t="s">
        <v>630</v>
      </c>
      <c r="E1214" s="751">
        <v>50113001</v>
      </c>
      <c r="F1214" s="750" t="s">
        <v>635</v>
      </c>
      <c r="G1214" s="749" t="s">
        <v>636</v>
      </c>
      <c r="H1214" s="749">
        <v>182952</v>
      </c>
      <c r="I1214" s="749">
        <v>82952</v>
      </c>
      <c r="J1214" s="749" t="s">
        <v>963</v>
      </c>
      <c r="K1214" s="749" t="s">
        <v>964</v>
      </c>
      <c r="L1214" s="752">
        <v>175.4</v>
      </c>
      <c r="M1214" s="752">
        <v>75</v>
      </c>
      <c r="N1214" s="753">
        <v>13155</v>
      </c>
    </row>
    <row r="1215" spans="1:14" ht="14.4" customHeight="1" x14ac:dyDescent="0.3">
      <c r="A1215" s="747" t="s">
        <v>594</v>
      </c>
      <c r="B1215" s="748" t="s">
        <v>595</v>
      </c>
      <c r="C1215" s="749" t="s">
        <v>629</v>
      </c>
      <c r="D1215" s="750" t="s">
        <v>630</v>
      </c>
      <c r="E1215" s="751">
        <v>50113001</v>
      </c>
      <c r="F1215" s="750" t="s">
        <v>635</v>
      </c>
      <c r="G1215" s="749" t="s">
        <v>649</v>
      </c>
      <c r="H1215" s="749">
        <v>142865</v>
      </c>
      <c r="I1215" s="749">
        <v>142865</v>
      </c>
      <c r="J1215" s="749" t="s">
        <v>1248</v>
      </c>
      <c r="K1215" s="749" t="s">
        <v>1249</v>
      </c>
      <c r="L1215" s="752">
        <v>47.19</v>
      </c>
      <c r="M1215" s="752">
        <v>1</v>
      </c>
      <c r="N1215" s="753">
        <v>47.19</v>
      </c>
    </row>
    <row r="1216" spans="1:14" ht="14.4" customHeight="1" x14ac:dyDescent="0.3">
      <c r="A1216" s="747" t="s">
        <v>594</v>
      </c>
      <c r="B1216" s="748" t="s">
        <v>595</v>
      </c>
      <c r="C1216" s="749" t="s">
        <v>629</v>
      </c>
      <c r="D1216" s="750" t="s">
        <v>630</v>
      </c>
      <c r="E1216" s="751">
        <v>50113001</v>
      </c>
      <c r="F1216" s="750" t="s">
        <v>635</v>
      </c>
      <c r="G1216" s="749" t="s">
        <v>636</v>
      </c>
      <c r="H1216" s="749">
        <v>224749</v>
      </c>
      <c r="I1216" s="749">
        <v>224749</v>
      </c>
      <c r="J1216" s="749" t="s">
        <v>1688</v>
      </c>
      <c r="K1216" s="749" t="s">
        <v>1689</v>
      </c>
      <c r="L1216" s="752">
        <v>17.590000000000003</v>
      </c>
      <c r="M1216" s="752">
        <v>2</v>
      </c>
      <c r="N1216" s="753">
        <v>35.180000000000007</v>
      </c>
    </row>
    <row r="1217" spans="1:14" ht="14.4" customHeight="1" x14ac:dyDescent="0.3">
      <c r="A1217" s="747" t="s">
        <v>594</v>
      </c>
      <c r="B1217" s="748" t="s">
        <v>595</v>
      </c>
      <c r="C1217" s="749" t="s">
        <v>629</v>
      </c>
      <c r="D1217" s="750" t="s">
        <v>630</v>
      </c>
      <c r="E1217" s="751">
        <v>50113001</v>
      </c>
      <c r="F1217" s="750" t="s">
        <v>635</v>
      </c>
      <c r="G1217" s="749" t="s">
        <v>649</v>
      </c>
      <c r="H1217" s="749">
        <v>145551</v>
      </c>
      <c r="I1217" s="749">
        <v>145551</v>
      </c>
      <c r="J1217" s="749" t="s">
        <v>971</v>
      </c>
      <c r="K1217" s="749" t="s">
        <v>833</v>
      </c>
      <c r="L1217" s="752">
        <v>69.370000000000019</v>
      </c>
      <c r="M1217" s="752">
        <v>1</v>
      </c>
      <c r="N1217" s="753">
        <v>69.370000000000019</v>
      </c>
    </row>
    <row r="1218" spans="1:14" ht="14.4" customHeight="1" x14ac:dyDescent="0.3">
      <c r="A1218" s="747" t="s">
        <v>594</v>
      </c>
      <c r="B1218" s="748" t="s">
        <v>595</v>
      </c>
      <c r="C1218" s="749" t="s">
        <v>629</v>
      </c>
      <c r="D1218" s="750" t="s">
        <v>630</v>
      </c>
      <c r="E1218" s="751">
        <v>50113001</v>
      </c>
      <c r="F1218" s="750" t="s">
        <v>635</v>
      </c>
      <c r="G1218" s="749" t="s">
        <v>649</v>
      </c>
      <c r="H1218" s="749">
        <v>191922</v>
      </c>
      <c r="I1218" s="749">
        <v>191922</v>
      </c>
      <c r="J1218" s="749" t="s">
        <v>978</v>
      </c>
      <c r="K1218" s="749" t="s">
        <v>979</v>
      </c>
      <c r="L1218" s="752">
        <v>92.430000000000021</v>
      </c>
      <c r="M1218" s="752">
        <v>1</v>
      </c>
      <c r="N1218" s="753">
        <v>92.430000000000021</v>
      </c>
    </row>
    <row r="1219" spans="1:14" ht="14.4" customHeight="1" x14ac:dyDescent="0.3">
      <c r="A1219" s="747" t="s">
        <v>594</v>
      </c>
      <c r="B1219" s="748" t="s">
        <v>595</v>
      </c>
      <c r="C1219" s="749" t="s">
        <v>629</v>
      </c>
      <c r="D1219" s="750" t="s">
        <v>630</v>
      </c>
      <c r="E1219" s="751">
        <v>50113001</v>
      </c>
      <c r="F1219" s="750" t="s">
        <v>635</v>
      </c>
      <c r="G1219" s="749" t="s">
        <v>636</v>
      </c>
      <c r="H1219" s="749">
        <v>208204</v>
      </c>
      <c r="I1219" s="749">
        <v>208204</v>
      </c>
      <c r="J1219" s="749" t="s">
        <v>980</v>
      </c>
      <c r="K1219" s="749" t="s">
        <v>981</v>
      </c>
      <c r="L1219" s="752">
        <v>48.980000000000011</v>
      </c>
      <c r="M1219" s="752">
        <v>2</v>
      </c>
      <c r="N1219" s="753">
        <v>97.960000000000022</v>
      </c>
    </row>
    <row r="1220" spans="1:14" ht="14.4" customHeight="1" x14ac:dyDescent="0.3">
      <c r="A1220" s="747" t="s">
        <v>594</v>
      </c>
      <c r="B1220" s="748" t="s">
        <v>595</v>
      </c>
      <c r="C1220" s="749" t="s">
        <v>629</v>
      </c>
      <c r="D1220" s="750" t="s">
        <v>630</v>
      </c>
      <c r="E1220" s="751">
        <v>50113001</v>
      </c>
      <c r="F1220" s="750" t="s">
        <v>635</v>
      </c>
      <c r="G1220" s="749" t="s">
        <v>649</v>
      </c>
      <c r="H1220" s="749">
        <v>109712</v>
      </c>
      <c r="I1220" s="749">
        <v>9712</v>
      </c>
      <c r="J1220" s="749" t="s">
        <v>985</v>
      </c>
      <c r="K1220" s="749" t="s">
        <v>986</v>
      </c>
      <c r="L1220" s="752">
        <v>299.63499999999999</v>
      </c>
      <c r="M1220" s="752">
        <v>20</v>
      </c>
      <c r="N1220" s="753">
        <v>5992.7</v>
      </c>
    </row>
    <row r="1221" spans="1:14" ht="14.4" customHeight="1" x14ac:dyDescent="0.3">
      <c r="A1221" s="747" t="s">
        <v>594</v>
      </c>
      <c r="B1221" s="748" t="s">
        <v>595</v>
      </c>
      <c r="C1221" s="749" t="s">
        <v>629</v>
      </c>
      <c r="D1221" s="750" t="s">
        <v>630</v>
      </c>
      <c r="E1221" s="751">
        <v>50113001</v>
      </c>
      <c r="F1221" s="750" t="s">
        <v>635</v>
      </c>
      <c r="G1221" s="749" t="s">
        <v>636</v>
      </c>
      <c r="H1221" s="749">
        <v>119653</v>
      </c>
      <c r="I1221" s="749">
        <v>119653</v>
      </c>
      <c r="J1221" s="749" t="s">
        <v>1257</v>
      </c>
      <c r="K1221" s="749" t="s">
        <v>1690</v>
      </c>
      <c r="L1221" s="752">
        <v>155.85</v>
      </c>
      <c r="M1221" s="752">
        <v>1</v>
      </c>
      <c r="N1221" s="753">
        <v>155.85</v>
      </c>
    </row>
    <row r="1222" spans="1:14" ht="14.4" customHeight="1" x14ac:dyDescent="0.3">
      <c r="A1222" s="747" t="s">
        <v>594</v>
      </c>
      <c r="B1222" s="748" t="s">
        <v>595</v>
      </c>
      <c r="C1222" s="749" t="s">
        <v>629</v>
      </c>
      <c r="D1222" s="750" t="s">
        <v>630</v>
      </c>
      <c r="E1222" s="751">
        <v>50113001</v>
      </c>
      <c r="F1222" s="750" t="s">
        <v>635</v>
      </c>
      <c r="G1222" s="749" t="s">
        <v>636</v>
      </c>
      <c r="H1222" s="749">
        <v>117162</v>
      </c>
      <c r="I1222" s="749">
        <v>17162</v>
      </c>
      <c r="J1222" s="749" t="s">
        <v>1691</v>
      </c>
      <c r="K1222" s="749" t="s">
        <v>1692</v>
      </c>
      <c r="L1222" s="752">
        <v>126.40000000000005</v>
      </c>
      <c r="M1222" s="752">
        <v>1</v>
      </c>
      <c r="N1222" s="753">
        <v>126.40000000000005</v>
      </c>
    </row>
    <row r="1223" spans="1:14" ht="14.4" customHeight="1" x14ac:dyDescent="0.3">
      <c r="A1223" s="747" t="s">
        <v>594</v>
      </c>
      <c r="B1223" s="748" t="s">
        <v>595</v>
      </c>
      <c r="C1223" s="749" t="s">
        <v>629</v>
      </c>
      <c r="D1223" s="750" t="s">
        <v>630</v>
      </c>
      <c r="E1223" s="751">
        <v>50113001</v>
      </c>
      <c r="F1223" s="750" t="s">
        <v>635</v>
      </c>
      <c r="G1223" s="749" t="s">
        <v>636</v>
      </c>
      <c r="H1223" s="749">
        <v>115518</v>
      </c>
      <c r="I1223" s="749">
        <v>187418</v>
      </c>
      <c r="J1223" s="749" t="s">
        <v>1693</v>
      </c>
      <c r="K1223" s="749" t="s">
        <v>1598</v>
      </c>
      <c r="L1223" s="752">
        <v>63.02</v>
      </c>
      <c r="M1223" s="752">
        <v>1</v>
      </c>
      <c r="N1223" s="753">
        <v>63.02</v>
      </c>
    </row>
    <row r="1224" spans="1:14" ht="14.4" customHeight="1" x14ac:dyDescent="0.3">
      <c r="A1224" s="747" t="s">
        <v>594</v>
      </c>
      <c r="B1224" s="748" t="s">
        <v>595</v>
      </c>
      <c r="C1224" s="749" t="s">
        <v>629</v>
      </c>
      <c r="D1224" s="750" t="s">
        <v>630</v>
      </c>
      <c r="E1224" s="751">
        <v>50113001</v>
      </c>
      <c r="F1224" s="750" t="s">
        <v>635</v>
      </c>
      <c r="G1224" s="749" t="s">
        <v>636</v>
      </c>
      <c r="H1224" s="749">
        <v>188850</v>
      </c>
      <c r="I1224" s="749">
        <v>188850</v>
      </c>
      <c r="J1224" s="749" t="s">
        <v>988</v>
      </c>
      <c r="K1224" s="749" t="s">
        <v>1259</v>
      </c>
      <c r="L1224" s="752">
        <v>39.269999999999996</v>
      </c>
      <c r="M1224" s="752">
        <v>1</v>
      </c>
      <c r="N1224" s="753">
        <v>39.269999999999996</v>
      </c>
    </row>
    <row r="1225" spans="1:14" ht="14.4" customHeight="1" x14ac:dyDescent="0.3">
      <c r="A1225" s="747" t="s">
        <v>594</v>
      </c>
      <c r="B1225" s="748" t="s">
        <v>595</v>
      </c>
      <c r="C1225" s="749" t="s">
        <v>629</v>
      </c>
      <c r="D1225" s="750" t="s">
        <v>630</v>
      </c>
      <c r="E1225" s="751">
        <v>50113001</v>
      </c>
      <c r="F1225" s="750" t="s">
        <v>635</v>
      </c>
      <c r="G1225" s="749" t="s">
        <v>636</v>
      </c>
      <c r="H1225" s="749">
        <v>188848</v>
      </c>
      <c r="I1225" s="749">
        <v>188848</v>
      </c>
      <c r="J1225" s="749" t="s">
        <v>988</v>
      </c>
      <c r="K1225" s="749" t="s">
        <v>989</v>
      </c>
      <c r="L1225" s="752">
        <v>23.560000000000002</v>
      </c>
      <c r="M1225" s="752">
        <v>1</v>
      </c>
      <c r="N1225" s="753">
        <v>23.560000000000002</v>
      </c>
    </row>
    <row r="1226" spans="1:14" ht="14.4" customHeight="1" x14ac:dyDescent="0.3">
      <c r="A1226" s="747" t="s">
        <v>594</v>
      </c>
      <c r="B1226" s="748" t="s">
        <v>595</v>
      </c>
      <c r="C1226" s="749" t="s">
        <v>629</v>
      </c>
      <c r="D1226" s="750" t="s">
        <v>630</v>
      </c>
      <c r="E1226" s="751">
        <v>50113001</v>
      </c>
      <c r="F1226" s="750" t="s">
        <v>635</v>
      </c>
      <c r="G1226" s="749" t="s">
        <v>636</v>
      </c>
      <c r="H1226" s="749">
        <v>988179</v>
      </c>
      <c r="I1226" s="749">
        <v>0</v>
      </c>
      <c r="J1226" s="749" t="s">
        <v>1579</v>
      </c>
      <c r="K1226" s="749" t="s">
        <v>596</v>
      </c>
      <c r="L1226" s="752">
        <v>87.47999999999999</v>
      </c>
      <c r="M1226" s="752">
        <v>1</v>
      </c>
      <c r="N1226" s="753">
        <v>87.47999999999999</v>
      </c>
    </row>
    <row r="1227" spans="1:14" ht="14.4" customHeight="1" x14ac:dyDescent="0.3">
      <c r="A1227" s="747" t="s">
        <v>594</v>
      </c>
      <c r="B1227" s="748" t="s">
        <v>595</v>
      </c>
      <c r="C1227" s="749" t="s">
        <v>629</v>
      </c>
      <c r="D1227" s="750" t="s">
        <v>630</v>
      </c>
      <c r="E1227" s="751">
        <v>50113001</v>
      </c>
      <c r="F1227" s="750" t="s">
        <v>635</v>
      </c>
      <c r="G1227" s="749" t="s">
        <v>636</v>
      </c>
      <c r="H1227" s="749">
        <v>100610</v>
      </c>
      <c r="I1227" s="749">
        <v>610</v>
      </c>
      <c r="J1227" s="749" t="s">
        <v>1260</v>
      </c>
      <c r="K1227" s="749" t="s">
        <v>1261</v>
      </c>
      <c r="L1227" s="752">
        <v>72.499999999999986</v>
      </c>
      <c r="M1227" s="752">
        <v>7</v>
      </c>
      <c r="N1227" s="753">
        <v>507.49999999999989</v>
      </c>
    </row>
    <row r="1228" spans="1:14" ht="14.4" customHeight="1" x14ac:dyDescent="0.3">
      <c r="A1228" s="747" t="s">
        <v>594</v>
      </c>
      <c r="B1228" s="748" t="s">
        <v>595</v>
      </c>
      <c r="C1228" s="749" t="s">
        <v>629</v>
      </c>
      <c r="D1228" s="750" t="s">
        <v>630</v>
      </c>
      <c r="E1228" s="751">
        <v>50113001</v>
      </c>
      <c r="F1228" s="750" t="s">
        <v>635</v>
      </c>
      <c r="G1228" s="749" t="s">
        <v>636</v>
      </c>
      <c r="H1228" s="749">
        <v>100612</v>
      </c>
      <c r="I1228" s="749">
        <v>612</v>
      </c>
      <c r="J1228" s="749" t="s">
        <v>1262</v>
      </c>
      <c r="K1228" s="749" t="s">
        <v>1263</v>
      </c>
      <c r="L1228" s="752">
        <v>67.66</v>
      </c>
      <c r="M1228" s="752">
        <v>12</v>
      </c>
      <c r="N1228" s="753">
        <v>811.92</v>
      </c>
    </row>
    <row r="1229" spans="1:14" ht="14.4" customHeight="1" x14ac:dyDescent="0.3">
      <c r="A1229" s="747" t="s">
        <v>594</v>
      </c>
      <c r="B1229" s="748" t="s">
        <v>595</v>
      </c>
      <c r="C1229" s="749" t="s">
        <v>629</v>
      </c>
      <c r="D1229" s="750" t="s">
        <v>630</v>
      </c>
      <c r="E1229" s="751">
        <v>50113001</v>
      </c>
      <c r="F1229" s="750" t="s">
        <v>635</v>
      </c>
      <c r="G1229" s="749" t="s">
        <v>636</v>
      </c>
      <c r="H1229" s="749">
        <v>171615</v>
      </c>
      <c r="I1229" s="749">
        <v>171615</v>
      </c>
      <c r="J1229" s="749" t="s">
        <v>1389</v>
      </c>
      <c r="K1229" s="749" t="s">
        <v>1390</v>
      </c>
      <c r="L1229" s="752">
        <v>286.23916666666668</v>
      </c>
      <c r="M1229" s="752">
        <v>24</v>
      </c>
      <c r="N1229" s="753">
        <v>6869.7400000000007</v>
      </c>
    </row>
    <row r="1230" spans="1:14" ht="14.4" customHeight="1" x14ac:dyDescent="0.3">
      <c r="A1230" s="747" t="s">
        <v>594</v>
      </c>
      <c r="B1230" s="748" t="s">
        <v>595</v>
      </c>
      <c r="C1230" s="749" t="s">
        <v>629</v>
      </c>
      <c r="D1230" s="750" t="s">
        <v>630</v>
      </c>
      <c r="E1230" s="751">
        <v>50113001</v>
      </c>
      <c r="F1230" s="750" t="s">
        <v>635</v>
      </c>
      <c r="G1230" s="749" t="s">
        <v>636</v>
      </c>
      <c r="H1230" s="749">
        <v>171616</v>
      </c>
      <c r="I1230" s="749">
        <v>171616</v>
      </c>
      <c r="J1230" s="749" t="s">
        <v>1264</v>
      </c>
      <c r="K1230" s="749" t="s">
        <v>746</v>
      </c>
      <c r="L1230" s="752">
        <v>478.25999999999993</v>
      </c>
      <c r="M1230" s="752">
        <v>5</v>
      </c>
      <c r="N1230" s="753">
        <v>2391.2999999999997</v>
      </c>
    </row>
    <row r="1231" spans="1:14" ht="14.4" customHeight="1" x14ac:dyDescent="0.3">
      <c r="A1231" s="747" t="s">
        <v>594</v>
      </c>
      <c r="B1231" s="748" t="s">
        <v>595</v>
      </c>
      <c r="C1231" s="749" t="s">
        <v>629</v>
      </c>
      <c r="D1231" s="750" t="s">
        <v>630</v>
      </c>
      <c r="E1231" s="751">
        <v>50113001</v>
      </c>
      <c r="F1231" s="750" t="s">
        <v>635</v>
      </c>
      <c r="G1231" s="749" t="s">
        <v>636</v>
      </c>
      <c r="H1231" s="749">
        <v>395294</v>
      </c>
      <c r="I1231" s="749">
        <v>180306</v>
      </c>
      <c r="J1231" s="749" t="s">
        <v>1393</v>
      </c>
      <c r="K1231" s="749" t="s">
        <v>1394</v>
      </c>
      <c r="L1231" s="752">
        <v>179.32636363636365</v>
      </c>
      <c r="M1231" s="752">
        <v>11</v>
      </c>
      <c r="N1231" s="753">
        <v>1972.5900000000001</v>
      </c>
    </row>
    <row r="1232" spans="1:14" ht="14.4" customHeight="1" x14ac:dyDescent="0.3">
      <c r="A1232" s="747" t="s">
        <v>594</v>
      </c>
      <c r="B1232" s="748" t="s">
        <v>595</v>
      </c>
      <c r="C1232" s="749" t="s">
        <v>629</v>
      </c>
      <c r="D1232" s="750" t="s">
        <v>630</v>
      </c>
      <c r="E1232" s="751">
        <v>50113001</v>
      </c>
      <c r="F1232" s="750" t="s">
        <v>635</v>
      </c>
      <c r="G1232" s="749" t="s">
        <v>636</v>
      </c>
      <c r="H1232" s="749">
        <v>185636</v>
      </c>
      <c r="I1232" s="749">
        <v>185636</v>
      </c>
      <c r="J1232" s="749" t="s">
        <v>1694</v>
      </c>
      <c r="K1232" s="749" t="s">
        <v>1695</v>
      </c>
      <c r="L1232" s="752">
        <v>155.38</v>
      </c>
      <c r="M1232" s="752">
        <v>1</v>
      </c>
      <c r="N1232" s="753">
        <v>155.38</v>
      </c>
    </row>
    <row r="1233" spans="1:14" ht="14.4" customHeight="1" x14ac:dyDescent="0.3">
      <c r="A1233" s="747" t="s">
        <v>594</v>
      </c>
      <c r="B1233" s="748" t="s">
        <v>595</v>
      </c>
      <c r="C1233" s="749" t="s">
        <v>629</v>
      </c>
      <c r="D1233" s="750" t="s">
        <v>630</v>
      </c>
      <c r="E1233" s="751">
        <v>50113001</v>
      </c>
      <c r="F1233" s="750" t="s">
        <v>635</v>
      </c>
      <c r="G1233" s="749" t="s">
        <v>636</v>
      </c>
      <c r="H1233" s="749">
        <v>131215</v>
      </c>
      <c r="I1233" s="749">
        <v>31215</v>
      </c>
      <c r="J1233" s="749" t="s">
        <v>1586</v>
      </c>
      <c r="K1233" s="749" t="s">
        <v>1587</v>
      </c>
      <c r="L1233" s="752">
        <v>54.869999999999976</v>
      </c>
      <c r="M1233" s="752">
        <v>1</v>
      </c>
      <c r="N1233" s="753">
        <v>54.869999999999976</v>
      </c>
    </row>
    <row r="1234" spans="1:14" ht="14.4" customHeight="1" x14ac:dyDescent="0.3">
      <c r="A1234" s="747" t="s">
        <v>594</v>
      </c>
      <c r="B1234" s="748" t="s">
        <v>595</v>
      </c>
      <c r="C1234" s="749" t="s">
        <v>629</v>
      </c>
      <c r="D1234" s="750" t="s">
        <v>630</v>
      </c>
      <c r="E1234" s="751">
        <v>50113001</v>
      </c>
      <c r="F1234" s="750" t="s">
        <v>635</v>
      </c>
      <c r="G1234" s="749" t="s">
        <v>636</v>
      </c>
      <c r="H1234" s="749">
        <v>131385</v>
      </c>
      <c r="I1234" s="749">
        <v>31385</v>
      </c>
      <c r="J1234" s="749" t="s">
        <v>1586</v>
      </c>
      <c r="K1234" s="749" t="s">
        <v>1696</v>
      </c>
      <c r="L1234" s="752">
        <v>39.190000000000005</v>
      </c>
      <c r="M1234" s="752">
        <v>1</v>
      </c>
      <c r="N1234" s="753">
        <v>39.190000000000005</v>
      </c>
    </row>
    <row r="1235" spans="1:14" ht="14.4" customHeight="1" x14ac:dyDescent="0.3">
      <c r="A1235" s="747" t="s">
        <v>594</v>
      </c>
      <c r="B1235" s="748" t="s">
        <v>595</v>
      </c>
      <c r="C1235" s="749" t="s">
        <v>629</v>
      </c>
      <c r="D1235" s="750" t="s">
        <v>630</v>
      </c>
      <c r="E1235" s="751">
        <v>50113001</v>
      </c>
      <c r="F1235" s="750" t="s">
        <v>635</v>
      </c>
      <c r="G1235" s="749" t="s">
        <v>636</v>
      </c>
      <c r="H1235" s="749">
        <v>100616</v>
      </c>
      <c r="I1235" s="749">
        <v>616</v>
      </c>
      <c r="J1235" s="749" t="s">
        <v>998</v>
      </c>
      <c r="K1235" s="749" t="s">
        <v>999</v>
      </c>
      <c r="L1235" s="752">
        <v>109.76769230769229</v>
      </c>
      <c r="M1235" s="752">
        <v>13</v>
      </c>
      <c r="N1235" s="753">
        <v>1426.9799999999998</v>
      </c>
    </row>
    <row r="1236" spans="1:14" ht="14.4" customHeight="1" x14ac:dyDescent="0.3">
      <c r="A1236" s="747" t="s">
        <v>594</v>
      </c>
      <c r="B1236" s="748" t="s">
        <v>595</v>
      </c>
      <c r="C1236" s="749" t="s">
        <v>629</v>
      </c>
      <c r="D1236" s="750" t="s">
        <v>630</v>
      </c>
      <c r="E1236" s="751">
        <v>50113001</v>
      </c>
      <c r="F1236" s="750" t="s">
        <v>635</v>
      </c>
      <c r="G1236" s="749" t="s">
        <v>636</v>
      </c>
      <c r="H1236" s="749">
        <v>848632</v>
      </c>
      <c r="I1236" s="749">
        <v>125315</v>
      </c>
      <c r="J1236" s="749" t="s">
        <v>1002</v>
      </c>
      <c r="K1236" s="749" t="s">
        <v>1003</v>
      </c>
      <c r="L1236" s="752">
        <v>58.20000000000001</v>
      </c>
      <c r="M1236" s="752">
        <v>5</v>
      </c>
      <c r="N1236" s="753">
        <v>291.00000000000006</v>
      </c>
    </row>
    <row r="1237" spans="1:14" ht="14.4" customHeight="1" x14ac:dyDescent="0.3">
      <c r="A1237" s="747" t="s">
        <v>594</v>
      </c>
      <c r="B1237" s="748" t="s">
        <v>595</v>
      </c>
      <c r="C1237" s="749" t="s">
        <v>629</v>
      </c>
      <c r="D1237" s="750" t="s">
        <v>630</v>
      </c>
      <c r="E1237" s="751">
        <v>50113001</v>
      </c>
      <c r="F1237" s="750" t="s">
        <v>635</v>
      </c>
      <c r="G1237" s="749" t="s">
        <v>636</v>
      </c>
      <c r="H1237" s="749">
        <v>148578</v>
      </c>
      <c r="I1237" s="749">
        <v>48578</v>
      </c>
      <c r="J1237" s="749" t="s">
        <v>1002</v>
      </c>
      <c r="K1237" s="749" t="s">
        <v>1004</v>
      </c>
      <c r="L1237" s="752">
        <v>54.98</v>
      </c>
      <c r="M1237" s="752">
        <v>6</v>
      </c>
      <c r="N1237" s="753">
        <v>329.88</v>
      </c>
    </row>
    <row r="1238" spans="1:14" ht="14.4" customHeight="1" x14ac:dyDescent="0.3">
      <c r="A1238" s="747" t="s">
        <v>594</v>
      </c>
      <c r="B1238" s="748" t="s">
        <v>595</v>
      </c>
      <c r="C1238" s="749" t="s">
        <v>629</v>
      </c>
      <c r="D1238" s="750" t="s">
        <v>630</v>
      </c>
      <c r="E1238" s="751">
        <v>50113001</v>
      </c>
      <c r="F1238" s="750" t="s">
        <v>635</v>
      </c>
      <c r="G1238" s="749" t="s">
        <v>636</v>
      </c>
      <c r="H1238" s="749">
        <v>115834</v>
      </c>
      <c r="I1238" s="749">
        <v>15834</v>
      </c>
      <c r="J1238" s="749" t="s">
        <v>1697</v>
      </c>
      <c r="K1238" s="749" t="s">
        <v>1698</v>
      </c>
      <c r="L1238" s="752">
        <v>206.42000000000004</v>
      </c>
      <c r="M1238" s="752">
        <v>1</v>
      </c>
      <c r="N1238" s="753">
        <v>206.42000000000004</v>
      </c>
    </row>
    <row r="1239" spans="1:14" ht="14.4" customHeight="1" x14ac:dyDescent="0.3">
      <c r="A1239" s="747" t="s">
        <v>594</v>
      </c>
      <c r="B1239" s="748" t="s">
        <v>595</v>
      </c>
      <c r="C1239" s="749" t="s">
        <v>629</v>
      </c>
      <c r="D1239" s="750" t="s">
        <v>630</v>
      </c>
      <c r="E1239" s="751">
        <v>50113001</v>
      </c>
      <c r="F1239" s="750" t="s">
        <v>635</v>
      </c>
      <c r="G1239" s="749" t="s">
        <v>636</v>
      </c>
      <c r="H1239" s="749">
        <v>109844</v>
      </c>
      <c r="I1239" s="749">
        <v>9844</v>
      </c>
      <c r="J1239" s="749" t="s">
        <v>1007</v>
      </c>
      <c r="K1239" s="749" t="s">
        <v>1008</v>
      </c>
      <c r="L1239" s="752">
        <v>72.39</v>
      </c>
      <c r="M1239" s="752">
        <v>1</v>
      </c>
      <c r="N1239" s="753">
        <v>72.39</v>
      </c>
    </row>
    <row r="1240" spans="1:14" ht="14.4" customHeight="1" x14ac:dyDescent="0.3">
      <c r="A1240" s="747" t="s">
        <v>594</v>
      </c>
      <c r="B1240" s="748" t="s">
        <v>595</v>
      </c>
      <c r="C1240" s="749" t="s">
        <v>629</v>
      </c>
      <c r="D1240" s="750" t="s">
        <v>630</v>
      </c>
      <c r="E1240" s="751">
        <v>50113001</v>
      </c>
      <c r="F1240" s="750" t="s">
        <v>635</v>
      </c>
      <c r="G1240" s="749" t="s">
        <v>649</v>
      </c>
      <c r="H1240" s="749">
        <v>56972</v>
      </c>
      <c r="I1240" s="749">
        <v>56972</v>
      </c>
      <c r="J1240" s="749" t="s">
        <v>1699</v>
      </c>
      <c r="K1240" s="749" t="s">
        <v>1700</v>
      </c>
      <c r="L1240" s="752">
        <v>14.770000000000001</v>
      </c>
      <c r="M1240" s="752">
        <v>1</v>
      </c>
      <c r="N1240" s="753">
        <v>14.770000000000001</v>
      </c>
    </row>
    <row r="1241" spans="1:14" ht="14.4" customHeight="1" x14ac:dyDescent="0.3">
      <c r="A1241" s="747" t="s">
        <v>594</v>
      </c>
      <c r="B1241" s="748" t="s">
        <v>595</v>
      </c>
      <c r="C1241" s="749" t="s">
        <v>629</v>
      </c>
      <c r="D1241" s="750" t="s">
        <v>630</v>
      </c>
      <c r="E1241" s="751">
        <v>50113001</v>
      </c>
      <c r="F1241" s="750" t="s">
        <v>635</v>
      </c>
      <c r="G1241" s="749" t="s">
        <v>649</v>
      </c>
      <c r="H1241" s="749">
        <v>56976</v>
      </c>
      <c r="I1241" s="749">
        <v>56976</v>
      </c>
      <c r="J1241" s="749" t="s">
        <v>1701</v>
      </c>
      <c r="K1241" s="749" t="s">
        <v>1702</v>
      </c>
      <c r="L1241" s="752">
        <v>11.840000000000002</v>
      </c>
      <c r="M1241" s="752">
        <v>3</v>
      </c>
      <c r="N1241" s="753">
        <v>35.520000000000003</v>
      </c>
    </row>
    <row r="1242" spans="1:14" ht="14.4" customHeight="1" x14ac:dyDescent="0.3">
      <c r="A1242" s="747" t="s">
        <v>594</v>
      </c>
      <c r="B1242" s="748" t="s">
        <v>595</v>
      </c>
      <c r="C1242" s="749" t="s">
        <v>629</v>
      </c>
      <c r="D1242" s="750" t="s">
        <v>630</v>
      </c>
      <c r="E1242" s="751">
        <v>50113001</v>
      </c>
      <c r="F1242" s="750" t="s">
        <v>635</v>
      </c>
      <c r="G1242" s="749" t="s">
        <v>649</v>
      </c>
      <c r="H1242" s="749">
        <v>156981</v>
      </c>
      <c r="I1242" s="749">
        <v>56981</v>
      </c>
      <c r="J1242" s="749" t="s">
        <v>1278</v>
      </c>
      <c r="K1242" s="749" t="s">
        <v>1279</v>
      </c>
      <c r="L1242" s="752">
        <v>30.18</v>
      </c>
      <c r="M1242" s="752">
        <v>4</v>
      </c>
      <c r="N1242" s="753">
        <v>120.72</v>
      </c>
    </row>
    <row r="1243" spans="1:14" ht="14.4" customHeight="1" x14ac:dyDescent="0.3">
      <c r="A1243" s="747" t="s">
        <v>594</v>
      </c>
      <c r="B1243" s="748" t="s">
        <v>595</v>
      </c>
      <c r="C1243" s="749" t="s">
        <v>629</v>
      </c>
      <c r="D1243" s="750" t="s">
        <v>630</v>
      </c>
      <c r="E1243" s="751">
        <v>50113001</v>
      </c>
      <c r="F1243" s="750" t="s">
        <v>635</v>
      </c>
      <c r="G1243" s="749" t="s">
        <v>649</v>
      </c>
      <c r="H1243" s="749">
        <v>138854</v>
      </c>
      <c r="I1243" s="749">
        <v>138854</v>
      </c>
      <c r="J1243" s="749" t="s">
        <v>1703</v>
      </c>
      <c r="K1243" s="749" t="s">
        <v>1141</v>
      </c>
      <c r="L1243" s="752">
        <v>422.87000000000012</v>
      </c>
      <c r="M1243" s="752">
        <v>1</v>
      </c>
      <c r="N1243" s="753">
        <v>422.87000000000012</v>
      </c>
    </row>
    <row r="1244" spans="1:14" ht="14.4" customHeight="1" x14ac:dyDescent="0.3">
      <c r="A1244" s="747" t="s">
        <v>594</v>
      </c>
      <c r="B1244" s="748" t="s">
        <v>595</v>
      </c>
      <c r="C1244" s="749" t="s">
        <v>629</v>
      </c>
      <c r="D1244" s="750" t="s">
        <v>630</v>
      </c>
      <c r="E1244" s="751">
        <v>50113001</v>
      </c>
      <c r="F1244" s="750" t="s">
        <v>635</v>
      </c>
      <c r="G1244" s="749" t="s">
        <v>649</v>
      </c>
      <c r="H1244" s="749">
        <v>150311</v>
      </c>
      <c r="I1244" s="749">
        <v>50311</v>
      </c>
      <c r="J1244" s="749" t="s">
        <v>1030</v>
      </c>
      <c r="K1244" s="749" t="s">
        <v>1296</v>
      </c>
      <c r="L1244" s="752">
        <v>103.04999761204515</v>
      </c>
      <c r="M1244" s="752">
        <v>1</v>
      </c>
      <c r="N1244" s="753">
        <v>103.04999761204515</v>
      </c>
    </row>
    <row r="1245" spans="1:14" ht="14.4" customHeight="1" x14ac:dyDescent="0.3">
      <c r="A1245" s="747" t="s">
        <v>594</v>
      </c>
      <c r="B1245" s="748" t="s">
        <v>595</v>
      </c>
      <c r="C1245" s="749" t="s">
        <v>629</v>
      </c>
      <c r="D1245" s="750" t="s">
        <v>630</v>
      </c>
      <c r="E1245" s="751">
        <v>50113001</v>
      </c>
      <c r="F1245" s="750" t="s">
        <v>635</v>
      </c>
      <c r="G1245" s="749" t="s">
        <v>649</v>
      </c>
      <c r="H1245" s="749">
        <v>150316</v>
      </c>
      <c r="I1245" s="749">
        <v>50316</v>
      </c>
      <c r="J1245" s="749" t="s">
        <v>1031</v>
      </c>
      <c r="K1245" s="749" t="s">
        <v>648</v>
      </c>
      <c r="L1245" s="752">
        <v>69.224444444444444</v>
      </c>
      <c r="M1245" s="752">
        <v>9</v>
      </c>
      <c r="N1245" s="753">
        <v>623.02</v>
      </c>
    </row>
    <row r="1246" spans="1:14" ht="14.4" customHeight="1" x14ac:dyDescent="0.3">
      <c r="A1246" s="747" t="s">
        <v>594</v>
      </c>
      <c r="B1246" s="748" t="s">
        <v>595</v>
      </c>
      <c r="C1246" s="749" t="s">
        <v>629</v>
      </c>
      <c r="D1246" s="750" t="s">
        <v>630</v>
      </c>
      <c r="E1246" s="751">
        <v>50113001</v>
      </c>
      <c r="F1246" s="750" t="s">
        <v>635</v>
      </c>
      <c r="G1246" s="749" t="s">
        <v>649</v>
      </c>
      <c r="H1246" s="749">
        <v>150318</v>
      </c>
      <c r="I1246" s="749">
        <v>50318</v>
      </c>
      <c r="J1246" s="749" t="s">
        <v>1031</v>
      </c>
      <c r="K1246" s="749" t="s">
        <v>1284</v>
      </c>
      <c r="L1246" s="752">
        <v>209.31</v>
      </c>
      <c r="M1246" s="752">
        <v>2</v>
      </c>
      <c r="N1246" s="753">
        <v>418.62</v>
      </c>
    </row>
    <row r="1247" spans="1:14" ht="14.4" customHeight="1" x14ac:dyDescent="0.3">
      <c r="A1247" s="747" t="s">
        <v>594</v>
      </c>
      <c r="B1247" s="748" t="s">
        <v>595</v>
      </c>
      <c r="C1247" s="749" t="s">
        <v>629</v>
      </c>
      <c r="D1247" s="750" t="s">
        <v>630</v>
      </c>
      <c r="E1247" s="751">
        <v>50113001</v>
      </c>
      <c r="F1247" s="750" t="s">
        <v>635</v>
      </c>
      <c r="G1247" s="749" t="s">
        <v>649</v>
      </c>
      <c r="H1247" s="749">
        <v>850592</v>
      </c>
      <c r="I1247" s="749">
        <v>148309</v>
      </c>
      <c r="J1247" s="749" t="s">
        <v>1032</v>
      </c>
      <c r="K1247" s="749" t="s">
        <v>1596</v>
      </c>
      <c r="L1247" s="752">
        <v>324.72000000000003</v>
      </c>
      <c r="M1247" s="752">
        <v>2</v>
      </c>
      <c r="N1247" s="753">
        <v>649.44000000000005</v>
      </c>
    </row>
    <row r="1248" spans="1:14" ht="14.4" customHeight="1" x14ac:dyDescent="0.3">
      <c r="A1248" s="747" t="s">
        <v>594</v>
      </c>
      <c r="B1248" s="748" t="s">
        <v>595</v>
      </c>
      <c r="C1248" s="749" t="s">
        <v>629</v>
      </c>
      <c r="D1248" s="750" t="s">
        <v>630</v>
      </c>
      <c r="E1248" s="751">
        <v>50113001</v>
      </c>
      <c r="F1248" s="750" t="s">
        <v>635</v>
      </c>
      <c r="G1248" s="749" t="s">
        <v>636</v>
      </c>
      <c r="H1248" s="749">
        <v>102360</v>
      </c>
      <c r="I1248" s="749">
        <v>2360</v>
      </c>
      <c r="J1248" s="749" t="s">
        <v>1704</v>
      </c>
      <c r="K1248" s="749" t="s">
        <v>943</v>
      </c>
      <c r="L1248" s="752">
        <v>78.86</v>
      </c>
      <c r="M1248" s="752">
        <v>1</v>
      </c>
      <c r="N1248" s="753">
        <v>78.86</v>
      </c>
    </row>
    <row r="1249" spans="1:14" ht="14.4" customHeight="1" x14ac:dyDescent="0.3">
      <c r="A1249" s="747" t="s">
        <v>594</v>
      </c>
      <c r="B1249" s="748" t="s">
        <v>595</v>
      </c>
      <c r="C1249" s="749" t="s">
        <v>629</v>
      </c>
      <c r="D1249" s="750" t="s">
        <v>630</v>
      </c>
      <c r="E1249" s="751">
        <v>50113001</v>
      </c>
      <c r="F1249" s="750" t="s">
        <v>635</v>
      </c>
      <c r="G1249" s="749" t="s">
        <v>636</v>
      </c>
      <c r="H1249" s="749">
        <v>197864</v>
      </c>
      <c r="I1249" s="749">
        <v>97864</v>
      </c>
      <c r="J1249" s="749" t="s">
        <v>1705</v>
      </c>
      <c r="K1249" s="749" t="s">
        <v>1706</v>
      </c>
      <c r="L1249" s="752">
        <v>300.43000000000012</v>
      </c>
      <c r="M1249" s="752">
        <v>1</v>
      </c>
      <c r="N1249" s="753">
        <v>300.43000000000012</v>
      </c>
    </row>
    <row r="1250" spans="1:14" ht="14.4" customHeight="1" x14ac:dyDescent="0.3">
      <c r="A1250" s="747" t="s">
        <v>594</v>
      </c>
      <c r="B1250" s="748" t="s">
        <v>595</v>
      </c>
      <c r="C1250" s="749" t="s">
        <v>629</v>
      </c>
      <c r="D1250" s="750" t="s">
        <v>630</v>
      </c>
      <c r="E1250" s="751">
        <v>50113001</v>
      </c>
      <c r="F1250" s="750" t="s">
        <v>635</v>
      </c>
      <c r="G1250" s="749" t="s">
        <v>649</v>
      </c>
      <c r="H1250" s="749">
        <v>131934</v>
      </c>
      <c r="I1250" s="749">
        <v>31934</v>
      </c>
      <c r="J1250" s="749" t="s">
        <v>1707</v>
      </c>
      <c r="K1250" s="749" t="s">
        <v>1708</v>
      </c>
      <c r="L1250" s="752">
        <v>49.82</v>
      </c>
      <c r="M1250" s="752">
        <v>1</v>
      </c>
      <c r="N1250" s="753">
        <v>49.82</v>
      </c>
    </row>
    <row r="1251" spans="1:14" ht="14.4" customHeight="1" x14ac:dyDescent="0.3">
      <c r="A1251" s="747" t="s">
        <v>594</v>
      </c>
      <c r="B1251" s="748" t="s">
        <v>595</v>
      </c>
      <c r="C1251" s="749" t="s">
        <v>629</v>
      </c>
      <c r="D1251" s="750" t="s">
        <v>630</v>
      </c>
      <c r="E1251" s="751">
        <v>50113001</v>
      </c>
      <c r="F1251" s="750" t="s">
        <v>635</v>
      </c>
      <c r="G1251" s="749" t="s">
        <v>636</v>
      </c>
      <c r="H1251" s="749">
        <v>202789</v>
      </c>
      <c r="I1251" s="749">
        <v>202789</v>
      </c>
      <c r="J1251" s="749" t="s">
        <v>1709</v>
      </c>
      <c r="K1251" s="749" t="s">
        <v>1710</v>
      </c>
      <c r="L1251" s="752">
        <v>71.910000000000025</v>
      </c>
      <c r="M1251" s="752">
        <v>1</v>
      </c>
      <c r="N1251" s="753">
        <v>71.910000000000025</v>
      </c>
    </row>
    <row r="1252" spans="1:14" ht="14.4" customHeight="1" x14ac:dyDescent="0.3">
      <c r="A1252" s="747" t="s">
        <v>594</v>
      </c>
      <c r="B1252" s="748" t="s">
        <v>595</v>
      </c>
      <c r="C1252" s="749" t="s">
        <v>629</v>
      </c>
      <c r="D1252" s="750" t="s">
        <v>630</v>
      </c>
      <c r="E1252" s="751">
        <v>50113001</v>
      </c>
      <c r="F1252" s="750" t="s">
        <v>635</v>
      </c>
      <c r="G1252" s="749" t="s">
        <v>636</v>
      </c>
      <c r="H1252" s="749">
        <v>130434</v>
      </c>
      <c r="I1252" s="749">
        <v>30434</v>
      </c>
      <c r="J1252" s="749" t="s">
        <v>1287</v>
      </c>
      <c r="K1252" s="749" t="s">
        <v>1288</v>
      </c>
      <c r="L1252" s="752">
        <v>156.62000000000003</v>
      </c>
      <c r="M1252" s="752">
        <v>4</v>
      </c>
      <c r="N1252" s="753">
        <v>626.48000000000013</v>
      </c>
    </row>
    <row r="1253" spans="1:14" ht="14.4" customHeight="1" x14ac:dyDescent="0.3">
      <c r="A1253" s="747" t="s">
        <v>594</v>
      </c>
      <c r="B1253" s="748" t="s">
        <v>595</v>
      </c>
      <c r="C1253" s="749" t="s">
        <v>629</v>
      </c>
      <c r="D1253" s="750" t="s">
        <v>630</v>
      </c>
      <c r="E1253" s="751">
        <v>50113001</v>
      </c>
      <c r="F1253" s="750" t="s">
        <v>635</v>
      </c>
      <c r="G1253" s="749" t="s">
        <v>636</v>
      </c>
      <c r="H1253" s="749">
        <v>103550</v>
      </c>
      <c r="I1253" s="749">
        <v>3550</v>
      </c>
      <c r="J1253" s="749" t="s">
        <v>1287</v>
      </c>
      <c r="K1253" s="749" t="s">
        <v>801</v>
      </c>
      <c r="L1253" s="752">
        <v>39.859999999999992</v>
      </c>
      <c r="M1253" s="752">
        <v>1</v>
      </c>
      <c r="N1253" s="753">
        <v>39.859999999999992</v>
      </c>
    </row>
    <row r="1254" spans="1:14" ht="14.4" customHeight="1" x14ac:dyDescent="0.3">
      <c r="A1254" s="747" t="s">
        <v>594</v>
      </c>
      <c r="B1254" s="748" t="s">
        <v>595</v>
      </c>
      <c r="C1254" s="749" t="s">
        <v>629</v>
      </c>
      <c r="D1254" s="750" t="s">
        <v>630</v>
      </c>
      <c r="E1254" s="751">
        <v>50113001</v>
      </c>
      <c r="F1254" s="750" t="s">
        <v>635</v>
      </c>
      <c r="G1254" s="749" t="s">
        <v>636</v>
      </c>
      <c r="H1254" s="749">
        <v>184785</v>
      </c>
      <c r="I1254" s="749">
        <v>84785</v>
      </c>
      <c r="J1254" s="749" t="s">
        <v>1289</v>
      </c>
      <c r="K1254" s="749" t="s">
        <v>1406</v>
      </c>
      <c r="L1254" s="752">
        <v>192.96000000000006</v>
      </c>
      <c r="M1254" s="752">
        <v>1</v>
      </c>
      <c r="N1254" s="753">
        <v>192.96000000000006</v>
      </c>
    </row>
    <row r="1255" spans="1:14" ht="14.4" customHeight="1" x14ac:dyDescent="0.3">
      <c r="A1255" s="747" t="s">
        <v>594</v>
      </c>
      <c r="B1255" s="748" t="s">
        <v>595</v>
      </c>
      <c r="C1255" s="749" t="s">
        <v>629</v>
      </c>
      <c r="D1255" s="750" t="s">
        <v>630</v>
      </c>
      <c r="E1255" s="751">
        <v>50113001</v>
      </c>
      <c r="F1255" s="750" t="s">
        <v>635</v>
      </c>
      <c r="G1255" s="749" t="s">
        <v>636</v>
      </c>
      <c r="H1255" s="749">
        <v>112023</v>
      </c>
      <c r="I1255" s="749">
        <v>12023</v>
      </c>
      <c r="J1255" s="749" t="s">
        <v>1038</v>
      </c>
      <c r="K1255" s="749" t="s">
        <v>1039</v>
      </c>
      <c r="L1255" s="752">
        <v>72.33</v>
      </c>
      <c r="M1255" s="752">
        <v>1</v>
      </c>
      <c r="N1255" s="753">
        <v>72.33</v>
      </c>
    </row>
    <row r="1256" spans="1:14" ht="14.4" customHeight="1" x14ac:dyDescent="0.3">
      <c r="A1256" s="747" t="s">
        <v>594</v>
      </c>
      <c r="B1256" s="748" t="s">
        <v>595</v>
      </c>
      <c r="C1256" s="749" t="s">
        <v>629</v>
      </c>
      <c r="D1256" s="750" t="s">
        <v>630</v>
      </c>
      <c r="E1256" s="751">
        <v>50113001</v>
      </c>
      <c r="F1256" s="750" t="s">
        <v>635</v>
      </c>
      <c r="G1256" s="749" t="s">
        <v>649</v>
      </c>
      <c r="H1256" s="749">
        <v>194113</v>
      </c>
      <c r="I1256" s="749">
        <v>94113</v>
      </c>
      <c r="J1256" s="749" t="s">
        <v>1711</v>
      </c>
      <c r="K1256" s="749" t="s">
        <v>1712</v>
      </c>
      <c r="L1256" s="752">
        <v>111.25000000000003</v>
      </c>
      <c r="M1256" s="752">
        <v>1</v>
      </c>
      <c r="N1256" s="753">
        <v>111.25000000000003</v>
      </c>
    </row>
    <row r="1257" spans="1:14" ht="14.4" customHeight="1" x14ac:dyDescent="0.3">
      <c r="A1257" s="747" t="s">
        <v>594</v>
      </c>
      <c r="B1257" s="748" t="s">
        <v>595</v>
      </c>
      <c r="C1257" s="749" t="s">
        <v>629</v>
      </c>
      <c r="D1257" s="750" t="s">
        <v>630</v>
      </c>
      <c r="E1257" s="751">
        <v>50113001</v>
      </c>
      <c r="F1257" s="750" t="s">
        <v>635</v>
      </c>
      <c r="G1257" s="749" t="s">
        <v>649</v>
      </c>
      <c r="H1257" s="749">
        <v>192342</v>
      </c>
      <c r="I1257" s="749">
        <v>192342</v>
      </c>
      <c r="J1257" s="749" t="s">
        <v>1040</v>
      </c>
      <c r="K1257" s="749" t="s">
        <v>1025</v>
      </c>
      <c r="L1257" s="752">
        <v>137.53</v>
      </c>
      <c r="M1257" s="752">
        <v>1</v>
      </c>
      <c r="N1257" s="753">
        <v>137.53</v>
      </c>
    </row>
    <row r="1258" spans="1:14" ht="14.4" customHeight="1" x14ac:dyDescent="0.3">
      <c r="A1258" s="747" t="s">
        <v>594</v>
      </c>
      <c r="B1258" s="748" t="s">
        <v>595</v>
      </c>
      <c r="C1258" s="749" t="s">
        <v>629</v>
      </c>
      <c r="D1258" s="750" t="s">
        <v>630</v>
      </c>
      <c r="E1258" s="751">
        <v>50113001</v>
      </c>
      <c r="F1258" s="750" t="s">
        <v>635</v>
      </c>
      <c r="G1258" s="749" t="s">
        <v>636</v>
      </c>
      <c r="H1258" s="749">
        <v>168903</v>
      </c>
      <c r="I1258" s="749">
        <v>168903</v>
      </c>
      <c r="J1258" s="749" t="s">
        <v>1713</v>
      </c>
      <c r="K1258" s="749" t="s">
        <v>858</v>
      </c>
      <c r="L1258" s="752">
        <v>1506.97</v>
      </c>
      <c r="M1258" s="752">
        <v>1</v>
      </c>
      <c r="N1258" s="753">
        <v>1506.97</v>
      </c>
    </row>
    <row r="1259" spans="1:14" ht="14.4" customHeight="1" x14ac:dyDescent="0.3">
      <c r="A1259" s="747" t="s">
        <v>594</v>
      </c>
      <c r="B1259" s="748" t="s">
        <v>595</v>
      </c>
      <c r="C1259" s="749" t="s">
        <v>629</v>
      </c>
      <c r="D1259" s="750" t="s">
        <v>630</v>
      </c>
      <c r="E1259" s="751">
        <v>50113001</v>
      </c>
      <c r="F1259" s="750" t="s">
        <v>635</v>
      </c>
      <c r="G1259" s="749" t="s">
        <v>636</v>
      </c>
      <c r="H1259" s="749">
        <v>117926</v>
      </c>
      <c r="I1259" s="749">
        <v>201609</v>
      </c>
      <c r="J1259" s="749" t="s">
        <v>1045</v>
      </c>
      <c r="K1259" s="749" t="s">
        <v>1047</v>
      </c>
      <c r="L1259" s="752">
        <v>41.180000000000007</v>
      </c>
      <c r="M1259" s="752">
        <v>1</v>
      </c>
      <c r="N1259" s="753">
        <v>41.180000000000007</v>
      </c>
    </row>
    <row r="1260" spans="1:14" ht="14.4" customHeight="1" x14ac:dyDescent="0.3">
      <c r="A1260" s="747" t="s">
        <v>594</v>
      </c>
      <c r="B1260" s="748" t="s">
        <v>595</v>
      </c>
      <c r="C1260" s="749" t="s">
        <v>629</v>
      </c>
      <c r="D1260" s="750" t="s">
        <v>630</v>
      </c>
      <c r="E1260" s="751">
        <v>50113001</v>
      </c>
      <c r="F1260" s="750" t="s">
        <v>635</v>
      </c>
      <c r="G1260" s="749" t="s">
        <v>636</v>
      </c>
      <c r="H1260" s="749">
        <v>201608</v>
      </c>
      <c r="I1260" s="749">
        <v>201608</v>
      </c>
      <c r="J1260" s="749" t="s">
        <v>1045</v>
      </c>
      <c r="K1260" s="749" t="s">
        <v>1046</v>
      </c>
      <c r="L1260" s="752">
        <v>36.047142857142859</v>
      </c>
      <c r="M1260" s="752">
        <v>7</v>
      </c>
      <c r="N1260" s="753">
        <v>252.33</v>
      </c>
    </row>
    <row r="1261" spans="1:14" ht="14.4" customHeight="1" x14ac:dyDescent="0.3">
      <c r="A1261" s="747" t="s">
        <v>594</v>
      </c>
      <c r="B1261" s="748" t="s">
        <v>595</v>
      </c>
      <c r="C1261" s="749" t="s">
        <v>629</v>
      </c>
      <c r="D1261" s="750" t="s">
        <v>630</v>
      </c>
      <c r="E1261" s="751">
        <v>50113001</v>
      </c>
      <c r="F1261" s="750" t="s">
        <v>635</v>
      </c>
      <c r="G1261" s="749" t="s">
        <v>649</v>
      </c>
      <c r="H1261" s="749">
        <v>989453</v>
      </c>
      <c r="I1261" s="749">
        <v>146899</v>
      </c>
      <c r="J1261" s="749" t="s">
        <v>1051</v>
      </c>
      <c r="K1261" s="749" t="s">
        <v>1052</v>
      </c>
      <c r="L1261" s="752">
        <v>45.49</v>
      </c>
      <c r="M1261" s="752">
        <v>3</v>
      </c>
      <c r="N1261" s="753">
        <v>136.47</v>
      </c>
    </row>
    <row r="1262" spans="1:14" ht="14.4" customHeight="1" x14ac:dyDescent="0.3">
      <c r="A1262" s="747" t="s">
        <v>594</v>
      </c>
      <c r="B1262" s="748" t="s">
        <v>595</v>
      </c>
      <c r="C1262" s="749" t="s">
        <v>629</v>
      </c>
      <c r="D1262" s="750" t="s">
        <v>630</v>
      </c>
      <c r="E1262" s="751">
        <v>50113001</v>
      </c>
      <c r="F1262" s="750" t="s">
        <v>635</v>
      </c>
      <c r="G1262" s="749" t="s">
        <v>649</v>
      </c>
      <c r="H1262" s="749">
        <v>846141</v>
      </c>
      <c r="I1262" s="749">
        <v>107794</v>
      </c>
      <c r="J1262" s="749" t="s">
        <v>1612</v>
      </c>
      <c r="K1262" s="749" t="s">
        <v>1613</v>
      </c>
      <c r="L1262" s="752">
        <v>288.82000000000005</v>
      </c>
      <c r="M1262" s="752">
        <v>1</v>
      </c>
      <c r="N1262" s="753">
        <v>288.82000000000005</v>
      </c>
    </row>
    <row r="1263" spans="1:14" ht="14.4" customHeight="1" x14ac:dyDescent="0.3">
      <c r="A1263" s="747" t="s">
        <v>594</v>
      </c>
      <c r="B1263" s="748" t="s">
        <v>595</v>
      </c>
      <c r="C1263" s="749" t="s">
        <v>629</v>
      </c>
      <c r="D1263" s="750" t="s">
        <v>630</v>
      </c>
      <c r="E1263" s="751">
        <v>50113001</v>
      </c>
      <c r="F1263" s="750" t="s">
        <v>635</v>
      </c>
      <c r="G1263" s="749" t="s">
        <v>649</v>
      </c>
      <c r="H1263" s="749">
        <v>849578</v>
      </c>
      <c r="I1263" s="749">
        <v>149480</v>
      </c>
      <c r="J1263" s="749" t="s">
        <v>1053</v>
      </c>
      <c r="K1263" s="749" t="s">
        <v>1407</v>
      </c>
      <c r="L1263" s="752">
        <v>69.549999999999983</v>
      </c>
      <c r="M1263" s="752">
        <v>3</v>
      </c>
      <c r="N1263" s="753">
        <v>208.64999999999995</v>
      </c>
    </row>
    <row r="1264" spans="1:14" ht="14.4" customHeight="1" x14ac:dyDescent="0.3">
      <c r="A1264" s="747" t="s">
        <v>594</v>
      </c>
      <c r="B1264" s="748" t="s">
        <v>595</v>
      </c>
      <c r="C1264" s="749" t="s">
        <v>629</v>
      </c>
      <c r="D1264" s="750" t="s">
        <v>630</v>
      </c>
      <c r="E1264" s="751">
        <v>50113001</v>
      </c>
      <c r="F1264" s="750" t="s">
        <v>635</v>
      </c>
      <c r="G1264" s="749" t="s">
        <v>649</v>
      </c>
      <c r="H1264" s="749">
        <v>149483</v>
      </c>
      <c r="I1264" s="749">
        <v>149483</v>
      </c>
      <c r="J1264" s="749" t="s">
        <v>1053</v>
      </c>
      <c r="K1264" s="749" t="s">
        <v>1054</v>
      </c>
      <c r="L1264" s="752">
        <v>139.12000000000003</v>
      </c>
      <c r="M1264" s="752">
        <v>3</v>
      </c>
      <c r="N1264" s="753">
        <v>417.36000000000013</v>
      </c>
    </row>
    <row r="1265" spans="1:14" ht="14.4" customHeight="1" x14ac:dyDescent="0.3">
      <c r="A1265" s="747" t="s">
        <v>594</v>
      </c>
      <c r="B1265" s="748" t="s">
        <v>595</v>
      </c>
      <c r="C1265" s="749" t="s">
        <v>629</v>
      </c>
      <c r="D1265" s="750" t="s">
        <v>630</v>
      </c>
      <c r="E1265" s="751">
        <v>50113002</v>
      </c>
      <c r="F1265" s="750" t="s">
        <v>1408</v>
      </c>
      <c r="G1265" s="749" t="s">
        <v>636</v>
      </c>
      <c r="H1265" s="749">
        <v>132599</v>
      </c>
      <c r="I1265" s="749">
        <v>32599</v>
      </c>
      <c r="J1265" s="749" t="s">
        <v>1618</v>
      </c>
      <c r="K1265" s="749" t="s">
        <v>1410</v>
      </c>
      <c r="L1265" s="752">
        <v>2266</v>
      </c>
      <c r="M1265" s="752">
        <v>2</v>
      </c>
      <c r="N1265" s="753">
        <v>4532</v>
      </c>
    </row>
    <row r="1266" spans="1:14" ht="14.4" customHeight="1" x14ac:dyDescent="0.3">
      <c r="A1266" s="747" t="s">
        <v>594</v>
      </c>
      <c r="B1266" s="748" t="s">
        <v>595</v>
      </c>
      <c r="C1266" s="749" t="s">
        <v>629</v>
      </c>
      <c r="D1266" s="750" t="s">
        <v>630</v>
      </c>
      <c r="E1266" s="751">
        <v>50113006</v>
      </c>
      <c r="F1266" s="750" t="s">
        <v>1413</v>
      </c>
      <c r="G1266" s="749" t="s">
        <v>636</v>
      </c>
      <c r="H1266" s="749">
        <v>217108</v>
      </c>
      <c r="I1266" s="749">
        <v>217108</v>
      </c>
      <c r="J1266" s="749" t="s">
        <v>1714</v>
      </c>
      <c r="K1266" s="749" t="s">
        <v>1415</v>
      </c>
      <c r="L1266" s="752">
        <v>164.73</v>
      </c>
      <c r="M1266" s="752">
        <v>2</v>
      </c>
      <c r="N1266" s="753">
        <v>329.46</v>
      </c>
    </row>
    <row r="1267" spans="1:14" ht="14.4" customHeight="1" x14ac:dyDescent="0.3">
      <c r="A1267" s="747" t="s">
        <v>594</v>
      </c>
      <c r="B1267" s="748" t="s">
        <v>595</v>
      </c>
      <c r="C1267" s="749" t="s">
        <v>629</v>
      </c>
      <c r="D1267" s="750" t="s">
        <v>630</v>
      </c>
      <c r="E1267" s="751">
        <v>50113006</v>
      </c>
      <c r="F1267" s="750" t="s">
        <v>1413</v>
      </c>
      <c r="G1267" s="749" t="s">
        <v>649</v>
      </c>
      <c r="H1267" s="749">
        <v>217109</v>
      </c>
      <c r="I1267" s="749">
        <v>217109</v>
      </c>
      <c r="J1267" s="749" t="s">
        <v>1715</v>
      </c>
      <c r="K1267" s="749" t="s">
        <v>1415</v>
      </c>
      <c r="L1267" s="752">
        <v>164.72999999999996</v>
      </c>
      <c r="M1267" s="752">
        <v>1</v>
      </c>
      <c r="N1267" s="753">
        <v>164.72999999999996</v>
      </c>
    </row>
    <row r="1268" spans="1:14" ht="14.4" customHeight="1" x14ac:dyDescent="0.3">
      <c r="A1268" s="747" t="s">
        <v>594</v>
      </c>
      <c r="B1268" s="748" t="s">
        <v>595</v>
      </c>
      <c r="C1268" s="749" t="s">
        <v>629</v>
      </c>
      <c r="D1268" s="750" t="s">
        <v>630</v>
      </c>
      <c r="E1268" s="751">
        <v>50113006</v>
      </c>
      <c r="F1268" s="750" t="s">
        <v>1413</v>
      </c>
      <c r="G1268" s="749" t="s">
        <v>649</v>
      </c>
      <c r="H1268" s="749">
        <v>217110</v>
      </c>
      <c r="I1268" s="749">
        <v>217110</v>
      </c>
      <c r="J1268" s="749" t="s">
        <v>1414</v>
      </c>
      <c r="K1268" s="749" t="s">
        <v>1415</v>
      </c>
      <c r="L1268" s="752">
        <v>164.73</v>
      </c>
      <c r="M1268" s="752">
        <v>1</v>
      </c>
      <c r="N1268" s="753">
        <v>164.73</v>
      </c>
    </row>
    <row r="1269" spans="1:14" ht="14.4" customHeight="1" x14ac:dyDescent="0.3">
      <c r="A1269" s="747" t="s">
        <v>594</v>
      </c>
      <c r="B1269" s="748" t="s">
        <v>595</v>
      </c>
      <c r="C1269" s="749" t="s">
        <v>629</v>
      </c>
      <c r="D1269" s="750" t="s">
        <v>630</v>
      </c>
      <c r="E1269" s="751">
        <v>50113006</v>
      </c>
      <c r="F1269" s="750" t="s">
        <v>1413</v>
      </c>
      <c r="G1269" s="749" t="s">
        <v>636</v>
      </c>
      <c r="H1269" s="749">
        <v>993236</v>
      </c>
      <c r="I1269" s="749">
        <v>0</v>
      </c>
      <c r="J1269" s="749" t="s">
        <v>1716</v>
      </c>
      <c r="K1269" s="749" t="s">
        <v>1717</v>
      </c>
      <c r="L1269" s="752">
        <v>0.01</v>
      </c>
      <c r="M1269" s="752">
        <v>48</v>
      </c>
      <c r="N1269" s="753">
        <v>0.48</v>
      </c>
    </row>
    <row r="1270" spans="1:14" ht="14.4" customHeight="1" x14ac:dyDescent="0.3">
      <c r="A1270" s="747" t="s">
        <v>594</v>
      </c>
      <c r="B1270" s="748" t="s">
        <v>595</v>
      </c>
      <c r="C1270" s="749" t="s">
        <v>629</v>
      </c>
      <c r="D1270" s="750" t="s">
        <v>630</v>
      </c>
      <c r="E1270" s="751">
        <v>50113006</v>
      </c>
      <c r="F1270" s="750" t="s">
        <v>1413</v>
      </c>
      <c r="G1270" s="749" t="s">
        <v>649</v>
      </c>
      <c r="H1270" s="749">
        <v>217112</v>
      </c>
      <c r="I1270" s="749">
        <v>217112</v>
      </c>
      <c r="J1270" s="749" t="s">
        <v>1621</v>
      </c>
      <c r="K1270" s="749" t="s">
        <v>1622</v>
      </c>
      <c r="L1270" s="752">
        <v>168.79333333333332</v>
      </c>
      <c r="M1270" s="752">
        <v>15</v>
      </c>
      <c r="N1270" s="753">
        <v>2531.8999999999996</v>
      </c>
    </row>
    <row r="1271" spans="1:14" ht="14.4" customHeight="1" x14ac:dyDescent="0.3">
      <c r="A1271" s="747" t="s">
        <v>594</v>
      </c>
      <c r="B1271" s="748" t="s">
        <v>595</v>
      </c>
      <c r="C1271" s="749" t="s">
        <v>629</v>
      </c>
      <c r="D1271" s="750" t="s">
        <v>630</v>
      </c>
      <c r="E1271" s="751">
        <v>50113006</v>
      </c>
      <c r="F1271" s="750" t="s">
        <v>1413</v>
      </c>
      <c r="G1271" s="749" t="s">
        <v>649</v>
      </c>
      <c r="H1271" s="749">
        <v>133220</v>
      </c>
      <c r="I1271" s="749">
        <v>33220</v>
      </c>
      <c r="J1271" s="749" t="s">
        <v>1718</v>
      </c>
      <c r="K1271" s="749" t="s">
        <v>1719</v>
      </c>
      <c r="L1271" s="752">
        <v>195.99</v>
      </c>
      <c r="M1271" s="752">
        <v>2</v>
      </c>
      <c r="N1271" s="753">
        <v>391.98</v>
      </c>
    </row>
    <row r="1272" spans="1:14" ht="14.4" customHeight="1" x14ac:dyDescent="0.3">
      <c r="A1272" s="747" t="s">
        <v>594</v>
      </c>
      <c r="B1272" s="748" t="s">
        <v>595</v>
      </c>
      <c r="C1272" s="749" t="s">
        <v>629</v>
      </c>
      <c r="D1272" s="750" t="s">
        <v>630</v>
      </c>
      <c r="E1272" s="751">
        <v>50113006</v>
      </c>
      <c r="F1272" s="750" t="s">
        <v>1413</v>
      </c>
      <c r="G1272" s="749" t="s">
        <v>636</v>
      </c>
      <c r="H1272" s="749">
        <v>33525</v>
      </c>
      <c r="I1272" s="749">
        <v>33525</v>
      </c>
      <c r="J1272" s="749" t="s">
        <v>1418</v>
      </c>
      <c r="K1272" s="749" t="s">
        <v>1417</v>
      </c>
      <c r="L1272" s="752">
        <v>94.852937062937045</v>
      </c>
      <c r="M1272" s="752">
        <v>143</v>
      </c>
      <c r="N1272" s="753">
        <v>13563.969999999998</v>
      </c>
    </row>
    <row r="1273" spans="1:14" ht="14.4" customHeight="1" x14ac:dyDescent="0.3">
      <c r="A1273" s="747" t="s">
        <v>594</v>
      </c>
      <c r="B1273" s="748" t="s">
        <v>595</v>
      </c>
      <c r="C1273" s="749" t="s">
        <v>629</v>
      </c>
      <c r="D1273" s="750" t="s">
        <v>630</v>
      </c>
      <c r="E1273" s="751">
        <v>50113008</v>
      </c>
      <c r="F1273" s="750" t="s">
        <v>1055</v>
      </c>
      <c r="G1273" s="749"/>
      <c r="H1273" s="749"/>
      <c r="I1273" s="749">
        <v>29980</v>
      </c>
      <c r="J1273" s="749" t="s">
        <v>1056</v>
      </c>
      <c r="K1273" s="749" t="s">
        <v>1058</v>
      </c>
      <c r="L1273" s="752">
        <v>11517</v>
      </c>
      <c r="M1273" s="752">
        <v>4</v>
      </c>
      <c r="N1273" s="753">
        <v>46068</v>
      </c>
    </row>
    <row r="1274" spans="1:14" ht="14.4" customHeight="1" x14ac:dyDescent="0.3">
      <c r="A1274" s="747" t="s">
        <v>594</v>
      </c>
      <c r="B1274" s="748" t="s">
        <v>595</v>
      </c>
      <c r="C1274" s="749" t="s">
        <v>629</v>
      </c>
      <c r="D1274" s="750" t="s">
        <v>630</v>
      </c>
      <c r="E1274" s="751">
        <v>50113008</v>
      </c>
      <c r="F1274" s="750" t="s">
        <v>1055</v>
      </c>
      <c r="G1274" s="749"/>
      <c r="H1274" s="749"/>
      <c r="I1274" s="749">
        <v>230481</v>
      </c>
      <c r="J1274" s="749" t="s">
        <v>1066</v>
      </c>
      <c r="K1274" s="749" t="s">
        <v>1067</v>
      </c>
      <c r="L1274" s="752">
        <v>25068.689453125</v>
      </c>
      <c r="M1274" s="752">
        <v>6</v>
      </c>
      <c r="N1274" s="753">
        <v>150412.13671875</v>
      </c>
    </row>
    <row r="1275" spans="1:14" ht="14.4" customHeight="1" x14ac:dyDescent="0.3">
      <c r="A1275" s="747" t="s">
        <v>594</v>
      </c>
      <c r="B1275" s="748" t="s">
        <v>595</v>
      </c>
      <c r="C1275" s="749" t="s">
        <v>629</v>
      </c>
      <c r="D1275" s="750" t="s">
        <v>630</v>
      </c>
      <c r="E1275" s="751">
        <v>50113012</v>
      </c>
      <c r="F1275" s="750" t="s">
        <v>1629</v>
      </c>
      <c r="G1275" s="749" t="s">
        <v>636</v>
      </c>
      <c r="H1275" s="749">
        <v>193649</v>
      </c>
      <c r="I1275" s="749">
        <v>93649</v>
      </c>
      <c r="J1275" s="749" t="s">
        <v>1630</v>
      </c>
      <c r="K1275" s="749" t="s">
        <v>1631</v>
      </c>
      <c r="L1275" s="752">
        <v>4889.2814285714285</v>
      </c>
      <c r="M1275" s="752">
        <v>28</v>
      </c>
      <c r="N1275" s="753">
        <v>136899.88</v>
      </c>
    </row>
    <row r="1276" spans="1:14" ht="14.4" customHeight="1" x14ac:dyDescent="0.3">
      <c r="A1276" s="747" t="s">
        <v>594</v>
      </c>
      <c r="B1276" s="748" t="s">
        <v>595</v>
      </c>
      <c r="C1276" s="749" t="s">
        <v>629</v>
      </c>
      <c r="D1276" s="750" t="s">
        <v>630</v>
      </c>
      <c r="E1276" s="751">
        <v>50113012</v>
      </c>
      <c r="F1276" s="750" t="s">
        <v>1629</v>
      </c>
      <c r="G1276" s="749" t="s">
        <v>636</v>
      </c>
      <c r="H1276" s="749">
        <v>193650</v>
      </c>
      <c r="I1276" s="749">
        <v>93650</v>
      </c>
      <c r="J1276" s="749" t="s">
        <v>1632</v>
      </c>
      <c r="K1276" s="749" t="s">
        <v>1633</v>
      </c>
      <c r="L1276" s="752">
        <v>10601.015000000003</v>
      </c>
      <c r="M1276" s="752">
        <v>8</v>
      </c>
      <c r="N1276" s="753">
        <v>84808.120000000024</v>
      </c>
    </row>
    <row r="1277" spans="1:14" ht="14.4" customHeight="1" x14ac:dyDescent="0.3">
      <c r="A1277" s="747" t="s">
        <v>594</v>
      </c>
      <c r="B1277" s="748" t="s">
        <v>595</v>
      </c>
      <c r="C1277" s="749" t="s">
        <v>629</v>
      </c>
      <c r="D1277" s="750" t="s">
        <v>630</v>
      </c>
      <c r="E1277" s="751">
        <v>50113013</v>
      </c>
      <c r="F1277" s="750" t="s">
        <v>1071</v>
      </c>
      <c r="G1277" s="749" t="s">
        <v>649</v>
      </c>
      <c r="H1277" s="749">
        <v>203097</v>
      </c>
      <c r="I1277" s="749">
        <v>203097</v>
      </c>
      <c r="J1277" s="749" t="s">
        <v>1074</v>
      </c>
      <c r="K1277" s="749" t="s">
        <v>1075</v>
      </c>
      <c r="L1277" s="752">
        <v>167.54</v>
      </c>
      <c r="M1277" s="752">
        <v>3</v>
      </c>
      <c r="N1277" s="753">
        <v>502.62</v>
      </c>
    </row>
    <row r="1278" spans="1:14" ht="14.4" customHeight="1" x14ac:dyDescent="0.3">
      <c r="A1278" s="747" t="s">
        <v>594</v>
      </c>
      <c r="B1278" s="748" t="s">
        <v>595</v>
      </c>
      <c r="C1278" s="749" t="s">
        <v>629</v>
      </c>
      <c r="D1278" s="750" t="s">
        <v>630</v>
      </c>
      <c r="E1278" s="751">
        <v>50113013</v>
      </c>
      <c r="F1278" s="750" t="s">
        <v>1071</v>
      </c>
      <c r="G1278" s="749" t="s">
        <v>636</v>
      </c>
      <c r="H1278" s="749">
        <v>172972</v>
      </c>
      <c r="I1278" s="749">
        <v>72972</v>
      </c>
      <c r="J1278" s="749" t="s">
        <v>1076</v>
      </c>
      <c r="K1278" s="749" t="s">
        <v>1077</v>
      </c>
      <c r="L1278" s="752">
        <v>181.60184000000001</v>
      </c>
      <c r="M1278" s="752">
        <v>125</v>
      </c>
      <c r="N1278" s="753">
        <v>22700.23</v>
      </c>
    </row>
    <row r="1279" spans="1:14" ht="14.4" customHeight="1" x14ac:dyDescent="0.3">
      <c r="A1279" s="747" t="s">
        <v>594</v>
      </c>
      <c r="B1279" s="748" t="s">
        <v>595</v>
      </c>
      <c r="C1279" s="749" t="s">
        <v>629</v>
      </c>
      <c r="D1279" s="750" t="s">
        <v>630</v>
      </c>
      <c r="E1279" s="751">
        <v>50113013</v>
      </c>
      <c r="F1279" s="750" t="s">
        <v>1071</v>
      </c>
      <c r="G1279" s="749" t="s">
        <v>649</v>
      </c>
      <c r="H1279" s="749">
        <v>183817</v>
      </c>
      <c r="I1279" s="749">
        <v>183817</v>
      </c>
      <c r="J1279" s="749" t="s">
        <v>1080</v>
      </c>
      <c r="K1279" s="749" t="s">
        <v>1081</v>
      </c>
      <c r="L1279" s="752">
        <v>918.5</v>
      </c>
      <c r="M1279" s="752">
        <v>9</v>
      </c>
      <c r="N1279" s="753">
        <v>8266.5</v>
      </c>
    </row>
    <row r="1280" spans="1:14" ht="14.4" customHeight="1" x14ac:dyDescent="0.3">
      <c r="A1280" s="747" t="s">
        <v>594</v>
      </c>
      <c r="B1280" s="748" t="s">
        <v>595</v>
      </c>
      <c r="C1280" s="749" t="s">
        <v>629</v>
      </c>
      <c r="D1280" s="750" t="s">
        <v>630</v>
      </c>
      <c r="E1280" s="751">
        <v>50113013</v>
      </c>
      <c r="F1280" s="750" t="s">
        <v>1071</v>
      </c>
      <c r="G1280" s="749" t="s">
        <v>649</v>
      </c>
      <c r="H1280" s="749">
        <v>145010</v>
      </c>
      <c r="I1280" s="749">
        <v>45010</v>
      </c>
      <c r="J1280" s="749" t="s">
        <v>1084</v>
      </c>
      <c r="K1280" s="749" t="s">
        <v>1085</v>
      </c>
      <c r="L1280" s="752">
        <v>41.72999999999999</v>
      </c>
      <c r="M1280" s="752">
        <v>1</v>
      </c>
      <c r="N1280" s="753">
        <v>41.72999999999999</v>
      </c>
    </row>
    <row r="1281" spans="1:14" ht="14.4" customHeight="1" x14ac:dyDescent="0.3">
      <c r="A1281" s="747" t="s">
        <v>594</v>
      </c>
      <c r="B1281" s="748" t="s">
        <v>595</v>
      </c>
      <c r="C1281" s="749" t="s">
        <v>629</v>
      </c>
      <c r="D1281" s="750" t="s">
        <v>630</v>
      </c>
      <c r="E1281" s="751">
        <v>50113013</v>
      </c>
      <c r="F1281" s="750" t="s">
        <v>1071</v>
      </c>
      <c r="G1281" s="749" t="s">
        <v>636</v>
      </c>
      <c r="H1281" s="749">
        <v>131656</v>
      </c>
      <c r="I1281" s="749">
        <v>131656</v>
      </c>
      <c r="J1281" s="749" t="s">
        <v>1302</v>
      </c>
      <c r="K1281" s="749" t="s">
        <v>1303</v>
      </c>
      <c r="L1281" s="752">
        <v>517</v>
      </c>
      <c r="M1281" s="752">
        <v>2</v>
      </c>
      <c r="N1281" s="753">
        <v>1034</v>
      </c>
    </row>
    <row r="1282" spans="1:14" ht="14.4" customHeight="1" x14ac:dyDescent="0.3">
      <c r="A1282" s="747" t="s">
        <v>594</v>
      </c>
      <c r="B1282" s="748" t="s">
        <v>595</v>
      </c>
      <c r="C1282" s="749" t="s">
        <v>629</v>
      </c>
      <c r="D1282" s="750" t="s">
        <v>630</v>
      </c>
      <c r="E1282" s="751">
        <v>50113013</v>
      </c>
      <c r="F1282" s="750" t="s">
        <v>1071</v>
      </c>
      <c r="G1282" s="749" t="s">
        <v>636</v>
      </c>
      <c r="H1282" s="749">
        <v>121240</v>
      </c>
      <c r="I1282" s="749">
        <v>121240</v>
      </c>
      <c r="J1282" s="749" t="s">
        <v>1086</v>
      </c>
      <c r="K1282" s="749" t="s">
        <v>1087</v>
      </c>
      <c r="L1282" s="752">
        <v>374</v>
      </c>
      <c r="M1282" s="752">
        <v>2</v>
      </c>
      <c r="N1282" s="753">
        <v>748</v>
      </c>
    </row>
    <row r="1283" spans="1:14" ht="14.4" customHeight="1" x14ac:dyDescent="0.3">
      <c r="A1283" s="747" t="s">
        <v>594</v>
      </c>
      <c r="B1283" s="748" t="s">
        <v>595</v>
      </c>
      <c r="C1283" s="749" t="s">
        <v>629</v>
      </c>
      <c r="D1283" s="750" t="s">
        <v>630</v>
      </c>
      <c r="E1283" s="751">
        <v>50113013</v>
      </c>
      <c r="F1283" s="750" t="s">
        <v>1071</v>
      </c>
      <c r="G1283" s="749" t="s">
        <v>636</v>
      </c>
      <c r="H1283" s="749">
        <v>218400</v>
      </c>
      <c r="I1283" s="749">
        <v>218400</v>
      </c>
      <c r="J1283" s="749" t="s">
        <v>1427</v>
      </c>
      <c r="K1283" s="749" t="s">
        <v>1428</v>
      </c>
      <c r="L1283" s="752">
        <v>597.74</v>
      </c>
      <c r="M1283" s="752">
        <v>2</v>
      </c>
      <c r="N1283" s="753">
        <v>1195.48</v>
      </c>
    </row>
    <row r="1284" spans="1:14" ht="14.4" customHeight="1" x14ac:dyDescent="0.3">
      <c r="A1284" s="747" t="s">
        <v>594</v>
      </c>
      <c r="B1284" s="748" t="s">
        <v>595</v>
      </c>
      <c r="C1284" s="749" t="s">
        <v>629</v>
      </c>
      <c r="D1284" s="750" t="s">
        <v>630</v>
      </c>
      <c r="E1284" s="751">
        <v>50113013</v>
      </c>
      <c r="F1284" s="750" t="s">
        <v>1071</v>
      </c>
      <c r="G1284" s="749" t="s">
        <v>636</v>
      </c>
      <c r="H1284" s="749">
        <v>188746</v>
      </c>
      <c r="I1284" s="749">
        <v>88746</v>
      </c>
      <c r="J1284" s="749" t="s">
        <v>1720</v>
      </c>
      <c r="K1284" s="749" t="s">
        <v>1721</v>
      </c>
      <c r="L1284" s="752">
        <v>52.470000000000006</v>
      </c>
      <c r="M1284" s="752">
        <v>2</v>
      </c>
      <c r="N1284" s="753">
        <v>104.94000000000001</v>
      </c>
    </row>
    <row r="1285" spans="1:14" ht="14.4" customHeight="1" x14ac:dyDescent="0.3">
      <c r="A1285" s="747" t="s">
        <v>594</v>
      </c>
      <c r="B1285" s="748" t="s">
        <v>595</v>
      </c>
      <c r="C1285" s="749" t="s">
        <v>629</v>
      </c>
      <c r="D1285" s="750" t="s">
        <v>630</v>
      </c>
      <c r="E1285" s="751">
        <v>50113013</v>
      </c>
      <c r="F1285" s="750" t="s">
        <v>1071</v>
      </c>
      <c r="G1285" s="749" t="s">
        <v>636</v>
      </c>
      <c r="H1285" s="749">
        <v>847476</v>
      </c>
      <c r="I1285" s="749">
        <v>112782</v>
      </c>
      <c r="J1285" s="749" t="s">
        <v>1429</v>
      </c>
      <c r="K1285" s="749" t="s">
        <v>1430</v>
      </c>
      <c r="L1285" s="752">
        <v>683.13116666666667</v>
      </c>
      <c r="M1285" s="752">
        <v>3</v>
      </c>
      <c r="N1285" s="753">
        <v>2049.3935000000001</v>
      </c>
    </row>
    <row r="1286" spans="1:14" ht="14.4" customHeight="1" x14ac:dyDescent="0.3">
      <c r="A1286" s="747" t="s">
        <v>594</v>
      </c>
      <c r="B1286" s="748" t="s">
        <v>595</v>
      </c>
      <c r="C1286" s="749" t="s">
        <v>629</v>
      </c>
      <c r="D1286" s="750" t="s">
        <v>630</v>
      </c>
      <c r="E1286" s="751">
        <v>50113013</v>
      </c>
      <c r="F1286" s="750" t="s">
        <v>1071</v>
      </c>
      <c r="G1286" s="749" t="s">
        <v>636</v>
      </c>
      <c r="H1286" s="749">
        <v>216183</v>
      </c>
      <c r="I1286" s="749">
        <v>216183</v>
      </c>
      <c r="J1286" s="749" t="s">
        <v>1635</v>
      </c>
      <c r="K1286" s="749" t="s">
        <v>1636</v>
      </c>
      <c r="L1286" s="752">
        <v>251.66</v>
      </c>
      <c r="M1286" s="752">
        <v>20</v>
      </c>
      <c r="N1286" s="753">
        <v>5033.2</v>
      </c>
    </row>
    <row r="1287" spans="1:14" ht="14.4" customHeight="1" x14ac:dyDescent="0.3">
      <c r="A1287" s="747" t="s">
        <v>594</v>
      </c>
      <c r="B1287" s="748" t="s">
        <v>595</v>
      </c>
      <c r="C1287" s="749" t="s">
        <v>629</v>
      </c>
      <c r="D1287" s="750" t="s">
        <v>630</v>
      </c>
      <c r="E1287" s="751">
        <v>50113013</v>
      </c>
      <c r="F1287" s="750" t="s">
        <v>1071</v>
      </c>
      <c r="G1287" s="749" t="s">
        <v>649</v>
      </c>
      <c r="H1287" s="749">
        <v>111592</v>
      </c>
      <c r="I1287" s="749">
        <v>11592</v>
      </c>
      <c r="J1287" s="749" t="s">
        <v>1637</v>
      </c>
      <c r="K1287" s="749" t="s">
        <v>1638</v>
      </c>
      <c r="L1287" s="752">
        <v>368.97</v>
      </c>
      <c r="M1287" s="752">
        <v>3</v>
      </c>
      <c r="N1287" s="753">
        <v>1106.9100000000001</v>
      </c>
    </row>
    <row r="1288" spans="1:14" ht="14.4" customHeight="1" x14ac:dyDescent="0.3">
      <c r="A1288" s="747" t="s">
        <v>594</v>
      </c>
      <c r="B1288" s="748" t="s">
        <v>595</v>
      </c>
      <c r="C1288" s="749" t="s">
        <v>629</v>
      </c>
      <c r="D1288" s="750" t="s">
        <v>630</v>
      </c>
      <c r="E1288" s="751">
        <v>50113013</v>
      </c>
      <c r="F1288" s="750" t="s">
        <v>1071</v>
      </c>
      <c r="G1288" s="749" t="s">
        <v>649</v>
      </c>
      <c r="H1288" s="749">
        <v>113453</v>
      </c>
      <c r="I1288" s="749">
        <v>113453</v>
      </c>
      <c r="J1288" s="749" t="s">
        <v>1308</v>
      </c>
      <c r="K1288" s="749" t="s">
        <v>1309</v>
      </c>
      <c r="L1288" s="752">
        <v>458.69999999999993</v>
      </c>
      <c r="M1288" s="752">
        <v>10.999999999999993</v>
      </c>
      <c r="N1288" s="753">
        <v>5045.6999999999962</v>
      </c>
    </row>
    <row r="1289" spans="1:14" ht="14.4" customHeight="1" x14ac:dyDescent="0.3">
      <c r="A1289" s="747" t="s">
        <v>594</v>
      </c>
      <c r="B1289" s="748" t="s">
        <v>595</v>
      </c>
      <c r="C1289" s="749" t="s">
        <v>629</v>
      </c>
      <c r="D1289" s="750" t="s">
        <v>630</v>
      </c>
      <c r="E1289" s="751">
        <v>50113014</v>
      </c>
      <c r="F1289" s="750" t="s">
        <v>1115</v>
      </c>
      <c r="G1289" s="749" t="s">
        <v>649</v>
      </c>
      <c r="H1289" s="749">
        <v>164401</v>
      </c>
      <c r="I1289" s="749">
        <v>164401</v>
      </c>
      <c r="J1289" s="749" t="s">
        <v>1642</v>
      </c>
      <c r="K1289" s="749" t="s">
        <v>1643</v>
      </c>
      <c r="L1289" s="752">
        <v>148.5</v>
      </c>
      <c r="M1289" s="752">
        <v>4</v>
      </c>
      <c r="N1289" s="753">
        <v>594</v>
      </c>
    </row>
    <row r="1290" spans="1:14" ht="14.4" customHeight="1" x14ac:dyDescent="0.3">
      <c r="A1290" s="747" t="s">
        <v>594</v>
      </c>
      <c r="B1290" s="748" t="s">
        <v>595</v>
      </c>
      <c r="C1290" s="749" t="s">
        <v>632</v>
      </c>
      <c r="D1290" s="750" t="s">
        <v>633</v>
      </c>
      <c r="E1290" s="751">
        <v>50113016</v>
      </c>
      <c r="F1290" s="750" t="s">
        <v>1722</v>
      </c>
      <c r="G1290" s="749" t="s">
        <v>636</v>
      </c>
      <c r="H1290" s="749">
        <v>194319</v>
      </c>
      <c r="I1290" s="749">
        <v>194319</v>
      </c>
      <c r="J1290" s="749" t="s">
        <v>1723</v>
      </c>
      <c r="K1290" s="749" t="s">
        <v>1724</v>
      </c>
      <c r="L1290" s="752">
        <v>18061.569121659657</v>
      </c>
      <c r="M1290" s="752">
        <v>474</v>
      </c>
      <c r="N1290" s="753">
        <v>8561183.7636666782</v>
      </c>
    </row>
    <row r="1291" spans="1:14" ht="14.4" customHeight="1" x14ac:dyDescent="0.3">
      <c r="A1291" s="747" t="s">
        <v>594</v>
      </c>
      <c r="B1291" s="748" t="s">
        <v>595</v>
      </c>
      <c r="C1291" s="749" t="s">
        <v>632</v>
      </c>
      <c r="D1291" s="750" t="s">
        <v>633</v>
      </c>
      <c r="E1291" s="751">
        <v>50113016</v>
      </c>
      <c r="F1291" s="750" t="s">
        <v>1722</v>
      </c>
      <c r="G1291" s="749" t="s">
        <v>649</v>
      </c>
      <c r="H1291" s="749">
        <v>126252</v>
      </c>
      <c r="I1291" s="749">
        <v>26252</v>
      </c>
      <c r="J1291" s="749" t="s">
        <v>1725</v>
      </c>
      <c r="K1291" s="749" t="s">
        <v>1726</v>
      </c>
      <c r="L1291" s="752">
        <v>15581.412339564622</v>
      </c>
      <c r="M1291" s="752">
        <v>196</v>
      </c>
      <c r="N1291" s="753">
        <v>3053956.8185546659</v>
      </c>
    </row>
    <row r="1292" spans="1:14" ht="14.4" customHeight="1" x14ac:dyDescent="0.3">
      <c r="A1292" s="747" t="s">
        <v>594</v>
      </c>
      <c r="B1292" s="748" t="s">
        <v>595</v>
      </c>
      <c r="C1292" s="749" t="s">
        <v>632</v>
      </c>
      <c r="D1292" s="750" t="s">
        <v>633</v>
      </c>
      <c r="E1292" s="751">
        <v>50113016</v>
      </c>
      <c r="F1292" s="750" t="s">
        <v>1722</v>
      </c>
      <c r="G1292" s="749" t="s">
        <v>649</v>
      </c>
      <c r="H1292" s="749">
        <v>185115</v>
      </c>
      <c r="I1292" s="749">
        <v>185115</v>
      </c>
      <c r="J1292" s="749" t="s">
        <v>1727</v>
      </c>
      <c r="K1292" s="749" t="s">
        <v>1728</v>
      </c>
      <c r="L1292" s="752">
        <v>15554.042526665795</v>
      </c>
      <c r="M1292" s="752">
        <v>280</v>
      </c>
      <c r="N1292" s="753">
        <v>4355131.9074664228</v>
      </c>
    </row>
    <row r="1293" spans="1:14" ht="14.4" customHeight="1" x14ac:dyDescent="0.3">
      <c r="A1293" s="747" t="s">
        <v>594</v>
      </c>
      <c r="B1293" s="748" t="s">
        <v>595</v>
      </c>
      <c r="C1293" s="749" t="s">
        <v>632</v>
      </c>
      <c r="D1293" s="750" t="s">
        <v>633</v>
      </c>
      <c r="E1293" s="751">
        <v>50113016</v>
      </c>
      <c r="F1293" s="750" t="s">
        <v>1722</v>
      </c>
      <c r="G1293" s="749" t="s">
        <v>636</v>
      </c>
      <c r="H1293" s="749">
        <v>845906</v>
      </c>
      <c r="I1293" s="749">
        <v>105385</v>
      </c>
      <c r="J1293" s="749" t="s">
        <v>1729</v>
      </c>
      <c r="K1293" s="749" t="s">
        <v>1730</v>
      </c>
      <c r="L1293" s="752">
        <v>15586.625266666668</v>
      </c>
      <c r="M1293" s="752">
        <v>30</v>
      </c>
      <c r="N1293" s="753">
        <v>467598.75800000003</v>
      </c>
    </row>
    <row r="1294" spans="1:14" ht="14.4" customHeight="1" x14ac:dyDescent="0.3">
      <c r="A1294" s="747" t="s">
        <v>594</v>
      </c>
      <c r="B1294" s="748" t="s">
        <v>595</v>
      </c>
      <c r="C1294" s="749" t="s">
        <v>632</v>
      </c>
      <c r="D1294" s="750" t="s">
        <v>633</v>
      </c>
      <c r="E1294" s="751">
        <v>50113016</v>
      </c>
      <c r="F1294" s="750" t="s">
        <v>1722</v>
      </c>
      <c r="G1294" s="749" t="s">
        <v>636</v>
      </c>
      <c r="H1294" s="749">
        <v>214739</v>
      </c>
      <c r="I1294" s="749">
        <v>214739</v>
      </c>
      <c r="J1294" s="749" t="s">
        <v>1731</v>
      </c>
      <c r="K1294" s="749" t="s">
        <v>1732</v>
      </c>
      <c r="L1294" s="752">
        <v>18071.437323551316</v>
      </c>
      <c r="M1294" s="752">
        <v>637</v>
      </c>
      <c r="N1294" s="753">
        <v>11511505.575102188</v>
      </c>
    </row>
    <row r="1295" spans="1:14" ht="14.4" customHeight="1" x14ac:dyDescent="0.3">
      <c r="A1295" s="747" t="s">
        <v>594</v>
      </c>
      <c r="B1295" s="748" t="s">
        <v>595</v>
      </c>
      <c r="C1295" s="749" t="s">
        <v>632</v>
      </c>
      <c r="D1295" s="750" t="s">
        <v>633</v>
      </c>
      <c r="E1295" s="751">
        <v>50113016</v>
      </c>
      <c r="F1295" s="750" t="s">
        <v>1722</v>
      </c>
      <c r="G1295" s="749" t="s">
        <v>636</v>
      </c>
      <c r="H1295" s="749">
        <v>216287</v>
      </c>
      <c r="I1295" s="749">
        <v>216287</v>
      </c>
      <c r="J1295" s="749" t="s">
        <v>1733</v>
      </c>
      <c r="K1295" s="749" t="s">
        <v>1734</v>
      </c>
      <c r="L1295" s="752">
        <v>5718.5800000000008</v>
      </c>
      <c r="M1295" s="752">
        <v>90</v>
      </c>
      <c r="N1295" s="753">
        <v>514672.20000000007</v>
      </c>
    </row>
    <row r="1296" spans="1:14" ht="14.4" customHeight="1" x14ac:dyDescent="0.3">
      <c r="A1296" s="747" t="s">
        <v>594</v>
      </c>
      <c r="B1296" s="748" t="s">
        <v>595</v>
      </c>
      <c r="C1296" s="749" t="s">
        <v>632</v>
      </c>
      <c r="D1296" s="750" t="s">
        <v>633</v>
      </c>
      <c r="E1296" s="751">
        <v>50113016</v>
      </c>
      <c r="F1296" s="750" t="s">
        <v>1722</v>
      </c>
      <c r="G1296" s="749" t="s">
        <v>636</v>
      </c>
      <c r="H1296" s="749">
        <v>200350</v>
      </c>
      <c r="I1296" s="749">
        <v>200350</v>
      </c>
      <c r="J1296" s="749" t="s">
        <v>1735</v>
      </c>
      <c r="K1296" s="749" t="s">
        <v>1736</v>
      </c>
      <c r="L1296" s="752">
        <v>19856.800000000021</v>
      </c>
      <c r="M1296" s="752">
        <v>220</v>
      </c>
      <c r="N1296" s="753">
        <v>4368496.0000000047</v>
      </c>
    </row>
    <row r="1297" spans="1:14" ht="14.4" customHeight="1" x14ac:dyDescent="0.3">
      <c r="A1297" s="747" t="s">
        <v>594</v>
      </c>
      <c r="B1297" s="748" t="s">
        <v>595</v>
      </c>
      <c r="C1297" s="749" t="s">
        <v>632</v>
      </c>
      <c r="D1297" s="750" t="s">
        <v>633</v>
      </c>
      <c r="E1297" s="751">
        <v>50113016</v>
      </c>
      <c r="F1297" s="750" t="s">
        <v>1722</v>
      </c>
      <c r="G1297" s="749" t="s">
        <v>649</v>
      </c>
      <c r="H1297" s="749">
        <v>194018</v>
      </c>
      <c r="I1297" s="749">
        <v>194018</v>
      </c>
      <c r="J1297" s="749" t="s">
        <v>1737</v>
      </c>
      <c r="K1297" s="749" t="s">
        <v>1738</v>
      </c>
      <c r="L1297" s="752">
        <v>11550.039999999999</v>
      </c>
      <c r="M1297" s="752">
        <v>78</v>
      </c>
      <c r="N1297" s="753">
        <v>900903.11999999988</v>
      </c>
    </row>
    <row r="1298" spans="1:14" ht="14.4" customHeight="1" x14ac:dyDescent="0.3">
      <c r="A1298" s="747" t="s">
        <v>594</v>
      </c>
      <c r="B1298" s="748" t="s">
        <v>595</v>
      </c>
      <c r="C1298" s="749" t="s">
        <v>632</v>
      </c>
      <c r="D1298" s="750" t="s">
        <v>633</v>
      </c>
      <c r="E1298" s="751">
        <v>50113016</v>
      </c>
      <c r="F1298" s="750" t="s">
        <v>1722</v>
      </c>
      <c r="G1298" s="749" t="s">
        <v>649</v>
      </c>
      <c r="H1298" s="749">
        <v>168462</v>
      </c>
      <c r="I1298" s="749">
        <v>168462</v>
      </c>
      <c r="J1298" s="749" t="s">
        <v>1739</v>
      </c>
      <c r="K1298" s="749" t="s">
        <v>1740</v>
      </c>
      <c r="L1298" s="752">
        <v>33420.760000000017</v>
      </c>
      <c r="M1298" s="752">
        <v>658</v>
      </c>
      <c r="N1298" s="753">
        <v>21990860.080000013</v>
      </c>
    </row>
    <row r="1299" spans="1:14" ht="14.4" customHeight="1" x14ac:dyDescent="0.3">
      <c r="A1299" s="747" t="s">
        <v>594</v>
      </c>
      <c r="B1299" s="748" t="s">
        <v>595</v>
      </c>
      <c r="C1299" s="749" t="s">
        <v>632</v>
      </c>
      <c r="D1299" s="750" t="s">
        <v>633</v>
      </c>
      <c r="E1299" s="751">
        <v>50113016</v>
      </c>
      <c r="F1299" s="750" t="s">
        <v>1722</v>
      </c>
      <c r="G1299" s="749" t="s">
        <v>636</v>
      </c>
      <c r="H1299" s="749">
        <v>194394</v>
      </c>
      <c r="I1299" s="749">
        <v>194394</v>
      </c>
      <c r="J1299" s="749" t="s">
        <v>1741</v>
      </c>
      <c r="K1299" s="749" t="s">
        <v>1742</v>
      </c>
      <c r="L1299" s="752">
        <v>168376.25221944577</v>
      </c>
      <c r="M1299" s="752">
        <v>20</v>
      </c>
      <c r="N1299" s="753">
        <v>3367525.0443889154</v>
      </c>
    </row>
    <row r="1300" spans="1:14" ht="14.4" customHeight="1" x14ac:dyDescent="0.3">
      <c r="A1300" s="747" t="s">
        <v>594</v>
      </c>
      <c r="B1300" s="748" t="s">
        <v>595</v>
      </c>
      <c r="C1300" s="749" t="s">
        <v>632</v>
      </c>
      <c r="D1300" s="750" t="s">
        <v>633</v>
      </c>
      <c r="E1300" s="751">
        <v>50113016</v>
      </c>
      <c r="F1300" s="750" t="s">
        <v>1722</v>
      </c>
      <c r="G1300" s="749" t="s">
        <v>649</v>
      </c>
      <c r="H1300" s="749">
        <v>126544</v>
      </c>
      <c r="I1300" s="749">
        <v>26544</v>
      </c>
      <c r="J1300" s="749" t="s">
        <v>1743</v>
      </c>
      <c r="K1300" s="749" t="s">
        <v>1744</v>
      </c>
      <c r="L1300" s="752">
        <v>26338.92237888926</v>
      </c>
      <c r="M1300" s="752">
        <v>8</v>
      </c>
      <c r="N1300" s="753">
        <v>210711.37903111408</v>
      </c>
    </row>
    <row r="1301" spans="1:14" ht="14.4" customHeight="1" x14ac:dyDescent="0.3">
      <c r="A1301" s="747" t="s">
        <v>594</v>
      </c>
      <c r="B1301" s="748" t="s">
        <v>595</v>
      </c>
      <c r="C1301" s="749" t="s">
        <v>632</v>
      </c>
      <c r="D1301" s="750" t="s">
        <v>633</v>
      </c>
      <c r="E1301" s="751">
        <v>50113016</v>
      </c>
      <c r="F1301" s="750" t="s">
        <v>1722</v>
      </c>
      <c r="G1301" s="749" t="s">
        <v>636</v>
      </c>
      <c r="H1301" s="749">
        <v>222414</v>
      </c>
      <c r="I1301" s="749">
        <v>222414</v>
      </c>
      <c r="J1301" s="749" t="s">
        <v>1745</v>
      </c>
      <c r="K1301" s="749" t="s">
        <v>596</v>
      </c>
      <c r="L1301" s="752">
        <v>57399.35</v>
      </c>
      <c r="M1301" s="752">
        <v>12</v>
      </c>
      <c r="N1301" s="753">
        <v>688792.2</v>
      </c>
    </row>
    <row r="1302" spans="1:14" ht="14.4" customHeight="1" x14ac:dyDescent="0.3">
      <c r="A1302" s="747" t="s">
        <v>594</v>
      </c>
      <c r="B1302" s="748" t="s">
        <v>595</v>
      </c>
      <c r="C1302" s="749" t="s">
        <v>632</v>
      </c>
      <c r="D1302" s="750" t="s">
        <v>633</v>
      </c>
      <c r="E1302" s="751">
        <v>50113016</v>
      </c>
      <c r="F1302" s="750" t="s">
        <v>1722</v>
      </c>
      <c r="G1302" s="749" t="s">
        <v>636</v>
      </c>
      <c r="H1302" s="749">
        <v>222415</v>
      </c>
      <c r="I1302" s="749">
        <v>222415</v>
      </c>
      <c r="J1302" s="749" t="s">
        <v>1746</v>
      </c>
      <c r="K1302" s="749" t="s">
        <v>596</v>
      </c>
      <c r="L1302" s="752">
        <v>230587.95</v>
      </c>
      <c r="M1302" s="752">
        <v>10</v>
      </c>
      <c r="N1302" s="753">
        <v>2305879.5</v>
      </c>
    </row>
    <row r="1303" spans="1:14" ht="14.4" customHeight="1" x14ac:dyDescent="0.3">
      <c r="A1303" s="747" t="s">
        <v>594</v>
      </c>
      <c r="B1303" s="748" t="s">
        <v>595</v>
      </c>
      <c r="C1303" s="749" t="s">
        <v>632</v>
      </c>
      <c r="D1303" s="750" t="s">
        <v>633</v>
      </c>
      <c r="E1303" s="751">
        <v>50113016</v>
      </c>
      <c r="F1303" s="750" t="s">
        <v>1722</v>
      </c>
      <c r="G1303" s="749" t="s">
        <v>636</v>
      </c>
      <c r="H1303" s="749">
        <v>222417</v>
      </c>
      <c r="I1303" s="749">
        <v>222417</v>
      </c>
      <c r="J1303" s="749" t="s">
        <v>1747</v>
      </c>
      <c r="K1303" s="749" t="s">
        <v>596</v>
      </c>
      <c r="L1303" s="752">
        <v>346050.25500000006</v>
      </c>
      <c r="M1303" s="752">
        <v>6</v>
      </c>
      <c r="N1303" s="753">
        <v>2076301.5300000003</v>
      </c>
    </row>
    <row r="1304" spans="1:14" ht="14.4" customHeight="1" x14ac:dyDescent="0.3">
      <c r="A1304" s="747" t="s">
        <v>594</v>
      </c>
      <c r="B1304" s="748" t="s">
        <v>595</v>
      </c>
      <c r="C1304" s="749" t="s">
        <v>632</v>
      </c>
      <c r="D1304" s="750" t="s">
        <v>633</v>
      </c>
      <c r="E1304" s="751">
        <v>50113016</v>
      </c>
      <c r="F1304" s="750" t="s">
        <v>1722</v>
      </c>
      <c r="G1304" s="749" t="s">
        <v>636</v>
      </c>
      <c r="H1304" s="749">
        <v>222682</v>
      </c>
      <c r="I1304" s="749">
        <v>222682</v>
      </c>
      <c r="J1304" s="749" t="s">
        <v>1748</v>
      </c>
      <c r="K1304" s="749" t="s">
        <v>1749</v>
      </c>
      <c r="L1304" s="752">
        <v>99999.89999999998</v>
      </c>
      <c r="M1304" s="752">
        <v>45</v>
      </c>
      <c r="N1304" s="753">
        <v>4499995.4999999991</v>
      </c>
    </row>
    <row r="1305" spans="1:14" ht="14.4" customHeight="1" x14ac:dyDescent="0.3">
      <c r="A1305" s="747" t="s">
        <v>594</v>
      </c>
      <c r="B1305" s="748" t="s">
        <v>595</v>
      </c>
      <c r="C1305" s="749" t="s">
        <v>632</v>
      </c>
      <c r="D1305" s="750" t="s">
        <v>633</v>
      </c>
      <c r="E1305" s="751">
        <v>50113016</v>
      </c>
      <c r="F1305" s="750" t="s">
        <v>1722</v>
      </c>
      <c r="G1305" s="749" t="s">
        <v>636</v>
      </c>
      <c r="H1305" s="749">
        <v>210085</v>
      </c>
      <c r="I1305" s="749">
        <v>210085</v>
      </c>
      <c r="J1305" s="749" t="s">
        <v>1750</v>
      </c>
      <c r="K1305" s="749" t="s">
        <v>1751</v>
      </c>
      <c r="L1305" s="752">
        <v>18070.781528540207</v>
      </c>
      <c r="M1305" s="752">
        <v>130</v>
      </c>
      <c r="N1305" s="753">
        <v>2349201.5987102268</v>
      </c>
    </row>
    <row r="1306" spans="1:14" ht="14.4" customHeight="1" x14ac:dyDescent="0.3">
      <c r="A1306" s="747" t="s">
        <v>594</v>
      </c>
      <c r="B1306" s="748" t="s">
        <v>595</v>
      </c>
      <c r="C1306" s="749" t="s">
        <v>632</v>
      </c>
      <c r="D1306" s="750" t="s">
        <v>633</v>
      </c>
      <c r="E1306" s="751">
        <v>50113016</v>
      </c>
      <c r="F1306" s="750" t="s">
        <v>1722</v>
      </c>
      <c r="G1306" s="749" t="s">
        <v>636</v>
      </c>
      <c r="H1306" s="749">
        <v>210082</v>
      </c>
      <c r="I1306" s="749">
        <v>210082</v>
      </c>
      <c r="J1306" s="749" t="s">
        <v>1752</v>
      </c>
      <c r="K1306" s="749" t="s">
        <v>1753</v>
      </c>
      <c r="L1306" s="752">
        <v>11350.834747159766</v>
      </c>
      <c r="M1306" s="752">
        <v>3</v>
      </c>
      <c r="N1306" s="753">
        <v>34052.504241479299</v>
      </c>
    </row>
    <row r="1307" spans="1:14" ht="14.4" customHeight="1" x14ac:dyDescent="0.3">
      <c r="A1307" s="747" t="s">
        <v>594</v>
      </c>
      <c r="B1307" s="748" t="s">
        <v>595</v>
      </c>
      <c r="C1307" s="749" t="s">
        <v>632</v>
      </c>
      <c r="D1307" s="750" t="s">
        <v>633</v>
      </c>
      <c r="E1307" s="751">
        <v>50113016</v>
      </c>
      <c r="F1307" s="750" t="s">
        <v>1722</v>
      </c>
      <c r="G1307" s="749" t="s">
        <v>649</v>
      </c>
      <c r="H1307" s="749">
        <v>127259</v>
      </c>
      <c r="I1307" s="749">
        <v>27259</v>
      </c>
      <c r="J1307" s="749" t="s">
        <v>1754</v>
      </c>
      <c r="K1307" s="749" t="s">
        <v>1755</v>
      </c>
      <c r="L1307" s="752">
        <v>7200.7365837369034</v>
      </c>
      <c r="M1307" s="752">
        <v>36</v>
      </c>
      <c r="N1307" s="753">
        <v>259226.51701452854</v>
      </c>
    </row>
    <row r="1308" spans="1:14" ht="14.4" customHeight="1" x14ac:dyDescent="0.3">
      <c r="A1308" s="747" t="s">
        <v>594</v>
      </c>
      <c r="B1308" s="748" t="s">
        <v>595</v>
      </c>
      <c r="C1308" s="749" t="s">
        <v>632</v>
      </c>
      <c r="D1308" s="750" t="s">
        <v>633</v>
      </c>
      <c r="E1308" s="751">
        <v>50113016</v>
      </c>
      <c r="F1308" s="750" t="s">
        <v>1722</v>
      </c>
      <c r="G1308" s="749" t="s">
        <v>649</v>
      </c>
      <c r="H1308" s="749">
        <v>500511</v>
      </c>
      <c r="I1308" s="749">
        <v>500511</v>
      </c>
      <c r="J1308" s="749" t="s">
        <v>1756</v>
      </c>
      <c r="K1308" s="749" t="s">
        <v>1757</v>
      </c>
      <c r="L1308" s="752">
        <v>7228.5932687363711</v>
      </c>
      <c r="M1308" s="752">
        <v>6</v>
      </c>
      <c r="N1308" s="753">
        <v>43371.559612418227</v>
      </c>
    </row>
    <row r="1309" spans="1:14" ht="14.4" customHeight="1" x14ac:dyDescent="0.3">
      <c r="A1309" s="747" t="s">
        <v>594</v>
      </c>
      <c r="B1309" s="748" t="s">
        <v>595</v>
      </c>
      <c r="C1309" s="749" t="s">
        <v>632</v>
      </c>
      <c r="D1309" s="750" t="s">
        <v>633</v>
      </c>
      <c r="E1309" s="751">
        <v>50113016</v>
      </c>
      <c r="F1309" s="750" t="s">
        <v>1722</v>
      </c>
      <c r="G1309" s="749" t="s">
        <v>649</v>
      </c>
      <c r="H1309" s="749">
        <v>127262</v>
      </c>
      <c r="I1309" s="749">
        <v>27262</v>
      </c>
      <c r="J1309" s="749" t="s">
        <v>1758</v>
      </c>
      <c r="K1309" s="749" t="s">
        <v>1755</v>
      </c>
      <c r="L1309" s="752">
        <v>15132.602869404696</v>
      </c>
      <c r="M1309" s="752">
        <v>243</v>
      </c>
      <c r="N1309" s="753">
        <v>3677222.4972653412</v>
      </c>
    </row>
    <row r="1310" spans="1:14" ht="14.4" customHeight="1" x14ac:dyDescent="0.3">
      <c r="A1310" s="747" t="s">
        <v>594</v>
      </c>
      <c r="B1310" s="748" t="s">
        <v>595</v>
      </c>
      <c r="C1310" s="749" t="s">
        <v>632</v>
      </c>
      <c r="D1310" s="750" t="s">
        <v>633</v>
      </c>
      <c r="E1310" s="751">
        <v>50113016</v>
      </c>
      <c r="F1310" s="750" t="s">
        <v>1722</v>
      </c>
      <c r="G1310" s="749" t="s">
        <v>649</v>
      </c>
      <c r="H1310" s="749">
        <v>500512</v>
      </c>
      <c r="I1310" s="749">
        <v>500512</v>
      </c>
      <c r="J1310" s="749" t="s">
        <v>1759</v>
      </c>
      <c r="K1310" s="749" t="s">
        <v>1757</v>
      </c>
      <c r="L1310" s="752">
        <v>15131.463903795538</v>
      </c>
      <c r="M1310" s="752">
        <v>172</v>
      </c>
      <c r="N1310" s="753">
        <v>2602611.7914528325</v>
      </c>
    </row>
    <row r="1311" spans="1:14" ht="14.4" customHeight="1" x14ac:dyDescent="0.3">
      <c r="A1311" s="747" t="s">
        <v>594</v>
      </c>
      <c r="B1311" s="748" t="s">
        <v>595</v>
      </c>
      <c r="C1311" s="749" t="s">
        <v>632</v>
      </c>
      <c r="D1311" s="750" t="s">
        <v>633</v>
      </c>
      <c r="E1311" s="751">
        <v>50113016</v>
      </c>
      <c r="F1311" s="750" t="s">
        <v>1722</v>
      </c>
      <c r="G1311" s="749" t="s">
        <v>649</v>
      </c>
      <c r="H1311" s="749">
        <v>222349</v>
      </c>
      <c r="I1311" s="749">
        <v>222349</v>
      </c>
      <c r="J1311" s="749" t="s">
        <v>1760</v>
      </c>
      <c r="K1311" s="749" t="s">
        <v>1761</v>
      </c>
      <c r="L1311" s="752">
        <v>8036.2907331330453</v>
      </c>
      <c r="M1311" s="752">
        <v>4</v>
      </c>
      <c r="N1311" s="753">
        <v>32145.162932532181</v>
      </c>
    </row>
    <row r="1312" spans="1:14" ht="14.4" customHeight="1" x14ac:dyDescent="0.3">
      <c r="A1312" s="747" t="s">
        <v>594</v>
      </c>
      <c r="B1312" s="748" t="s">
        <v>595</v>
      </c>
      <c r="C1312" s="749" t="s">
        <v>632</v>
      </c>
      <c r="D1312" s="750" t="s">
        <v>633</v>
      </c>
      <c r="E1312" s="751">
        <v>50113016</v>
      </c>
      <c r="F1312" s="750" t="s">
        <v>1722</v>
      </c>
      <c r="G1312" s="749" t="s">
        <v>649</v>
      </c>
      <c r="H1312" s="749">
        <v>194768</v>
      </c>
      <c r="I1312" s="749">
        <v>194768</v>
      </c>
      <c r="J1312" s="749" t="s">
        <v>1762</v>
      </c>
      <c r="K1312" s="749" t="s">
        <v>1763</v>
      </c>
      <c r="L1312" s="752">
        <v>3585</v>
      </c>
      <c r="M1312" s="752">
        <v>1</v>
      </c>
      <c r="N1312" s="753">
        <v>3585</v>
      </c>
    </row>
    <row r="1313" spans="1:14" ht="14.4" customHeight="1" x14ac:dyDescent="0.3">
      <c r="A1313" s="747" t="s">
        <v>594</v>
      </c>
      <c r="B1313" s="748" t="s">
        <v>595</v>
      </c>
      <c r="C1313" s="749" t="s">
        <v>632</v>
      </c>
      <c r="D1313" s="750" t="s">
        <v>633</v>
      </c>
      <c r="E1313" s="751">
        <v>50113016</v>
      </c>
      <c r="F1313" s="750" t="s">
        <v>1722</v>
      </c>
      <c r="G1313" s="749" t="s">
        <v>649</v>
      </c>
      <c r="H1313" s="749">
        <v>194769</v>
      </c>
      <c r="I1313" s="749">
        <v>194769</v>
      </c>
      <c r="J1313" s="749" t="s">
        <v>1764</v>
      </c>
      <c r="K1313" s="749" t="s">
        <v>1765</v>
      </c>
      <c r="L1313" s="752">
        <v>24241.45999999997</v>
      </c>
      <c r="M1313" s="752">
        <v>263</v>
      </c>
      <c r="N1313" s="753">
        <v>6375503.9799999921</v>
      </c>
    </row>
    <row r="1314" spans="1:14" ht="14.4" customHeight="1" thickBot="1" x14ac:dyDescent="0.35">
      <c r="A1314" s="754" t="s">
        <v>594</v>
      </c>
      <c r="B1314" s="755" t="s">
        <v>595</v>
      </c>
      <c r="C1314" s="756" t="s">
        <v>632</v>
      </c>
      <c r="D1314" s="757" t="s">
        <v>633</v>
      </c>
      <c r="E1314" s="758">
        <v>50113016</v>
      </c>
      <c r="F1314" s="757" t="s">
        <v>1722</v>
      </c>
      <c r="G1314" s="756" t="s">
        <v>649</v>
      </c>
      <c r="H1314" s="756">
        <v>127184</v>
      </c>
      <c r="I1314" s="756">
        <v>27184</v>
      </c>
      <c r="J1314" s="756" t="s">
        <v>1766</v>
      </c>
      <c r="K1314" s="756" t="s">
        <v>1767</v>
      </c>
      <c r="L1314" s="759">
        <v>34566.531999999999</v>
      </c>
      <c r="M1314" s="759">
        <v>150</v>
      </c>
      <c r="N1314" s="760">
        <v>5184979.8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1768</v>
      </c>
      <c r="B5" s="745">
        <v>158.32000000000002</v>
      </c>
      <c r="C5" s="765">
        <v>1.7716240921207662E-3</v>
      </c>
      <c r="D5" s="745">
        <v>89206.009997612055</v>
      </c>
      <c r="E5" s="765">
        <v>0.99822837590787916</v>
      </c>
      <c r="F5" s="746">
        <v>89364.329997612062</v>
      </c>
    </row>
    <row r="6" spans="1:6" ht="14.4" customHeight="1" x14ac:dyDescent="0.3">
      <c r="A6" s="776" t="s">
        <v>1769</v>
      </c>
      <c r="B6" s="752">
        <v>12215.94</v>
      </c>
      <c r="C6" s="766">
        <v>0.11159646024813343</v>
      </c>
      <c r="D6" s="752">
        <v>97249.36</v>
      </c>
      <c r="E6" s="766">
        <v>0.88840353975186659</v>
      </c>
      <c r="F6" s="753">
        <v>109465.3</v>
      </c>
    </row>
    <row r="7" spans="1:6" ht="14.4" customHeight="1" x14ac:dyDescent="0.3">
      <c r="A7" s="776" t="s">
        <v>1770</v>
      </c>
      <c r="B7" s="752">
        <v>1022.21</v>
      </c>
      <c r="C7" s="766">
        <v>2.7069640749500239E-2</v>
      </c>
      <c r="D7" s="752">
        <v>36740.01999999999</v>
      </c>
      <c r="E7" s="766">
        <v>0.97293035925049975</v>
      </c>
      <c r="F7" s="753">
        <v>37762.229999999989</v>
      </c>
    </row>
    <row r="8" spans="1:6" ht="14.4" customHeight="1" x14ac:dyDescent="0.3">
      <c r="A8" s="776" t="s">
        <v>1771</v>
      </c>
      <c r="B8" s="752">
        <v>4049.87</v>
      </c>
      <c r="C8" s="766">
        <v>2.8058288066356379E-2</v>
      </c>
      <c r="D8" s="752">
        <v>140287.87399999992</v>
      </c>
      <c r="E8" s="766">
        <v>0.97194171193364365</v>
      </c>
      <c r="F8" s="753">
        <v>144337.74399999992</v>
      </c>
    </row>
    <row r="9" spans="1:6" ht="14.4" customHeight="1" x14ac:dyDescent="0.3">
      <c r="A9" s="776" t="s">
        <v>1772</v>
      </c>
      <c r="B9" s="752">
        <v>13304.97</v>
      </c>
      <c r="C9" s="766">
        <v>7.7719030962706742E-2</v>
      </c>
      <c r="D9" s="752">
        <v>157888.23499999996</v>
      </c>
      <c r="E9" s="766">
        <v>0.92228096903729329</v>
      </c>
      <c r="F9" s="753">
        <v>171193.20499999996</v>
      </c>
    </row>
    <row r="10" spans="1:6" ht="14.4" customHeight="1" x14ac:dyDescent="0.3">
      <c r="A10" s="776" t="s">
        <v>1773</v>
      </c>
      <c r="B10" s="752">
        <v>3628.7</v>
      </c>
      <c r="C10" s="766">
        <v>3.9028733395149166E-2</v>
      </c>
      <c r="D10" s="752">
        <v>89346.390000000014</v>
      </c>
      <c r="E10" s="766">
        <v>0.96097126660485088</v>
      </c>
      <c r="F10" s="753">
        <v>92975.090000000011</v>
      </c>
    </row>
    <row r="11" spans="1:6" ht="14.4" customHeight="1" thickBot="1" x14ac:dyDescent="0.35">
      <c r="A11" s="777" t="s">
        <v>1774</v>
      </c>
      <c r="B11" s="768"/>
      <c r="C11" s="769">
        <v>0</v>
      </c>
      <c r="D11" s="768">
        <v>48690209.61332985</v>
      </c>
      <c r="E11" s="769">
        <v>1</v>
      </c>
      <c r="F11" s="770">
        <v>48690209.61332985</v>
      </c>
    </row>
    <row r="12" spans="1:6" ht="14.4" customHeight="1" thickBot="1" x14ac:dyDescent="0.35">
      <c r="A12" s="771" t="s">
        <v>3</v>
      </c>
      <c r="B12" s="772">
        <v>34380.009999999995</v>
      </c>
      <c r="C12" s="773">
        <v>6.9686420808078324E-4</v>
      </c>
      <c r="D12" s="772">
        <v>49300927.502327465</v>
      </c>
      <c r="E12" s="773">
        <v>0.99930313579191921</v>
      </c>
      <c r="F12" s="774">
        <v>49335307.512327462</v>
      </c>
    </row>
    <row r="13" spans="1:6" ht="14.4" customHeight="1" thickBot="1" x14ac:dyDescent="0.35"/>
    <row r="14" spans="1:6" ht="14.4" customHeight="1" x14ac:dyDescent="0.3">
      <c r="A14" s="775" t="s">
        <v>1775</v>
      </c>
      <c r="B14" s="745"/>
      <c r="C14" s="765">
        <v>0</v>
      </c>
      <c r="D14" s="745">
        <v>121.17000000000003</v>
      </c>
      <c r="E14" s="765">
        <v>1</v>
      </c>
      <c r="F14" s="746">
        <v>121.17000000000003</v>
      </c>
    </row>
    <row r="15" spans="1:6" ht="14.4" customHeight="1" x14ac:dyDescent="0.3">
      <c r="A15" s="776" t="s">
        <v>1776</v>
      </c>
      <c r="B15" s="752"/>
      <c r="C15" s="766">
        <v>0</v>
      </c>
      <c r="D15" s="752">
        <v>2314.63</v>
      </c>
      <c r="E15" s="766">
        <v>1</v>
      </c>
      <c r="F15" s="753">
        <v>2314.63</v>
      </c>
    </row>
    <row r="16" spans="1:6" ht="14.4" customHeight="1" x14ac:dyDescent="0.3">
      <c r="A16" s="776" t="s">
        <v>1777</v>
      </c>
      <c r="B16" s="752"/>
      <c r="C16" s="766">
        <v>0</v>
      </c>
      <c r="D16" s="752">
        <v>86.830000000000027</v>
      </c>
      <c r="E16" s="766">
        <v>1</v>
      </c>
      <c r="F16" s="753">
        <v>86.830000000000027</v>
      </c>
    </row>
    <row r="17" spans="1:6" ht="14.4" customHeight="1" x14ac:dyDescent="0.3">
      <c r="A17" s="776" t="s">
        <v>1778</v>
      </c>
      <c r="B17" s="752"/>
      <c r="C17" s="766">
        <v>0</v>
      </c>
      <c r="D17" s="752">
        <v>1774.7200000000003</v>
      </c>
      <c r="E17" s="766">
        <v>1</v>
      </c>
      <c r="F17" s="753">
        <v>1774.7200000000003</v>
      </c>
    </row>
    <row r="18" spans="1:6" ht="14.4" customHeight="1" x14ac:dyDescent="0.3">
      <c r="A18" s="776" t="s">
        <v>1779</v>
      </c>
      <c r="B18" s="752"/>
      <c r="C18" s="766">
        <v>0</v>
      </c>
      <c r="D18" s="752">
        <v>462.15000000000015</v>
      </c>
      <c r="E18" s="766">
        <v>1</v>
      </c>
      <c r="F18" s="753">
        <v>462.15000000000015</v>
      </c>
    </row>
    <row r="19" spans="1:6" ht="14.4" customHeight="1" x14ac:dyDescent="0.3">
      <c r="A19" s="776" t="s">
        <v>1780</v>
      </c>
      <c r="B19" s="752"/>
      <c r="C19" s="766">
        <v>0</v>
      </c>
      <c r="D19" s="752">
        <v>69.77000000000001</v>
      </c>
      <c r="E19" s="766">
        <v>1</v>
      </c>
      <c r="F19" s="753">
        <v>69.77000000000001</v>
      </c>
    </row>
    <row r="20" spans="1:6" ht="14.4" customHeight="1" x14ac:dyDescent="0.3">
      <c r="A20" s="776" t="s">
        <v>1781</v>
      </c>
      <c r="B20" s="752"/>
      <c r="C20" s="766">
        <v>0</v>
      </c>
      <c r="D20" s="752">
        <v>661.37</v>
      </c>
      <c r="E20" s="766">
        <v>1</v>
      </c>
      <c r="F20" s="753">
        <v>661.37</v>
      </c>
    </row>
    <row r="21" spans="1:6" ht="14.4" customHeight="1" x14ac:dyDescent="0.3">
      <c r="A21" s="776" t="s">
        <v>1782</v>
      </c>
      <c r="B21" s="752"/>
      <c r="C21" s="766">
        <v>0</v>
      </c>
      <c r="D21" s="752">
        <v>112200</v>
      </c>
      <c r="E21" s="766">
        <v>1</v>
      </c>
      <c r="F21" s="753">
        <v>112200</v>
      </c>
    </row>
    <row r="22" spans="1:6" ht="14.4" customHeight="1" x14ac:dyDescent="0.3">
      <c r="A22" s="776" t="s">
        <v>1783</v>
      </c>
      <c r="B22" s="752"/>
      <c r="C22" s="766">
        <v>0</v>
      </c>
      <c r="D22" s="752">
        <v>1252.0200000000002</v>
      </c>
      <c r="E22" s="766">
        <v>1</v>
      </c>
      <c r="F22" s="753">
        <v>1252.0200000000002</v>
      </c>
    </row>
    <row r="23" spans="1:6" ht="14.4" customHeight="1" x14ac:dyDescent="0.3">
      <c r="A23" s="776" t="s">
        <v>1784</v>
      </c>
      <c r="B23" s="752"/>
      <c r="C23" s="766">
        <v>0</v>
      </c>
      <c r="D23" s="752">
        <v>312.59000000000003</v>
      </c>
      <c r="E23" s="766">
        <v>1</v>
      </c>
      <c r="F23" s="753">
        <v>312.59000000000003</v>
      </c>
    </row>
    <row r="24" spans="1:6" ht="14.4" customHeight="1" x14ac:dyDescent="0.3">
      <c r="A24" s="776" t="s">
        <v>1785</v>
      </c>
      <c r="B24" s="752"/>
      <c r="C24" s="766">
        <v>0</v>
      </c>
      <c r="D24" s="752">
        <v>293.30999999999995</v>
      </c>
      <c r="E24" s="766">
        <v>1</v>
      </c>
      <c r="F24" s="753">
        <v>293.30999999999995</v>
      </c>
    </row>
    <row r="25" spans="1:6" ht="14.4" customHeight="1" x14ac:dyDescent="0.3">
      <c r="A25" s="776" t="s">
        <v>1786</v>
      </c>
      <c r="B25" s="752"/>
      <c r="C25" s="766">
        <v>0</v>
      </c>
      <c r="D25" s="752">
        <v>444.35</v>
      </c>
      <c r="E25" s="766">
        <v>1</v>
      </c>
      <c r="F25" s="753">
        <v>444.35</v>
      </c>
    </row>
    <row r="26" spans="1:6" ht="14.4" customHeight="1" x14ac:dyDescent="0.3">
      <c r="A26" s="776" t="s">
        <v>1787</v>
      </c>
      <c r="B26" s="752"/>
      <c r="C26" s="766">
        <v>0</v>
      </c>
      <c r="D26" s="752">
        <v>577.6400000000001</v>
      </c>
      <c r="E26" s="766">
        <v>1</v>
      </c>
      <c r="F26" s="753">
        <v>577.6400000000001</v>
      </c>
    </row>
    <row r="27" spans="1:6" ht="14.4" customHeight="1" x14ac:dyDescent="0.3">
      <c r="A27" s="776" t="s">
        <v>1788</v>
      </c>
      <c r="B27" s="752"/>
      <c r="C27" s="766">
        <v>0</v>
      </c>
      <c r="D27" s="752">
        <v>5433.5799999999981</v>
      </c>
      <c r="E27" s="766">
        <v>1</v>
      </c>
      <c r="F27" s="753">
        <v>5433.5799999999981</v>
      </c>
    </row>
    <row r="28" spans="1:6" ht="14.4" customHeight="1" x14ac:dyDescent="0.3">
      <c r="A28" s="776" t="s">
        <v>1789</v>
      </c>
      <c r="B28" s="752"/>
      <c r="C28" s="766">
        <v>0</v>
      </c>
      <c r="D28" s="752">
        <v>1100.97</v>
      </c>
      <c r="E28" s="766">
        <v>1</v>
      </c>
      <c r="F28" s="753">
        <v>1100.97</v>
      </c>
    </row>
    <row r="29" spans="1:6" ht="14.4" customHeight="1" x14ac:dyDescent="0.3">
      <c r="A29" s="776" t="s">
        <v>1790</v>
      </c>
      <c r="B29" s="752"/>
      <c r="C29" s="766">
        <v>0</v>
      </c>
      <c r="D29" s="752">
        <v>54.93</v>
      </c>
      <c r="E29" s="766">
        <v>1</v>
      </c>
      <c r="F29" s="753">
        <v>54.93</v>
      </c>
    </row>
    <row r="30" spans="1:6" ht="14.4" customHeight="1" x14ac:dyDescent="0.3">
      <c r="A30" s="776" t="s">
        <v>1791</v>
      </c>
      <c r="B30" s="752"/>
      <c r="C30" s="766">
        <v>0</v>
      </c>
      <c r="D30" s="752">
        <v>111.30000000000001</v>
      </c>
      <c r="E30" s="766">
        <v>1</v>
      </c>
      <c r="F30" s="753">
        <v>111.30000000000001</v>
      </c>
    </row>
    <row r="31" spans="1:6" ht="14.4" customHeight="1" x14ac:dyDescent="0.3">
      <c r="A31" s="776" t="s">
        <v>1792</v>
      </c>
      <c r="B31" s="752"/>
      <c r="C31" s="766">
        <v>0</v>
      </c>
      <c r="D31" s="752">
        <v>705.01</v>
      </c>
      <c r="E31" s="766">
        <v>1</v>
      </c>
      <c r="F31" s="753">
        <v>705.01</v>
      </c>
    </row>
    <row r="32" spans="1:6" ht="14.4" customHeight="1" x14ac:dyDescent="0.3">
      <c r="A32" s="776" t="s">
        <v>1793</v>
      </c>
      <c r="B32" s="752"/>
      <c r="C32" s="766">
        <v>0</v>
      </c>
      <c r="D32" s="752">
        <v>324.30000000000007</v>
      </c>
      <c r="E32" s="766">
        <v>1</v>
      </c>
      <c r="F32" s="753">
        <v>324.30000000000007</v>
      </c>
    </row>
    <row r="33" spans="1:6" ht="14.4" customHeight="1" x14ac:dyDescent="0.3">
      <c r="A33" s="776" t="s">
        <v>1794</v>
      </c>
      <c r="B33" s="752"/>
      <c r="C33" s="766">
        <v>0</v>
      </c>
      <c r="D33" s="752">
        <v>68.09</v>
      </c>
      <c r="E33" s="766">
        <v>1</v>
      </c>
      <c r="F33" s="753">
        <v>68.09</v>
      </c>
    </row>
    <row r="34" spans="1:6" ht="14.4" customHeight="1" x14ac:dyDescent="0.3">
      <c r="A34" s="776" t="s">
        <v>1795</v>
      </c>
      <c r="B34" s="752"/>
      <c r="C34" s="766">
        <v>0</v>
      </c>
      <c r="D34" s="752">
        <v>215.85000000000002</v>
      </c>
      <c r="E34" s="766">
        <v>1</v>
      </c>
      <c r="F34" s="753">
        <v>215.85000000000002</v>
      </c>
    </row>
    <row r="35" spans="1:6" ht="14.4" customHeight="1" x14ac:dyDescent="0.3">
      <c r="A35" s="776" t="s">
        <v>1796</v>
      </c>
      <c r="B35" s="752"/>
      <c r="C35" s="766">
        <v>0</v>
      </c>
      <c r="D35" s="752">
        <v>283.61</v>
      </c>
      <c r="E35" s="766">
        <v>1</v>
      </c>
      <c r="F35" s="753">
        <v>283.61</v>
      </c>
    </row>
    <row r="36" spans="1:6" ht="14.4" customHeight="1" x14ac:dyDescent="0.3">
      <c r="A36" s="776" t="s">
        <v>1797</v>
      </c>
      <c r="B36" s="752"/>
      <c r="C36" s="766">
        <v>0</v>
      </c>
      <c r="D36" s="752">
        <v>201.16999999999996</v>
      </c>
      <c r="E36" s="766">
        <v>1</v>
      </c>
      <c r="F36" s="753">
        <v>201.16999999999996</v>
      </c>
    </row>
    <row r="37" spans="1:6" ht="14.4" customHeight="1" x14ac:dyDescent="0.3">
      <c r="A37" s="776" t="s">
        <v>1798</v>
      </c>
      <c r="B37" s="752">
        <v>35.509999999999991</v>
      </c>
      <c r="C37" s="766">
        <v>1.0569270241149608E-2</v>
      </c>
      <c r="D37" s="752">
        <v>3324.2300000000005</v>
      </c>
      <c r="E37" s="766">
        <v>0.98943072975885027</v>
      </c>
      <c r="F37" s="753">
        <v>3359.7400000000007</v>
      </c>
    </row>
    <row r="38" spans="1:6" ht="14.4" customHeight="1" x14ac:dyDescent="0.3">
      <c r="A38" s="776" t="s">
        <v>1799</v>
      </c>
      <c r="B38" s="752"/>
      <c r="C38" s="766">
        <v>0</v>
      </c>
      <c r="D38" s="752">
        <v>462.74999999999994</v>
      </c>
      <c r="E38" s="766">
        <v>1</v>
      </c>
      <c r="F38" s="753">
        <v>462.74999999999994</v>
      </c>
    </row>
    <row r="39" spans="1:6" ht="14.4" customHeight="1" x14ac:dyDescent="0.3">
      <c r="A39" s="776" t="s">
        <v>1800</v>
      </c>
      <c r="B39" s="752">
        <v>54.47000000000002</v>
      </c>
      <c r="C39" s="766">
        <v>1</v>
      </c>
      <c r="D39" s="752"/>
      <c r="E39" s="766">
        <v>0</v>
      </c>
      <c r="F39" s="753">
        <v>54.47000000000002</v>
      </c>
    </row>
    <row r="40" spans="1:6" ht="14.4" customHeight="1" x14ac:dyDescent="0.3">
      <c r="A40" s="776" t="s">
        <v>1801</v>
      </c>
      <c r="B40" s="752"/>
      <c r="C40" s="766">
        <v>0</v>
      </c>
      <c r="D40" s="752">
        <v>4049.0200000000004</v>
      </c>
      <c r="E40" s="766">
        <v>1</v>
      </c>
      <c r="F40" s="753">
        <v>4049.0200000000004</v>
      </c>
    </row>
    <row r="41" spans="1:6" ht="14.4" customHeight="1" x14ac:dyDescent="0.3">
      <c r="A41" s="776" t="s">
        <v>1802</v>
      </c>
      <c r="B41" s="752"/>
      <c r="C41" s="766">
        <v>0</v>
      </c>
      <c r="D41" s="752">
        <v>85.100000000000023</v>
      </c>
      <c r="E41" s="766">
        <v>1</v>
      </c>
      <c r="F41" s="753">
        <v>85.100000000000023</v>
      </c>
    </row>
    <row r="42" spans="1:6" ht="14.4" customHeight="1" x14ac:dyDescent="0.3">
      <c r="A42" s="776" t="s">
        <v>1803</v>
      </c>
      <c r="B42" s="752"/>
      <c r="C42" s="766">
        <v>0</v>
      </c>
      <c r="D42" s="752">
        <v>176.64000000000004</v>
      </c>
      <c r="E42" s="766">
        <v>1</v>
      </c>
      <c r="F42" s="753">
        <v>176.64000000000004</v>
      </c>
    </row>
    <row r="43" spans="1:6" ht="14.4" customHeight="1" x14ac:dyDescent="0.3">
      <c r="A43" s="776" t="s">
        <v>1804</v>
      </c>
      <c r="B43" s="752"/>
      <c r="C43" s="766">
        <v>0</v>
      </c>
      <c r="D43" s="752">
        <v>1035.08</v>
      </c>
      <c r="E43" s="766">
        <v>1</v>
      </c>
      <c r="F43" s="753">
        <v>1035.08</v>
      </c>
    </row>
    <row r="44" spans="1:6" ht="14.4" customHeight="1" x14ac:dyDescent="0.3">
      <c r="A44" s="776" t="s">
        <v>1805</v>
      </c>
      <c r="B44" s="752"/>
      <c r="C44" s="766">
        <v>0</v>
      </c>
      <c r="D44" s="752">
        <v>3728.9799976120444</v>
      </c>
      <c r="E44" s="766">
        <v>1</v>
      </c>
      <c r="F44" s="753">
        <v>3728.9799976120444</v>
      </c>
    </row>
    <row r="45" spans="1:6" ht="14.4" customHeight="1" x14ac:dyDescent="0.3">
      <c r="A45" s="776" t="s">
        <v>1806</v>
      </c>
      <c r="B45" s="752"/>
      <c r="C45" s="766">
        <v>0</v>
      </c>
      <c r="D45" s="752">
        <v>710.60000000000014</v>
      </c>
      <c r="E45" s="766">
        <v>1</v>
      </c>
      <c r="F45" s="753">
        <v>710.60000000000014</v>
      </c>
    </row>
    <row r="46" spans="1:6" ht="14.4" customHeight="1" x14ac:dyDescent="0.3">
      <c r="A46" s="776" t="s">
        <v>1807</v>
      </c>
      <c r="B46" s="752"/>
      <c r="C46" s="766">
        <v>0</v>
      </c>
      <c r="D46" s="752">
        <v>481.44</v>
      </c>
      <c r="E46" s="766">
        <v>1</v>
      </c>
      <c r="F46" s="753">
        <v>481.44</v>
      </c>
    </row>
    <row r="47" spans="1:6" ht="14.4" customHeight="1" x14ac:dyDescent="0.3">
      <c r="A47" s="776" t="s">
        <v>1808</v>
      </c>
      <c r="B47" s="752"/>
      <c r="C47" s="766">
        <v>0</v>
      </c>
      <c r="D47" s="752">
        <v>516.56999999999994</v>
      </c>
      <c r="E47" s="766">
        <v>1</v>
      </c>
      <c r="F47" s="753">
        <v>516.56999999999994</v>
      </c>
    </row>
    <row r="48" spans="1:6" ht="14.4" customHeight="1" x14ac:dyDescent="0.3">
      <c r="A48" s="776" t="s">
        <v>1809</v>
      </c>
      <c r="B48" s="752"/>
      <c r="C48" s="766">
        <v>0</v>
      </c>
      <c r="D48" s="752">
        <v>404.9</v>
      </c>
      <c r="E48" s="766">
        <v>1</v>
      </c>
      <c r="F48" s="753">
        <v>404.9</v>
      </c>
    </row>
    <row r="49" spans="1:6" ht="14.4" customHeight="1" x14ac:dyDescent="0.3">
      <c r="A49" s="776" t="s">
        <v>1810</v>
      </c>
      <c r="B49" s="752"/>
      <c r="C49" s="766">
        <v>0</v>
      </c>
      <c r="D49" s="752">
        <v>521.57000000000005</v>
      </c>
      <c r="E49" s="766">
        <v>1</v>
      </c>
      <c r="F49" s="753">
        <v>521.57000000000005</v>
      </c>
    </row>
    <row r="50" spans="1:6" ht="14.4" customHeight="1" x14ac:dyDescent="0.3">
      <c r="A50" s="776" t="s">
        <v>1811</v>
      </c>
      <c r="B50" s="752"/>
      <c r="C50" s="766">
        <v>0</v>
      </c>
      <c r="D50" s="752">
        <v>529.06000000000017</v>
      </c>
      <c r="E50" s="766">
        <v>1</v>
      </c>
      <c r="F50" s="753">
        <v>529.06000000000017</v>
      </c>
    </row>
    <row r="51" spans="1:6" ht="14.4" customHeight="1" x14ac:dyDescent="0.3">
      <c r="A51" s="776" t="s">
        <v>1812</v>
      </c>
      <c r="B51" s="752"/>
      <c r="C51" s="766">
        <v>0</v>
      </c>
      <c r="D51" s="752">
        <v>185187.20000000001</v>
      </c>
      <c r="E51" s="766">
        <v>1</v>
      </c>
      <c r="F51" s="753">
        <v>185187.20000000001</v>
      </c>
    </row>
    <row r="52" spans="1:6" ht="14.4" customHeight="1" x14ac:dyDescent="0.3">
      <c r="A52" s="776" t="s">
        <v>1813</v>
      </c>
      <c r="B52" s="752">
        <v>4354.3</v>
      </c>
      <c r="C52" s="766">
        <v>0.73482234016521397</v>
      </c>
      <c r="D52" s="752">
        <v>1571.35</v>
      </c>
      <c r="E52" s="766">
        <v>0.26517765983478608</v>
      </c>
      <c r="F52" s="753">
        <v>5925.65</v>
      </c>
    </row>
    <row r="53" spans="1:6" ht="14.4" customHeight="1" x14ac:dyDescent="0.3">
      <c r="A53" s="776" t="s">
        <v>1814</v>
      </c>
      <c r="B53" s="752"/>
      <c r="C53" s="766">
        <v>0</v>
      </c>
      <c r="D53" s="752">
        <v>507.7700000000001</v>
      </c>
      <c r="E53" s="766">
        <v>1</v>
      </c>
      <c r="F53" s="753">
        <v>507.7700000000001</v>
      </c>
    </row>
    <row r="54" spans="1:6" ht="14.4" customHeight="1" x14ac:dyDescent="0.3">
      <c r="A54" s="776" t="s">
        <v>1815</v>
      </c>
      <c r="B54" s="752">
        <v>798.3</v>
      </c>
      <c r="C54" s="766">
        <v>1</v>
      </c>
      <c r="D54" s="752"/>
      <c r="E54" s="766">
        <v>0</v>
      </c>
      <c r="F54" s="753">
        <v>798.3</v>
      </c>
    </row>
    <row r="55" spans="1:6" ht="14.4" customHeight="1" x14ac:dyDescent="0.3">
      <c r="A55" s="776" t="s">
        <v>1816</v>
      </c>
      <c r="B55" s="752">
        <v>22330</v>
      </c>
      <c r="C55" s="766">
        <v>0.50404727615831557</v>
      </c>
      <c r="D55" s="752">
        <v>21971.4</v>
      </c>
      <c r="E55" s="766">
        <v>0.49595272384168448</v>
      </c>
      <c r="F55" s="753">
        <v>44301.4</v>
      </c>
    </row>
    <row r="56" spans="1:6" ht="14.4" customHeight="1" x14ac:dyDescent="0.3">
      <c r="A56" s="776" t="s">
        <v>1817</v>
      </c>
      <c r="B56" s="752"/>
      <c r="C56" s="766">
        <v>0</v>
      </c>
      <c r="D56" s="752">
        <v>83.45999999999998</v>
      </c>
      <c r="E56" s="766">
        <v>1</v>
      </c>
      <c r="F56" s="753">
        <v>83.45999999999998</v>
      </c>
    </row>
    <row r="57" spans="1:6" ht="14.4" customHeight="1" x14ac:dyDescent="0.3">
      <c r="A57" s="776" t="s">
        <v>1818</v>
      </c>
      <c r="B57" s="752"/>
      <c r="C57" s="766">
        <v>0</v>
      </c>
      <c r="D57" s="752">
        <v>28156.37</v>
      </c>
      <c r="E57" s="766">
        <v>1</v>
      </c>
      <c r="F57" s="753">
        <v>28156.37</v>
      </c>
    </row>
    <row r="58" spans="1:6" ht="14.4" customHeight="1" x14ac:dyDescent="0.3">
      <c r="A58" s="776" t="s">
        <v>1819</v>
      </c>
      <c r="B58" s="752"/>
      <c r="C58" s="766">
        <v>0</v>
      </c>
      <c r="D58" s="752">
        <v>5109.741</v>
      </c>
      <c r="E58" s="766">
        <v>1</v>
      </c>
      <c r="F58" s="753">
        <v>5109.741</v>
      </c>
    </row>
    <row r="59" spans="1:6" ht="14.4" customHeight="1" x14ac:dyDescent="0.3">
      <c r="A59" s="776" t="s">
        <v>1820</v>
      </c>
      <c r="B59" s="752"/>
      <c r="C59" s="766">
        <v>0</v>
      </c>
      <c r="D59" s="752">
        <v>5816.8</v>
      </c>
      <c r="E59" s="766">
        <v>1</v>
      </c>
      <c r="F59" s="753">
        <v>5816.8</v>
      </c>
    </row>
    <row r="60" spans="1:6" ht="14.4" customHeight="1" x14ac:dyDescent="0.3">
      <c r="A60" s="776" t="s">
        <v>1821</v>
      </c>
      <c r="B60" s="752"/>
      <c r="C60" s="766">
        <v>0</v>
      </c>
      <c r="D60" s="752">
        <v>3320.7300000000005</v>
      </c>
      <c r="E60" s="766">
        <v>1</v>
      </c>
      <c r="F60" s="753">
        <v>3320.7300000000005</v>
      </c>
    </row>
    <row r="61" spans="1:6" ht="14.4" customHeight="1" x14ac:dyDescent="0.3">
      <c r="A61" s="776" t="s">
        <v>1822</v>
      </c>
      <c r="B61" s="752"/>
      <c r="C61" s="766">
        <v>0</v>
      </c>
      <c r="D61" s="752">
        <v>51684.637999999999</v>
      </c>
      <c r="E61" s="766">
        <v>1</v>
      </c>
      <c r="F61" s="753">
        <v>51684.637999999999</v>
      </c>
    </row>
    <row r="62" spans="1:6" ht="14.4" customHeight="1" x14ac:dyDescent="0.3">
      <c r="A62" s="776" t="s">
        <v>1823</v>
      </c>
      <c r="B62" s="752"/>
      <c r="C62" s="766">
        <v>0</v>
      </c>
      <c r="D62" s="752">
        <v>23662</v>
      </c>
      <c r="E62" s="766">
        <v>1</v>
      </c>
      <c r="F62" s="753">
        <v>23662</v>
      </c>
    </row>
    <row r="63" spans="1:6" ht="14.4" customHeight="1" x14ac:dyDescent="0.3">
      <c r="A63" s="776" t="s">
        <v>1824</v>
      </c>
      <c r="B63" s="752"/>
      <c r="C63" s="766">
        <v>0</v>
      </c>
      <c r="D63" s="752">
        <v>4643.88</v>
      </c>
      <c r="E63" s="766">
        <v>1</v>
      </c>
      <c r="F63" s="753">
        <v>4643.88</v>
      </c>
    </row>
    <row r="64" spans="1:6" ht="14.4" customHeight="1" x14ac:dyDescent="0.3">
      <c r="A64" s="776" t="s">
        <v>1825</v>
      </c>
      <c r="B64" s="752"/>
      <c r="C64" s="766">
        <v>0</v>
      </c>
      <c r="D64" s="752">
        <v>242856.54196364625</v>
      </c>
      <c r="E64" s="766">
        <v>1</v>
      </c>
      <c r="F64" s="753">
        <v>242856.54196364625</v>
      </c>
    </row>
    <row r="65" spans="1:6" ht="14.4" customHeight="1" x14ac:dyDescent="0.3">
      <c r="A65" s="776" t="s">
        <v>1826</v>
      </c>
      <c r="B65" s="752"/>
      <c r="C65" s="766">
        <v>0</v>
      </c>
      <c r="D65" s="752">
        <v>422.87000000000012</v>
      </c>
      <c r="E65" s="766">
        <v>1</v>
      </c>
      <c r="F65" s="753">
        <v>422.87000000000012</v>
      </c>
    </row>
    <row r="66" spans="1:6" ht="14.4" customHeight="1" x14ac:dyDescent="0.3">
      <c r="A66" s="776" t="s">
        <v>1827</v>
      </c>
      <c r="B66" s="752"/>
      <c r="C66" s="766">
        <v>0</v>
      </c>
      <c r="D66" s="752">
        <v>13991521.091366213</v>
      </c>
      <c r="E66" s="766">
        <v>1</v>
      </c>
      <c r="F66" s="753">
        <v>13991521.091366213</v>
      </c>
    </row>
    <row r="67" spans="1:6" ht="14.4" customHeight="1" x14ac:dyDescent="0.3">
      <c r="A67" s="776" t="s">
        <v>1828</v>
      </c>
      <c r="B67" s="752"/>
      <c r="C67" s="766">
        <v>0</v>
      </c>
      <c r="D67" s="752">
        <v>900903.11999999988</v>
      </c>
      <c r="E67" s="766">
        <v>1</v>
      </c>
      <c r="F67" s="753">
        <v>900903.11999999988</v>
      </c>
    </row>
    <row r="68" spans="1:6" ht="14.4" customHeight="1" x14ac:dyDescent="0.3">
      <c r="A68" s="776" t="s">
        <v>1829</v>
      </c>
      <c r="B68" s="752"/>
      <c r="C68" s="766">
        <v>0</v>
      </c>
      <c r="D68" s="752">
        <v>5184979.8000000007</v>
      </c>
      <c r="E68" s="766">
        <v>1</v>
      </c>
      <c r="F68" s="753">
        <v>5184979.8000000007</v>
      </c>
    </row>
    <row r="69" spans="1:6" ht="14.4" customHeight="1" x14ac:dyDescent="0.3">
      <c r="A69" s="776" t="s">
        <v>1830</v>
      </c>
      <c r="B69" s="752"/>
      <c r="C69" s="766">
        <v>0</v>
      </c>
      <c r="D69" s="752">
        <v>21990860.079999991</v>
      </c>
      <c r="E69" s="766">
        <v>1</v>
      </c>
      <c r="F69" s="753">
        <v>21990860.079999991</v>
      </c>
    </row>
    <row r="70" spans="1:6" ht="14.4" customHeight="1" x14ac:dyDescent="0.3">
      <c r="A70" s="776" t="s">
        <v>1831</v>
      </c>
      <c r="B70" s="752"/>
      <c r="C70" s="766">
        <v>0</v>
      </c>
      <c r="D70" s="752">
        <v>52.470000000000013</v>
      </c>
      <c r="E70" s="766">
        <v>1</v>
      </c>
      <c r="F70" s="753">
        <v>52.470000000000013</v>
      </c>
    </row>
    <row r="71" spans="1:6" ht="14.4" customHeight="1" x14ac:dyDescent="0.3">
      <c r="A71" s="776" t="s">
        <v>1832</v>
      </c>
      <c r="B71" s="752">
        <v>107.77</v>
      </c>
      <c r="C71" s="766">
        <v>0.2294834121204378</v>
      </c>
      <c r="D71" s="752">
        <v>361.85</v>
      </c>
      <c r="E71" s="766">
        <v>0.77051658787956223</v>
      </c>
      <c r="F71" s="753">
        <v>469.62</v>
      </c>
    </row>
    <row r="72" spans="1:6" ht="14.4" customHeight="1" x14ac:dyDescent="0.3">
      <c r="A72" s="776" t="s">
        <v>1833</v>
      </c>
      <c r="B72" s="752"/>
      <c r="C72" s="766">
        <v>0</v>
      </c>
      <c r="D72" s="752">
        <v>24195.599999999999</v>
      </c>
      <c r="E72" s="766">
        <v>1</v>
      </c>
      <c r="F72" s="753">
        <v>24195.599999999999</v>
      </c>
    </row>
    <row r="73" spans="1:6" ht="14.4" customHeight="1" x14ac:dyDescent="0.3">
      <c r="A73" s="776" t="s">
        <v>1834</v>
      </c>
      <c r="B73" s="752">
        <v>1252.5999999999999</v>
      </c>
      <c r="C73" s="766">
        <v>1</v>
      </c>
      <c r="D73" s="752"/>
      <c r="E73" s="766">
        <v>0</v>
      </c>
      <c r="F73" s="753">
        <v>1252.5999999999999</v>
      </c>
    </row>
    <row r="74" spans="1:6" ht="14.4" customHeight="1" x14ac:dyDescent="0.3">
      <c r="A74" s="776" t="s">
        <v>1835</v>
      </c>
      <c r="B74" s="752">
        <v>542.2700000000001</v>
      </c>
      <c r="C74" s="766">
        <v>0.42363188937932111</v>
      </c>
      <c r="D74" s="752">
        <v>737.78000000000009</v>
      </c>
      <c r="E74" s="766">
        <v>0.57636811062067883</v>
      </c>
      <c r="F74" s="753">
        <v>1280.0500000000002</v>
      </c>
    </row>
    <row r="75" spans="1:6" ht="14.4" customHeight="1" x14ac:dyDescent="0.3">
      <c r="A75" s="776" t="s">
        <v>1836</v>
      </c>
      <c r="B75" s="752">
        <v>1774.1100000000001</v>
      </c>
      <c r="C75" s="766">
        <v>1</v>
      </c>
      <c r="D75" s="752"/>
      <c r="E75" s="766">
        <v>0</v>
      </c>
      <c r="F75" s="753">
        <v>1774.1100000000001</v>
      </c>
    </row>
    <row r="76" spans="1:6" ht="14.4" customHeight="1" x14ac:dyDescent="0.3">
      <c r="A76" s="776" t="s">
        <v>1837</v>
      </c>
      <c r="B76" s="752">
        <v>193.55</v>
      </c>
      <c r="C76" s="766">
        <v>1.2905707983602317E-2</v>
      </c>
      <c r="D76" s="752">
        <v>14803.69</v>
      </c>
      <c r="E76" s="766">
        <v>0.98709429201639776</v>
      </c>
      <c r="F76" s="753">
        <v>14997.24</v>
      </c>
    </row>
    <row r="77" spans="1:6" ht="14.4" customHeight="1" x14ac:dyDescent="0.3">
      <c r="A77" s="776" t="s">
        <v>1838</v>
      </c>
      <c r="B77" s="752"/>
      <c r="C77" s="766">
        <v>0</v>
      </c>
      <c r="D77" s="752">
        <v>3157</v>
      </c>
      <c r="E77" s="766">
        <v>1</v>
      </c>
      <c r="F77" s="753">
        <v>3157</v>
      </c>
    </row>
    <row r="78" spans="1:6" ht="14.4" customHeight="1" x14ac:dyDescent="0.3">
      <c r="A78" s="776" t="s">
        <v>1839</v>
      </c>
      <c r="B78" s="752"/>
      <c r="C78" s="766">
        <v>0</v>
      </c>
      <c r="D78" s="752">
        <v>13620.089999999998</v>
      </c>
      <c r="E78" s="766">
        <v>1</v>
      </c>
      <c r="F78" s="753">
        <v>13620.089999999998</v>
      </c>
    </row>
    <row r="79" spans="1:6" ht="14.4" customHeight="1" x14ac:dyDescent="0.3">
      <c r="A79" s="776" t="s">
        <v>1840</v>
      </c>
      <c r="B79" s="752"/>
      <c r="C79" s="766">
        <v>0</v>
      </c>
      <c r="D79" s="752">
        <v>520.73000000000013</v>
      </c>
      <c r="E79" s="766">
        <v>1</v>
      </c>
      <c r="F79" s="753">
        <v>520.73000000000013</v>
      </c>
    </row>
    <row r="80" spans="1:6" ht="14.4" customHeight="1" x14ac:dyDescent="0.3">
      <c r="A80" s="776" t="s">
        <v>1841</v>
      </c>
      <c r="B80" s="752">
        <v>848.77</v>
      </c>
      <c r="C80" s="766">
        <v>0.18717018578752964</v>
      </c>
      <c r="D80" s="752">
        <v>3685.98</v>
      </c>
      <c r="E80" s="766">
        <v>0.81282981421247036</v>
      </c>
      <c r="F80" s="753">
        <v>4534.75</v>
      </c>
    </row>
    <row r="81" spans="1:6" ht="14.4" customHeight="1" x14ac:dyDescent="0.3">
      <c r="A81" s="776" t="s">
        <v>1842</v>
      </c>
      <c r="B81" s="752">
        <v>126.05</v>
      </c>
      <c r="C81" s="766">
        <v>5.6930324148303367E-2</v>
      </c>
      <c r="D81" s="752">
        <v>2088.0600000000004</v>
      </c>
      <c r="E81" s="766">
        <v>0.94306967585169654</v>
      </c>
      <c r="F81" s="753">
        <v>2214.1100000000006</v>
      </c>
    </row>
    <row r="82" spans="1:6" ht="14.4" customHeight="1" x14ac:dyDescent="0.3">
      <c r="A82" s="776" t="s">
        <v>1843</v>
      </c>
      <c r="B82" s="752">
        <v>426.59999999999997</v>
      </c>
      <c r="C82" s="766">
        <v>1</v>
      </c>
      <c r="D82" s="752"/>
      <c r="E82" s="766">
        <v>0</v>
      </c>
      <c r="F82" s="753">
        <v>426.59999999999997</v>
      </c>
    </row>
    <row r="83" spans="1:6" ht="14.4" customHeight="1" x14ac:dyDescent="0.3">
      <c r="A83" s="776" t="s">
        <v>1844</v>
      </c>
      <c r="B83" s="752">
        <v>870.99</v>
      </c>
      <c r="C83" s="766">
        <v>1</v>
      </c>
      <c r="D83" s="752"/>
      <c r="E83" s="766">
        <v>0</v>
      </c>
      <c r="F83" s="753">
        <v>870.99</v>
      </c>
    </row>
    <row r="84" spans="1:6" ht="14.4" customHeight="1" x14ac:dyDescent="0.3">
      <c r="A84" s="776" t="s">
        <v>1845</v>
      </c>
      <c r="B84" s="752"/>
      <c r="C84" s="766">
        <v>0</v>
      </c>
      <c r="D84" s="752">
        <v>543.25</v>
      </c>
      <c r="E84" s="766">
        <v>1</v>
      </c>
      <c r="F84" s="753">
        <v>543.25</v>
      </c>
    </row>
    <row r="85" spans="1:6" ht="14.4" customHeight="1" x14ac:dyDescent="0.3">
      <c r="A85" s="776" t="s">
        <v>1846</v>
      </c>
      <c r="B85" s="752"/>
      <c r="C85" s="766">
        <v>0</v>
      </c>
      <c r="D85" s="752">
        <v>271.39999999999998</v>
      </c>
      <c r="E85" s="766">
        <v>1</v>
      </c>
      <c r="F85" s="753">
        <v>271.39999999999998</v>
      </c>
    </row>
    <row r="86" spans="1:6" ht="14.4" customHeight="1" x14ac:dyDescent="0.3">
      <c r="A86" s="776" t="s">
        <v>1847</v>
      </c>
      <c r="B86" s="752"/>
      <c r="C86" s="766">
        <v>0</v>
      </c>
      <c r="D86" s="752">
        <v>499.17000000000007</v>
      </c>
      <c r="E86" s="766">
        <v>1</v>
      </c>
      <c r="F86" s="753">
        <v>499.17000000000007</v>
      </c>
    </row>
    <row r="87" spans="1:6" ht="14.4" customHeight="1" x14ac:dyDescent="0.3">
      <c r="A87" s="776" t="s">
        <v>1848</v>
      </c>
      <c r="B87" s="752"/>
      <c r="C87" s="766">
        <v>0</v>
      </c>
      <c r="D87" s="752">
        <v>10144.320000000002</v>
      </c>
      <c r="E87" s="766">
        <v>1</v>
      </c>
      <c r="F87" s="753">
        <v>10144.320000000002</v>
      </c>
    </row>
    <row r="88" spans="1:6" ht="14.4" customHeight="1" x14ac:dyDescent="0.3">
      <c r="A88" s="776" t="s">
        <v>1849</v>
      </c>
      <c r="B88" s="752"/>
      <c r="C88" s="766">
        <v>0</v>
      </c>
      <c r="D88" s="752">
        <v>1184.4100000000001</v>
      </c>
      <c r="E88" s="766">
        <v>1</v>
      </c>
      <c r="F88" s="753">
        <v>1184.4100000000001</v>
      </c>
    </row>
    <row r="89" spans="1:6" ht="14.4" customHeight="1" x14ac:dyDescent="0.3">
      <c r="A89" s="776" t="s">
        <v>1850</v>
      </c>
      <c r="B89" s="752"/>
      <c r="C89" s="766">
        <v>0</v>
      </c>
      <c r="D89" s="752">
        <v>275.05</v>
      </c>
      <c r="E89" s="766">
        <v>1</v>
      </c>
      <c r="F89" s="753">
        <v>275.05</v>
      </c>
    </row>
    <row r="90" spans="1:6" ht="14.4" customHeight="1" x14ac:dyDescent="0.3">
      <c r="A90" s="776" t="s">
        <v>1851</v>
      </c>
      <c r="B90" s="752"/>
      <c r="C90" s="766">
        <v>0</v>
      </c>
      <c r="D90" s="752">
        <v>606.68000000000006</v>
      </c>
      <c r="E90" s="766">
        <v>1</v>
      </c>
      <c r="F90" s="753">
        <v>606.68000000000006</v>
      </c>
    </row>
    <row r="91" spans="1:6" ht="14.4" customHeight="1" x14ac:dyDescent="0.3">
      <c r="A91" s="776" t="s">
        <v>1852</v>
      </c>
      <c r="B91" s="752">
        <v>205.52</v>
      </c>
      <c r="C91" s="766">
        <v>0.4259128776888963</v>
      </c>
      <c r="D91" s="752">
        <v>277.02</v>
      </c>
      <c r="E91" s="766">
        <v>0.5740871223111037</v>
      </c>
      <c r="F91" s="753">
        <v>482.53999999999996</v>
      </c>
    </row>
    <row r="92" spans="1:6" ht="14.4" customHeight="1" x14ac:dyDescent="0.3">
      <c r="A92" s="776" t="s">
        <v>1853</v>
      </c>
      <c r="B92" s="752"/>
      <c r="C92" s="766">
        <v>0</v>
      </c>
      <c r="D92" s="752">
        <v>335.7</v>
      </c>
      <c r="E92" s="766">
        <v>1</v>
      </c>
      <c r="F92" s="753">
        <v>335.7</v>
      </c>
    </row>
    <row r="93" spans="1:6" ht="14.4" customHeight="1" x14ac:dyDescent="0.3">
      <c r="A93" s="776" t="s">
        <v>1854</v>
      </c>
      <c r="B93" s="752"/>
      <c r="C93" s="766">
        <v>0</v>
      </c>
      <c r="D93" s="752">
        <v>605.98</v>
      </c>
      <c r="E93" s="766">
        <v>1</v>
      </c>
      <c r="F93" s="753">
        <v>605.98</v>
      </c>
    </row>
    <row r="94" spans="1:6" ht="14.4" customHeight="1" x14ac:dyDescent="0.3">
      <c r="A94" s="776" t="s">
        <v>1855</v>
      </c>
      <c r="B94" s="752">
        <v>309.16000000000008</v>
      </c>
      <c r="C94" s="766">
        <v>0.41866637776935162</v>
      </c>
      <c r="D94" s="752">
        <v>429.28000000000009</v>
      </c>
      <c r="E94" s="766">
        <v>0.58133362223064833</v>
      </c>
      <c r="F94" s="753">
        <v>738.44000000000017</v>
      </c>
    </row>
    <row r="95" spans="1:6" ht="14.4" customHeight="1" x14ac:dyDescent="0.3">
      <c r="A95" s="776" t="s">
        <v>1856</v>
      </c>
      <c r="B95" s="752"/>
      <c r="C95" s="766">
        <v>0</v>
      </c>
      <c r="D95" s="752">
        <v>105.16000000000001</v>
      </c>
      <c r="E95" s="766">
        <v>1</v>
      </c>
      <c r="F95" s="753">
        <v>105.16000000000001</v>
      </c>
    </row>
    <row r="96" spans="1:6" ht="14.4" customHeight="1" x14ac:dyDescent="0.3">
      <c r="A96" s="776" t="s">
        <v>1857</v>
      </c>
      <c r="B96" s="752"/>
      <c r="C96" s="766">
        <v>0</v>
      </c>
      <c r="D96" s="752">
        <v>49.82</v>
      </c>
      <c r="E96" s="766">
        <v>1</v>
      </c>
      <c r="F96" s="753">
        <v>49.82</v>
      </c>
    </row>
    <row r="97" spans="1:6" ht="14.4" customHeight="1" x14ac:dyDescent="0.3">
      <c r="A97" s="776" t="s">
        <v>1858</v>
      </c>
      <c r="B97" s="752">
        <v>150.04</v>
      </c>
      <c r="C97" s="766">
        <v>0.16638204440107343</v>
      </c>
      <c r="D97" s="752">
        <v>751.74</v>
      </c>
      <c r="E97" s="766">
        <v>0.8336179555989266</v>
      </c>
      <c r="F97" s="753">
        <v>901.78</v>
      </c>
    </row>
    <row r="98" spans="1:6" ht="14.4" customHeight="1" x14ac:dyDescent="0.3">
      <c r="A98" s="776" t="s">
        <v>1859</v>
      </c>
      <c r="B98" s="752"/>
      <c r="C98" s="766">
        <v>0</v>
      </c>
      <c r="D98" s="752">
        <v>653.04</v>
      </c>
      <c r="E98" s="766">
        <v>1</v>
      </c>
      <c r="F98" s="753">
        <v>653.04</v>
      </c>
    </row>
    <row r="99" spans="1:6" ht="14.4" customHeight="1" x14ac:dyDescent="0.3">
      <c r="A99" s="776" t="s">
        <v>1860</v>
      </c>
      <c r="B99" s="752"/>
      <c r="C99" s="766">
        <v>0</v>
      </c>
      <c r="D99" s="752">
        <v>3026.860000000001</v>
      </c>
      <c r="E99" s="766">
        <v>1</v>
      </c>
      <c r="F99" s="753">
        <v>3026.860000000001</v>
      </c>
    </row>
    <row r="100" spans="1:6" ht="14.4" customHeight="1" x14ac:dyDescent="0.3">
      <c r="A100" s="776" t="s">
        <v>1861</v>
      </c>
      <c r="B100" s="752"/>
      <c r="C100" s="766">
        <v>0</v>
      </c>
      <c r="D100" s="752">
        <v>427.99</v>
      </c>
      <c r="E100" s="766">
        <v>1</v>
      </c>
      <c r="F100" s="753">
        <v>427.99</v>
      </c>
    </row>
    <row r="101" spans="1:6" ht="14.4" customHeight="1" x14ac:dyDescent="0.3">
      <c r="A101" s="776" t="s">
        <v>1862</v>
      </c>
      <c r="B101" s="752"/>
      <c r="C101" s="766">
        <v>0</v>
      </c>
      <c r="D101" s="752">
        <v>686.44</v>
      </c>
      <c r="E101" s="766">
        <v>1</v>
      </c>
      <c r="F101" s="753">
        <v>686.44</v>
      </c>
    </row>
    <row r="102" spans="1:6" ht="14.4" customHeight="1" x14ac:dyDescent="0.3">
      <c r="A102" s="776" t="s">
        <v>1863</v>
      </c>
      <c r="B102" s="752"/>
      <c r="C102" s="766">
        <v>0</v>
      </c>
      <c r="D102" s="752">
        <v>309.15999999999997</v>
      </c>
      <c r="E102" s="766">
        <v>1</v>
      </c>
      <c r="F102" s="753">
        <v>309.15999999999997</v>
      </c>
    </row>
    <row r="103" spans="1:6" ht="14.4" customHeight="1" x14ac:dyDescent="0.3">
      <c r="A103" s="776" t="s">
        <v>1864</v>
      </c>
      <c r="B103" s="752"/>
      <c r="C103" s="766">
        <v>0</v>
      </c>
      <c r="D103" s="752">
        <v>616.55999999999995</v>
      </c>
      <c r="E103" s="766">
        <v>1</v>
      </c>
      <c r="F103" s="753">
        <v>616.55999999999995</v>
      </c>
    </row>
    <row r="104" spans="1:6" ht="14.4" customHeight="1" x14ac:dyDescent="0.3">
      <c r="A104" s="776" t="s">
        <v>1865</v>
      </c>
      <c r="B104" s="752"/>
      <c r="C104" s="766">
        <v>0</v>
      </c>
      <c r="D104" s="752">
        <v>303.94000000000005</v>
      </c>
      <c r="E104" s="766">
        <v>1</v>
      </c>
      <c r="F104" s="753">
        <v>303.94000000000005</v>
      </c>
    </row>
    <row r="105" spans="1:6" ht="14.4" customHeight="1" x14ac:dyDescent="0.3">
      <c r="A105" s="776" t="s">
        <v>1866</v>
      </c>
      <c r="B105" s="752"/>
      <c r="C105" s="766">
        <v>0</v>
      </c>
      <c r="D105" s="752">
        <v>161.41999999999999</v>
      </c>
      <c r="E105" s="766">
        <v>1</v>
      </c>
      <c r="F105" s="753">
        <v>161.41999999999999</v>
      </c>
    </row>
    <row r="106" spans="1:6" ht="14.4" customHeight="1" x14ac:dyDescent="0.3">
      <c r="A106" s="776" t="s">
        <v>1867</v>
      </c>
      <c r="B106" s="752"/>
      <c r="C106" s="766">
        <v>0</v>
      </c>
      <c r="D106" s="752">
        <v>20686.400000000001</v>
      </c>
      <c r="E106" s="766">
        <v>1</v>
      </c>
      <c r="F106" s="753">
        <v>20686.400000000001</v>
      </c>
    </row>
    <row r="107" spans="1:6" ht="14.4" customHeight="1" x14ac:dyDescent="0.3">
      <c r="A107" s="776" t="s">
        <v>1868</v>
      </c>
      <c r="B107" s="752"/>
      <c r="C107" s="766">
        <v>0</v>
      </c>
      <c r="D107" s="752">
        <v>5605.86</v>
      </c>
      <c r="E107" s="766">
        <v>1</v>
      </c>
      <c r="F107" s="753">
        <v>5605.86</v>
      </c>
    </row>
    <row r="108" spans="1:6" ht="14.4" customHeight="1" x14ac:dyDescent="0.3">
      <c r="A108" s="776" t="s">
        <v>1869</v>
      </c>
      <c r="B108" s="752"/>
      <c r="C108" s="766">
        <v>0</v>
      </c>
      <c r="D108" s="752">
        <v>834.55</v>
      </c>
      <c r="E108" s="766">
        <v>1</v>
      </c>
      <c r="F108" s="753">
        <v>834.55</v>
      </c>
    </row>
    <row r="109" spans="1:6" ht="14.4" customHeight="1" x14ac:dyDescent="0.3">
      <c r="A109" s="776" t="s">
        <v>1870</v>
      </c>
      <c r="B109" s="752"/>
      <c r="C109" s="766">
        <v>0</v>
      </c>
      <c r="D109" s="752">
        <v>12935.339999999995</v>
      </c>
      <c r="E109" s="766">
        <v>1</v>
      </c>
      <c r="F109" s="753">
        <v>12935.339999999995</v>
      </c>
    </row>
    <row r="110" spans="1:6" ht="14.4" customHeight="1" x14ac:dyDescent="0.3">
      <c r="A110" s="776" t="s">
        <v>1871</v>
      </c>
      <c r="B110" s="752"/>
      <c r="C110" s="766">
        <v>0</v>
      </c>
      <c r="D110" s="752">
        <v>1045.4300000000003</v>
      </c>
      <c r="E110" s="766">
        <v>1</v>
      </c>
      <c r="F110" s="753">
        <v>1045.4300000000003</v>
      </c>
    </row>
    <row r="111" spans="1:6" ht="14.4" customHeight="1" x14ac:dyDescent="0.3">
      <c r="A111" s="776" t="s">
        <v>1872</v>
      </c>
      <c r="B111" s="752"/>
      <c r="C111" s="766">
        <v>0</v>
      </c>
      <c r="D111" s="752">
        <v>6889.16</v>
      </c>
      <c r="E111" s="766">
        <v>1</v>
      </c>
      <c r="F111" s="753">
        <v>6889.16</v>
      </c>
    </row>
    <row r="112" spans="1:6" ht="14.4" customHeight="1" thickBot="1" x14ac:dyDescent="0.35">
      <c r="A112" s="777" t="s">
        <v>1873</v>
      </c>
      <c r="B112" s="768"/>
      <c r="C112" s="769">
        <v>0</v>
      </c>
      <c r="D112" s="768">
        <v>6379088.9799999977</v>
      </c>
      <c r="E112" s="769">
        <v>1</v>
      </c>
      <c r="F112" s="770">
        <v>6379088.9799999977</v>
      </c>
    </row>
    <row r="113" spans="1:6" ht="14.4" customHeight="1" thickBot="1" x14ac:dyDescent="0.35">
      <c r="A113" s="771" t="s">
        <v>3</v>
      </c>
      <c r="B113" s="772">
        <v>34380.01</v>
      </c>
      <c r="C113" s="773">
        <v>6.9686420808078378E-4</v>
      </c>
      <c r="D113" s="772">
        <v>49300927.502327442</v>
      </c>
      <c r="E113" s="773">
        <v>0.99930313579191921</v>
      </c>
      <c r="F113" s="774">
        <v>49335307.51232744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9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2419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202</v>
      </c>
      <c r="G3" s="47">
        <f>SUBTOTAL(9,G6:G1048576)</f>
        <v>34380.010000000009</v>
      </c>
      <c r="H3" s="48">
        <f>IF(M3=0,0,G3/M3)</f>
        <v>6.9686420808078367E-4</v>
      </c>
      <c r="I3" s="47">
        <f>SUBTOTAL(9,I6:I1048576)</f>
        <v>4483.1000000000004</v>
      </c>
      <c r="J3" s="47">
        <f>SUBTOTAL(9,J6:J1048576)</f>
        <v>49300927.502327457</v>
      </c>
      <c r="K3" s="48">
        <f>IF(M3=0,0,J3/M3)</f>
        <v>0.99930313579191921</v>
      </c>
      <c r="L3" s="47">
        <f>SUBTOTAL(9,L6:L1048576)</f>
        <v>4685.1000000000004</v>
      </c>
      <c r="M3" s="49">
        <f>SUBTOTAL(9,M6:M1048576)</f>
        <v>49335307.512327455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612</v>
      </c>
      <c r="B6" s="741" t="s">
        <v>1874</v>
      </c>
      <c r="C6" s="741" t="s">
        <v>1875</v>
      </c>
      <c r="D6" s="741" t="s">
        <v>1876</v>
      </c>
      <c r="E6" s="741" t="s">
        <v>1877</v>
      </c>
      <c r="F6" s="745"/>
      <c r="G6" s="745"/>
      <c r="H6" s="765">
        <v>0</v>
      </c>
      <c r="I6" s="745">
        <v>1</v>
      </c>
      <c r="J6" s="745">
        <v>12.210000000000006</v>
      </c>
      <c r="K6" s="765">
        <v>1</v>
      </c>
      <c r="L6" s="745">
        <v>1</v>
      </c>
      <c r="M6" s="746">
        <v>12.210000000000006</v>
      </c>
    </row>
    <row r="7" spans="1:13" ht="14.4" customHeight="1" x14ac:dyDescent="0.3">
      <c r="A7" s="747" t="s">
        <v>612</v>
      </c>
      <c r="B7" s="748" t="s">
        <v>1874</v>
      </c>
      <c r="C7" s="748" t="s">
        <v>1878</v>
      </c>
      <c r="D7" s="748" t="s">
        <v>1876</v>
      </c>
      <c r="E7" s="748" t="s">
        <v>1879</v>
      </c>
      <c r="F7" s="752"/>
      <c r="G7" s="752"/>
      <c r="H7" s="766">
        <v>0</v>
      </c>
      <c r="I7" s="752">
        <v>7</v>
      </c>
      <c r="J7" s="752">
        <v>301.29999999999995</v>
      </c>
      <c r="K7" s="766">
        <v>1</v>
      </c>
      <c r="L7" s="752">
        <v>7</v>
      </c>
      <c r="M7" s="753">
        <v>301.29999999999995</v>
      </c>
    </row>
    <row r="8" spans="1:13" ht="14.4" customHeight="1" x14ac:dyDescent="0.3">
      <c r="A8" s="747" t="s">
        <v>612</v>
      </c>
      <c r="B8" s="748" t="s">
        <v>1874</v>
      </c>
      <c r="C8" s="748" t="s">
        <v>1880</v>
      </c>
      <c r="D8" s="748" t="s">
        <v>1876</v>
      </c>
      <c r="E8" s="748" t="s">
        <v>1881</v>
      </c>
      <c r="F8" s="752"/>
      <c r="G8" s="752"/>
      <c r="H8" s="766">
        <v>0</v>
      </c>
      <c r="I8" s="752">
        <v>1</v>
      </c>
      <c r="J8" s="752">
        <v>85.759999999999991</v>
      </c>
      <c r="K8" s="766">
        <v>1</v>
      </c>
      <c r="L8" s="752">
        <v>1</v>
      </c>
      <c r="M8" s="753">
        <v>85.759999999999991</v>
      </c>
    </row>
    <row r="9" spans="1:13" ht="14.4" customHeight="1" x14ac:dyDescent="0.3">
      <c r="A9" s="747" t="s">
        <v>612</v>
      </c>
      <c r="B9" s="748" t="s">
        <v>1882</v>
      </c>
      <c r="C9" s="748" t="s">
        <v>1883</v>
      </c>
      <c r="D9" s="748" t="s">
        <v>844</v>
      </c>
      <c r="E9" s="748" t="s">
        <v>1884</v>
      </c>
      <c r="F9" s="752"/>
      <c r="G9" s="752"/>
      <c r="H9" s="766">
        <v>0</v>
      </c>
      <c r="I9" s="752">
        <v>1</v>
      </c>
      <c r="J9" s="752">
        <v>86.830000000000027</v>
      </c>
      <c r="K9" s="766">
        <v>1</v>
      </c>
      <c r="L9" s="752">
        <v>1</v>
      </c>
      <c r="M9" s="753">
        <v>86.830000000000027</v>
      </c>
    </row>
    <row r="10" spans="1:13" ht="14.4" customHeight="1" x14ac:dyDescent="0.3">
      <c r="A10" s="747" t="s">
        <v>612</v>
      </c>
      <c r="B10" s="748" t="s">
        <v>1885</v>
      </c>
      <c r="C10" s="748" t="s">
        <v>1886</v>
      </c>
      <c r="D10" s="748" t="s">
        <v>1887</v>
      </c>
      <c r="E10" s="748" t="s">
        <v>1888</v>
      </c>
      <c r="F10" s="752"/>
      <c r="G10" s="752"/>
      <c r="H10" s="766">
        <v>0</v>
      </c>
      <c r="I10" s="752">
        <v>1</v>
      </c>
      <c r="J10" s="752">
        <v>123.32000000000002</v>
      </c>
      <c r="K10" s="766">
        <v>1</v>
      </c>
      <c r="L10" s="752">
        <v>1</v>
      </c>
      <c r="M10" s="753">
        <v>123.32000000000002</v>
      </c>
    </row>
    <row r="11" spans="1:13" ht="14.4" customHeight="1" x14ac:dyDescent="0.3">
      <c r="A11" s="747" t="s">
        <v>612</v>
      </c>
      <c r="B11" s="748" t="s">
        <v>1889</v>
      </c>
      <c r="C11" s="748" t="s">
        <v>1890</v>
      </c>
      <c r="D11" s="748" t="s">
        <v>1891</v>
      </c>
      <c r="E11" s="748" t="s">
        <v>1892</v>
      </c>
      <c r="F11" s="752"/>
      <c r="G11" s="752"/>
      <c r="H11" s="766">
        <v>0</v>
      </c>
      <c r="I11" s="752">
        <v>1</v>
      </c>
      <c r="J11" s="752">
        <v>339.56000000000006</v>
      </c>
      <c r="K11" s="766">
        <v>1</v>
      </c>
      <c r="L11" s="752">
        <v>1</v>
      </c>
      <c r="M11" s="753">
        <v>339.56000000000006</v>
      </c>
    </row>
    <row r="12" spans="1:13" ht="14.4" customHeight="1" x14ac:dyDescent="0.3">
      <c r="A12" s="747" t="s">
        <v>612</v>
      </c>
      <c r="B12" s="748" t="s">
        <v>1889</v>
      </c>
      <c r="C12" s="748" t="s">
        <v>1893</v>
      </c>
      <c r="D12" s="748" t="s">
        <v>1894</v>
      </c>
      <c r="E12" s="748" t="s">
        <v>1895</v>
      </c>
      <c r="F12" s="752"/>
      <c r="G12" s="752"/>
      <c r="H12" s="766">
        <v>0</v>
      </c>
      <c r="I12" s="752">
        <v>2</v>
      </c>
      <c r="J12" s="752">
        <v>547.79999999999995</v>
      </c>
      <c r="K12" s="766">
        <v>1</v>
      </c>
      <c r="L12" s="752">
        <v>2</v>
      </c>
      <c r="M12" s="753">
        <v>547.79999999999995</v>
      </c>
    </row>
    <row r="13" spans="1:13" ht="14.4" customHeight="1" x14ac:dyDescent="0.3">
      <c r="A13" s="747" t="s">
        <v>612</v>
      </c>
      <c r="B13" s="748" t="s">
        <v>1896</v>
      </c>
      <c r="C13" s="748" t="s">
        <v>1897</v>
      </c>
      <c r="D13" s="748" t="s">
        <v>1898</v>
      </c>
      <c r="E13" s="748" t="s">
        <v>1899</v>
      </c>
      <c r="F13" s="752"/>
      <c r="G13" s="752"/>
      <c r="H13" s="766">
        <v>0</v>
      </c>
      <c r="I13" s="752">
        <v>1</v>
      </c>
      <c r="J13" s="752">
        <v>92.429999999999993</v>
      </c>
      <c r="K13" s="766">
        <v>1</v>
      </c>
      <c r="L13" s="752">
        <v>1</v>
      </c>
      <c r="M13" s="753">
        <v>92.429999999999993</v>
      </c>
    </row>
    <row r="14" spans="1:13" ht="14.4" customHeight="1" x14ac:dyDescent="0.3">
      <c r="A14" s="747" t="s">
        <v>612</v>
      </c>
      <c r="B14" s="748" t="s">
        <v>1900</v>
      </c>
      <c r="C14" s="748" t="s">
        <v>1901</v>
      </c>
      <c r="D14" s="748" t="s">
        <v>1902</v>
      </c>
      <c r="E14" s="748" t="s">
        <v>1903</v>
      </c>
      <c r="F14" s="752"/>
      <c r="G14" s="752"/>
      <c r="H14" s="766">
        <v>0</v>
      </c>
      <c r="I14" s="752">
        <v>2</v>
      </c>
      <c r="J14" s="752">
        <v>31.020000000000007</v>
      </c>
      <c r="K14" s="766">
        <v>1</v>
      </c>
      <c r="L14" s="752">
        <v>2</v>
      </c>
      <c r="M14" s="753">
        <v>31.020000000000007</v>
      </c>
    </row>
    <row r="15" spans="1:13" ht="14.4" customHeight="1" x14ac:dyDescent="0.3">
      <c r="A15" s="747" t="s">
        <v>612</v>
      </c>
      <c r="B15" s="748" t="s">
        <v>1900</v>
      </c>
      <c r="C15" s="748" t="s">
        <v>1904</v>
      </c>
      <c r="D15" s="748" t="s">
        <v>1902</v>
      </c>
      <c r="E15" s="748" t="s">
        <v>853</v>
      </c>
      <c r="F15" s="752"/>
      <c r="G15" s="752"/>
      <c r="H15" s="766">
        <v>0</v>
      </c>
      <c r="I15" s="752">
        <v>1</v>
      </c>
      <c r="J15" s="752">
        <v>23.240000000000002</v>
      </c>
      <c r="K15" s="766">
        <v>1</v>
      </c>
      <c r="L15" s="752">
        <v>1</v>
      </c>
      <c r="M15" s="753">
        <v>23.240000000000002</v>
      </c>
    </row>
    <row r="16" spans="1:13" ht="14.4" customHeight="1" x14ac:dyDescent="0.3">
      <c r="A16" s="747" t="s">
        <v>612</v>
      </c>
      <c r="B16" s="748" t="s">
        <v>1905</v>
      </c>
      <c r="C16" s="748" t="s">
        <v>1906</v>
      </c>
      <c r="D16" s="748" t="s">
        <v>1907</v>
      </c>
      <c r="E16" s="748" t="s">
        <v>1908</v>
      </c>
      <c r="F16" s="752"/>
      <c r="G16" s="752"/>
      <c r="H16" s="766">
        <v>0</v>
      </c>
      <c r="I16" s="752">
        <v>2</v>
      </c>
      <c r="J16" s="752">
        <v>275.06</v>
      </c>
      <c r="K16" s="766">
        <v>1</v>
      </c>
      <c r="L16" s="752">
        <v>2</v>
      </c>
      <c r="M16" s="753">
        <v>275.06</v>
      </c>
    </row>
    <row r="17" spans="1:13" ht="14.4" customHeight="1" x14ac:dyDescent="0.3">
      <c r="A17" s="747" t="s">
        <v>612</v>
      </c>
      <c r="B17" s="748" t="s">
        <v>1909</v>
      </c>
      <c r="C17" s="748" t="s">
        <v>1910</v>
      </c>
      <c r="D17" s="748" t="s">
        <v>777</v>
      </c>
      <c r="E17" s="748" t="s">
        <v>1911</v>
      </c>
      <c r="F17" s="752"/>
      <c r="G17" s="752"/>
      <c r="H17" s="766">
        <v>0</v>
      </c>
      <c r="I17" s="752">
        <v>7</v>
      </c>
      <c r="J17" s="752">
        <v>23100</v>
      </c>
      <c r="K17" s="766">
        <v>1</v>
      </c>
      <c r="L17" s="752">
        <v>7</v>
      </c>
      <c r="M17" s="753">
        <v>23100</v>
      </c>
    </row>
    <row r="18" spans="1:13" ht="14.4" customHeight="1" x14ac:dyDescent="0.3">
      <c r="A18" s="747" t="s">
        <v>612</v>
      </c>
      <c r="B18" s="748" t="s">
        <v>1912</v>
      </c>
      <c r="C18" s="748" t="s">
        <v>1913</v>
      </c>
      <c r="D18" s="748" t="s">
        <v>1914</v>
      </c>
      <c r="E18" s="748" t="s">
        <v>1915</v>
      </c>
      <c r="F18" s="752"/>
      <c r="G18" s="752"/>
      <c r="H18" s="766">
        <v>0</v>
      </c>
      <c r="I18" s="752">
        <v>2</v>
      </c>
      <c r="J18" s="752">
        <v>278.24</v>
      </c>
      <c r="K18" s="766">
        <v>1</v>
      </c>
      <c r="L18" s="752">
        <v>2</v>
      </c>
      <c r="M18" s="753">
        <v>278.24</v>
      </c>
    </row>
    <row r="19" spans="1:13" ht="14.4" customHeight="1" x14ac:dyDescent="0.3">
      <c r="A19" s="747" t="s">
        <v>612</v>
      </c>
      <c r="B19" s="748" t="s">
        <v>1916</v>
      </c>
      <c r="C19" s="748" t="s">
        <v>1917</v>
      </c>
      <c r="D19" s="748" t="s">
        <v>1918</v>
      </c>
      <c r="E19" s="748" t="s">
        <v>1919</v>
      </c>
      <c r="F19" s="752"/>
      <c r="G19" s="752"/>
      <c r="H19" s="766">
        <v>0</v>
      </c>
      <c r="I19" s="752">
        <v>1</v>
      </c>
      <c r="J19" s="752">
        <v>379.62999999999988</v>
      </c>
      <c r="K19" s="766">
        <v>1</v>
      </c>
      <c r="L19" s="752">
        <v>1</v>
      </c>
      <c r="M19" s="753">
        <v>379.62999999999988</v>
      </c>
    </row>
    <row r="20" spans="1:13" ht="14.4" customHeight="1" x14ac:dyDescent="0.3">
      <c r="A20" s="747" t="s">
        <v>612</v>
      </c>
      <c r="B20" s="748" t="s">
        <v>1920</v>
      </c>
      <c r="C20" s="748" t="s">
        <v>1921</v>
      </c>
      <c r="D20" s="748" t="s">
        <v>707</v>
      </c>
      <c r="E20" s="748" t="s">
        <v>1922</v>
      </c>
      <c r="F20" s="752"/>
      <c r="G20" s="752"/>
      <c r="H20" s="766">
        <v>0</v>
      </c>
      <c r="I20" s="752">
        <v>1</v>
      </c>
      <c r="J20" s="752">
        <v>89.310000000000016</v>
      </c>
      <c r="K20" s="766">
        <v>1</v>
      </c>
      <c r="L20" s="752">
        <v>1</v>
      </c>
      <c r="M20" s="753">
        <v>89.310000000000016</v>
      </c>
    </row>
    <row r="21" spans="1:13" ht="14.4" customHeight="1" x14ac:dyDescent="0.3">
      <c r="A21" s="747" t="s">
        <v>612</v>
      </c>
      <c r="B21" s="748" t="s">
        <v>1923</v>
      </c>
      <c r="C21" s="748" t="s">
        <v>1924</v>
      </c>
      <c r="D21" s="748" t="s">
        <v>1925</v>
      </c>
      <c r="E21" s="748" t="s">
        <v>1926</v>
      </c>
      <c r="F21" s="752"/>
      <c r="G21" s="752"/>
      <c r="H21" s="766">
        <v>0</v>
      </c>
      <c r="I21" s="752">
        <v>1</v>
      </c>
      <c r="J21" s="752">
        <v>97.769999999999982</v>
      </c>
      <c r="K21" s="766">
        <v>1</v>
      </c>
      <c r="L21" s="752">
        <v>1</v>
      </c>
      <c r="M21" s="753">
        <v>97.769999999999982</v>
      </c>
    </row>
    <row r="22" spans="1:13" ht="14.4" customHeight="1" x14ac:dyDescent="0.3">
      <c r="A22" s="747" t="s">
        <v>612</v>
      </c>
      <c r="B22" s="748" t="s">
        <v>1927</v>
      </c>
      <c r="C22" s="748" t="s">
        <v>1928</v>
      </c>
      <c r="D22" s="748" t="s">
        <v>1929</v>
      </c>
      <c r="E22" s="748" t="s">
        <v>1930</v>
      </c>
      <c r="F22" s="752"/>
      <c r="G22" s="752"/>
      <c r="H22" s="766">
        <v>0</v>
      </c>
      <c r="I22" s="752">
        <v>1</v>
      </c>
      <c r="J22" s="752">
        <v>78.510000000000005</v>
      </c>
      <c r="K22" s="766">
        <v>1</v>
      </c>
      <c r="L22" s="752">
        <v>1</v>
      </c>
      <c r="M22" s="753">
        <v>78.510000000000005</v>
      </c>
    </row>
    <row r="23" spans="1:13" ht="14.4" customHeight="1" x14ac:dyDescent="0.3">
      <c r="A23" s="747" t="s">
        <v>612</v>
      </c>
      <c r="B23" s="748" t="s">
        <v>1927</v>
      </c>
      <c r="C23" s="748" t="s">
        <v>1931</v>
      </c>
      <c r="D23" s="748" t="s">
        <v>1929</v>
      </c>
      <c r="E23" s="748" t="s">
        <v>1932</v>
      </c>
      <c r="F23" s="752"/>
      <c r="G23" s="752"/>
      <c r="H23" s="766">
        <v>0</v>
      </c>
      <c r="I23" s="752">
        <v>2</v>
      </c>
      <c r="J23" s="752">
        <v>209.34000000000003</v>
      </c>
      <c r="K23" s="766">
        <v>1</v>
      </c>
      <c r="L23" s="752">
        <v>2</v>
      </c>
      <c r="M23" s="753">
        <v>209.34000000000003</v>
      </c>
    </row>
    <row r="24" spans="1:13" ht="14.4" customHeight="1" x14ac:dyDescent="0.3">
      <c r="A24" s="747" t="s">
        <v>612</v>
      </c>
      <c r="B24" s="748" t="s">
        <v>1933</v>
      </c>
      <c r="C24" s="748" t="s">
        <v>1934</v>
      </c>
      <c r="D24" s="748" t="s">
        <v>782</v>
      </c>
      <c r="E24" s="748" t="s">
        <v>783</v>
      </c>
      <c r="F24" s="752"/>
      <c r="G24" s="752"/>
      <c r="H24" s="766">
        <v>0</v>
      </c>
      <c r="I24" s="752">
        <v>6</v>
      </c>
      <c r="J24" s="752">
        <v>242.33999999999997</v>
      </c>
      <c r="K24" s="766">
        <v>1</v>
      </c>
      <c r="L24" s="752">
        <v>6</v>
      </c>
      <c r="M24" s="753">
        <v>242.33999999999997</v>
      </c>
    </row>
    <row r="25" spans="1:13" ht="14.4" customHeight="1" x14ac:dyDescent="0.3">
      <c r="A25" s="747" t="s">
        <v>612</v>
      </c>
      <c r="B25" s="748" t="s">
        <v>1933</v>
      </c>
      <c r="C25" s="748" t="s">
        <v>1935</v>
      </c>
      <c r="D25" s="748" t="s">
        <v>779</v>
      </c>
      <c r="E25" s="748" t="s">
        <v>1936</v>
      </c>
      <c r="F25" s="752"/>
      <c r="G25" s="752"/>
      <c r="H25" s="766">
        <v>0</v>
      </c>
      <c r="I25" s="752">
        <v>3</v>
      </c>
      <c r="J25" s="752">
        <v>94.949999999999989</v>
      </c>
      <c r="K25" s="766">
        <v>1</v>
      </c>
      <c r="L25" s="752">
        <v>3</v>
      </c>
      <c r="M25" s="753">
        <v>94.949999999999989</v>
      </c>
    </row>
    <row r="26" spans="1:13" ht="14.4" customHeight="1" x14ac:dyDescent="0.3">
      <c r="A26" s="747" t="s">
        <v>612</v>
      </c>
      <c r="B26" s="748" t="s">
        <v>1933</v>
      </c>
      <c r="C26" s="748" t="s">
        <v>1937</v>
      </c>
      <c r="D26" s="748" t="s">
        <v>779</v>
      </c>
      <c r="E26" s="748" t="s">
        <v>1938</v>
      </c>
      <c r="F26" s="752"/>
      <c r="G26" s="752"/>
      <c r="H26" s="766">
        <v>0</v>
      </c>
      <c r="I26" s="752">
        <v>1</v>
      </c>
      <c r="J26" s="752">
        <v>58.709999999999987</v>
      </c>
      <c r="K26" s="766">
        <v>1</v>
      </c>
      <c r="L26" s="752">
        <v>1</v>
      </c>
      <c r="M26" s="753">
        <v>58.709999999999987</v>
      </c>
    </row>
    <row r="27" spans="1:13" ht="14.4" customHeight="1" x14ac:dyDescent="0.3">
      <c r="A27" s="747" t="s">
        <v>612</v>
      </c>
      <c r="B27" s="748" t="s">
        <v>1939</v>
      </c>
      <c r="C27" s="748" t="s">
        <v>1940</v>
      </c>
      <c r="D27" s="748" t="s">
        <v>1941</v>
      </c>
      <c r="E27" s="748" t="s">
        <v>1942</v>
      </c>
      <c r="F27" s="752"/>
      <c r="G27" s="752"/>
      <c r="H27" s="766">
        <v>0</v>
      </c>
      <c r="I27" s="752">
        <v>3</v>
      </c>
      <c r="J27" s="752">
        <v>83.37</v>
      </c>
      <c r="K27" s="766">
        <v>1</v>
      </c>
      <c r="L27" s="752">
        <v>3</v>
      </c>
      <c r="M27" s="753">
        <v>83.37</v>
      </c>
    </row>
    <row r="28" spans="1:13" ht="14.4" customHeight="1" x14ac:dyDescent="0.3">
      <c r="A28" s="747" t="s">
        <v>612</v>
      </c>
      <c r="B28" s="748" t="s">
        <v>1943</v>
      </c>
      <c r="C28" s="748" t="s">
        <v>1944</v>
      </c>
      <c r="D28" s="748" t="s">
        <v>1479</v>
      </c>
      <c r="E28" s="748" t="s">
        <v>1945</v>
      </c>
      <c r="F28" s="752"/>
      <c r="G28" s="752"/>
      <c r="H28" s="766">
        <v>0</v>
      </c>
      <c r="I28" s="752">
        <v>4</v>
      </c>
      <c r="J28" s="752">
        <v>104.33000000000001</v>
      </c>
      <c r="K28" s="766">
        <v>1</v>
      </c>
      <c r="L28" s="752">
        <v>4</v>
      </c>
      <c r="M28" s="753">
        <v>104.33000000000001</v>
      </c>
    </row>
    <row r="29" spans="1:13" ht="14.4" customHeight="1" x14ac:dyDescent="0.3">
      <c r="A29" s="747" t="s">
        <v>612</v>
      </c>
      <c r="B29" s="748" t="s">
        <v>1946</v>
      </c>
      <c r="C29" s="748" t="s">
        <v>1947</v>
      </c>
      <c r="D29" s="748" t="s">
        <v>1948</v>
      </c>
      <c r="E29" s="748" t="s">
        <v>1949</v>
      </c>
      <c r="F29" s="752"/>
      <c r="G29" s="752"/>
      <c r="H29" s="766">
        <v>0</v>
      </c>
      <c r="I29" s="752">
        <v>2</v>
      </c>
      <c r="J29" s="752">
        <v>129.71999999999997</v>
      </c>
      <c r="K29" s="766">
        <v>1</v>
      </c>
      <c r="L29" s="752">
        <v>2</v>
      </c>
      <c r="M29" s="753">
        <v>129.71999999999997</v>
      </c>
    </row>
    <row r="30" spans="1:13" ht="14.4" customHeight="1" x14ac:dyDescent="0.3">
      <c r="A30" s="747" t="s">
        <v>612</v>
      </c>
      <c r="B30" s="748" t="s">
        <v>1950</v>
      </c>
      <c r="C30" s="748" t="s">
        <v>1951</v>
      </c>
      <c r="D30" s="748" t="s">
        <v>1952</v>
      </c>
      <c r="E30" s="748" t="s">
        <v>1953</v>
      </c>
      <c r="F30" s="752"/>
      <c r="G30" s="752"/>
      <c r="H30" s="766">
        <v>0</v>
      </c>
      <c r="I30" s="752">
        <v>5</v>
      </c>
      <c r="J30" s="752">
        <v>43.300000000000004</v>
      </c>
      <c r="K30" s="766">
        <v>1</v>
      </c>
      <c r="L30" s="752">
        <v>5</v>
      </c>
      <c r="M30" s="753">
        <v>43.300000000000004</v>
      </c>
    </row>
    <row r="31" spans="1:13" ht="14.4" customHeight="1" x14ac:dyDescent="0.3">
      <c r="A31" s="747" t="s">
        <v>612</v>
      </c>
      <c r="B31" s="748" t="s">
        <v>1950</v>
      </c>
      <c r="C31" s="748" t="s">
        <v>1954</v>
      </c>
      <c r="D31" s="748" t="s">
        <v>1952</v>
      </c>
      <c r="E31" s="748" t="s">
        <v>1955</v>
      </c>
      <c r="F31" s="752"/>
      <c r="G31" s="752"/>
      <c r="H31" s="766">
        <v>0</v>
      </c>
      <c r="I31" s="752">
        <v>1</v>
      </c>
      <c r="J31" s="752">
        <v>14.989999999999998</v>
      </c>
      <c r="K31" s="766">
        <v>1</v>
      </c>
      <c r="L31" s="752">
        <v>1</v>
      </c>
      <c r="M31" s="753">
        <v>14.989999999999998</v>
      </c>
    </row>
    <row r="32" spans="1:13" ht="14.4" customHeight="1" x14ac:dyDescent="0.3">
      <c r="A32" s="747" t="s">
        <v>612</v>
      </c>
      <c r="B32" s="748" t="s">
        <v>1956</v>
      </c>
      <c r="C32" s="748" t="s">
        <v>1957</v>
      </c>
      <c r="D32" s="748" t="s">
        <v>1958</v>
      </c>
      <c r="E32" s="748" t="s">
        <v>1959</v>
      </c>
      <c r="F32" s="752"/>
      <c r="G32" s="752"/>
      <c r="H32" s="766">
        <v>0</v>
      </c>
      <c r="I32" s="752">
        <v>1</v>
      </c>
      <c r="J32" s="752">
        <v>32.97</v>
      </c>
      <c r="K32" s="766">
        <v>1</v>
      </c>
      <c r="L32" s="752">
        <v>1</v>
      </c>
      <c r="M32" s="753">
        <v>32.97</v>
      </c>
    </row>
    <row r="33" spans="1:13" ht="14.4" customHeight="1" x14ac:dyDescent="0.3">
      <c r="A33" s="747" t="s">
        <v>612</v>
      </c>
      <c r="B33" s="748" t="s">
        <v>1960</v>
      </c>
      <c r="C33" s="748" t="s">
        <v>1961</v>
      </c>
      <c r="D33" s="748" t="s">
        <v>950</v>
      </c>
      <c r="E33" s="748" t="s">
        <v>1945</v>
      </c>
      <c r="F33" s="752"/>
      <c r="G33" s="752"/>
      <c r="H33" s="766">
        <v>0</v>
      </c>
      <c r="I33" s="752">
        <v>1</v>
      </c>
      <c r="J33" s="752">
        <v>86.339999999999975</v>
      </c>
      <c r="K33" s="766">
        <v>1</v>
      </c>
      <c r="L33" s="752">
        <v>1</v>
      </c>
      <c r="M33" s="753">
        <v>86.339999999999975</v>
      </c>
    </row>
    <row r="34" spans="1:13" ht="14.4" customHeight="1" x14ac:dyDescent="0.3">
      <c r="A34" s="747" t="s">
        <v>612</v>
      </c>
      <c r="B34" s="748" t="s">
        <v>1960</v>
      </c>
      <c r="C34" s="748" t="s">
        <v>1962</v>
      </c>
      <c r="D34" s="748" t="s">
        <v>950</v>
      </c>
      <c r="E34" s="748" t="s">
        <v>1963</v>
      </c>
      <c r="F34" s="752"/>
      <c r="G34" s="752"/>
      <c r="H34" s="766">
        <v>0</v>
      </c>
      <c r="I34" s="752">
        <v>3</v>
      </c>
      <c r="J34" s="752">
        <v>658.73</v>
      </c>
      <c r="K34" s="766">
        <v>1</v>
      </c>
      <c r="L34" s="752">
        <v>3</v>
      </c>
      <c r="M34" s="753">
        <v>658.73</v>
      </c>
    </row>
    <row r="35" spans="1:13" ht="14.4" customHeight="1" x14ac:dyDescent="0.3">
      <c r="A35" s="747" t="s">
        <v>612</v>
      </c>
      <c r="B35" s="748" t="s">
        <v>1960</v>
      </c>
      <c r="C35" s="748" t="s">
        <v>1964</v>
      </c>
      <c r="D35" s="748" t="s">
        <v>936</v>
      </c>
      <c r="E35" s="748" t="s">
        <v>937</v>
      </c>
      <c r="F35" s="752">
        <v>1</v>
      </c>
      <c r="G35" s="752">
        <v>35.509999999999991</v>
      </c>
      <c r="H35" s="766">
        <v>1</v>
      </c>
      <c r="I35" s="752"/>
      <c r="J35" s="752"/>
      <c r="K35" s="766">
        <v>0</v>
      </c>
      <c r="L35" s="752">
        <v>1</v>
      </c>
      <c r="M35" s="753">
        <v>35.509999999999991</v>
      </c>
    </row>
    <row r="36" spans="1:13" ht="14.4" customHeight="1" x14ac:dyDescent="0.3">
      <c r="A36" s="747" t="s">
        <v>612</v>
      </c>
      <c r="B36" s="748" t="s">
        <v>1965</v>
      </c>
      <c r="C36" s="748" t="s">
        <v>1966</v>
      </c>
      <c r="D36" s="748" t="s">
        <v>1967</v>
      </c>
      <c r="E36" s="748" t="s">
        <v>1968</v>
      </c>
      <c r="F36" s="752"/>
      <c r="G36" s="752"/>
      <c r="H36" s="766">
        <v>0</v>
      </c>
      <c r="I36" s="752">
        <v>1</v>
      </c>
      <c r="J36" s="752">
        <v>100.59999999999997</v>
      </c>
      <c r="K36" s="766">
        <v>1</v>
      </c>
      <c r="L36" s="752">
        <v>1</v>
      </c>
      <c r="M36" s="753">
        <v>100.59999999999997</v>
      </c>
    </row>
    <row r="37" spans="1:13" ht="14.4" customHeight="1" x14ac:dyDescent="0.3">
      <c r="A37" s="747" t="s">
        <v>612</v>
      </c>
      <c r="B37" s="748" t="s">
        <v>1969</v>
      </c>
      <c r="C37" s="748" t="s">
        <v>1970</v>
      </c>
      <c r="D37" s="748" t="s">
        <v>1971</v>
      </c>
      <c r="E37" s="748" t="s">
        <v>1972</v>
      </c>
      <c r="F37" s="752"/>
      <c r="G37" s="752"/>
      <c r="H37" s="766">
        <v>0</v>
      </c>
      <c r="I37" s="752">
        <v>2</v>
      </c>
      <c r="J37" s="752">
        <v>370.52</v>
      </c>
      <c r="K37" s="766">
        <v>1</v>
      </c>
      <c r="L37" s="752">
        <v>2</v>
      </c>
      <c r="M37" s="753">
        <v>370.52</v>
      </c>
    </row>
    <row r="38" spans="1:13" ht="14.4" customHeight="1" x14ac:dyDescent="0.3">
      <c r="A38" s="747" t="s">
        <v>612</v>
      </c>
      <c r="B38" s="748" t="s">
        <v>1973</v>
      </c>
      <c r="C38" s="748" t="s">
        <v>1974</v>
      </c>
      <c r="D38" s="748" t="s">
        <v>1975</v>
      </c>
      <c r="E38" s="748" t="s">
        <v>1976</v>
      </c>
      <c r="F38" s="752"/>
      <c r="G38" s="752"/>
      <c r="H38" s="766">
        <v>0</v>
      </c>
      <c r="I38" s="752">
        <v>1</v>
      </c>
      <c r="J38" s="752">
        <v>106.71</v>
      </c>
      <c r="K38" s="766">
        <v>1</v>
      </c>
      <c r="L38" s="752">
        <v>1</v>
      </c>
      <c r="M38" s="753">
        <v>106.71</v>
      </c>
    </row>
    <row r="39" spans="1:13" ht="14.4" customHeight="1" x14ac:dyDescent="0.3">
      <c r="A39" s="747" t="s">
        <v>612</v>
      </c>
      <c r="B39" s="748" t="s">
        <v>1973</v>
      </c>
      <c r="C39" s="748" t="s">
        <v>1977</v>
      </c>
      <c r="D39" s="748" t="s">
        <v>1975</v>
      </c>
      <c r="E39" s="748" t="s">
        <v>1978</v>
      </c>
      <c r="F39" s="752"/>
      <c r="G39" s="752"/>
      <c r="H39" s="766">
        <v>0</v>
      </c>
      <c r="I39" s="752">
        <v>2</v>
      </c>
      <c r="J39" s="752">
        <v>69.04000000000002</v>
      </c>
      <c r="K39" s="766">
        <v>1</v>
      </c>
      <c r="L39" s="752">
        <v>2</v>
      </c>
      <c r="M39" s="753">
        <v>69.04000000000002</v>
      </c>
    </row>
    <row r="40" spans="1:13" ht="14.4" customHeight="1" x14ac:dyDescent="0.3">
      <c r="A40" s="747" t="s">
        <v>612</v>
      </c>
      <c r="B40" s="748" t="s">
        <v>1973</v>
      </c>
      <c r="C40" s="748" t="s">
        <v>1979</v>
      </c>
      <c r="D40" s="748" t="s">
        <v>1975</v>
      </c>
      <c r="E40" s="748" t="s">
        <v>1980</v>
      </c>
      <c r="F40" s="752"/>
      <c r="G40" s="752"/>
      <c r="H40" s="766">
        <v>0</v>
      </c>
      <c r="I40" s="752">
        <v>4</v>
      </c>
      <c r="J40" s="752">
        <v>276.1400000000001</v>
      </c>
      <c r="K40" s="766">
        <v>1</v>
      </c>
      <c r="L40" s="752">
        <v>4</v>
      </c>
      <c r="M40" s="753">
        <v>276.1400000000001</v>
      </c>
    </row>
    <row r="41" spans="1:13" ht="14.4" customHeight="1" x14ac:dyDescent="0.3">
      <c r="A41" s="747" t="s">
        <v>612</v>
      </c>
      <c r="B41" s="748" t="s">
        <v>1981</v>
      </c>
      <c r="C41" s="748" t="s">
        <v>1982</v>
      </c>
      <c r="D41" s="748" t="s">
        <v>1983</v>
      </c>
      <c r="E41" s="748" t="s">
        <v>697</v>
      </c>
      <c r="F41" s="752"/>
      <c r="G41" s="752"/>
      <c r="H41" s="766">
        <v>0</v>
      </c>
      <c r="I41" s="752">
        <v>1</v>
      </c>
      <c r="J41" s="752">
        <v>69.370000000000019</v>
      </c>
      <c r="K41" s="766">
        <v>1</v>
      </c>
      <c r="L41" s="752">
        <v>1</v>
      </c>
      <c r="M41" s="753">
        <v>69.370000000000019</v>
      </c>
    </row>
    <row r="42" spans="1:13" ht="14.4" customHeight="1" x14ac:dyDescent="0.3">
      <c r="A42" s="747" t="s">
        <v>612</v>
      </c>
      <c r="B42" s="748" t="s">
        <v>1981</v>
      </c>
      <c r="C42" s="748" t="s">
        <v>1984</v>
      </c>
      <c r="D42" s="748" t="s">
        <v>1983</v>
      </c>
      <c r="E42" s="748" t="s">
        <v>1332</v>
      </c>
      <c r="F42" s="752"/>
      <c r="G42" s="752"/>
      <c r="H42" s="766">
        <v>0</v>
      </c>
      <c r="I42" s="752">
        <v>1</v>
      </c>
      <c r="J42" s="752">
        <v>105.68000000000004</v>
      </c>
      <c r="K42" s="766">
        <v>1</v>
      </c>
      <c r="L42" s="752">
        <v>1</v>
      </c>
      <c r="M42" s="753">
        <v>105.68000000000004</v>
      </c>
    </row>
    <row r="43" spans="1:13" ht="14.4" customHeight="1" x14ac:dyDescent="0.3">
      <c r="A43" s="747" t="s">
        <v>612</v>
      </c>
      <c r="B43" s="748" t="s">
        <v>1985</v>
      </c>
      <c r="C43" s="748" t="s">
        <v>1986</v>
      </c>
      <c r="D43" s="748" t="s">
        <v>1987</v>
      </c>
      <c r="E43" s="748" t="s">
        <v>1988</v>
      </c>
      <c r="F43" s="752"/>
      <c r="G43" s="752"/>
      <c r="H43" s="766">
        <v>0</v>
      </c>
      <c r="I43" s="752">
        <v>3</v>
      </c>
      <c r="J43" s="752">
        <v>481.44</v>
      </c>
      <c r="K43" s="766">
        <v>1</v>
      </c>
      <c r="L43" s="752">
        <v>3</v>
      </c>
      <c r="M43" s="753">
        <v>481.44</v>
      </c>
    </row>
    <row r="44" spans="1:13" ht="14.4" customHeight="1" x14ac:dyDescent="0.3">
      <c r="A44" s="747" t="s">
        <v>612</v>
      </c>
      <c r="B44" s="748" t="s">
        <v>1989</v>
      </c>
      <c r="C44" s="748" t="s">
        <v>1990</v>
      </c>
      <c r="D44" s="748" t="s">
        <v>773</v>
      </c>
      <c r="E44" s="748" t="s">
        <v>1991</v>
      </c>
      <c r="F44" s="752"/>
      <c r="G44" s="752"/>
      <c r="H44" s="766">
        <v>0</v>
      </c>
      <c r="I44" s="752">
        <v>3</v>
      </c>
      <c r="J44" s="752">
        <v>223.53000000000003</v>
      </c>
      <c r="K44" s="766">
        <v>1</v>
      </c>
      <c r="L44" s="752">
        <v>3</v>
      </c>
      <c r="M44" s="753">
        <v>223.53000000000003</v>
      </c>
    </row>
    <row r="45" spans="1:13" ht="14.4" customHeight="1" x14ac:dyDescent="0.3">
      <c r="A45" s="747" t="s">
        <v>612</v>
      </c>
      <c r="B45" s="748" t="s">
        <v>1992</v>
      </c>
      <c r="C45" s="748" t="s">
        <v>1993</v>
      </c>
      <c r="D45" s="748" t="s">
        <v>985</v>
      </c>
      <c r="E45" s="748" t="s">
        <v>1994</v>
      </c>
      <c r="F45" s="752"/>
      <c r="G45" s="752"/>
      <c r="H45" s="766">
        <v>0</v>
      </c>
      <c r="I45" s="752">
        <v>35</v>
      </c>
      <c r="J45" s="752">
        <v>5967.4</v>
      </c>
      <c r="K45" s="766">
        <v>1</v>
      </c>
      <c r="L45" s="752">
        <v>35</v>
      </c>
      <c r="M45" s="753">
        <v>5967.4</v>
      </c>
    </row>
    <row r="46" spans="1:13" ht="14.4" customHeight="1" x14ac:dyDescent="0.3">
      <c r="A46" s="747" t="s">
        <v>612</v>
      </c>
      <c r="B46" s="748" t="s">
        <v>1992</v>
      </c>
      <c r="C46" s="748" t="s">
        <v>1995</v>
      </c>
      <c r="D46" s="748" t="s">
        <v>985</v>
      </c>
      <c r="E46" s="748" t="s">
        <v>1996</v>
      </c>
      <c r="F46" s="752"/>
      <c r="G46" s="752"/>
      <c r="H46" s="766">
        <v>0</v>
      </c>
      <c r="I46" s="752">
        <v>158</v>
      </c>
      <c r="J46" s="752">
        <v>47486.080000000002</v>
      </c>
      <c r="K46" s="766">
        <v>1</v>
      </c>
      <c r="L46" s="752">
        <v>158</v>
      </c>
      <c r="M46" s="753">
        <v>47486.080000000002</v>
      </c>
    </row>
    <row r="47" spans="1:13" ht="14.4" customHeight="1" x14ac:dyDescent="0.3">
      <c r="A47" s="747" t="s">
        <v>612</v>
      </c>
      <c r="B47" s="748" t="s">
        <v>1997</v>
      </c>
      <c r="C47" s="748" t="s">
        <v>1998</v>
      </c>
      <c r="D47" s="748" t="s">
        <v>1999</v>
      </c>
      <c r="E47" s="748" t="s">
        <v>2000</v>
      </c>
      <c r="F47" s="752">
        <v>10</v>
      </c>
      <c r="G47" s="752">
        <v>362.8</v>
      </c>
      <c r="H47" s="766">
        <v>1</v>
      </c>
      <c r="I47" s="752"/>
      <c r="J47" s="752"/>
      <c r="K47" s="766">
        <v>0</v>
      </c>
      <c r="L47" s="752">
        <v>10</v>
      </c>
      <c r="M47" s="753">
        <v>362.8</v>
      </c>
    </row>
    <row r="48" spans="1:13" ht="14.4" customHeight="1" x14ac:dyDescent="0.3">
      <c r="A48" s="747" t="s">
        <v>612</v>
      </c>
      <c r="B48" s="748" t="s">
        <v>2001</v>
      </c>
      <c r="C48" s="748" t="s">
        <v>2002</v>
      </c>
      <c r="D48" s="748" t="s">
        <v>2003</v>
      </c>
      <c r="E48" s="748" t="s">
        <v>2004</v>
      </c>
      <c r="F48" s="752"/>
      <c r="G48" s="752"/>
      <c r="H48" s="766">
        <v>0</v>
      </c>
      <c r="I48" s="752">
        <v>1</v>
      </c>
      <c r="J48" s="752">
        <v>112.27000000000005</v>
      </c>
      <c r="K48" s="766">
        <v>1</v>
      </c>
      <c r="L48" s="752">
        <v>1</v>
      </c>
      <c r="M48" s="753">
        <v>112.27000000000005</v>
      </c>
    </row>
    <row r="49" spans="1:13" ht="14.4" customHeight="1" x14ac:dyDescent="0.3">
      <c r="A49" s="747" t="s">
        <v>612</v>
      </c>
      <c r="B49" s="748" t="s">
        <v>2001</v>
      </c>
      <c r="C49" s="748" t="s">
        <v>2005</v>
      </c>
      <c r="D49" s="748" t="s">
        <v>2003</v>
      </c>
      <c r="E49" s="748" t="s">
        <v>2006</v>
      </c>
      <c r="F49" s="752"/>
      <c r="G49" s="752"/>
      <c r="H49" s="766">
        <v>0</v>
      </c>
      <c r="I49" s="752">
        <v>1</v>
      </c>
      <c r="J49" s="752">
        <v>62.669999999999987</v>
      </c>
      <c r="K49" s="766">
        <v>1</v>
      </c>
      <c r="L49" s="752">
        <v>1</v>
      </c>
      <c r="M49" s="753">
        <v>62.669999999999987</v>
      </c>
    </row>
    <row r="50" spans="1:13" ht="14.4" customHeight="1" x14ac:dyDescent="0.3">
      <c r="A50" s="747" t="s">
        <v>612</v>
      </c>
      <c r="B50" s="748" t="s">
        <v>2001</v>
      </c>
      <c r="C50" s="748" t="s">
        <v>2007</v>
      </c>
      <c r="D50" s="748" t="s">
        <v>2008</v>
      </c>
      <c r="E50" s="748" t="s">
        <v>2009</v>
      </c>
      <c r="F50" s="752"/>
      <c r="G50" s="752"/>
      <c r="H50" s="766">
        <v>0</v>
      </c>
      <c r="I50" s="752">
        <v>3</v>
      </c>
      <c r="J50" s="752">
        <v>183.35</v>
      </c>
      <c r="K50" s="766">
        <v>1</v>
      </c>
      <c r="L50" s="752">
        <v>3</v>
      </c>
      <c r="M50" s="753">
        <v>183.35</v>
      </c>
    </row>
    <row r="51" spans="1:13" ht="14.4" customHeight="1" x14ac:dyDescent="0.3">
      <c r="A51" s="747" t="s">
        <v>612</v>
      </c>
      <c r="B51" s="748" t="s">
        <v>2001</v>
      </c>
      <c r="C51" s="748" t="s">
        <v>2010</v>
      </c>
      <c r="D51" s="748" t="s">
        <v>2008</v>
      </c>
      <c r="E51" s="748" t="s">
        <v>2011</v>
      </c>
      <c r="F51" s="752"/>
      <c r="G51" s="752"/>
      <c r="H51" s="766">
        <v>0</v>
      </c>
      <c r="I51" s="752">
        <v>1</v>
      </c>
      <c r="J51" s="752">
        <v>94.269999999999982</v>
      </c>
      <c r="K51" s="766">
        <v>1</v>
      </c>
      <c r="L51" s="752">
        <v>1</v>
      </c>
      <c r="M51" s="753">
        <v>94.269999999999982</v>
      </c>
    </row>
    <row r="52" spans="1:13" ht="14.4" customHeight="1" x14ac:dyDescent="0.3">
      <c r="A52" s="747" t="s">
        <v>612</v>
      </c>
      <c r="B52" s="748" t="s">
        <v>2012</v>
      </c>
      <c r="C52" s="748" t="s">
        <v>2013</v>
      </c>
      <c r="D52" s="748" t="s">
        <v>1074</v>
      </c>
      <c r="E52" s="748" t="s">
        <v>2014</v>
      </c>
      <c r="F52" s="752"/>
      <c r="G52" s="752"/>
      <c r="H52" s="766">
        <v>0</v>
      </c>
      <c r="I52" s="752">
        <v>5</v>
      </c>
      <c r="J52" s="752">
        <v>837.6999999999997</v>
      </c>
      <c r="K52" s="766">
        <v>1</v>
      </c>
      <c r="L52" s="752">
        <v>5</v>
      </c>
      <c r="M52" s="753">
        <v>837.6999999999997</v>
      </c>
    </row>
    <row r="53" spans="1:13" ht="14.4" customHeight="1" x14ac:dyDescent="0.3">
      <c r="A53" s="747" t="s">
        <v>612</v>
      </c>
      <c r="B53" s="748" t="s">
        <v>2012</v>
      </c>
      <c r="C53" s="748" t="s">
        <v>2015</v>
      </c>
      <c r="D53" s="748" t="s">
        <v>1074</v>
      </c>
      <c r="E53" s="748" t="s">
        <v>2016</v>
      </c>
      <c r="F53" s="752"/>
      <c r="G53" s="752"/>
      <c r="H53" s="766">
        <v>0</v>
      </c>
      <c r="I53" s="752">
        <v>5</v>
      </c>
      <c r="J53" s="752">
        <v>573.52</v>
      </c>
      <c r="K53" s="766">
        <v>1</v>
      </c>
      <c r="L53" s="752">
        <v>5</v>
      </c>
      <c r="M53" s="753">
        <v>573.52</v>
      </c>
    </row>
    <row r="54" spans="1:13" ht="14.4" customHeight="1" x14ac:dyDescent="0.3">
      <c r="A54" s="747" t="s">
        <v>612</v>
      </c>
      <c r="B54" s="748" t="s">
        <v>2017</v>
      </c>
      <c r="C54" s="748" t="s">
        <v>2018</v>
      </c>
      <c r="D54" s="748" t="s">
        <v>2019</v>
      </c>
      <c r="E54" s="748" t="s">
        <v>1089</v>
      </c>
      <c r="F54" s="752"/>
      <c r="G54" s="752"/>
      <c r="H54" s="766">
        <v>0</v>
      </c>
      <c r="I54" s="752">
        <v>2</v>
      </c>
      <c r="J54" s="752">
        <v>253.89000000000004</v>
      </c>
      <c r="K54" s="766">
        <v>1</v>
      </c>
      <c r="L54" s="752">
        <v>2</v>
      </c>
      <c r="M54" s="753">
        <v>253.89000000000004</v>
      </c>
    </row>
    <row r="55" spans="1:13" ht="14.4" customHeight="1" x14ac:dyDescent="0.3">
      <c r="A55" s="747" t="s">
        <v>612</v>
      </c>
      <c r="B55" s="748" t="s">
        <v>2020</v>
      </c>
      <c r="C55" s="748" t="s">
        <v>2021</v>
      </c>
      <c r="D55" s="748" t="s">
        <v>2022</v>
      </c>
      <c r="E55" s="748" t="s">
        <v>2023</v>
      </c>
      <c r="F55" s="752">
        <v>2</v>
      </c>
      <c r="G55" s="752">
        <v>2233</v>
      </c>
      <c r="H55" s="766">
        <v>1</v>
      </c>
      <c r="I55" s="752"/>
      <c r="J55" s="752"/>
      <c r="K55" s="766">
        <v>0</v>
      </c>
      <c r="L55" s="752">
        <v>2</v>
      </c>
      <c r="M55" s="753">
        <v>2233</v>
      </c>
    </row>
    <row r="56" spans="1:13" ht="14.4" customHeight="1" x14ac:dyDescent="0.3">
      <c r="A56" s="747" t="s">
        <v>612</v>
      </c>
      <c r="B56" s="748" t="s">
        <v>2020</v>
      </c>
      <c r="C56" s="748" t="s">
        <v>2024</v>
      </c>
      <c r="D56" s="748" t="s">
        <v>2025</v>
      </c>
      <c r="E56" s="748" t="s">
        <v>2026</v>
      </c>
      <c r="F56" s="752"/>
      <c r="G56" s="752"/>
      <c r="H56" s="766">
        <v>0</v>
      </c>
      <c r="I56" s="752">
        <v>6</v>
      </c>
      <c r="J56" s="752">
        <v>3234</v>
      </c>
      <c r="K56" s="766">
        <v>1</v>
      </c>
      <c r="L56" s="752">
        <v>6</v>
      </c>
      <c r="M56" s="753">
        <v>3234</v>
      </c>
    </row>
    <row r="57" spans="1:13" ht="14.4" customHeight="1" x14ac:dyDescent="0.3">
      <c r="A57" s="747" t="s">
        <v>612</v>
      </c>
      <c r="B57" s="748" t="s">
        <v>2020</v>
      </c>
      <c r="C57" s="748" t="s">
        <v>2027</v>
      </c>
      <c r="D57" s="748" t="s">
        <v>2025</v>
      </c>
      <c r="E57" s="748" t="s">
        <v>2023</v>
      </c>
      <c r="F57" s="752"/>
      <c r="G57" s="752"/>
      <c r="H57" s="766">
        <v>0</v>
      </c>
      <c r="I57" s="752">
        <v>0.4</v>
      </c>
      <c r="J57" s="752">
        <v>367.40000000000003</v>
      </c>
      <c r="K57" s="766">
        <v>1</v>
      </c>
      <c r="L57" s="752">
        <v>0.4</v>
      </c>
      <c r="M57" s="753">
        <v>367.40000000000003</v>
      </c>
    </row>
    <row r="58" spans="1:13" ht="14.4" customHeight="1" x14ac:dyDescent="0.3">
      <c r="A58" s="747" t="s">
        <v>612</v>
      </c>
      <c r="B58" s="748" t="s">
        <v>2028</v>
      </c>
      <c r="C58" s="748" t="s">
        <v>2029</v>
      </c>
      <c r="D58" s="748" t="s">
        <v>2030</v>
      </c>
      <c r="E58" s="748" t="s">
        <v>2031</v>
      </c>
      <c r="F58" s="752"/>
      <c r="G58" s="752"/>
      <c r="H58" s="766">
        <v>0</v>
      </c>
      <c r="I58" s="752">
        <v>1</v>
      </c>
      <c r="J58" s="752">
        <v>41.72999999999999</v>
      </c>
      <c r="K58" s="766">
        <v>1</v>
      </c>
      <c r="L58" s="752">
        <v>1</v>
      </c>
      <c r="M58" s="753">
        <v>41.72999999999999</v>
      </c>
    </row>
    <row r="59" spans="1:13" ht="14.4" customHeight="1" x14ac:dyDescent="0.3">
      <c r="A59" s="747" t="s">
        <v>612</v>
      </c>
      <c r="B59" s="748" t="s">
        <v>2032</v>
      </c>
      <c r="C59" s="748" t="s">
        <v>2033</v>
      </c>
      <c r="D59" s="748" t="s">
        <v>2034</v>
      </c>
      <c r="E59" s="748" t="s">
        <v>2035</v>
      </c>
      <c r="F59" s="752"/>
      <c r="G59" s="752"/>
      <c r="H59" s="766">
        <v>0</v>
      </c>
      <c r="I59" s="752">
        <v>23.5</v>
      </c>
      <c r="J59" s="752">
        <v>3619</v>
      </c>
      <c r="K59" s="766">
        <v>1</v>
      </c>
      <c r="L59" s="752">
        <v>23.5</v>
      </c>
      <c r="M59" s="753">
        <v>3619</v>
      </c>
    </row>
    <row r="60" spans="1:13" ht="14.4" customHeight="1" x14ac:dyDescent="0.3">
      <c r="A60" s="747" t="s">
        <v>612</v>
      </c>
      <c r="B60" s="748" t="s">
        <v>2032</v>
      </c>
      <c r="C60" s="748" t="s">
        <v>2036</v>
      </c>
      <c r="D60" s="748" t="s">
        <v>2034</v>
      </c>
      <c r="E60" s="748" t="s">
        <v>2037</v>
      </c>
      <c r="F60" s="752"/>
      <c r="G60" s="752"/>
      <c r="H60" s="766">
        <v>0</v>
      </c>
      <c r="I60" s="752">
        <v>39.1</v>
      </c>
      <c r="J60" s="752">
        <v>10279.39</v>
      </c>
      <c r="K60" s="766">
        <v>1</v>
      </c>
      <c r="L60" s="752">
        <v>39.1</v>
      </c>
      <c r="M60" s="753">
        <v>10279.39</v>
      </c>
    </row>
    <row r="61" spans="1:13" ht="14.4" customHeight="1" x14ac:dyDescent="0.3">
      <c r="A61" s="747" t="s">
        <v>612</v>
      </c>
      <c r="B61" s="748" t="s">
        <v>2038</v>
      </c>
      <c r="C61" s="748" t="s">
        <v>2039</v>
      </c>
      <c r="D61" s="748" t="s">
        <v>2040</v>
      </c>
      <c r="E61" s="748" t="s">
        <v>2041</v>
      </c>
      <c r="F61" s="752"/>
      <c r="G61" s="752"/>
      <c r="H61" s="766">
        <v>0</v>
      </c>
      <c r="I61" s="752">
        <v>2.4</v>
      </c>
      <c r="J61" s="752">
        <v>1347.6239999999998</v>
      </c>
      <c r="K61" s="766">
        <v>1</v>
      </c>
      <c r="L61" s="752">
        <v>2.4</v>
      </c>
      <c r="M61" s="753">
        <v>1347.6239999999998</v>
      </c>
    </row>
    <row r="62" spans="1:13" ht="14.4" customHeight="1" x14ac:dyDescent="0.3">
      <c r="A62" s="747" t="s">
        <v>612</v>
      </c>
      <c r="B62" s="748" t="s">
        <v>2042</v>
      </c>
      <c r="C62" s="748" t="s">
        <v>2043</v>
      </c>
      <c r="D62" s="748" t="s">
        <v>2044</v>
      </c>
      <c r="E62" s="748" t="s">
        <v>2045</v>
      </c>
      <c r="F62" s="752"/>
      <c r="G62" s="752"/>
      <c r="H62" s="766">
        <v>0</v>
      </c>
      <c r="I62" s="752">
        <v>10</v>
      </c>
      <c r="J62" s="752">
        <v>528.80000000000007</v>
      </c>
      <c r="K62" s="766">
        <v>1</v>
      </c>
      <c r="L62" s="752">
        <v>10</v>
      </c>
      <c r="M62" s="753">
        <v>528.80000000000007</v>
      </c>
    </row>
    <row r="63" spans="1:13" ht="14.4" customHeight="1" x14ac:dyDescent="0.3">
      <c r="A63" s="747" t="s">
        <v>612</v>
      </c>
      <c r="B63" s="748" t="s">
        <v>2046</v>
      </c>
      <c r="C63" s="748" t="s">
        <v>2047</v>
      </c>
      <c r="D63" s="748" t="s">
        <v>2048</v>
      </c>
      <c r="E63" s="748" t="s">
        <v>2049</v>
      </c>
      <c r="F63" s="752"/>
      <c r="G63" s="752"/>
      <c r="H63" s="766">
        <v>0</v>
      </c>
      <c r="I63" s="752">
        <v>7</v>
      </c>
      <c r="J63" s="752">
        <v>14796.25</v>
      </c>
      <c r="K63" s="766">
        <v>1</v>
      </c>
      <c r="L63" s="752">
        <v>7</v>
      </c>
      <c r="M63" s="753">
        <v>14796.25</v>
      </c>
    </row>
    <row r="64" spans="1:13" ht="14.4" customHeight="1" x14ac:dyDescent="0.3">
      <c r="A64" s="747" t="s">
        <v>612</v>
      </c>
      <c r="B64" s="748" t="s">
        <v>2050</v>
      </c>
      <c r="C64" s="748" t="s">
        <v>2051</v>
      </c>
      <c r="D64" s="748" t="s">
        <v>2052</v>
      </c>
      <c r="E64" s="748" t="s">
        <v>2053</v>
      </c>
      <c r="F64" s="752">
        <v>1</v>
      </c>
      <c r="G64" s="752">
        <v>26.74</v>
      </c>
      <c r="H64" s="766">
        <v>1</v>
      </c>
      <c r="I64" s="752"/>
      <c r="J64" s="752"/>
      <c r="K64" s="766">
        <v>0</v>
      </c>
      <c r="L64" s="752">
        <v>1</v>
      </c>
      <c r="M64" s="753">
        <v>26.74</v>
      </c>
    </row>
    <row r="65" spans="1:13" ht="14.4" customHeight="1" x14ac:dyDescent="0.3">
      <c r="A65" s="747" t="s">
        <v>612</v>
      </c>
      <c r="B65" s="748" t="s">
        <v>2054</v>
      </c>
      <c r="C65" s="748" t="s">
        <v>2055</v>
      </c>
      <c r="D65" s="748" t="s">
        <v>2056</v>
      </c>
      <c r="E65" s="748" t="s">
        <v>2057</v>
      </c>
      <c r="F65" s="752"/>
      <c r="G65" s="752"/>
      <c r="H65" s="766">
        <v>0</v>
      </c>
      <c r="I65" s="752">
        <v>20</v>
      </c>
      <c r="J65" s="752">
        <v>2955.2</v>
      </c>
      <c r="K65" s="766">
        <v>1</v>
      </c>
      <c r="L65" s="752">
        <v>20</v>
      </c>
      <c r="M65" s="753">
        <v>2955.2</v>
      </c>
    </row>
    <row r="66" spans="1:13" ht="14.4" customHeight="1" x14ac:dyDescent="0.3">
      <c r="A66" s="747" t="s">
        <v>612</v>
      </c>
      <c r="B66" s="748" t="s">
        <v>2058</v>
      </c>
      <c r="C66" s="748" t="s">
        <v>2059</v>
      </c>
      <c r="D66" s="748" t="s">
        <v>955</v>
      </c>
      <c r="E66" s="748" t="s">
        <v>2060</v>
      </c>
      <c r="F66" s="752"/>
      <c r="G66" s="752"/>
      <c r="H66" s="766">
        <v>0</v>
      </c>
      <c r="I66" s="752">
        <v>7</v>
      </c>
      <c r="J66" s="752">
        <v>5511</v>
      </c>
      <c r="K66" s="766">
        <v>1</v>
      </c>
      <c r="L66" s="752">
        <v>7</v>
      </c>
      <c r="M66" s="753">
        <v>5511</v>
      </c>
    </row>
    <row r="67" spans="1:13" ht="14.4" customHeight="1" x14ac:dyDescent="0.3">
      <c r="A67" s="747" t="s">
        <v>612</v>
      </c>
      <c r="B67" s="748" t="s">
        <v>2061</v>
      </c>
      <c r="C67" s="748" t="s">
        <v>2062</v>
      </c>
      <c r="D67" s="748" t="s">
        <v>2063</v>
      </c>
      <c r="E67" s="748" t="s">
        <v>2064</v>
      </c>
      <c r="F67" s="752">
        <v>2</v>
      </c>
      <c r="G67" s="752">
        <v>626.29999999999995</v>
      </c>
      <c r="H67" s="766">
        <v>1</v>
      </c>
      <c r="I67" s="752"/>
      <c r="J67" s="752"/>
      <c r="K67" s="766">
        <v>0</v>
      </c>
      <c r="L67" s="752">
        <v>2</v>
      </c>
      <c r="M67" s="753">
        <v>626.29999999999995</v>
      </c>
    </row>
    <row r="68" spans="1:13" ht="14.4" customHeight="1" x14ac:dyDescent="0.3">
      <c r="A68" s="747" t="s">
        <v>612</v>
      </c>
      <c r="B68" s="748" t="s">
        <v>2065</v>
      </c>
      <c r="C68" s="748" t="s">
        <v>2066</v>
      </c>
      <c r="D68" s="748" t="s">
        <v>2067</v>
      </c>
      <c r="E68" s="748" t="s">
        <v>2068</v>
      </c>
      <c r="F68" s="752"/>
      <c r="G68" s="752"/>
      <c r="H68" s="766">
        <v>0</v>
      </c>
      <c r="I68" s="752">
        <v>2</v>
      </c>
      <c r="J68" s="752">
        <v>737.78000000000009</v>
      </c>
      <c r="K68" s="766">
        <v>1</v>
      </c>
      <c r="L68" s="752">
        <v>2</v>
      </c>
      <c r="M68" s="753">
        <v>737.78000000000009</v>
      </c>
    </row>
    <row r="69" spans="1:13" ht="14.4" customHeight="1" x14ac:dyDescent="0.3">
      <c r="A69" s="747" t="s">
        <v>612</v>
      </c>
      <c r="B69" s="748" t="s">
        <v>2069</v>
      </c>
      <c r="C69" s="748" t="s">
        <v>2070</v>
      </c>
      <c r="D69" s="748" t="s">
        <v>1033</v>
      </c>
      <c r="E69" s="748" t="s">
        <v>2071</v>
      </c>
      <c r="F69" s="752"/>
      <c r="G69" s="752"/>
      <c r="H69" s="766">
        <v>0</v>
      </c>
      <c r="I69" s="752">
        <v>2</v>
      </c>
      <c r="J69" s="752">
        <v>161.41999999999999</v>
      </c>
      <c r="K69" s="766">
        <v>1</v>
      </c>
      <c r="L69" s="752">
        <v>2</v>
      </c>
      <c r="M69" s="753">
        <v>161.41999999999999</v>
      </c>
    </row>
    <row r="70" spans="1:13" ht="14.4" customHeight="1" x14ac:dyDescent="0.3">
      <c r="A70" s="747" t="s">
        <v>612</v>
      </c>
      <c r="B70" s="748" t="s">
        <v>2072</v>
      </c>
      <c r="C70" s="748" t="s">
        <v>2073</v>
      </c>
      <c r="D70" s="748" t="s">
        <v>911</v>
      </c>
      <c r="E70" s="748" t="s">
        <v>912</v>
      </c>
      <c r="F70" s="752"/>
      <c r="G70" s="752"/>
      <c r="H70" s="766">
        <v>0</v>
      </c>
      <c r="I70" s="752">
        <v>7</v>
      </c>
      <c r="J70" s="752">
        <v>236.14999999999998</v>
      </c>
      <c r="K70" s="766">
        <v>1</v>
      </c>
      <c r="L70" s="752">
        <v>7</v>
      </c>
      <c r="M70" s="753">
        <v>236.14999999999998</v>
      </c>
    </row>
    <row r="71" spans="1:13" ht="14.4" customHeight="1" x14ac:dyDescent="0.3">
      <c r="A71" s="747" t="s">
        <v>612</v>
      </c>
      <c r="B71" s="748" t="s">
        <v>2072</v>
      </c>
      <c r="C71" s="748" t="s">
        <v>2074</v>
      </c>
      <c r="D71" s="748" t="s">
        <v>911</v>
      </c>
      <c r="E71" s="748" t="s">
        <v>2075</v>
      </c>
      <c r="F71" s="752"/>
      <c r="G71" s="752"/>
      <c r="H71" s="766">
        <v>0</v>
      </c>
      <c r="I71" s="752">
        <v>93</v>
      </c>
      <c r="J71" s="752">
        <v>4714.22</v>
      </c>
      <c r="K71" s="766">
        <v>1</v>
      </c>
      <c r="L71" s="752">
        <v>93</v>
      </c>
      <c r="M71" s="753">
        <v>4714.22</v>
      </c>
    </row>
    <row r="72" spans="1:13" ht="14.4" customHeight="1" x14ac:dyDescent="0.3">
      <c r="A72" s="747" t="s">
        <v>612</v>
      </c>
      <c r="B72" s="748" t="s">
        <v>2072</v>
      </c>
      <c r="C72" s="748" t="s">
        <v>2076</v>
      </c>
      <c r="D72" s="748" t="s">
        <v>911</v>
      </c>
      <c r="E72" s="748" t="s">
        <v>2077</v>
      </c>
      <c r="F72" s="752"/>
      <c r="G72" s="752"/>
      <c r="H72" s="766">
        <v>0</v>
      </c>
      <c r="I72" s="752">
        <v>24</v>
      </c>
      <c r="J72" s="752">
        <v>1215.3599999999999</v>
      </c>
      <c r="K72" s="766">
        <v>1</v>
      </c>
      <c r="L72" s="752">
        <v>24</v>
      </c>
      <c r="M72" s="753">
        <v>1215.3599999999999</v>
      </c>
    </row>
    <row r="73" spans="1:13" ht="14.4" customHeight="1" x14ac:dyDescent="0.3">
      <c r="A73" s="747" t="s">
        <v>612</v>
      </c>
      <c r="B73" s="748" t="s">
        <v>2078</v>
      </c>
      <c r="C73" s="748" t="s">
        <v>2079</v>
      </c>
      <c r="D73" s="748" t="s">
        <v>2080</v>
      </c>
      <c r="E73" s="748" t="s">
        <v>2081</v>
      </c>
      <c r="F73" s="752"/>
      <c r="G73" s="752"/>
      <c r="H73" s="766">
        <v>0</v>
      </c>
      <c r="I73" s="752">
        <v>3</v>
      </c>
      <c r="J73" s="752">
        <v>676.5</v>
      </c>
      <c r="K73" s="766">
        <v>1</v>
      </c>
      <c r="L73" s="752">
        <v>3</v>
      </c>
      <c r="M73" s="753">
        <v>676.5</v>
      </c>
    </row>
    <row r="74" spans="1:13" ht="14.4" customHeight="1" x14ac:dyDescent="0.3">
      <c r="A74" s="747" t="s">
        <v>612</v>
      </c>
      <c r="B74" s="748" t="s">
        <v>2082</v>
      </c>
      <c r="C74" s="748" t="s">
        <v>2083</v>
      </c>
      <c r="D74" s="748" t="s">
        <v>2084</v>
      </c>
      <c r="E74" s="748" t="s">
        <v>2085</v>
      </c>
      <c r="F74" s="752"/>
      <c r="G74" s="752"/>
      <c r="H74" s="766">
        <v>0</v>
      </c>
      <c r="I74" s="752">
        <v>2</v>
      </c>
      <c r="J74" s="752">
        <v>117.06</v>
      </c>
      <c r="K74" s="766">
        <v>1</v>
      </c>
      <c r="L74" s="752">
        <v>2</v>
      </c>
      <c r="M74" s="753">
        <v>117.06</v>
      </c>
    </row>
    <row r="75" spans="1:13" ht="14.4" customHeight="1" x14ac:dyDescent="0.3">
      <c r="A75" s="747" t="s">
        <v>612</v>
      </c>
      <c r="B75" s="748" t="s">
        <v>2086</v>
      </c>
      <c r="C75" s="748" t="s">
        <v>2087</v>
      </c>
      <c r="D75" s="748" t="s">
        <v>2088</v>
      </c>
      <c r="E75" s="748" t="s">
        <v>2089</v>
      </c>
      <c r="F75" s="752"/>
      <c r="G75" s="752"/>
      <c r="H75" s="766">
        <v>0</v>
      </c>
      <c r="I75" s="752">
        <v>1</v>
      </c>
      <c r="J75" s="752">
        <v>104.75999999999999</v>
      </c>
      <c r="K75" s="766">
        <v>1</v>
      </c>
      <c r="L75" s="752">
        <v>1</v>
      </c>
      <c r="M75" s="753">
        <v>104.75999999999999</v>
      </c>
    </row>
    <row r="76" spans="1:13" ht="14.4" customHeight="1" x14ac:dyDescent="0.3">
      <c r="A76" s="747" t="s">
        <v>612</v>
      </c>
      <c r="B76" s="748" t="s">
        <v>2090</v>
      </c>
      <c r="C76" s="748" t="s">
        <v>2091</v>
      </c>
      <c r="D76" s="748" t="s">
        <v>2092</v>
      </c>
      <c r="E76" s="748" t="s">
        <v>2093</v>
      </c>
      <c r="F76" s="752"/>
      <c r="G76" s="752"/>
      <c r="H76" s="766">
        <v>0</v>
      </c>
      <c r="I76" s="752">
        <v>1</v>
      </c>
      <c r="J76" s="752">
        <v>730.5</v>
      </c>
      <c r="K76" s="766">
        <v>1</v>
      </c>
      <c r="L76" s="752">
        <v>1</v>
      </c>
      <c r="M76" s="753">
        <v>730.5</v>
      </c>
    </row>
    <row r="77" spans="1:13" ht="14.4" customHeight="1" x14ac:dyDescent="0.3">
      <c r="A77" s="747" t="s">
        <v>612</v>
      </c>
      <c r="B77" s="748" t="s">
        <v>2090</v>
      </c>
      <c r="C77" s="748" t="s">
        <v>2094</v>
      </c>
      <c r="D77" s="748" t="s">
        <v>2092</v>
      </c>
      <c r="E77" s="748" t="s">
        <v>2095</v>
      </c>
      <c r="F77" s="752"/>
      <c r="G77" s="752"/>
      <c r="H77" s="766">
        <v>0</v>
      </c>
      <c r="I77" s="752">
        <v>1</v>
      </c>
      <c r="J77" s="752">
        <v>1507.42</v>
      </c>
      <c r="K77" s="766">
        <v>1</v>
      </c>
      <c r="L77" s="752">
        <v>1</v>
      </c>
      <c r="M77" s="753">
        <v>1507.42</v>
      </c>
    </row>
    <row r="78" spans="1:13" ht="14.4" customHeight="1" x14ac:dyDescent="0.3">
      <c r="A78" s="747" t="s">
        <v>612</v>
      </c>
      <c r="B78" s="748" t="s">
        <v>2090</v>
      </c>
      <c r="C78" s="748" t="s">
        <v>2096</v>
      </c>
      <c r="D78" s="748" t="s">
        <v>2097</v>
      </c>
      <c r="E78" s="748" t="s">
        <v>2098</v>
      </c>
      <c r="F78" s="752">
        <v>2</v>
      </c>
      <c r="G78" s="752">
        <v>338.91999999999996</v>
      </c>
      <c r="H78" s="766">
        <v>1</v>
      </c>
      <c r="I78" s="752"/>
      <c r="J78" s="752"/>
      <c r="K78" s="766">
        <v>0</v>
      </c>
      <c r="L78" s="752">
        <v>2</v>
      </c>
      <c r="M78" s="753">
        <v>338.91999999999996</v>
      </c>
    </row>
    <row r="79" spans="1:13" ht="14.4" customHeight="1" x14ac:dyDescent="0.3">
      <c r="A79" s="747" t="s">
        <v>612</v>
      </c>
      <c r="B79" s="748" t="s">
        <v>2099</v>
      </c>
      <c r="C79" s="748" t="s">
        <v>2100</v>
      </c>
      <c r="D79" s="748" t="s">
        <v>965</v>
      </c>
      <c r="E79" s="748" t="s">
        <v>966</v>
      </c>
      <c r="F79" s="752">
        <v>1</v>
      </c>
      <c r="G79" s="752">
        <v>426.59999999999997</v>
      </c>
      <c r="H79" s="766">
        <v>1</v>
      </c>
      <c r="I79" s="752"/>
      <c r="J79" s="752"/>
      <c r="K79" s="766">
        <v>0</v>
      </c>
      <c r="L79" s="752">
        <v>1</v>
      </c>
      <c r="M79" s="753">
        <v>426.59999999999997</v>
      </c>
    </row>
    <row r="80" spans="1:13" ht="14.4" customHeight="1" x14ac:dyDescent="0.3">
      <c r="A80" s="747" t="s">
        <v>612</v>
      </c>
      <c r="B80" s="748" t="s">
        <v>2101</v>
      </c>
      <c r="C80" s="748" t="s">
        <v>2102</v>
      </c>
      <c r="D80" s="748" t="s">
        <v>2103</v>
      </c>
      <c r="E80" s="748" t="s">
        <v>2104</v>
      </c>
      <c r="F80" s="752"/>
      <c r="G80" s="752"/>
      <c r="H80" s="766">
        <v>0</v>
      </c>
      <c r="I80" s="752">
        <v>2</v>
      </c>
      <c r="J80" s="752">
        <v>271.39999999999998</v>
      </c>
      <c r="K80" s="766">
        <v>1</v>
      </c>
      <c r="L80" s="752">
        <v>2</v>
      </c>
      <c r="M80" s="753">
        <v>271.39999999999998</v>
      </c>
    </row>
    <row r="81" spans="1:13" ht="14.4" customHeight="1" x14ac:dyDescent="0.3">
      <c r="A81" s="747" t="s">
        <v>612</v>
      </c>
      <c r="B81" s="748" t="s">
        <v>2105</v>
      </c>
      <c r="C81" s="748" t="s">
        <v>2106</v>
      </c>
      <c r="D81" s="748" t="s">
        <v>2107</v>
      </c>
      <c r="E81" s="748" t="s">
        <v>2108</v>
      </c>
      <c r="F81" s="752"/>
      <c r="G81" s="752"/>
      <c r="H81" s="766">
        <v>0</v>
      </c>
      <c r="I81" s="752">
        <v>2</v>
      </c>
      <c r="J81" s="752">
        <v>39.28</v>
      </c>
      <c r="K81" s="766">
        <v>1</v>
      </c>
      <c r="L81" s="752">
        <v>2</v>
      </c>
      <c r="M81" s="753">
        <v>39.28</v>
      </c>
    </row>
    <row r="82" spans="1:13" ht="14.4" customHeight="1" x14ac:dyDescent="0.3">
      <c r="A82" s="747" t="s">
        <v>612</v>
      </c>
      <c r="B82" s="748" t="s">
        <v>2105</v>
      </c>
      <c r="C82" s="748" t="s">
        <v>2109</v>
      </c>
      <c r="D82" s="748" t="s">
        <v>2107</v>
      </c>
      <c r="E82" s="748" t="s">
        <v>2110</v>
      </c>
      <c r="F82" s="752"/>
      <c r="G82" s="752"/>
      <c r="H82" s="766">
        <v>0</v>
      </c>
      <c r="I82" s="752">
        <v>4</v>
      </c>
      <c r="J82" s="752">
        <v>36.479999999999997</v>
      </c>
      <c r="K82" s="766">
        <v>1</v>
      </c>
      <c r="L82" s="752">
        <v>4</v>
      </c>
      <c r="M82" s="753">
        <v>36.479999999999997</v>
      </c>
    </row>
    <row r="83" spans="1:13" ht="14.4" customHeight="1" x14ac:dyDescent="0.3">
      <c r="A83" s="747" t="s">
        <v>612</v>
      </c>
      <c r="B83" s="748" t="s">
        <v>2111</v>
      </c>
      <c r="C83" s="748" t="s">
        <v>2112</v>
      </c>
      <c r="D83" s="748" t="s">
        <v>2113</v>
      </c>
      <c r="E83" s="748" t="s">
        <v>2114</v>
      </c>
      <c r="F83" s="752"/>
      <c r="G83" s="752"/>
      <c r="H83" s="766">
        <v>0</v>
      </c>
      <c r="I83" s="752">
        <v>2</v>
      </c>
      <c r="J83" s="752">
        <v>561</v>
      </c>
      <c r="K83" s="766">
        <v>1</v>
      </c>
      <c r="L83" s="752">
        <v>2</v>
      </c>
      <c r="M83" s="753">
        <v>561</v>
      </c>
    </row>
    <row r="84" spans="1:13" ht="14.4" customHeight="1" x14ac:dyDescent="0.3">
      <c r="A84" s="747" t="s">
        <v>612</v>
      </c>
      <c r="B84" s="748" t="s">
        <v>2115</v>
      </c>
      <c r="C84" s="748" t="s">
        <v>2116</v>
      </c>
      <c r="D84" s="748" t="s">
        <v>1051</v>
      </c>
      <c r="E84" s="748" t="s">
        <v>2117</v>
      </c>
      <c r="F84" s="752"/>
      <c r="G84" s="752"/>
      <c r="H84" s="766">
        <v>0</v>
      </c>
      <c r="I84" s="752">
        <v>12</v>
      </c>
      <c r="J84" s="752">
        <v>546.66000000000008</v>
      </c>
      <c r="K84" s="766">
        <v>1</v>
      </c>
      <c r="L84" s="752">
        <v>12</v>
      </c>
      <c r="M84" s="753">
        <v>546.66000000000008</v>
      </c>
    </row>
    <row r="85" spans="1:13" ht="14.4" customHeight="1" x14ac:dyDescent="0.3">
      <c r="A85" s="747" t="s">
        <v>612</v>
      </c>
      <c r="B85" s="748" t="s">
        <v>2118</v>
      </c>
      <c r="C85" s="748" t="s">
        <v>2119</v>
      </c>
      <c r="D85" s="748" t="s">
        <v>2120</v>
      </c>
      <c r="E85" s="748" t="s">
        <v>2121</v>
      </c>
      <c r="F85" s="752"/>
      <c r="G85" s="752"/>
      <c r="H85" s="766">
        <v>0</v>
      </c>
      <c r="I85" s="752">
        <v>1</v>
      </c>
      <c r="J85" s="752">
        <v>91.530000000000015</v>
      </c>
      <c r="K85" s="766">
        <v>1</v>
      </c>
      <c r="L85" s="752">
        <v>1</v>
      </c>
      <c r="M85" s="753">
        <v>91.530000000000015</v>
      </c>
    </row>
    <row r="86" spans="1:13" ht="14.4" customHeight="1" x14ac:dyDescent="0.3">
      <c r="A86" s="747" t="s">
        <v>612</v>
      </c>
      <c r="B86" s="748" t="s">
        <v>2122</v>
      </c>
      <c r="C86" s="748" t="s">
        <v>2123</v>
      </c>
      <c r="D86" s="748" t="s">
        <v>2124</v>
      </c>
      <c r="E86" s="748" t="s">
        <v>2125</v>
      </c>
      <c r="F86" s="752"/>
      <c r="G86" s="752"/>
      <c r="H86" s="766">
        <v>0</v>
      </c>
      <c r="I86" s="752">
        <v>1</v>
      </c>
      <c r="J86" s="752">
        <v>138.51</v>
      </c>
      <c r="K86" s="766">
        <v>1</v>
      </c>
      <c r="L86" s="752">
        <v>1</v>
      </c>
      <c r="M86" s="753">
        <v>138.51</v>
      </c>
    </row>
    <row r="87" spans="1:13" ht="14.4" customHeight="1" x14ac:dyDescent="0.3">
      <c r="A87" s="747" t="s">
        <v>612</v>
      </c>
      <c r="B87" s="748" t="s">
        <v>2126</v>
      </c>
      <c r="C87" s="748" t="s">
        <v>2127</v>
      </c>
      <c r="D87" s="748" t="s">
        <v>2128</v>
      </c>
      <c r="E87" s="748" t="s">
        <v>2129</v>
      </c>
      <c r="F87" s="752"/>
      <c r="G87" s="752"/>
      <c r="H87" s="766">
        <v>0</v>
      </c>
      <c r="I87" s="752">
        <v>1</v>
      </c>
      <c r="J87" s="752">
        <v>427.99</v>
      </c>
      <c r="K87" s="766">
        <v>1</v>
      </c>
      <c r="L87" s="752">
        <v>1</v>
      </c>
      <c r="M87" s="753">
        <v>427.99</v>
      </c>
    </row>
    <row r="88" spans="1:13" ht="14.4" customHeight="1" x14ac:dyDescent="0.3">
      <c r="A88" s="747" t="s">
        <v>612</v>
      </c>
      <c r="B88" s="748" t="s">
        <v>2130</v>
      </c>
      <c r="C88" s="748" t="s">
        <v>2131</v>
      </c>
      <c r="D88" s="748" t="s">
        <v>680</v>
      </c>
      <c r="E88" s="748" t="s">
        <v>681</v>
      </c>
      <c r="F88" s="752"/>
      <c r="G88" s="752"/>
      <c r="H88" s="766">
        <v>0</v>
      </c>
      <c r="I88" s="752">
        <v>1</v>
      </c>
      <c r="J88" s="752">
        <v>128.61000000000001</v>
      </c>
      <c r="K88" s="766">
        <v>1</v>
      </c>
      <c r="L88" s="752">
        <v>1</v>
      </c>
      <c r="M88" s="753">
        <v>128.61000000000001</v>
      </c>
    </row>
    <row r="89" spans="1:13" ht="14.4" customHeight="1" x14ac:dyDescent="0.3">
      <c r="A89" s="747" t="s">
        <v>612</v>
      </c>
      <c r="B89" s="748" t="s">
        <v>2132</v>
      </c>
      <c r="C89" s="748" t="s">
        <v>2133</v>
      </c>
      <c r="D89" s="748" t="s">
        <v>1048</v>
      </c>
      <c r="E89" s="748" t="s">
        <v>697</v>
      </c>
      <c r="F89" s="752"/>
      <c r="G89" s="752"/>
      <c r="H89" s="766">
        <v>0</v>
      </c>
      <c r="I89" s="752">
        <v>3</v>
      </c>
      <c r="J89" s="752">
        <v>89.59</v>
      </c>
      <c r="K89" s="766">
        <v>1</v>
      </c>
      <c r="L89" s="752">
        <v>3</v>
      </c>
      <c r="M89" s="753">
        <v>89.59</v>
      </c>
    </row>
    <row r="90" spans="1:13" ht="14.4" customHeight="1" x14ac:dyDescent="0.3">
      <c r="A90" s="747" t="s">
        <v>617</v>
      </c>
      <c r="B90" s="748" t="s">
        <v>2134</v>
      </c>
      <c r="C90" s="748" t="s">
        <v>2135</v>
      </c>
      <c r="D90" s="748" t="s">
        <v>1250</v>
      </c>
      <c r="E90" s="748" t="s">
        <v>2136</v>
      </c>
      <c r="F90" s="752"/>
      <c r="G90" s="752"/>
      <c r="H90" s="766">
        <v>0</v>
      </c>
      <c r="I90" s="752">
        <v>1</v>
      </c>
      <c r="J90" s="752">
        <v>60.590000000000018</v>
      </c>
      <c r="K90" s="766">
        <v>1</v>
      </c>
      <c r="L90" s="752">
        <v>1</v>
      </c>
      <c r="M90" s="753">
        <v>60.590000000000018</v>
      </c>
    </row>
    <row r="91" spans="1:13" ht="14.4" customHeight="1" x14ac:dyDescent="0.3">
      <c r="A91" s="747" t="s">
        <v>617</v>
      </c>
      <c r="B91" s="748" t="s">
        <v>1874</v>
      </c>
      <c r="C91" s="748" t="s">
        <v>2137</v>
      </c>
      <c r="D91" s="748" t="s">
        <v>1151</v>
      </c>
      <c r="E91" s="748" t="s">
        <v>2138</v>
      </c>
      <c r="F91" s="752"/>
      <c r="G91" s="752"/>
      <c r="H91" s="766">
        <v>0</v>
      </c>
      <c r="I91" s="752">
        <v>16</v>
      </c>
      <c r="J91" s="752">
        <v>265.27999999999997</v>
      </c>
      <c r="K91" s="766">
        <v>1</v>
      </c>
      <c r="L91" s="752">
        <v>16</v>
      </c>
      <c r="M91" s="753">
        <v>265.27999999999997</v>
      </c>
    </row>
    <row r="92" spans="1:13" ht="14.4" customHeight="1" x14ac:dyDescent="0.3">
      <c r="A92" s="747" t="s">
        <v>617</v>
      </c>
      <c r="B92" s="748" t="s">
        <v>1874</v>
      </c>
      <c r="C92" s="748" t="s">
        <v>1878</v>
      </c>
      <c r="D92" s="748" t="s">
        <v>1876</v>
      </c>
      <c r="E92" s="748" t="s">
        <v>1879</v>
      </c>
      <c r="F92" s="752"/>
      <c r="G92" s="752"/>
      <c r="H92" s="766">
        <v>0</v>
      </c>
      <c r="I92" s="752">
        <v>4</v>
      </c>
      <c r="J92" s="752">
        <v>171.56</v>
      </c>
      <c r="K92" s="766">
        <v>1</v>
      </c>
      <c r="L92" s="752">
        <v>4</v>
      </c>
      <c r="M92" s="753">
        <v>171.56</v>
      </c>
    </row>
    <row r="93" spans="1:13" ht="14.4" customHeight="1" x14ac:dyDescent="0.3">
      <c r="A93" s="747" t="s">
        <v>617</v>
      </c>
      <c r="B93" s="748" t="s">
        <v>1885</v>
      </c>
      <c r="C93" s="748" t="s">
        <v>1886</v>
      </c>
      <c r="D93" s="748" t="s">
        <v>1887</v>
      </c>
      <c r="E93" s="748" t="s">
        <v>1888</v>
      </c>
      <c r="F93" s="752"/>
      <c r="G93" s="752"/>
      <c r="H93" s="766">
        <v>0</v>
      </c>
      <c r="I93" s="752">
        <v>2</v>
      </c>
      <c r="J93" s="752">
        <v>246.61999999999998</v>
      </c>
      <c r="K93" s="766">
        <v>1</v>
      </c>
      <c r="L93" s="752">
        <v>2</v>
      </c>
      <c r="M93" s="753">
        <v>246.61999999999998</v>
      </c>
    </row>
    <row r="94" spans="1:13" ht="14.4" customHeight="1" x14ac:dyDescent="0.3">
      <c r="A94" s="747" t="s">
        <v>617</v>
      </c>
      <c r="B94" s="748" t="s">
        <v>1900</v>
      </c>
      <c r="C94" s="748" t="s">
        <v>1901</v>
      </c>
      <c r="D94" s="748" t="s">
        <v>1902</v>
      </c>
      <c r="E94" s="748" t="s">
        <v>1903</v>
      </c>
      <c r="F94" s="752"/>
      <c r="G94" s="752"/>
      <c r="H94" s="766">
        <v>0</v>
      </c>
      <c r="I94" s="752">
        <v>1</v>
      </c>
      <c r="J94" s="752">
        <v>15.510000000000003</v>
      </c>
      <c r="K94" s="766">
        <v>1</v>
      </c>
      <c r="L94" s="752">
        <v>1</v>
      </c>
      <c r="M94" s="753">
        <v>15.510000000000003</v>
      </c>
    </row>
    <row r="95" spans="1:13" ht="14.4" customHeight="1" x14ac:dyDescent="0.3">
      <c r="A95" s="747" t="s">
        <v>617</v>
      </c>
      <c r="B95" s="748" t="s">
        <v>1909</v>
      </c>
      <c r="C95" s="748" t="s">
        <v>1910</v>
      </c>
      <c r="D95" s="748" t="s">
        <v>777</v>
      </c>
      <c r="E95" s="748" t="s">
        <v>1911</v>
      </c>
      <c r="F95" s="752"/>
      <c r="G95" s="752"/>
      <c r="H95" s="766">
        <v>0</v>
      </c>
      <c r="I95" s="752">
        <v>5</v>
      </c>
      <c r="J95" s="752">
        <v>16500</v>
      </c>
      <c r="K95" s="766">
        <v>1</v>
      </c>
      <c r="L95" s="752">
        <v>5</v>
      </c>
      <c r="M95" s="753">
        <v>16500</v>
      </c>
    </row>
    <row r="96" spans="1:13" ht="14.4" customHeight="1" x14ac:dyDescent="0.3">
      <c r="A96" s="747" t="s">
        <v>617</v>
      </c>
      <c r="B96" s="748" t="s">
        <v>1916</v>
      </c>
      <c r="C96" s="748" t="s">
        <v>1917</v>
      </c>
      <c r="D96" s="748" t="s">
        <v>1918</v>
      </c>
      <c r="E96" s="748" t="s">
        <v>1919</v>
      </c>
      <c r="F96" s="752"/>
      <c r="G96" s="752"/>
      <c r="H96" s="766">
        <v>0</v>
      </c>
      <c r="I96" s="752">
        <v>1</v>
      </c>
      <c r="J96" s="752">
        <v>350.77</v>
      </c>
      <c r="K96" s="766">
        <v>1</v>
      </c>
      <c r="L96" s="752">
        <v>1</v>
      </c>
      <c r="M96" s="753">
        <v>350.77</v>
      </c>
    </row>
    <row r="97" spans="1:13" ht="14.4" customHeight="1" x14ac:dyDescent="0.3">
      <c r="A97" s="747" t="s">
        <v>617</v>
      </c>
      <c r="B97" s="748" t="s">
        <v>1920</v>
      </c>
      <c r="C97" s="748" t="s">
        <v>2139</v>
      </c>
      <c r="D97" s="748" t="s">
        <v>707</v>
      </c>
      <c r="E97" s="748" t="s">
        <v>2140</v>
      </c>
      <c r="F97" s="752"/>
      <c r="G97" s="752"/>
      <c r="H97" s="766">
        <v>0</v>
      </c>
      <c r="I97" s="752">
        <v>1</v>
      </c>
      <c r="J97" s="752">
        <v>44.66</v>
      </c>
      <c r="K97" s="766">
        <v>1</v>
      </c>
      <c r="L97" s="752">
        <v>1</v>
      </c>
      <c r="M97" s="753">
        <v>44.66</v>
      </c>
    </row>
    <row r="98" spans="1:13" ht="14.4" customHeight="1" x14ac:dyDescent="0.3">
      <c r="A98" s="747" t="s">
        <v>617</v>
      </c>
      <c r="B98" s="748" t="s">
        <v>1920</v>
      </c>
      <c r="C98" s="748" t="s">
        <v>1921</v>
      </c>
      <c r="D98" s="748" t="s">
        <v>707</v>
      </c>
      <c r="E98" s="748" t="s">
        <v>1922</v>
      </c>
      <c r="F98" s="752"/>
      <c r="G98" s="752"/>
      <c r="H98" s="766">
        <v>0</v>
      </c>
      <c r="I98" s="752">
        <v>1</v>
      </c>
      <c r="J98" s="752">
        <v>89.310000000000016</v>
      </c>
      <c r="K98" s="766">
        <v>1</v>
      </c>
      <c r="L98" s="752">
        <v>1</v>
      </c>
      <c r="M98" s="753">
        <v>89.310000000000016</v>
      </c>
    </row>
    <row r="99" spans="1:13" ht="14.4" customHeight="1" x14ac:dyDescent="0.3">
      <c r="A99" s="747" t="s">
        <v>617</v>
      </c>
      <c r="B99" s="748" t="s">
        <v>1923</v>
      </c>
      <c r="C99" s="748" t="s">
        <v>1924</v>
      </c>
      <c r="D99" s="748" t="s">
        <v>1925</v>
      </c>
      <c r="E99" s="748" t="s">
        <v>1926</v>
      </c>
      <c r="F99" s="752"/>
      <c r="G99" s="752"/>
      <c r="H99" s="766">
        <v>0</v>
      </c>
      <c r="I99" s="752">
        <v>1</v>
      </c>
      <c r="J99" s="752">
        <v>97.769999999999982</v>
      </c>
      <c r="K99" s="766">
        <v>1</v>
      </c>
      <c r="L99" s="752">
        <v>1</v>
      </c>
      <c r="M99" s="753">
        <v>97.769999999999982</v>
      </c>
    </row>
    <row r="100" spans="1:13" ht="14.4" customHeight="1" x14ac:dyDescent="0.3">
      <c r="A100" s="747" t="s">
        <v>617</v>
      </c>
      <c r="B100" s="748" t="s">
        <v>1927</v>
      </c>
      <c r="C100" s="748" t="s">
        <v>2141</v>
      </c>
      <c r="D100" s="748" t="s">
        <v>1929</v>
      </c>
      <c r="E100" s="748" t="s">
        <v>2142</v>
      </c>
      <c r="F100" s="752"/>
      <c r="G100" s="752"/>
      <c r="H100" s="766">
        <v>0</v>
      </c>
      <c r="I100" s="752">
        <v>1</v>
      </c>
      <c r="J100" s="752">
        <v>51.83</v>
      </c>
      <c r="K100" s="766">
        <v>1</v>
      </c>
      <c r="L100" s="752">
        <v>1</v>
      </c>
      <c r="M100" s="753">
        <v>51.83</v>
      </c>
    </row>
    <row r="101" spans="1:13" ht="14.4" customHeight="1" x14ac:dyDescent="0.3">
      <c r="A101" s="747" t="s">
        <v>617</v>
      </c>
      <c r="B101" s="748" t="s">
        <v>1933</v>
      </c>
      <c r="C101" s="748" t="s">
        <v>1934</v>
      </c>
      <c r="D101" s="748" t="s">
        <v>782</v>
      </c>
      <c r="E101" s="748" t="s">
        <v>783</v>
      </c>
      <c r="F101" s="752"/>
      <c r="G101" s="752"/>
      <c r="H101" s="766">
        <v>0</v>
      </c>
      <c r="I101" s="752">
        <v>6</v>
      </c>
      <c r="J101" s="752">
        <v>242.34000000000003</v>
      </c>
      <c r="K101" s="766">
        <v>1</v>
      </c>
      <c r="L101" s="752">
        <v>6</v>
      </c>
      <c r="M101" s="753">
        <v>242.34000000000003</v>
      </c>
    </row>
    <row r="102" spans="1:13" ht="14.4" customHeight="1" x14ac:dyDescent="0.3">
      <c r="A102" s="747" t="s">
        <v>617</v>
      </c>
      <c r="B102" s="748" t="s">
        <v>1933</v>
      </c>
      <c r="C102" s="748" t="s">
        <v>1935</v>
      </c>
      <c r="D102" s="748" t="s">
        <v>779</v>
      </c>
      <c r="E102" s="748" t="s">
        <v>1936</v>
      </c>
      <c r="F102" s="752"/>
      <c r="G102" s="752"/>
      <c r="H102" s="766">
        <v>0</v>
      </c>
      <c r="I102" s="752">
        <v>4</v>
      </c>
      <c r="J102" s="752">
        <v>126.29</v>
      </c>
      <c r="K102" s="766">
        <v>1</v>
      </c>
      <c r="L102" s="752">
        <v>4</v>
      </c>
      <c r="M102" s="753">
        <v>126.29</v>
      </c>
    </row>
    <row r="103" spans="1:13" ht="14.4" customHeight="1" x14ac:dyDescent="0.3">
      <c r="A103" s="747" t="s">
        <v>617</v>
      </c>
      <c r="B103" s="748" t="s">
        <v>1943</v>
      </c>
      <c r="C103" s="748" t="s">
        <v>2143</v>
      </c>
      <c r="D103" s="748" t="s">
        <v>1479</v>
      </c>
      <c r="E103" s="748" t="s">
        <v>2144</v>
      </c>
      <c r="F103" s="752"/>
      <c r="G103" s="752"/>
      <c r="H103" s="766">
        <v>0</v>
      </c>
      <c r="I103" s="752">
        <v>1</v>
      </c>
      <c r="J103" s="752">
        <v>26.47</v>
      </c>
      <c r="K103" s="766">
        <v>1</v>
      </c>
      <c r="L103" s="752">
        <v>1</v>
      </c>
      <c r="M103" s="753">
        <v>26.47</v>
      </c>
    </row>
    <row r="104" spans="1:13" ht="14.4" customHeight="1" x14ac:dyDescent="0.3">
      <c r="A104" s="747" t="s">
        <v>617</v>
      </c>
      <c r="B104" s="748" t="s">
        <v>1943</v>
      </c>
      <c r="C104" s="748" t="s">
        <v>2145</v>
      </c>
      <c r="D104" s="748" t="s">
        <v>1479</v>
      </c>
      <c r="E104" s="748" t="s">
        <v>1518</v>
      </c>
      <c r="F104" s="752"/>
      <c r="G104" s="752"/>
      <c r="H104" s="766">
        <v>0</v>
      </c>
      <c r="I104" s="752">
        <v>3</v>
      </c>
      <c r="J104" s="752">
        <v>260.53999999999996</v>
      </c>
      <c r="K104" s="766">
        <v>1</v>
      </c>
      <c r="L104" s="752">
        <v>3</v>
      </c>
      <c r="M104" s="753">
        <v>260.53999999999996</v>
      </c>
    </row>
    <row r="105" spans="1:13" ht="14.4" customHeight="1" x14ac:dyDescent="0.3">
      <c r="A105" s="747" t="s">
        <v>617</v>
      </c>
      <c r="B105" s="748" t="s">
        <v>1946</v>
      </c>
      <c r="C105" s="748" t="s">
        <v>1947</v>
      </c>
      <c r="D105" s="748" t="s">
        <v>1948</v>
      </c>
      <c r="E105" s="748" t="s">
        <v>1949</v>
      </c>
      <c r="F105" s="752"/>
      <c r="G105" s="752"/>
      <c r="H105" s="766">
        <v>0</v>
      </c>
      <c r="I105" s="752">
        <v>1</v>
      </c>
      <c r="J105" s="752">
        <v>64.859999999999985</v>
      </c>
      <c r="K105" s="766">
        <v>1</v>
      </c>
      <c r="L105" s="752">
        <v>1</v>
      </c>
      <c r="M105" s="753">
        <v>64.859999999999985</v>
      </c>
    </row>
    <row r="106" spans="1:13" ht="14.4" customHeight="1" x14ac:dyDescent="0.3">
      <c r="A106" s="747" t="s">
        <v>617</v>
      </c>
      <c r="B106" s="748" t="s">
        <v>2146</v>
      </c>
      <c r="C106" s="748" t="s">
        <v>2147</v>
      </c>
      <c r="D106" s="748" t="s">
        <v>2148</v>
      </c>
      <c r="E106" s="748" t="s">
        <v>2149</v>
      </c>
      <c r="F106" s="752"/>
      <c r="G106" s="752"/>
      <c r="H106" s="766">
        <v>0</v>
      </c>
      <c r="I106" s="752">
        <v>1</v>
      </c>
      <c r="J106" s="752">
        <v>24.270000000000007</v>
      </c>
      <c r="K106" s="766">
        <v>1</v>
      </c>
      <c r="L106" s="752">
        <v>1</v>
      </c>
      <c r="M106" s="753">
        <v>24.270000000000007</v>
      </c>
    </row>
    <row r="107" spans="1:13" ht="14.4" customHeight="1" x14ac:dyDescent="0.3">
      <c r="A107" s="747" t="s">
        <v>617</v>
      </c>
      <c r="B107" s="748" t="s">
        <v>2146</v>
      </c>
      <c r="C107" s="748" t="s">
        <v>2150</v>
      </c>
      <c r="D107" s="748" t="s">
        <v>2148</v>
      </c>
      <c r="E107" s="748" t="s">
        <v>2151</v>
      </c>
      <c r="F107" s="752"/>
      <c r="G107" s="752"/>
      <c r="H107" s="766">
        <v>0</v>
      </c>
      <c r="I107" s="752">
        <v>1</v>
      </c>
      <c r="J107" s="752">
        <v>43.82</v>
      </c>
      <c r="K107" s="766">
        <v>1</v>
      </c>
      <c r="L107" s="752">
        <v>1</v>
      </c>
      <c r="M107" s="753">
        <v>43.82</v>
      </c>
    </row>
    <row r="108" spans="1:13" ht="14.4" customHeight="1" x14ac:dyDescent="0.3">
      <c r="A108" s="747" t="s">
        <v>617</v>
      </c>
      <c r="B108" s="748" t="s">
        <v>1956</v>
      </c>
      <c r="C108" s="748" t="s">
        <v>1957</v>
      </c>
      <c r="D108" s="748" t="s">
        <v>1958</v>
      </c>
      <c r="E108" s="748" t="s">
        <v>1959</v>
      </c>
      <c r="F108" s="752"/>
      <c r="G108" s="752"/>
      <c r="H108" s="766">
        <v>0</v>
      </c>
      <c r="I108" s="752">
        <v>1</v>
      </c>
      <c r="J108" s="752">
        <v>33.139999999999993</v>
      </c>
      <c r="K108" s="766">
        <v>1</v>
      </c>
      <c r="L108" s="752">
        <v>1</v>
      </c>
      <c r="M108" s="753">
        <v>33.139999999999993</v>
      </c>
    </row>
    <row r="109" spans="1:13" ht="14.4" customHeight="1" x14ac:dyDescent="0.3">
      <c r="A109" s="747" t="s">
        <v>617</v>
      </c>
      <c r="B109" s="748" t="s">
        <v>1965</v>
      </c>
      <c r="C109" s="748" t="s">
        <v>2152</v>
      </c>
      <c r="D109" s="748" t="s">
        <v>1967</v>
      </c>
      <c r="E109" s="748" t="s">
        <v>1953</v>
      </c>
      <c r="F109" s="752"/>
      <c r="G109" s="752"/>
      <c r="H109" s="766">
        <v>0</v>
      </c>
      <c r="I109" s="752">
        <v>3</v>
      </c>
      <c r="J109" s="752">
        <v>90.539999999999992</v>
      </c>
      <c r="K109" s="766">
        <v>1</v>
      </c>
      <c r="L109" s="752">
        <v>3</v>
      </c>
      <c r="M109" s="753">
        <v>90.539999999999992</v>
      </c>
    </row>
    <row r="110" spans="1:13" ht="14.4" customHeight="1" x14ac:dyDescent="0.3">
      <c r="A110" s="747" t="s">
        <v>617</v>
      </c>
      <c r="B110" s="748" t="s">
        <v>1969</v>
      </c>
      <c r="C110" s="748" t="s">
        <v>2153</v>
      </c>
      <c r="D110" s="748" t="s">
        <v>1971</v>
      </c>
      <c r="E110" s="748" t="s">
        <v>2154</v>
      </c>
      <c r="F110" s="752"/>
      <c r="G110" s="752"/>
      <c r="H110" s="766">
        <v>0</v>
      </c>
      <c r="I110" s="752">
        <v>2</v>
      </c>
      <c r="J110" s="752">
        <v>508.5</v>
      </c>
      <c r="K110" s="766">
        <v>1</v>
      </c>
      <c r="L110" s="752">
        <v>2</v>
      </c>
      <c r="M110" s="753">
        <v>508.5</v>
      </c>
    </row>
    <row r="111" spans="1:13" ht="14.4" customHeight="1" x14ac:dyDescent="0.3">
      <c r="A111" s="747" t="s">
        <v>617</v>
      </c>
      <c r="B111" s="748" t="s">
        <v>1969</v>
      </c>
      <c r="C111" s="748" t="s">
        <v>2155</v>
      </c>
      <c r="D111" s="748" t="s">
        <v>1971</v>
      </c>
      <c r="E111" s="748" t="s">
        <v>2156</v>
      </c>
      <c r="F111" s="752"/>
      <c r="G111" s="752"/>
      <c r="H111" s="766">
        <v>0</v>
      </c>
      <c r="I111" s="752">
        <v>1</v>
      </c>
      <c r="J111" s="752">
        <v>683.61</v>
      </c>
      <c r="K111" s="766">
        <v>1</v>
      </c>
      <c r="L111" s="752">
        <v>1</v>
      </c>
      <c r="M111" s="753">
        <v>683.61</v>
      </c>
    </row>
    <row r="112" spans="1:13" ht="14.4" customHeight="1" x14ac:dyDescent="0.3">
      <c r="A112" s="747" t="s">
        <v>617</v>
      </c>
      <c r="B112" s="748" t="s">
        <v>1969</v>
      </c>
      <c r="C112" s="748" t="s">
        <v>2157</v>
      </c>
      <c r="D112" s="748" t="s">
        <v>2158</v>
      </c>
      <c r="E112" s="748" t="s">
        <v>2159</v>
      </c>
      <c r="F112" s="752"/>
      <c r="G112" s="752"/>
      <c r="H112" s="766">
        <v>0</v>
      </c>
      <c r="I112" s="752">
        <v>1</v>
      </c>
      <c r="J112" s="752">
        <v>59.649999999999991</v>
      </c>
      <c r="K112" s="766">
        <v>1</v>
      </c>
      <c r="L112" s="752">
        <v>1</v>
      </c>
      <c r="M112" s="753">
        <v>59.649999999999991</v>
      </c>
    </row>
    <row r="113" spans="1:13" ht="14.4" customHeight="1" x14ac:dyDescent="0.3">
      <c r="A113" s="747" t="s">
        <v>617</v>
      </c>
      <c r="B113" s="748" t="s">
        <v>2160</v>
      </c>
      <c r="C113" s="748" t="s">
        <v>2161</v>
      </c>
      <c r="D113" s="748" t="s">
        <v>2162</v>
      </c>
      <c r="E113" s="748" t="s">
        <v>2163</v>
      </c>
      <c r="F113" s="752"/>
      <c r="G113" s="752"/>
      <c r="H113" s="766">
        <v>0</v>
      </c>
      <c r="I113" s="752">
        <v>1</v>
      </c>
      <c r="J113" s="752">
        <v>140.72</v>
      </c>
      <c r="K113" s="766">
        <v>1</v>
      </c>
      <c r="L113" s="752">
        <v>1</v>
      </c>
      <c r="M113" s="753">
        <v>140.72</v>
      </c>
    </row>
    <row r="114" spans="1:13" ht="14.4" customHeight="1" x14ac:dyDescent="0.3">
      <c r="A114" s="747" t="s">
        <v>617</v>
      </c>
      <c r="B114" s="748" t="s">
        <v>2160</v>
      </c>
      <c r="C114" s="748" t="s">
        <v>2164</v>
      </c>
      <c r="D114" s="748" t="s">
        <v>2162</v>
      </c>
      <c r="E114" s="748" t="s">
        <v>2165</v>
      </c>
      <c r="F114" s="752"/>
      <c r="G114" s="752"/>
      <c r="H114" s="766">
        <v>0</v>
      </c>
      <c r="I114" s="752">
        <v>1</v>
      </c>
      <c r="J114" s="752">
        <v>168.44</v>
      </c>
      <c r="K114" s="766">
        <v>1</v>
      </c>
      <c r="L114" s="752">
        <v>1</v>
      </c>
      <c r="M114" s="753">
        <v>168.44</v>
      </c>
    </row>
    <row r="115" spans="1:13" ht="14.4" customHeight="1" x14ac:dyDescent="0.3">
      <c r="A115" s="747" t="s">
        <v>617</v>
      </c>
      <c r="B115" s="748" t="s">
        <v>2166</v>
      </c>
      <c r="C115" s="748" t="s">
        <v>2167</v>
      </c>
      <c r="D115" s="748" t="s">
        <v>2168</v>
      </c>
      <c r="E115" s="748" t="s">
        <v>2169</v>
      </c>
      <c r="F115" s="752"/>
      <c r="G115" s="752"/>
      <c r="H115" s="766">
        <v>0</v>
      </c>
      <c r="I115" s="752">
        <v>3</v>
      </c>
      <c r="J115" s="752">
        <v>176.64000000000004</v>
      </c>
      <c r="K115" s="766">
        <v>1</v>
      </c>
      <c r="L115" s="752">
        <v>3</v>
      </c>
      <c r="M115" s="753">
        <v>176.64000000000004</v>
      </c>
    </row>
    <row r="116" spans="1:13" ht="14.4" customHeight="1" x14ac:dyDescent="0.3">
      <c r="A116" s="747" t="s">
        <v>617</v>
      </c>
      <c r="B116" s="748" t="s">
        <v>1973</v>
      </c>
      <c r="C116" s="748" t="s">
        <v>1979</v>
      </c>
      <c r="D116" s="748" t="s">
        <v>1975</v>
      </c>
      <c r="E116" s="748" t="s">
        <v>1980</v>
      </c>
      <c r="F116" s="752"/>
      <c r="G116" s="752"/>
      <c r="H116" s="766">
        <v>0</v>
      </c>
      <c r="I116" s="752">
        <v>2</v>
      </c>
      <c r="J116" s="752">
        <v>137.40000000000003</v>
      </c>
      <c r="K116" s="766">
        <v>1</v>
      </c>
      <c r="L116" s="752">
        <v>2</v>
      </c>
      <c r="M116" s="753">
        <v>137.40000000000003</v>
      </c>
    </row>
    <row r="117" spans="1:13" ht="14.4" customHeight="1" x14ac:dyDescent="0.3">
      <c r="A117" s="747" t="s">
        <v>617</v>
      </c>
      <c r="B117" s="748" t="s">
        <v>1973</v>
      </c>
      <c r="C117" s="748" t="s">
        <v>2170</v>
      </c>
      <c r="D117" s="748" t="s">
        <v>1975</v>
      </c>
      <c r="E117" s="748" t="s">
        <v>2171</v>
      </c>
      <c r="F117" s="752"/>
      <c r="G117" s="752"/>
      <c r="H117" s="766">
        <v>0</v>
      </c>
      <c r="I117" s="752">
        <v>2</v>
      </c>
      <c r="J117" s="752">
        <v>418.6</v>
      </c>
      <c r="K117" s="766">
        <v>1</v>
      </c>
      <c r="L117" s="752">
        <v>2</v>
      </c>
      <c r="M117" s="753">
        <v>418.6</v>
      </c>
    </row>
    <row r="118" spans="1:13" ht="14.4" customHeight="1" x14ac:dyDescent="0.3">
      <c r="A118" s="747" t="s">
        <v>617</v>
      </c>
      <c r="B118" s="748" t="s">
        <v>1981</v>
      </c>
      <c r="C118" s="748" t="s">
        <v>2172</v>
      </c>
      <c r="D118" s="748" t="s">
        <v>1983</v>
      </c>
      <c r="E118" s="748" t="s">
        <v>2173</v>
      </c>
      <c r="F118" s="752"/>
      <c r="G118" s="752"/>
      <c r="H118" s="766">
        <v>0</v>
      </c>
      <c r="I118" s="752">
        <v>2</v>
      </c>
      <c r="J118" s="752">
        <v>466.18000000000006</v>
      </c>
      <c r="K118" s="766">
        <v>1</v>
      </c>
      <c r="L118" s="752">
        <v>2</v>
      </c>
      <c r="M118" s="753">
        <v>466.18000000000006</v>
      </c>
    </row>
    <row r="119" spans="1:13" ht="14.4" customHeight="1" x14ac:dyDescent="0.3">
      <c r="A119" s="747" t="s">
        <v>617</v>
      </c>
      <c r="B119" s="748" t="s">
        <v>1989</v>
      </c>
      <c r="C119" s="748" t="s">
        <v>1990</v>
      </c>
      <c r="D119" s="748" t="s">
        <v>773</v>
      </c>
      <c r="E119" s="748" t="s">
        <v>1991</v>
      </c>
      <c r="F119" s="752"/>
      <c r="G119" s="752"/>
      <c r="H119" s="766">
        <v>0</v>
      </c>
      <c r="I119" s="752">
        <v>2</v>
      </c>
      <c r="J119" s="752">
        <v>149.02000000000004</v>
      </c>
      <c r="K119" s="766">
        <v>1</v>
      </c>
      <c r="L119" s="752">
        <v>2</v>
      </c>
      <c r="M119" s="753">
        <v>149.02000000000004</v>
      </c>
    </row>
    <row r="120" spans="1:13" ht="14.4" customHeight="1" x14ac:dyDescent="0.3">
      <c r="A120" s="747" t="s">
        <v>617</v>
      </c>
      <c r="B120" s="748" t="s">
        <v>1992</v>
      </c>
      <c r="C120" s="748" t="s">
        <v>1993</v>
      </c>
      <c r="D120" s="748" t="s">
        <v>985</v>
      </c>
      <c r="E120" s="748" t="s">
        <v>1994</v>
      </c>
      <c r="F120" s="752"/>
      <c r="G120" s="752"/>
      <c r="H120" s="766">
        <v>0</v>
      </c>
      <c r="I120" s="752">
        <v>31</v>
      </c>
      <c r="J120" s="752">
        <v>5285.3</v>
      </c>
      <c r="K120" s="766">
        <v>1</v>
      </c>
      <c r="L120" s="752">
        <v>31</v>
      </c>
      <c r="M120" s="753">
        <v>5285.3</v>
      </c>
    </row>
    <row r="121" spans="1:13" ht="14.4" customHeight="1" x14ac:dyDescent="0.3">
      <c r="A121" s="747" t="s">
        <v>617</v>
      </c>
      <c r="B121" s="748" t="s">
        <v>1992</v>
      </c>
      <c r="C121" s="748" t="s">
        <v>1995</v>
      </c>
      <c r="D121" s="748" t="s">
        <v>985</v>
      </c>
      <c r="E121" s="748" t="s">
        <v>1996</v>
      </c>
      <c r="F121" s="752"/>
      <c r="G121" s="752"/>
      <c r="H121" s="766">
        <v>0</v>
      </c>
      <c r="I121" s="752">
        <v>131</v>
      </c>
      <c r="J121" s="752">
        <v>39310.51</v>
      </c>
      <c r="K121" s="766">
        <v>1</v>
      </c>
      <c r="L121" s="752">
        <v>131</v>
      </c>
      <c r="M121" s="753">
        <v>39310.51</v>
      </c>
    </row>
    <row r="122" spans="1:13" ht="14.4" customHeight="1" x14ac:dyDescent="0.3">
      <c r="A122" s="747" t="s">
        <v>617</v>
      </c>
      <c r="B122" s="748" t="s">
        <v>1997</v>
      </c>
      <c r="C122" s="748" t="s">
        <v>1998</v>
      </c>
      <c r="D122" s="748" t="s">
        <v>1999</v>
      </c>
      <c r="E122" s="748" t="s">
        <v>2000</v>
      </c>
      <c r="F122" s="752">
        <v>10</v>
      </c>
      <c r="G122" s="752">
        <v>362.8</v>
      </c>
      <c r="H122" s="766">
        <v>1</v>
      </c>
      <c r="I122" s="752"/>
      <c r="J122" s="752"/>
      <c r="K122" s="766">
        <v>0</v>
      </c>
      <c r="L122" s="752">
        <v>10</v>
      </c>
      <c r="M122" s="753">
        <v>362.8</v>
      </c>
    </row>
    <row r="123" spans="1:13" ht="14.4" customHeight="1" x14ac:dyDescent="0.3">
      <c r="A123" s="747" t="s">
        <v>617</v>
      </c>
      <c r="B123" s="748" t="s">
        <v>2001</v>
      </c>
      <c r="C123" s="748" t="s">
        <v>2007</v>
      </c>
      <c r="D123" s="748" t="s">
        <v>2008</v>
      </c>
      <c r="E123" s="748" t="s">
        <v>2009</v>
      </c>
      <c r="F123" s="752"/>
      <c r="G123" s="752"/>
      <c r="H123" s="766">
        <v>0</v>
      </c>
      <c r="I123" s="752">
        <v>3</v>
      </c>
      <c r="J123" s="752">
        <v>183.33999999999995</v>
      </c>
      <c r="K123" s="766">
        <v>1</v>
      </c>
      <c r="L123" s="752">
        <v>3</v>
      </c>
      <c r="M123" s="753">
        <v>183.33999999999995</v>
      </c>
    </row>
    <row r="124" spans="1:13" ht="14.4" customHeight="1" x14ac:dyDescent="0.3">
      <c r="A124" s="747" t="s">
        <v>617</v>
      </c>
      <c r="B124" s="748" t="s">
        <v>2001</v>
      </c>
      <c r="C124" s="748" t="s">
        <v>2010</v>
      </c>
      <c r="D124" s="748" t="s">
        <v>2008</v>
      </c>
      <c r="E124" s="748" t="s">
        <v>2011</v>
      </c>
      <c r="F124" s="752"/>
      <c r="G124" s="752"/>
      <c r="H124" s="766">
        <v>0</v>
      </c>
      <c r="I124" s="752">
        <v>1</v>
      </c>
      <c r="J124" s="752">
        <v>94.27000000000001</v>
      </c>
      <c r="K124" s="766">
        <v>1</v>
      </c>
      <c r="L124" s="752">
        <v>1</v>
      </c>
      <c r="M124" s="753">
        <v>94.27000000000001</v>
      </c>
    </row>
    <row r="125" spans="1:13" ht="14.4" customHeight="1" x14ac:dyDescent="0.3">
      <c r="A125" s="747" t="s">
        <v>617</v>
      </c>
      <c r="B125" s="748" t="s">
        <v>2012</v>
      </c>
      <c r="C125" s="748" t="s">
        <v>2013</v>
      </c>
      <c r="D125" s="748" t="s">
        <v>1074</v>
      </c>
      <c r="E125" s="748" t="s">
        <v>2014</v>
      </c>
      <c r="F125" s="752"/>
      <c r="G125" s="752"/>
      <c r="H125" s="766">
        <v>0</v>
      </c>
      <c r="I125" s="752">
        <v>1</v>
      </c>
      <c r="J125" s="752">
        <v>167.53999999999996</v>
      </c>
      <c r="K125" s="766">
        <v>1</v>
      </c>
      <c r="L125" s="752">
        <v>1</v>
      </c>
      <c r="M125" s="753">
        <v>167.53999999999996</v>
      </c>
    </row>
    <row r="126" spans="1:13" ht="14.4" customHeight="1" x14ac:dyDescent="0.3">
      <c r="A126" s="747" t="s">
        <v>617</v>
      </c>
      <c r="B126" s="748" t="s">
        <v>2012</v>
      </c>
      <c r="C126" s="748" t="s">
        <v>2015</v>
      </c>
      <c r="D126" s="748" t="s">
        <v>1074</v>
      </c>
      <c r="E126" s="748" t="s">
        <v>2016</v>
      </c>
      <c r="F126" s="752"/>
      <c r="G126" s="752"/>
      <c r="H126" s="766">
        <v>0</v>
      </c>
      <c r="I126" s="752">
        <v>1</v>
      </c>
      <c r="J126" s="752">
        <v>114.92000000000006</v>
      </c>
      <c r="K126" s="766">
        <v>1</v>
      </c>
      <c r="L126" s="752">
        <v>1</v>
      </c>
      <c r="M126" s="753">
        <v>114.92000000000006</v>
      </c>
    </row>
    <row r="127" spans="1:13" ht="14.4" customHeight="1" x14ac:dyDescent="0.3">
      <c r="A127" s="747" t="s">
        <v>617</v>
      </c>
      <c r="B127" s="748" t="s">
        <v>2174</v>
      </c>
      <c r="C127" s="748" t="s">
        <v>2175</v>
      </c>
      <c r="D127" s="748" t="s">
        <v>2176</v>
      </c>
      <c r="E127" s="748" t="s">
        <v>2177</v>
      </c>
      <c r="F127" s="752"/>
      <c r="G127" s="752"/>
      <c r="H127" s="766">
        <v>0</v>
      </c>
      <c r="I127" s="752">
        <v>3.1</v>
      </c>
      <c r="J127" s="752">
        <v>1421.97</v>
      </c>
      <c r="K127" s="766">
        <v>1</v>
      </c>
      <c r="L127" s="752">
        <v>3.1</v>
      </c>
      <c r="M127" s="753">
        <v>1421.97</v>
      </c>
    </row>
    <row r="128" spans="1:13" ht="14.4" customHeight="1" x14ac:dyDescent="0.3">
      <c r="A128" s="747" t="s">
        <v>617</v>
      </c>
      <c r="B128" s="748" t="s">
        <v>2020</v>
      </c>
      <c r="C128" s="748" t="s">
        <v>2021</v>
      </c>
      <c r="D128" s="748" t="s">
        <v>2022</v>
      </c>
      <c r="E128" s="748" t="s">
        <v>2023</v>
      </c>
      <c r="F128" s="752">
        <v>9</v>
      </c>
      <c r="G128" s="752">
        <v>10048.5</v>
      </c>
      <c r="H128" s="766">
        <v>1</v>
      </c>
      <c r="I128" s="752"/>
      <c r="J128" s="752"/>
      <c r="K128" s="766">
        <v>0</v>
      </c>
      <c r="L128" s="752">
        <v>9</v>
      </c>
      <c r="M128" s="753">
        <v>10048.5</v>
      </c>
    </row>
    <row r="129" spans="1:13" ht="14.4" customHeight="1" x14ac:dyDescent="0.3">
      <c r="A129" s="747" t="s">
        <v>617</v>
      </c>
      <c r="B129" s="748" t="s">
        <v>2020</v>
      </c>
      <c r="C129" s="748" t="s">
        <v>2027</v>
      </c>
      <c r="D129" s="748" t="s">
        <v>2025</v>
      </c>
      <c r="E129" s="748" t="s">
        <v>2023</v>
      </c>
      <c r="F129" s="752"/>
      <c r="G129" s="752"/>
      <c r="H129" s="766">
        <v>0</v>
      </c>
      <c r="I129" s="752">
        <v>3</v>
      </c>
      <c r="J129" s="752">
        <v>2755.5</v>
      </c>
      <c r="K129" s="766">
        <v>1</v>
      </c>
      <c r="L129" s="752">
        <v>3</v>
      </c>
      <c r="M129" s="753">
        <v>2755.5</v>
      </c>
    </row>
    <row r="130" spans="1:13" ht="14.4" customHeight="1" x14ac:dyDescent="0.3">
      <c r="A130" s="747" t="s">
        <v>617</v>
      </c>
      <c r="B130" s="748" t="s">
        <v>2032</v>
      </c>
      <c r="C130" s="748" t="s">
        <v>2033</v>
      </c>
      <c r="D130" s="748" t="s">
        <v>2034</v>
      </c>
      <c r="E130" s="748" t="s">
        <v>2035</v>
      </c>
      <c r="F130" s="752"/>
      <c r="G130" s="752"/>
      <c r="H130" s="766">
        <v>0</v>
      </c>
      <c r="I130" s="752">
        <v>34.200000000000003</v>
      </c>
      <c r="J130" s="752">
        <v>5266.8</v>
      </c>
      <c r="K130" s="766">
        <v>1</v>
      </c>
      <c r="L130" s="752">
        <v>34.200000000000003</v>
      </c>
      <c r="M130" s="753">
        <v>5266.8</v>
      </c>
    </row>
    <row r="131" spans="1:13" ht="14.4" customHeight="1" x14ac:dyDescent="0.3">
      <c r="A131" s="747" t="s">
        <v>617</v>
      </c>
      <c r="B131" s="748" t="s">
        <v>2032</v>
      </c>
      <c r="C131" s="748" t="s">
        <v>2036</v>
      </c>
      <c r="D131" s="748" t="s">
        <v>2034</v>
      </c>
      <c r="E131" s="748" t="s">
        <v>2037</v>
      </c>
      <c r="F131" s="752"/>
      <c r="G131" s="752"/>
      <c r="H131" s="766">
        <v>0</v>
      </c>
      <c r="I131" s="752">
        <v>34.200000000000003</v>
      </c>
      <c r="J131" s="752">
        <v>8991.18</v>
      </c>
      <c r="K131" s="766">
        <v>1</v>
      </c>
      <c r="L131" s="752">
        <v>34.200000000000003</v>
      </c>
      <c r="M131" s="753">
        <v>8991.18</v>
      </c>
    </row>
    <row r="132" spans="1:13" ht="14.4" customHeight="1" x14ac:dyDescent="0.3">
      <c r="A132" s="747" t="s">
        <v>617</v>
      </c>
      <c r="B132" s="748" t="s">
        <v>2038</v>
      </c>
      <c r="C132" s="748" t="s">
        <v>2039</v>
      </c>
      <c r="D132" s="748" t="s">
        <v>2040</v>
      </c>
      <c r="E132" s="748" t="s">
        <v>2041</v>
      </c>
      <c r="F132" s="752"/>
      <c r="G132" s="752"/>
      <c r="H132" s="766">
        <v>0</v>
      </c>
      <c r="I132" s="752">
        <v>2.7</v>
      </c>
      <c r="J132" s="752">
        <v>1516.077</v>
      </c>
      <c r="K132" s="766">
        <v>1</v>
      </c>
      <c r="L132" s="752">
        <v>2.7</v>
      </c>
      <c r="M132" s="753">
        <v>1516.077</v>
      </c>
    </row>
    <row r="133" spans="1:13" ht="14.4" customHeight="1" x14ac:dyDescent="0.3">
      <c r="A133" s="747" t="s">
        <v>617</v>
      </c>
      <c r="B133" s="748" t="s">
        <v>2042</v>
      </c>
      <c r="C133" s="748" t="s">
        <v>2043</v>
      </c>
      <c r="D133" s="748" t="s">
        <v>2044</v>
      </c>
      <c r="E133" s="748" t="s">
        <v>2045</v>
      </c>
      <c r="F133" s="752"/>
      <c r="G133" s="752"/>
      <c r="H133" s="766">
        <v>0</v>
      </c>
      <c r="I133" s="752">
        <v>20</v>
      </c>
      <c r="J133" s="752">
        <v>1057.6000000000001</v>
      </c>
      <c r="K133" s="766">
        <v>1</v>
      </c>
      <c r="L133" s="752">
        <v>20</v>
      </c>
      <c r="M133" s="753">
        <v>1057.6000000000001</v>
      </c>
    </row>
    <row r="134" spans="1:13" ht="14.4" customHeight="1" x14ac:dyDescent="0.3">
      <c r="A134" s="747" t="s">
        <v>617</v>
      </c>
      <c r="B134" s="748" t="s">
        <v>2178</v>
      </c>
      <c r="C134" s="748" t="s">
        <v>2179</v>
      </c>
      <c r="D134" s="748" t="s">
        <v>2180</v>
      </c>
      <c r="E134" s="748" t="s">
        <v>2181</v>
      </c>
      <c r="F134" s="752"/>
      <c r="G134" s="752"/>
      <c r="H134" s="766">
        <v>0</v>
      </c>
      <c r="I134" s="752">
        <v>8</v>
      </c>
      <c r="J134" s="752">
        <v>50117.45</v>
      </c>
      <c r="K134" s="766">
        <v>1</v>
      </c>
      <c r="L134" s="752">
        <v>8</v>
      </c>
      <c r="M134" s="753">
        <v>50117.45</v>
      </c>
    </row>
    <row r="135" spans="1:13" ht="14.4" customHeight="1" x14ac:dyDescent="0.3">
      <c r="A135" s="747" t="s">
        <v>617</v>
      </c>
      <c r="B135" s="748" t="s">
        <v>2178</v>
      </c>
      <c r="C135" s="748" t="s">
        <v>2182</v>
      </c>
      <c r="D135" s="748" t="s">
        <v>1310</v>
      </c>
      <c r="E135" s="748" t="s">
        <v>2183</v>
      </c>
      <c r="F135" s="752"/>
      <c r="G135" s="752"/>
      <c r="H135" s="766">
        <v>0</v>
      </c>
      <c r="I135" s="752">
        <v>1.4</v>
      </c>
      <c r="J135" s="752">
        <v>1567.1880000000001</v>
      </c>
      <c r="K135" s="766">
        <v>1</v>
      </c>
      <c r="L135" s="752">
        <v>1.4</v>
      </c>
      <c r="M135" s="753">
        <v>1567.1880000000001</v>
      </c>
    </row>
    <row r="136" spans="1:13" ht="14.4" customHeight="1" x14ac:dyDescent="0.3">
      <c r="A136" s="747" t="s">
        <v>617</v>
      </c>
      <c r="B136" s="748" t="s">
        <v>2046</v>
      </c>
      <c r="C136" s="748" t="s">
        <v>2047</v>
      </c>
      <c r="D136" s="748" t="s">
        <v>2048</v>
      </c>
      <c r="E136" s="748" t="s">
        <v>2049</v>
      </c>
      <c r="F136" s="752"/>
      <c r="G136" s="752"/>
      <c r="H136" s="766">
        <v>0</v>
      </c>
      <c r="I136" s="752">
        <v>2</v>
      </c>
      <c r="J136" s="752">
        <v>4227.5</v>
      </c>
      <c r="K136" s="766">
        <v>1</v>
      </c>
      <c r="L136" s="752">
        <v>2</v>
      </c>
      <c r="M136" s="753">
        <v>4227.5</v>
      </c>
    </row>
    <row r="137" spans="1:13" ht="14.4" customHeight="1" x14ac:dyDescent="0.3">
      <c r="A137" s="747" t="s">
        <v>617</v>
      </c>
      <c r="B137" s="748" t="s">
        <v>2184</v>
      </c>
      <c r="C137" s="748" t="s">
        <v>2185</v>
      </c>
      <c r="D137" s="748" t="s">
        <v>2186</v>
      </c>
      <c r="E137" s="748" t="s">
        <v>2187</v>
      </c>
      <c r="F137" s="752"/>
      <c r="G137" s="752"/>
      <c r="H137" s="766">
        <v>0</v>
      </c>
      <c r="I137" s="752">
        <v>1</v>
      </c>
      <c r="J137" s="752">
        <v>52.470000000000013</v>
      </c>
      <c r="K137" s="766">
        <v>1</v>
      </c>
      <c r="L137" s="752">
        <v>1</v>
      </c>
      <c r="M137" s="753">
        <v>52.470000000000013</v>
      </c>
    </row>
    <row r="138" spans="1:13" ht="14.4" customHeight="1" x14ac:dyDescent="0.3">
      <c r="A138" s="747" t="s">
        <v>617</v>
      </c>
      <c r="B138" s="748" t="s">
        <v>2050</v>
      </c>
      <c r="C138" s="748" t="s">
        <v>2188</v>
      </c>
      <c r="D138" s="748" t="s">
        <v>1120</v>
      </c>
      <c r="E138" s="748" t="s">
        <v>1121</v>
      </c>
      <c r="F138" s="752"/>
      <c r="G138" s="752"/>
      <c r="H138" s="766">
        <v>0</v>
      </c>
      <c r="I138" s="752">
        <v>3</v>
      </c>
      <c r="J138" s="752">
        <v>162.03</v>
      </c>
      <c r="K138" s="766">
        <v>1</v>
      </c>
      <c r="L138" s="752">
        <v>3</v>
      </c>
      <c r="M138" s="753">
        <v>162.03</v>
      </c>
    </row>
    <row r="139" spans="1:13" ht="14.4" customHeight="1" x14ac:dyDescent="0.3">
      <c r="A139" s="747" t="s">
        <v>617</v>
      </c>
      <c r="B139" s="748" t="s">
        <v>2054</v>
      </c>
      <c r="C139" s="748" t="s">
        <v>2055</v>
      </c>
      <c r="D139" s="748" t="s">
        <v>2056</v>
      </c>
      <c r="E139" s="748" t="s">
        <v>2057</v>
      </c>
      <c r="F139" s="752"/>
      <c r="G139" s="752"/>
      <c r="H139" s="766">
        <v>0</v>
      </c>
      <c r="I139" s="752">
        <v>20</v>
      </c>
      <c r="J139" s="752">
        <v>2955.2</v>
      </c>
      <c r="K139" s="766">
        <v>1</v>
      </c>
      <c r="L139" s="752">
        <v>20</v>
      </c>
      <c r="M139" s="753">
        <v>2955.2</v>
      </c>
    </row>
    <row r="140" spans="1:13" ht="14.4" customHeight="1" x14ac:dyDescent="0.3">
      <c r="A140" s="747" t="s">
        <v>617</v>
      </c>
      <c r="B140" s="748" t="s">
        <v>2061</v>
      </c>
      <c r="C140" s="748" t="s">
        <v>2062</v>
      </c>
      <c r="D140" s="748" t="s">
        <v>2063</v>
      </c>
      <c r="E140" s="748" t="s">
        <v>2064</v>
      </c>
      <c r="F140" s="752">
        <v>1</v>
      </c>
      <c r="G140" s="752">
        <v>313.14999999999998</v>
      </c>
      <c r="H140" s="766">
        <v>1</v>
      </c>
      <c r="I140" s="752"/>
      <c r="J140" s="752"/>
      <c r="K140" s="766">
        <v>0</v>
      </c>
      <c r="L140" s="752">
        <v>1</v>
      </c>
      <c r="M140" s="753">
        <v>313.14999999999998</v>
      </c>
    </row>
    <row r="141" spans="1:13" ht="14.4" customHeight="1" x14ac:dyDescent="0.3">
      <c r="A141" s="747" t="s">
        <v>617</v>
      </c>
      <c r="B141" s="748" t="s">
        <v>2065</v>
      </c>
      <c r="C141" s="748" t="s">
        <v>2189</v>
      </c>
      <c r="D141" s="748" t="s">
        <v>2190</v>
      </c>
      <c r="E141" s="748" t="s">
        <v>2191</v>
      </c>
      <c r="F141" s="752">
        <v>1</v>
      </c>
      <c r="G141" s="752">
        <v>368.89000000000004</v>
      </c>
      <c r="H141" s="766">
        <v>1</v>
      </c>
      <c r="I141" s="752"/>
      <c r="J141" s="752"/>
      <c r="K141" s="766">
        <v>0</v>
      </c>
      <c r="L141" s="752">
        <v>1</v>
      </c>
      <c r="M141" s="753">
        <v>368.89000000000004</v>
      </c>
    </row>
    <row r="142" spans="1:13" ht="14.4" customHeight="1" x14ac:dyDescent="0.3">
      <c r="A142" s="747" t="s">
        <v>617</v>
      </c>
      <c r="B142" s="748" t="s">
        <v>2192</v>
      </c>
      <c r="C142" s="748" t="s">
        <v>2193</v>
      </c>
      <c r="D142" s="748" t="s">
        <v>2194</v>
      </c>
      <c r="E142" s="748" t="s">
        <v>2195</v>
      </c>
      <c r="F142" s="752">
        <v>1</v>
      </c>
      <c r="G142" s="752">
        <v>591.37</v>
      </c>
      <c r="H142" s="766">
        <v>1</v>
      </c>
      <c r="I142" s="752"/>
      <c r="J142" s="752"/>
      <c r="K142" s="766">
        <v>0</v>
      </c>
      <c r="L142" s="752">
        <v>1</v>
      </c>
      <c r="M142" s="753">
        <v>591.37</v>
      </c>
    </row>
    <row r="143" spans="1:13" ht="14.4" customHeight="1" x14ac:dyDescent="0.3">
      <c r="A143" s="747" t="s">
        <v>617</v>
      </c>
      <c r="B143" s="748" t="s">
        <v>2196</v>
      </c>
      <c r="C143" s="748" t="s">
        <v>2197</v>
      </c>
      <c r="D143" s="748" t="s">
        <v>2198</v>
      </c>
      <c r="E143" s="748" t="s">
        <v>2199</v>
      </c>
      <c r="F143" s="752"/>
      <c r="G143" s="752"/>
      <c r="H143" s="766">
        <v>0</v>
      </c>
      <c r="I143" s="752">
        <v>5</v>
      </c>
      <c r="J143" s="752">
        <v>217.10000000000002</v>
      </c>
      <c r="K143" s="766">
        <v>1</v>
      </c>
      <c r="L143" s="752">
        <v>5</v>
      </c>
      <c r="M143" s="753">
        <v>217.10000000000002</v>
      </c>
    </row>
    <row r="144" spans="1:13" ht="14.4" customHeight="1" x14ac:dyDescent="0.3">
      <c r="A144" s="747" t="s">
        <v>617</v>
      </c>
      <c r="B144" s="748" t="s">
        <v>2072</v>
      </c>
      <c r="C144" s="748" t="s">
        <v>2073</v>
      </c>
      <c r="D144" s="748" t="s">
        <v>911</v>
      </c>
      <c r="E144" s="748" t="s">
        <v>912</v>
      </c>
      <c r="F144" s="752"/>
      <c r="G144" s="752"/>
      <c r="H144" s="766">
        <v>0</v>
      </c>
      <c r="I144" s="752">
        <v>13</v>
      </c>
      <c r="J144" s="752">
        <v>447.2</v>
      </c>
      <c r="K144" s="766">
        <v>1</v>
      </c>
      <c r="L144" s="752">
        <v>13</v>
      </c>
      <c r="M144" s="753">
        <v>447.2</v>
      </c>
    </row>
    <row r="145" spans="1:13" ht="14.4" customHeight="1" x14ac:dyDescent="0.3">
      <c r="A145" s="747" t="s">
        <v>617</v>
      </c>
      <c r="B145" s="748" t="s">
        <v>2072</v>
      </c>
      <c r="C145" s="748" t="s">
        <v>2074</v>
      </c>
      <c r="D145" s="748" t="s">
        <v>911</v>
      </c>
      <c r="E145" s="748" t="s">
        <v>2075</v>
      </c>
      <c r="F145" s="752"/>
      <c r="G145" s="752"/>
      <c r="H145" s="766">
        <v>0</v>
      </c>
      <c r="I145" s="752">
        <v>48</v>
      </c>
      <c r="J145" s="752">
        <v>2432.2200000000003</v>
      </c>
      <c r="K145" s="766">
        <v>1</v>
      </c>
      <c r="L145" s="752">
        <v>48</v>
      </c>
      <c r="M145" s="753">
        <v>2432.2200000000003</v>
      </c>
    </row>
    <row r="146" spans="1:13" ht="14.4" customHeight="1" x14ac:dyDescent="0.3">
      <c r="A146" s="747" t="s">
        <v>617</v>
      </c>
      <c r="B146" s="748" t="s">
        <v>2072</v>
      </c>
      <c r="C146" s="748" t="s">
        <v>2076</v>
      </c>
      <c r="D146" s="748" t="s">
        <v>911</v>
      </c>
      <c r="E146" s="748" t="s">
        <v>2077</v>
      </c>
      <c r="F146" s="752"/>
      <c r="G146" s="752"/>
      <c r="H146" s="766">
        <v>0</v>
      </c>
      <c r="I146" s="752">
        <v>25</v>
      </c>
      <c r="J146" s="752">
        <v>1266.2</v>
      </c>
      <c r="K146" s="766">
        <v>1</v>
      </c>
      <c r="L146" s="752">
        <v>25</v>
      </c>
      <c r="M146" s="753">
        <v>1266.2</v>
      </c>
    </row>
    <row r="147" spans="1:13" ht="14.4" customHeight="1" x14ac:dyDescent="0.3">
      <c r="A147" s="747" t="s">
        <v>617</v>
      </c>
      <c r="B147" s="748" t="s">
        <v>2082</v>
      </c>
      <c r="C147" s="748" t="s">
        <v>2200</v>
      </c>
      <c r="D147" s="748" t="s">
        <v>1156</v>
      </c>
      <c r="E147" s="748" t="s">
        <v>2201</v>
      </c>
      <c r="F147" s="752"/>
      <c r="G147" s="752"/>
      <c r="H147" s="766">
        <v>0</v>
      </c>
      <c r="I147" s="752">
        <v>2</v>
      </c>
      <c r="J147" s="752">
        <v>1006.16</v>
      </c>
      <c r="K147" s="766">
        <v>1</v>
      </c>
      <c r="L147" s="752">
        <v>2</v>
      </c>
      <c r="M147" s="753">
        <v>1006.16</v>
      </c>
    </row>
    <row r="148" spans="1:13" ht="14.4" customHeight="1" x14ac:dyDescent="0.3">
      <c r="A148" s="747" t="s">
        <v>617</v>
      </c>
      <c r="B148" s="748" t="s">
        <v>2082</v>
      </c>
      <c r="C148" s="748" t="s">
        <v>2083</v>
      </c>
      <c r="D148" s="748" t="s">
        <v>2084</v>
      </c>
      <c r="E148" s="748" t="s">
        <v>2085</v>
      </c>
      <c r="F148" s="752"/>
      <c r="G148" s="752"/>
      <c r="H148" s="766">
        <v>0</v>
      </c>
      <c r="I148" s="752">
        <v>1</v>
      </c>
      <c r="J148" s="752">
        <v>58.25</v>
      </c>
      <c r="K148" s="766">
        <v>1</v>
      </c>
      <c r="L148" s="752">
        <v>1</v>
      </c>
      <c r="M148" s="753">
        <v>58.25</v>
      </c>
    </row>
    <row r="149" spans="1:13" ht="14.4" customHeight="1" x14ac:dyDescent="0.3">
      <c r="A149" s="747" t="s">
        <v>617</v>
      </c>
      <c r="B149" s="748" t="s">
        <v>2086</v>
      </c>
      <c r="C149" s="748" t="s">
        <v>2202</v>
      </c>
      <c r="D149" s="748" t="s">
        <v>2088</v>
      </c>
      <c r="E149" s="748" t="s">
        <v>2203</v>
      </c>
      <c r="F149" s="752"/>
      <c r="G149" s="752"/>
      <c r="H149" s="766">
        <v>0</v>
      </c>
      <c r="I149" s="752">
        <v>1</v>
      </c>
      <c r="J149" s="752">
        <v>415.97000000000014</v>
      </c>
      <c r="K149" s="766">
        <v>1</v>
      </c>
      <c r="L149" s="752">
        <v>1</v>
      </c>
      <c r="M149" s="753">
        <v>415.97000000000014</v>
      </c>
    </row>
    <row r="150" spans="1:13" ht="14.4" customHeight="1" x14ac:dyDescent="0.3">
      <c r="A150" s="747" t="s">
        <v>617</v>
      </c>
      <c r="B150" s="748" t="s">
        <v>2090</v>
      </c>
      <c r="C150" s="748" t="s">
        <v>2204</v>
      </c>
      <c r="D150" s="748" t="s">
        <v>2205</v>
      </c>
      <c r="E150" s="748" t="s">
        <v>2098</v>
      </c>
      <c r="F150" s="752">
        <v>1</v>
      </c>
      <c r="G150" s="752">
        <v>170.95</v>
      </c>
      <c r="H150" s="766">
        <v>1</v>
      </c>
      <c r="I150" s="752"/>
      <c r="J150" s="752"/>
      <c r="K150" s="766">
        <v>0</v>
      </c>
      <c r="L150" s="752">
        <v>1</v>
      </c>
      <c r="M150" s="753">
        <v>170.95</v>
      </c>
    </row>
    <row r="151" spans="1:13" ht="14.4" customHeight="1" x14ac:dyDescent="0.3">
      <c r="A151" s="747" t="s">
        <v>617</v>
      </c>
      <c r="B151" s="748" t="s">
        <v>2090</v>
      </c>
      <c r="C151" s="748" t="s">
        <v>2091</v>
      </c>
      <c r="D151" s="748" t="s">
        <v>2092</v>
      </c>
      <c r="E151" s="748" t="s">
        <v>2093</v>
      </c>
      <c r="F151" s="752"/>
      <c r="G151" s="752"/>
      <c r="H151" s="766">
        <v>0</v>
      </c>
      <c r="I151" s="752">
        <v>1</v>
      </c>
      <c r="J151" s="752">
        <v>724.03000000000009</v>
      </c>
      <c r="K151" s="766">
        <v>1</v>
      </c>
      <c r="L151" s="752">
        <v>1</v>
      </c>
      <c r="M151" s="753">
        <v>724.03000000000009</v>
      </c>
    </row>
    <row r="152" spans="1:13" ht="14.4" customHeight="1" x14ac:dyDescent="0.3">
      <c r="A152" s="747" t="s">
        <v>617</v>
      </c>
      <c r="B152" s="748" t="s">
        <v>2090</v>
      </c>
      <c r="C152" s="748" t="s">
        <v>2096</v>
      </c>
      <c r="D152" s="748" t="s">
        <v>2097</v>
      </c>
      <c r="E152" s="748" t="s">
        <v>2098</v>
      </c>
      <c r="F152" s="752">
        <v>1</v>
      </c>
      <c r="G152" s="752">
        <v>169.46</v>
      </c>
      <c r="H152" s="766">
        <v>1</v>
      </c>
      <c r="I152" s="752"/>
      <c r="J152" s="752"/>
      <c r="K152" s="766">
        <v>0</v>
      </c>
      <c r="L152" s="752">
        <v>1</v>
      </c>
      <c r="M152" s="753">
        <v>169.46</v>
      </c>
    </row>
    <row r="153" spans="1:13" ht="14.4" customHeight="1" x14ac:dyDescent="0.3">
      <c r="A153" s="747" t="s">
        <v>617</v>
      </c>
      <c r="B153" s="748" t="s">
        <v>2206</v>
      </c>
      <c r="C153" s="748" t="s">
        <v>2207</v>
      </c>
      <c r="D153" s="748" t="s">
        <v>2208</v>
      </c>
      <c r="E153" s="748" t="s">
        <v>2209</v>
      </c>
      <c r="F153" s="752">
        <v>1</v>
      </c>
      <c r="G153" s="752">
        <v>126.05</v>
      </c>
      <c r="H153" s="766">
        <v>1</v>
      </c>
      <c r="I153" s="752"/>
      <c r="J153" s="752"/>
      <c r="K153" s="766">
        <v>0</v>
      </c>
      <c r="L153" s="752">
        <v>1</v>
      </c>
      <c r="M153" s="753">
        <v>126.05</v>
      </c>
    </row>
    <row r="154" spans="1:13" ht="14.4" customHeight="1" x14ac:dyDescent="0.3">
      <c r="A154" s="747" t="s">
        <v>617</v>
      </c>
      <c r="B154" s="748" t="s">
        <v>2206</v>
      </c>
      <c r="C154" s="748" t="s">
        <v>2210</v>
      </c>
      <c r="D154" s="748" t="s">
        <v>1238</v>
      </c>
      <c r="E154" s="748" t="s">
        <v>1239</v>
      </c>
      <c r="F154" s="752"/>
      <c r="G154" s="752"/>
      <c r="H154" s="766">
        <v>0</v>
      </c>
      <c r="I154" s="752">
        <v>1</v>
      </c>
      <c r="J154" s="752">
        <v>1043.9800000000002</v>
      </c>
      <c r="K154" s="766">
        <v>1</v>
      </c>
      <c r="L154" s="752">
        <v>1</v>
      </c>
      <c r="M154" s="753">
        <v>1043.9800000000002</v>
      </c>
    </row>
    <row r="155" spans="1:13" ht="14.4" customHeight="1" x14ac:dyDescent="0.3">
      <c r="A155" s="747" t="s">
        <v>617</v>
      </c>
      <c r="B155" s="748" t="s">
        <v>2211</v>
      </c>
      <c r="C155" s="748" t="s">
        <v>2212</v>
      </c>
      <c r="D155" s="748" t="s">
        <v>1222</v>
      </c>
      <c r="E155" s="748" t="s">
        <v>2213</v>
      </c>
      <c r="F155" s="752"/>
      <c r="G155" s="752"/>
      <c r="H155" s="766">
        <v>0</v>
      </c>
      <c r="I155" s="752">
        <v>5</v>
      </c>
      <c r="J155" s="752">
        <v>834.55</v>
      </c>
      <c r="K155" s="766">
        <v>1</v>
      </c>
      <c r="L155" s="752">
        <v>5</v>
      </c>
      <c r="M155" s="753">
        <v>834.55</v>
      </c>
    </row>
    <row r="156" spans="1:13" ht="14.4" customHeight="1" x14ac:dyDescent="0.3">
      <c r="A156" s="747" t="s">
        <v>617</v>
      </c>
      <c r="B156" s="748" t="s">
        <v>2214</v>
      </c>
      <c r="C156" s="748" t="s">
        <v>2215</v>
      </c>
      <c r="D156" s="748" t="s">
        <v>2216</v>
      </c>
      <c r="E156" s="748" t="s">
        <v>2217</v>
      </c>
      <c r="F156" s="752">
        <v>3</v>
      </c>
      <c r="G156" s="752">
        <v>870.99</v>
      </c>
      <c r="H156" s="766">
        <v>1</v>
      </c>
      <c r="I156" s="752"/>
      <c r="J156" s="752"/>
      <c r="K156" s="766">
        <v>0</v>
      </c>
      <c r="L156" s="752">
        <v>3</v>
      </c>
      <c r="M156" s="753">
        <v>870.99</v>
      </c>
    </row>
    <row r="157" spans="1:13" ht="14.4" customHeight="1" x14ac:dyDescent="0.3">
      <c r="A157" s="747" t="s">
        <v>617</v>
      </c>
      <c r="B157" s="748" t="s">
        <v>2218</v>
      </c>
      <c r="C157" s="748" t="s">
        <v>2219</v>
      </c>
      <c r="D157" s="748" t="s">
        <v>2220</v>
      </c>
      <c r="E157" s="748" t="s">
        <v>2221</v>
      </c>
      <c r="F157" s="752"/>
      <c r="G157" s="752"/>
      <c r="H157" s="766">
        <v>0</v>
      </c>
      <c r="I157" s="752">
        <v>1</v>
      </c>
      <c r="J157" s="752">
        <v>47.19</v>
      </c>
      <c r="K157" s="766">
        <v>1</v>
      </c>
      <c r="L157" s="752">
        <v>1</v>
      </c>
      <c r="M157" s="753">
        <v>47.19</v>
      </c>
    </row>
    <row r="158" spans="1:13" ht="14.4" customHeight="1" x14ac:dyDescent="0.3">
      <c r="A158" s="747" t="s">
        <v>617</v>
      </c>
      <c r="B158" s="748" t="s">
        <v>2105</v>
      </c>
      <c r="C158" s="748" t="s">
        <v>2106</v>
      </c>
      <c r="D158" s="748" t="s">
        <v>2107</v>
      </c>
      <c r="E158" s="748" t="s">
        <v>2108</v>
      </c>
      <c r="F158" s="752"/>
      <c r="G158" s="752"/>
      <c r="H158" s="766">
        <v>0</v>
      </c>
      <c r="I158" s="752">
        <v>8</v>
      </c>
      <c r="J158" s="752">
        <v>156.65</v>
      </c>
      <c r="K158" s="766">
        <v>1</v>
      </c>
      <c r="L158" s="752">
        <v>8</v>
      </c>
      <c r="M158" s="753">
        <v>156.65</v>
      </c>
    </row>
    <row r="159" spans="1:13" ht="14.4" customHeight="1" x14ac:dyDescent="0.3">
      <c r="A159" s="747" t="s">
        <v>617</v>
      </c>
      <c r="B159" s="748" t="s">
        <v>2105</v>
      </c>
      <c r="C159" s="748" t="s">
        <v>2109</v>
      </c>
      <c r="D159" s="748" t="s">
        <v>2107</v>
      </c>
      <c r="E159" s="748" t="s">
        <v>2110</v>
      </c>
      <c r="F159" s="752"/>
      <c r="G159" s="752"/>
      <c r="H159" s="766">
        <v>0</v>
      </c>
      <c r="I159" s="752">
        <v>2</v>
      </c>
      <c r="J159" s="752">
        <v>18.239999999999998</v>
      </c>
      <c r="K159" s="766">
        <v>1</v>
      </c>
      <c r="L159" s="752">
        <v>2</v>
      </c>
      <c r="M159" s="753">
        <v>18.239999999999998</v>
      </c>
    </row>
    <row r="160" spans="1:13" ht="14.4" customHeight="1" x14ac:dyDescent="0.3">
      <c r="A160" s="747" t="s">
        <v>617</v>
      </c>
      <c r="B160" s="748" t="s">
        <v>2111</v>
      </c>
      <c r="C160" s="748" t="s">
        <v>2112</v>
      </c>
      <c r="D160" s="748" t="s">
        <v>2113</v>
      </c>
      <c r="E160" s="748" t="s">
        <v>2114</v>
      </c>
      <c r="F160" s="752"/>
      <c r="G160" s="752"/>
      <c r="H160" s="766">
        <v>0</v>
      </c>
      <c r="I160" s="752">
        <v>6</v>
      </c>
      <c r="J160" s="752">
        <v>1690.72</v>
      </c>
      <c r="K160" s="766">
        <v>1</v>
      </c>
      <c r="L160" s="752">
        <v>6</v>
      </c>
      <c r="M160" s="753">
        <v>1690.72</v>
      </c>
    </row>
    <row r="161" spans="1:13" ht="14.4" customHeight="1" x14ac:dyDescent="0.3">
      <c r="A161" s="747" t="s">
        <v>617</v>
      </c>
      <c r="B161" s="748" t="s">
        <v>2115</v>
      </c>
      <c r="C161" s="748" t="s">
        <v>2116</v>
      </c>
      <c r="D161" s="748" t="s">
        <v>1051</v>
      </c>
      <c r="E161" s="748" t="s">
        <v>2117</v>
      </c>
      <c r="F161" s="752"/>
      <c r="G161" s="752"/>
      <c r="H161" s="766">
        <v>0</v>
      </c>
      <c r="I161" s="752">
        <v>5</v>
      </c>
      <c r="J161" s="752">
        <v>227.45</v>
      </c>
      <c r="K161" s="766">
        <v>1</v>
      </c>
      <c r="L161" s="752">
        <v>5</v>
      </c>
      <c r="M161" s="753">
        <v>227.45</v>
      </c>
    </row>
    <row r="162" spans="1:13" ht="14.4" customHeight="1" x14ac:dyDescent="0.3">
      <c r="A162" s="747" t="s">
        <v>617</v>
      </c>
      <c r="B162" s="748" t="s">
        <v>2222</v>
      </c>
      <c r="C162" s="748" t="s">
        <v>2223</v>
      </c>
      <c r="D162" s="748" t="s">
        <v>2224</v>
      </c>
      <c r="E162" s="748" t="s">
        <v>2225</v>
      </c>
      <c r="F162" s="752"/>
      <c r="G162" s="752"/>
      <c r="H162" s="766">
        <v>0</v>
      </c>
      <c r="I162" s="752">
        <v>1</v>
      </c>
      <c r="J162" s="752">
        <v>50.74</v>
      </c>
      <c r="K162" s="766">
        <v>1</v>
      </c>
      <c r="L162" s="752">
        <v>1</v>
      </c>
      <c r="M162" s="753">
        <v>50.74</v>
      </c>
    </row>
    <row r="163" spans="1:13" ht="14.4" customHeight="1" x14ac:dyDescent="0.3">
      <c r="A163" s="747" t="s">
        <v>617</v>
      </c>
      <c r="B163" s="748" t="s">
        <v>2122</v>
      </c>
      <c r="C163" s="748" t="s">
        <v>2226</v>
      </c>
      <c r="D163" s="748" t="s">
        <v>2227</v>
      </c>
      <c r="E163" s="748" t="s">
        <v>2228</v>
      </c>
      <c r="F163" s="752">
        <v>1</v>
      </c>
      <c r="G163" s="752">
        <v>205.52</v>
      </c>
      <c r="H163" s="766">
        <v>1</v>
      </c>
      <c r="I163" s="752"/>
      <c r="J163" s="752"/>
      <c r="K163" s="766">
        <v>0</v>
      </c>
      <c r="L163" s="752">
        <v>1</v>
      </c>
      <c r="M163" s="753">
        <v>205.52</v>
      </c>
    </row>
    <row r="164" spans="1:13" ht="14.4" customHeight="1" x14ac:dyDescent="0.3">
      <c r="A164" s="747" t="s">
        <v>617</v>
      </c>
      <c r="B164" s="748" t="s">
        <v>2130</v>
      </c>
      <c r="C164" s="748" t="s">
        <v>2229</v>
      </c>
      <c r="D164" s="748" t="s">
        <v>2230</v>
      </c>
      <c r="E164" s="748" t="s">
        <v>1473</v>
      </c>
      <c r="F164" s="752">
        <v>1</v>
      </c>
      <c r="G164" s="752">
        <v>77.290000000000006</v>
      </c>
      <c r="H164" s="766">
        <v>1</v>
      </c>
      <c r="I164" s="752"/>
      <c r="J164" s="752"/>
      <c r="K164" s="766">
        <v>0</v>
      </c>
      <c r="L164" s="752">
        <v>1</v>
      </c>
      <c r="M164" s="753">
        <v>77.290000000000006</v>
      </c>
    </row>
    <row r="165" spans="1:13" ht="14.4" customHeight="1" x14ac:dyDescent="0.3">
      <c r="A165" s="747" t="s">
        <v>617</v>
      </c>
      <c r="B165" s="748" t="s">
        <v>2132</v>
      </c>
      <c r="C165" s="748" t="s">
        <v>2133</v>
      </c>
      <c r="D165" s="748" t="s">
        <v>1048</v>
      </c>
      <c r="E165" s="748" t="s">
        <v>697</v>
      </c>
      <c r="F165" s="752"/>
      <c r="G165" s="752"/>
      <c r="H165" s="766">
        <v>0</v>
      </c>
      <c r="I165" s="752">
        <v>3</v>
      </c>
      <c r="J165" s="752">
        <v>89.55</v>
      </c>
      <c r="K165" s="766">
        <v>1</v>
      </c>
      <c r="L165" s="752">
        <v>3</v>
      </c>
      <c r="M165" s="753">
        <v>89.55</v>
      </c>
    </row>
    <row r="166" spans="1:13" ht="14.4" customHeight="1" x14ac:dyDescent="0.3">
      <c r="A166" s="747" t="s">
        <v>617</v>
      </c>
      <c r="B166" s="748" t="s">
        <v>2132</v>
      </c>
      <c r="C166" s="748" t="s">
        <v>2231</v>
      </c>
      <c r="D166" s="748" t="s">
        <v>1048</v>
      </c>
      <c r="E166" s="748" t="s">
        <v>2232</v>
      </c>
      <c r="F166" s="752"/>
      <c r="G166" s="752"/>
      <c r="H166" s="766">
        <v>0</v>
      </c>
      <c r="I166" s="752">
        <v>2</v>
      </c>
      <c r="J166" s="752">
        <v>200.26</v>
      </c>
      <c r="K166" s="766">
        <v>1</v>
      </c>
      <c r="L166" s="752">
        <v>2</v>
      </c>
      <c r="M166" s="753">
        <v>200.26</v>
      </c>
    </row>
    <row r="167" spans="1:13" ht="14.4" customHeight="1" x14ac:dyDescent="0.3">
      <c r="A167" s="747" t="s">
        <v>620</v>
      </c>
      <c r="B167" s="748" t="s">
        <v>1874</v>
      </c>
      <c r="C167" s="748" t="s">
        <v>2137</v>
      </c>
      <c r="D167" s="748" t="s">
        <v>1151</v>
      </c>
      <c r="E167" s="748" t="s">
        <v>2138</v>
      </c>
      <c r="F167" s="752"/>
      <c r="G167" s="752"/>
      <c r="H167" s="766">
        <v>0</v>
      </c>
      <c r="I167" s="752">
        <v>12</v>
      </c>
      <c r="J167" s="752">
        <v>198.96</v>
      </c>
      <c r="K167" s="766">
        <v>1</v>
      </c>
      <c r="L167" s="752">
        <v>12</v>
      </c>
      <c r="M167" s="753">
        <v>198.96</v>
      </c>
    </row>
    <row r="168" spans="1:13" ht="14.4" customHeight="1" x14ac:dyDescent="0.3">
      <c r="A168" s="747" t="s">
        <v>620</v>
      </c>
      <c r="B168" s="748" t="s">
        <v>1874</v>
      </c>
      <c r="C168" s="748" t="s">
        <v>1875</v>
      </c>
      <c r="D168" s="748" t="s">
        <v>1876</v>
      </c>
      <c r="E168" s="748" t="s">
        <v>1877</v>
      </c>
      <c r="F168" s="752"/>
      <c r="G168" s="752"/>
      <c r="H168" s="766">
        <v>0</v>
      </c>
      <c r="I168" s="752">
        <v>4</v>
      </c>
      <c r="J168" s="752">
        <v>48.840000000000011</v>
      </c>
      <c r="K168" s="766">
        <v>1</v>
      </c>
      <c r="L168" s="752">
        <v>4</v>
      </c>
      <c r="M168" s="753">
        <v>48.840000000000011</v>
      </c>
    </row>
    <row r="169" spans="1:13" ht="14.4" customHeight="1" x14ac:dyDescent="0.3">
      <c r="A169" s="747" t="s">
        <v>620</v>
      </c>
      <c r="B169" s="748" t="s">
        <v>1885</v>
      </c>
      <c r="C169" s="748" t="s">
        <v>1886</v>
      </c>
      <c r="D169" s="748" t="s">
        <v>1887</v>
      </c>
      <c r="E169" s="748" t="s">
        <v>1888</v>
      </c>
      <c r="F169" s="752"/>
      <c r="G169" s="752"/>
      <c r="H169" s="766">
        <v>0</v>
      </c>
      <c r="I169" s="752">
        <v>1</v>
      </c>
      <c r="J169" s="752">
        <v>123.30999999999997</v>
      </c>
      <c r="K169" s="766">
        <v>1</v>
      </c>
      <c r="L169" s="752">
        <v>1</v>
      </c>
      <c r="M169" s="753">
        <v>123.30999999999997</v>
      </c>
    </row>
    <row r="170" spans="1:13" ht="14.4" customHeight="1" x14ac:dyDescent="0.3">
      <c r="A170" s="747" t="s">
        <v>620</v>
      </c>
      <c r="B170" s="748" t="s">
        <v>1896</v>
      </c>
      <c r="C170" s="748" t="s">
        <v>1897</v>
      </c>
      <c r="D170" s="748" t="s">
        <v>1898</v>
      </c>
      <c r="E170" s="748" t="s">
        <v>1899</v>
      </c>
      <c r="F170" s="752"/>
      <c r="G170" s="752"/>
      <c r="H170" s="766">
        <v>0</v>
      </c>
      <c r="I170" s="752">
        <v>2</v>
      </c>
      <c r="J170" s="752">
        <v>184.8600000000001</v>
      </c>
      <c r="K170" s="766">
        <v>1</v>
      </c>
      <c r="L170" s="752">
        <v>2</v>
      </c>
      <c r="M170" s="753">
        <v>184.8600000000001</v>
      </c>
    </row>
    <row r="171" spans="1:13" ht="14.4" customHeight="1" x14ac:dyDescent="0.3">
      <c r="A171" s="747" t="s">
        <v>620</v>
      </c>
      <c r="B171" s="748" t="s">
        <v>1909</v>
      </c>
      <c r="C171" s="748" t="s">
        <v>1910</v>
      </c>
      <c r="D171" s="748" t="s">
        <v>777</v>
      </c>
      <c r="E171" s="748" t="s">
        <v>1911</v>
      </c>
      <c r="F171" s="752"/>
      <c r="G171" s="752"/>
      <c r="H171" s="766">
        <v>0</v>
      </c>
      <c r="I171" s="752">
        <v>3</v>
      </c>
      <c r="J171" s="752">
        <v>9899.9999999999982</v>
      </c>
      <c r="K171" s="766">
        <v>1</v>
      </c>
      <c r="L171" s="752">
        <v>3</v>
      </c>
      <c r="M171" s="753">
        <v>9899.9999999999982</v>
      </c>
    </row>
    <row r="172" spans="1:13" ht="14.4" customHeight="1" x14ac:dyDescent="0.3">
      <c r="A172" s="747" t="s">
        <v>620</v>
      </c>
      <c r="B172" s="748" t="s">
        <v>1912</v>
      </c>
      <c r="C172" s="748" t="s">
        <v>2233</v>
      </c>
      <c r="D172" s="748" t="s">
        <v>1914</v>
      </c>
      <c r="E172" s="748" t="s">
        <v>2234</v>
      </c>
      <c r="F172" s="752"/>
      <c r="G172" s="752"/>
      <c r="H172" s="766">
        <v>0</v>
      </c>
      <c r="I172" s="752">
        <v>3</v>
      </c>
      <c r="J172" s="752">
        <v>208.64999999999998</v>
      </c>
      <c r="K172" s="766">
        <v>1</v>
      </c>
      <c r="L172" s="752">
        <v>3</v>
      </c>
      <c r="M172" s="753">
        <v>208.64999999999998</v>
      </c>
    </row>
    <row r="173" spans="1:13" ht="14.4" customHeight="1" x14ac:dyDescent="0.3">
      <c r="A173" s="747" t="s">
        <v>620</v>
      </c>
      <c r="B173" s="748" t="s">
        <v>1927</v>
      </c>
      <c r="C173" s="748" t="s">
        <v>1931</v>
      </c>
      <c r="D173" s="748" t="s">
        <v>1929</v>
      </c>
      <c r="E173" s="748" t="s">
        <v>1932</v>
      </c>
      <c r="F173" s="752"/>
      <c r="G173" s="752"/>
      <c r="H173" s="766">
        <v>0</v>
      </c>
      <c r="I173" s="752">
        <v>1</v>
      </c>
      <c r="J173" s="752">
        <v>104.67000000000003</v>
      </c>
      <c r="K173" s="766">
        <v>1</v>
      </c>
      <c r="L173" s="752">
        <v>1</v>
      </c>
      <c r="M173" s="753">
        <v>104.67000000000003</v>
      </c>
    </row>
    <row r="174" spans="1:13" ht="14.4" customHeight="1" x14ac:dyDescent="0.3">
      <c r="A174" s="747" t="s">
        <v>620</v>
      </c>
      <c r="B174" s="748" t="s">
        <v>1933</v>
      </c>
      <c r="C174" s="748" t="s">
        <v>1934</v>
      </c>
      <c r="D174" s="748" t="s">
        <v>782</v>
      </c>
      <c r="E174" s="748" t="s">
        <v>783</v>
      </c>
      <c r="F174" s="752"/>
      <c r="G174" s="752"/>
      <c r="H174" s="766">
        <v>0</v>
      </c>
      <c r="I174" s="752">
        <v>20</v>
      </c>
      <c r="J174" s="752">
        <v>807.8</v>
      </c>
      <c r="K174" s="766">
        <v>1</v>
      </c>
      <c r="L174" s="752">
        <v>20</v>
      </c>
      <c r="M174" s="753">
        <v>807.8</v>
      </c>
    </row>
    <row r="175" spans="1:13" ht="14.4" customHeight="1" x14ac:dyDescent="0.3">
      <c r="A175" s="747" t="s">
        <v>620</v>
      </c>
      <c r="B175" s="748" t="s">
        <v>2235</v>
      </c>
      <c r="C175" s="748" t="s">
        <v>2236</v>
      </c>
      <c r="D175" s="748" t="s">
        <v>1320</v>
      </c>
      <c r="E175" s="748" t="s">
        <v>1321</v>
      </c>
      <c r="F175" s="752"/>
      <c r="G175" s="752"/>
      <c r="H175" s="766">
        <v>0</v>
      </c>
      <c r="I175" s="752">
        <v>5</v>
      </c>
      <c r="J175" s="752">
        <v>442.25</v>
      </c>
      <c r="K175" s="766">
        <v>1</v>
      </c>
      <c r="L175" s="752">
        <v>5</v>
      </c>
      <c r="M175" s="753">
        <v>442.25</v>
      </c>
    </row>
    <row r="176" spans="1:13" ht="14.4" customHeight="1" x14ac:dyDescent="0.3">
      <c r="A176" s="747" t="s">
        <v>620</v>
      </c>
      <c r="B176" s="748" t="s">
        <v>1939</v>
      </c>
      <c r="C176" s="748" t="s">
        <v>1940</v>
      </c>
      <c r="D176" s="748" t="s">
        <v>1941</v>
      </c>
      <c r="E176" s="748" t="s">
        <v>1942</v>
      </c>
      <c r="F176" s="752"/>
      <c r="G176" s="752"/>
      <c r="H176" s="766">
        <v>0</v>
      </c>
      <c r="I176" s="752">
        <v>1</v>
      </c>
      <c r="J176" s="752">
        <v>27.93</v>
      </c>
      <c r="K176" s="766">
        <v>1</v>
      </c>
      <c r="L176" s="752">
        <v>1</v>
      </c>
      <c r="M176" s="753">
        <v>27.93</v>
      </c>
    </row>
    <row r="177" spans="1:13" ht="14.4" customHeight="1" x14ac:dyDescent="0.3">
      <c r="A177" s="747" t="s">
        <v>620</v>
      </c>
      <c r="B177" s="748" t="s">
        <v>1946</v>
      </c>
      <c r="C177" s="748" t="s">
        <v>1947</v>
      </c>
      <c r="D177" s="748" t="s">
        <v>1948</v>
      </c>
      <c r="E177" s="748" t="s">
        <v>1949</v>
      </c>
      <c r="F177" s="752"/>
      <c r="G177" s="752"/>
      <c r="H177" s="766">
        <v>0</v>
      </c>
      <c r="I177" s="752">
        <v>1</v>
      </c>
      <c r="J177" s="752">
        <v>64.860000000000028</v>
      </c>
      <c r="K177" s="766">
        <v>1</v>
      </c>
      <c r="L177" s="752">
        <v>1</v>
      </c>
      <c r="M177" s="753">
        <v>64.860000000000028</v>
      </c>
    </row>
    <row r="178" spans="1:13" ht="14.4" customHeight="1" x14ac:dyDescent="0.3">
      <c r="A178" s="747" t="s">
        <v>620</v>
      </c>
      <c r="B178" s="748" t="s">
        <v>1956</v>
      </c>
      <c r="C178" s="748" t="s">
        <v>1957</v>
      </c>
      <c r="D178" s="748" t="s">
        <v>1958</v>
      </c>
      <c r="E178" s="748" t="s">
        <v>1959</v>
      </c>
      <c r="F178" s="752"/>
      <c r="G178" s="752"/>
      <c r="H178" s="766">
        <v>0</v>
      </c>
      <c r="I178" s="752">
        <v>1</v>
      </c>
      <c r="J178" s="752">
        <v>32.97</v>
      </c>
      <c r="K178" s="766">
        <v>1</v>
      </c>
      <c r="L178" s="752">
        <v>1</v>
      </c>
      <c r="M178" s="753">
        <v>32.97</v>
      </c>
    </row>
    <row r="179" spans="1:13" ht="14.4" customHeight="1" x14ac:dyDescent="0.3">
      <c r="A179" s="747" t="s">
        <v>620</v>
      </c>
      <c r="B179" s="748" t="s">
        <v>1956</v>
      </c>
      <c r="C179" s="748" t="s">
        <v>2237</v>
      </c>
      <c r="D179" s="748" t="s">
        <v>1958</v>
      </c>
      <c r="E179" s="748" t="s">
        <v>2238</v>
      </c>
      <c r="F179" s="752"/>
      <c r="G179" s="752"/>
      <c r="H179" s="766">
        <v>0</v>
      </c>
      <c r="I179" s="752">
        <v>1</v>
      </c>
      <c r="J179" s="752">
        <v>50.52</v>
      </c>
      <c r="K179" s="766">
        <v>1</v>
      </c>
      <c r="L179" s="752">
        <v>1</v>
      </c>
      <c r="M179" s="753">
        <v>50.52</v>
      </c>
    </row>
    <row r="180" spans="1:13" ht="14.4" customHeight="1" x14ac:dyDescent="0.3">
      <c r="A180" s="747" t="s">
        <v>620</v>
      </c>
      <c r="B180" s="748" t="s">
        <v>2239</v>
      </c>
      <c r="C180" s="748" t="s">
        <v>2240</v>
      </c>
      <c r="D180" s="748" t="s">
        <v>2241</v>
      </c>
      <c r="E180" s="748" t="s">
        <v>2242</v>
      </c>
      <c r="F180" s="752"/>
      <c r="G180" s="752"/>
      <c r="H180" s="766">
        <v>0</v>
      </c>
      <c r="I180" s="752">
        <v>1</v>
      </c>
      <c r="J180" s="752">
        <v>201.16999999999996</v>
      </c>
      <c r="K180" s="766">
        <v>1</v>
      </c>
      <c r="L180" s="752">
        <v>1</v>
      </c>
      <c r="M180" s="753">
        <v>201.16999999999996</v>
      </c>
    </row>
    <row r="181" spans="1:13" ht="14.4" customHeight="1" x14ac:dyDescent="0.3">
      <c r="A181" s="747" t="s">
        <v>620</v>
      </c>
      <c r="B181" s="748" t="s">
        <v>1960</v>
      </c>
      <c r="C181" s="748" t="s">
        <v>1961</v>
      </c>
      <c r="D181" s="748" t="s">
        <v>950</v>
      </c>
      <c r="E181" s="748" t="s">
        <v>1945</v>
      </c>
      <c r="F181" s="752"/>
      <c r="G181" s="752"/>
      <c r="H181" s="766">
        <v>0</v>
      </c>
      <c r="I181" s="752">
        <v>1</v>
      </c>
      <c r="J181" s="752">
        <v>86.08</v>
      </c>
      <c r="K181" s="766">
        <v>1</v>
      </c>
      <c r="L181" s="752">
        <v>1</v>
      </c>
      <c r="M181" s="753">
        <v>86.08</v>
      </c>
    </row>
    <row r="182" spans="1:13" ht="14.4" customHeight="1" x14ac:dyDescent="0.3">
      <c r="A182" s="747" t="s">
        <v>620</v>
      </c>
      <c r="B182" s="748" t="s">
        <v>1960</v>
      </c>
      <c r="C182" s="748" t="s">
        <v>1962</v>
      </c>
      <c r="D182" s="748" t="s">
        <v>950</v>
      </c>
      <c r="E182" s="748" t="s">
        <v>1963</v>
      </c>
      <c r="F182" s="752"/>
      <c r="G182" s="752"/>
      <c r="H182" s="766">
        <v>0</v>
      </c>
      <c r="I182" s="752">
        <v>2</v>
      </c>
      <c r="J182" s="752">
        <v>439.1400000000001</v>
      </c>
      <c r="K182" s="766">
        <v>1</v>
      </c>
      <c r="L182" s="752">
        <v>2</v>
      </c>
      <c r="M182" s="753">
        <v>439.1400000000001</v>
      </c>
    </row>
    <row r="183" spans="1:13" ht="14.4" customHeight="1" x14ac:dyDescent="0.3">
      <c r="A183" s="747" t="s">
        <v>620</v>
      </c>
      <c r="B183" s="748" t="s">
        <v>2243</v>
      </c>
      <c r="C183" s="748" t="s">
        <v>2244</v>
      </c>
      <c r="D183" s="748" t="s">
        <v>1355</v>
      </c>
      <c r="E183" s="748" t="s">
        <v>1356</v>
      </c>
      <c r="F183" s="752">
        <v>1</v>
      </c>
      <c r="G183" s="752">
        <v>54.47000000000002</v>
      </c>
      <c r="H183" s="766">
        <v>1</v>
      </c>
      <c r="I183" s="752"/>
      <c r="J183" s="752"/>
      <c r="K183" s="766">
        <v>0</v>
      </c>
      <c r="L183" s="752">
        <v>1</v>
      </c>
      <c r="M183" s="753">
        <v>54.47000000000002</v>
      </c>
    </row>
    <row r="184" spans="1:13" ht="14.4" customHeight="1" x14ac:dyDescent="0.3">
      <c r="A184" s="747" t="s">
        <v>620</v>
      </c>
      <c r="B184" s="748" t="s">
        <v>2245</v>
      </c>
      <c r="C184" s="748" t="s">
        <v>2246</v>
      </c>
      <c r="D184" s="748" t="s">
        <v>2247</v>
      </c>
      <c r="E184" s="748" t="s">
        <v>2248</v>
      </c>
      <c r="F184" s="752"/>
      <c r="G184" s="752"/>
      <c r="H184" s="766">
        <v>0</v>
      </c>
      <c r="I184" s="752">
        <v>1</v>
      </c>
      <c r="J184" s="752">
        <v>257.51</v>
      </c>
      <c r="K184" s="766">
        <v>1</v>
      </c>
      <c r="L184" s="752">
        <v>1</v>
      </c>
      <c r="M184" s="753">
        <v>257.51</v>
      </c>
    </row>
    <row r="185" spans="1:13" ht="14.4" customHeight="1" x14ac:dyDescent="0.3">
      <c r="A185" s="747" t="s">
        <v>620</v>
      </c>
      <c r="B185" s="748" t="s">
        <v>2249</v>
      </c>
      <c r="C185" s="748" t="s">
        <v>2250</v>
      </c>
      <c r="D185" s="748" t="s">
        <v>2251</v>
      </c>
      <c r="E185" s="748" t="s">
        <v>2252</v>
      </c>
      <c r="F185" s="752"/>
      <c r="G185" s="752"/>
      <c r="H185" s="766">
        <v>0</v>
      </c>
      <c r="I185" s="752">
        <v>1</v>
      </c>
      <c r="J185" s="752">
        <v>80.97999999999999</v>
      </c>
      <c r="K185" s="766">
        <v>1</v>
      </c>
      <c r="L185" s="752">
        <v>1</v>
      </c>
      <c r="M185" s="753">
        <v>80.97999999999999</v>
      </c>
    </row>
    <row r="186" spans="1:13" ht="14.4" customHeight="1" x14ac:dyDescent="0.3">
      <c r="A186" s="747" t="s">
        <v>620</v>
      </c>
      <c r="B186" s="748" t="s">
        <v>1992</v>
      </c>
      <c r="C186" s="748" t="s">
        <v>2253</v>
      </c>
      <c r="D186" s="748" t="s">
        <v>985</v>
      </c>
      <c r="E186" s="748" t="s">
        <v>2254</v>
      </c>
      <c r="F186" s="752"/>
      <c r="G186" s="752"/>
      <c r="H186" s="766">
        <v>0</v>
      </c>
      <c r="I186" s="752">
        <v>5</v>
      </c>
      <c r="J186" s="752">
        <v>352.10000000000008</v>
      </c>
      <c r="K186" s="766">
        <v>1</v>
      </c>
      <c r="L186" s="752">
        <v>5</v>
      </c>
      <c r="M186" s="753">
        <v>352.10000000000008</v>
      </c>
    </row>
    <row r="187" spans="1:13" ht="14.4" customHeight="1" x14ac:dyDescent="0.3">
      <c r="A187" s="747" t="s">
        <v>620</v>
      </c>
      <c r="B187" s="748" t="s">
        <v>2012</v>
      </c>
      <c r="C187" s="748" t="s">
        <v>2013</v>
      </c>
      <c r="D187" s="748" t="s">
        <v>1074</v>
      </c>
      <c r="E187" s="748" t="s">
        <v>2014</v>
      </c>
      <c r="F187" s="752"/>
      <c r="G187" s="752"/>
      <c r="H187" s="766">
        <v>0</v>
      </c>
      <c r="I187" s="752">
        <v>15</v>
      </c>
      <c r="J187" s="752">
        <v>2508.25</v>
      </c>
      <c r="K187" s="766">
        <v>1</v>
      </c>
      <c r="L187" s="752">
        <v>15</v>
      </c>
      <c r="M187" s="753">
        <v>2508.25</v>
      </c>
    </row>
    <row r="188" spans="1:13" ht="14.4" customHeight="1" x14ac:dyDescent="0.3">
      <c r="A188" s="747" t="s">
        <v>620</v>
      </c>
      <c r="B188" s="748" t="s">
        <v>2012</v>
      </c>
      <c r="C188" s="748" t="s">
        <v>2015</v>
      </c>
      <c r="D188" s="748" t="s">
        <v>1074</v>
      </c>
      <c r="E188" s="748" t="s">
        <v>2016</v>
      </c>
      <c r="F188" s="752"/>
      <c r="G188" s="752"/>
      <c r="H188" s="766">
        <v>0</v>
      </c>
      <c r="I188" s="752">
        <v>3</v>
      </c>
      <c r="J188" s="752">
        <v>344.7600000000001</v>
      </c>
      <c r="K188" s="766">
        <v>1</v>
      </c>
      <c r="L188" s="752">
        <v>3</v>
      </c>
      <c r="M188" s="753">
        <v>344.7600000000001</v>
      </c>
    </row>
    <row r="189" spans="1:13" ht="14.4" customHeight="1" x14ac:dyDescent="0.3">
      <c r="A189" s="747" t="s">
        <v>620</v>
      </c>
      <c r="B189" s="748" t="s">
        <v>2012</v>
      </c>
      <c r="C189" s="748" t="s">
        <v>2255</v>
      </c>
      <c r="D189" s="748" t="s">
        <v>2256</v>
      </c>
      <c r="E189" s="748" t="s">
        <v>2257</v>
      </c>
      <c r="F189" s="752"/>
      <c r="G189" s="752"/>
      <c r="H189" s="766">
        <v>0</v>
      </c>
      <c r="I189" s="752">
        <v>5</v>
      </c>
      <c r="J189" s="752">
        <v>556.54999999999995</v>
      </c>
      <c r="K189" s="766">
        <v>1</v>
      </c>
      <c r="L189" s="752">
        <v>5</v>
      </c>
      <c r="M189" s="753">
        <v>556.54999999999995</v>
      </c>
    </row>
    <row r="190" spans="1:13" ht="14.4" customHeight="1" x14ac:dyDescent="0.3">
      <c r="A190" s="747" t="s">
        <v>620</v>
      </c>
      <c r="B190" s="748" t="s">
        <v>2174</v>
      </c>
      <c r="C190" s="748" t="s">
        <v>2175</v>
      </c>
      <c r="D190" s="748" t="s">
        <v>2176</v>
      </c>
      <c r="E190" s="748" t="s">
        <v>2177</v>
      </c>
      <c r="F190" s="752"/>
      <c r="G190" s="752"/>
      <c r="H190" s="766">
        <v>0</v>
      </c>
      <c r="I190" s="752">
        <v>5.0999999999999996</v>
      </c>
      <c r="J190" s="752">
        <v>2339.37</v>
      </c>
      <c r="K190" s="766">
        <v>1</v>
      </c>
      <c r="L190" s="752">
        <v>5.0999999999999996</v>
      </c>
      <c r="M190" s="753">
        <v>2339.37</v>
      </c>
    </row>
    <row r="191" spans="1:13" ht="14.4" customHeight="1" x14ac:dyDescent="0.3">
      <c r="A191" s="747" t="s">
        <v>620</v>
      </c>
      <c r="B191" s="748" t="s">
        <v>2017</v>
      </c>
      <c r="C191" s="748" t="s">
        <v>2018</v>
      </c>
      <c r="D191" s="748" t="s">
        <v>2019</v>
      </c>
      <c r="E191" s="748" t="s">
        <v>1089</v>
      </c>
      <c r="F191" s="752"/>
      <c r="G191" s="752"/>
      <c r="H191" s="766">
        <v>0</v>
      </c>
      <c r="I191" s="752">
        <v>2</v>
      </c>
      <c r="J191" s="752">
        <v>253.88000000000002</v>
      </c>
      <c r="K191" s="766">
        <v>1</v>
      </c>
      <c r="L191" s="752">
        <v>2</v>
      </c>
      <c r="M191" s="753">
        <v>253.88000000000002</v>
      </c>
    </row>
    <row r="192" spans="1:13" ht="14.4" customHeight="1" x14ac:dyDescent="0.3">
      <c r="A192" s="747" t="s">
        <v>620</v>
      </c>
      <c r="B192" s="748" t="s">
        <v>2258</v>
      </c>
      <c r="C192" s="748" t="s">
        <v>2259</v>
      </c>
      <c r="D192" s="748" t="s">
        <v>2260</v>
      </c>
      <c r="E192" s="748" t="s">
        <v>2261</v>
      </c>
      <c r="F192" s="752">
        <v>30</v>
      </c>
      <c r="G192" s="752">
        <v>798.3</v>
      </c>
      <c r="H192" s="766">
        <v>1</v>
      </c>
      <c r="I192" s="752"/>
      <c r="J192" s="752"/>
      <c r="K192" s="766">
        <v>0</v>
      </c>
      <c r="L192" s="752">
        <v>30</v>
      </c>
      <c r="M192" s="753">
        <v>798.3</v>
      </c>
    </row>
    <row r="193" spans="1:13" ht="14.4" customHeight="1" x14ac:dyDescent="0.3">
      <c r="A193" s="747" t="s">
        <v>620</v>
      </c>
      <c r="B193" s="748" t="s">
        <v>2038</v>
      </c>
      <c r="C193" s="748" t="s">
        <v>2039</v>
      </c>
      <c r="D193" s="748" t="s">
        <v>2040</v>
      </c>
      <c r="E193" s="748" t="s">
        <v>2041</v>
      </c>
      <c r="F193" s="752"/>
      <c r="G193" s="752"/>
      <c r="H193" s="766">
        <v>0</v>
      </c>
      <c r="I193" s="752">
        <v>2</v>
      </c>
      <c r="J193" s="752">
        <v>1123.02</v>
      </c>
      <c r="K193" s="766">
        <v>1</v>
      </c>
      <c r="L193" s="752">
        <v>2</v>
      </c>
      <c r="M193" s="753">
        <v>1123.02</v>
      </c>
    </row>
    <row r="194" spans="1:13" ht="14.4" customHeight="1" x14ac:dyDescent="0.3">
      <c r="A194" s="747" t="s">
        <v>620</v>
      </c>
      <c r="B194" s="748" t="s">
        <v>2050</v>
      </c>
      <c r="C194" s="748" t="s">
        <v>2188</v>
      </c>
      <c r="D194" s="748" t="s">
        <v>1120</v>
      </c>
      <c r="E194" s="748" t="s">
        <v>1121</v>
      </c>
      <c r="F194" s="752"/>
      <c r="G194" s="752"/>
      <c r="H194" s="766">
        <v>0</v>
      </c>
      <c r="I194" s="752">
        <v>1</v>
      </c>
      <c r="J194" s="752">
        <v>54.489999999999981</v>
      </c>
      <c r="K194" s="766">
        <v>1</v>
      </c>
      <c r="L194" s="752">
        <v>1</v>
      </c>
      <c r="M194" s="753">
        <v>54.489999999999981</v>
      </c>
    </row>
    <row r="195" spans="1:13" ht="14.4" customHeight="1" x14ac:dyDescent="0.3">
      <c r="A195" s="747" t="s">
        <v>620</v>
      </c>
      <c r="B195" s="748" t="s">
        <v>2058</v>
      </c>
      <c r="C195" s="748" t="s">
        <v>2059</v>
      </c>
      <c r="D195" s="748" t="s">
        <v>955</v>
      </c>
      <c r="E195" s="748" t="s">
        <v>2060</v>
      </c>
      <c r="F195" s="752"/>
      <c r="G195" s="752"/>
      <c r="H195" s="766">
        <v>0</v>
      </c>
      <c r="I195" s="752">
        <v>12</v>
      </c>
      <c r="J195" s="752">
        <v>9768</v>
      </c>
      <c r="K195" s="766">
        <v>1</v>
      </c>
      <c r="L195" s="752">
        <v>12</v>
      </c>
      <c r="M195" s="753">
        <v>9768</v>
      </c>
    </row>
    <row r="196" spans="1:13" ht="14.4" customHeight="1" x14ac:dyDescent="0.3">
      <c r="A196" s="747" t="s">
        <v>620</v>
      </c>
      <c r="B196" s="748" t="s">
        <v>2072</v>
      </c>
      <c r="C196" s="748" t="s">
        <v>2073</v>
      </c>
      <c r="D196" s="748" t="s">
        <v>911</v>
      </c>
      <c r="E196" s="748" t="s">
        <v>912</v>
      </c>
      <c r="F196" s="752"/>
      <c r="G196" s="752"/>
      <c r="H196" s="766">
        <v>0</v>
      </c>
      <c r="I196" s="752">
        <v>2</v>
      </c>
      <c r="J196" s="752">
        <v>66.94</v>
      </c>
      <c r="K196" s="766">
        <v>1</v>
      </c>
      <c r="L196" s="752">
        <v>2</v>
      </c>
      <c r="M196" s="753">
        <v>66.94</v>
      </c>
    </row>
    <row r="197" spans="1:13" ht="14.4" customHeight="1" x14ac:dyDescent="0.3">
      <c r="A197" s="747" t="s">
        <v>620</v>
      </c>
      <c r="B197" s="748" t="s">
        <v>2082</v>
      </c>
      <c r="C197" s="748" t="s">
        <v>2200</v>
      </c>
      <c r="D197" s="748" t="s">
        <v>1156</v>
      </c>
      <c r="E197" s="748" t="s">
        <v>2201</v>
      </c>
      <c r="F197" s="752"/>
      <c r="G197" s="752"/>
      <c r="H197" s="766">
        <v>0</v>
      </c>
      <c r="I197" s="752">
        <v>8</v>
      </c>
      <c r="J197" s="752">
        <v>4017.0799999999995</v>
      </c>
      <c r="K197" s="766">
        <v>1</v>
      </c>
      <c r="L197" s="752">
        <v>8</v>
      </c>
      <c r="M197" s="753">
        <v>4017.0799999999995</v>
      </c>
    </row>
    <row r="198" spans="1:13" ht="14.4" customHeight="1" x14ac:dyDescent="0.3">
      <c r="A198" s="747" t="s">
        <v>620</v>
      </c>
      <c r="B198" s="748" t="s">
        <v>2090</v>
      </c>
      <c r="C198" s="748" t="s">
        <v>2096</v>
      </c>
      <c r="D198" s="748" t="s">
        <v>2097</v>
      </c>
      <c r="E198" s="748" t="s">
        <v>2098</v>
      </c>
      <c r="F198" s="752">
        <v>1</v>
      </c>
      <c r="G198" s="752">
        <v>169.44</v>
      </c>
      <c r="H198" s="766">
        <v>1</v>
      </c>
      <c r="I198" s="752"/>
      <c r="J198" s="752"/>
      <c r="K198" s="766">
        <v>0</v>
      </c>
      <c r="L198" s="752">
        <v>1</v>
      </c>
      <c r="M198" s="753">
        <v>169.44</v>
      </c>
    </row>
    <row r="199" spans="1:13" ht="14.4" customHeight="1" x14ac:dyDescent="0.3">
      <c r="A199" s="747" t="s">
        <v>620</v>
      </c>
      <c r="B199" s="748" t="s">
        <v>2218</v>
      </c>
      <c r="C199" s="748" t="s">
        <v>2219</v>
      </c>
      <c r="D199" s="748" t="s">
        <v>2220</v>
      </c>
      <c r="E199" s="748" t="s">
        <v>2221</v>
      </c>
      <c r="F199" s="752"/>
      <c r="G199" s="752"/>
      <c r="H199" s="766">
        <v>0</v>
      </c>
      <c r="I199" s="752">
        <v>1</v>
      </c>
      <c r="J199" s="752">
        <v>47.190000000000005</v>
      </c>
      <c r="K199" s="766">
        <v>1</v>
      </c>
      <c r="L199" s="752">
        <v>1</v>
      </c>
      <c r="M199" s="753">
        <v>47.190000000000005</v>
      </c>
    </row>
    <row r="200" spans="1:13" ht="14.4" customHeight="1" x14ac:dyDescent="0.3">
      <c r="A200" s="747" t="s">
        <v>620</v>
      </c>
      <c r="B200" s="748" t="s">
        <v>2218</v>
      </c>
      <c r="C200" s="748" t="s">
        <v>2262</v>
      </c>
      <c r="D200" s="748" t="s">
        <v>2220</v>
      </c>
      <c r="E200" s="748" t="s">
        <v>2263</v>
      </c>
      <c r="F200" s="752"/>
      <c r="G200" s="752"/>
      <c r="H200" s="766">
        <v>0</v>
      </c>
      <c r="I200" s="752">
        <v>1</v>
      </c>
      <c r="J200" s="752">
        <v>354.49000000000007</v>
      </c>
      <c r="K200" s="766">
        <v>1</v>
      </c>
      <c r="L200" s="752">
        <v>1</v>
      </c>
      <c r="M200" s="753">
        <v>354.49000000000007</v>
      </c>
    </row>
    <row r="201" spans="1:13" ht="14.4" customHeight="1" x14ac:dyDescent="0.3">
      <c r="A201" s="747" t="s">
        <v>620</v>
      </c>
      <c r="B201" s="748" t="s">
        <v>2105</v>
      </c>
      <c r="C201" s="748" t="s">
        <v>2106</v>
      </c>
      <c r="D201" s="748" t="s">
        <v>2107</v>
      </c>
      <c r="E201" s="748" t="s">
        <v>2108</v>
      </c>
      <c r="F201" s="752"/>
      <c r="G201" s="752"/>
      <c r="H201" s="766">
        <v>0</v>
      </c>
      <c r="I201" s="752">
        <v>1</v>
      </c>
      <c r="J201" s="752">
        <v>19.580000000000002</v>
      </c>
      <c r="K201" s="766">
        <v>1</v>
      </c>
      <c r="L201" s="752">
        <v>1</v>
      </c>
      <c r="M201" s="753">
        <v>19.580000000000002</v>
      </c>
    </row>
    <row r="202" spans="1:13" ht="14.4" customHeight="1" x14ac:dyDescent="0.3">
      <c r="A202" s="747" t="s">
        <v>620</v>
      </c>
      <c r="B202" s="748" t="s">
        <v>2111</v>
      </c>
      <c r="C202" s="748" t="s">
        <v>2112</v>
      </c>
      <c r="D202" s="748" t="s">
        <v>2113</v>
      </c>
      <c r="E202" s="748" t="s">
        <v>2114</v>
      </c>
      <c r="F202" s="752"/>
      <c r="G202" s="752"/>
      <c r="H202" s="766">
        <v>0</v>
      </c>
      <c r="I202" s="752">
        <v>5</v>
      </c>
      <c r="J202" s="752">
        <v>1403.9</v>
      </c>
      <c r="K202" s="766">
        <v>1</v>
      </c>
      <c r="L202" s="752">
        <v>5</v>
      </c>
      <c r="M202" s="753">
        <v>1403.9</v>
      </c>
    </row>
    <row r="203" spans="1:13" ht="14.4" customHeight="1" x14ac:dyDescent="0.3">
      <c r="A203" s="747" t="s">
        <v>620</v>
      </c>
      <c r="B203" s="748" t="s">
        <v>2115</v>
      </c>
      <c r="C203" s="748" t="s">
        <v>2116</v>
      </c>
      <c r="D203" s="748" t="s">
        <v>1051</v>
      </c>
      <c r="E203" s="748" t="s">
        <v>2117</v>
      </c>
      <c r="F203" s="752"/>
      <c r="G203" s="752"/>
      <c r="H203" s="766">
        <v>0</v>
      </c>
      <c r="I203" s="752">
        <v>1</v>
      </c>
      <c r="J203" s="752">
        <v>45.49</v>
      </c>
      <c r="K203" s="766">
        <v>1</v>
      </c>
      <c r="L203" s="752">
        <v>1</v>
      </c>
      <c r="M203" s="753">
        <v>45.49</v>
      </c>
    </row>
    <row r="204" spans="1:13" ht="14.4" customHeight="1" x14ac:dyDescent="0.3">
      <c r="A204" s="747" t="s">
        <v>620</v>
      </c>
      <c r="B204" s="748" t="s">
        <v>2132</v>
      </c>
      <c r="C204" s="748" t="s">
        <v>2133</v>
      </c>
      <c r="D204" s="748" t="s">
        <v>1048</v>
      </c>
      <c r="E204" s="748" t="s">
        <v>697</v>
      </c>
      <c r="F204" s="752"/>
      <c r="G204" s="752"/>
      <c r="H204" s="766">
        <v>0</v>
      </c>
      <c r="I204" s="752">
        <v>2</v>
      </c>
      <c r="J204" s="752">
        <v>59.70000000000001</v>
      </c>
      <c r="K204" s="766">
        <v>1</v>
      </c>
      <c r="L204" s="752">
        <v>2</v>
      </c>
      <c r="M204" s="753">
        <v>59.70000000000001</v>
      </c>
    </row>
    <row r="205" spans="1:13" ht="14.4" customHeight="1" x14ac:dyDescent="0.3">
      <c r="A205" s="747" t="s">
        <v>620</v>
      </c>
      <c r="B205" s="748" t="s">
        <v>2264</v>
      </c>
      <c r="C205" s="748" t="s">
        <v>2265</v>
      </c>
      <c r="D205" s="748" t="s">
        <v>1414</v>
      </c>
      <c r="E205" s="748" t="s">
        <v>1415</v>
      </c>
      <c r="F205" s="752"/>
      <c r="G205" s="752"/>
      <c r="H205" s="766">
        <v>0</v>
      </c>
      <c r="I205" s="752">
        <v>1</v>
      </c>
      <c r="J205" s="752">
        <v>164.73</v>
      </c>
      <c r="K205" s="766">
        <v>1</v>
      </c>
      <c r="L205" s="752">
        <v>1</v>
      </c>
      <c r="M205" s="753">
        <v>164.73</v>
      </c>
    </row>
    <row r="206" spans="1:13" ht="14.4" customHeight="1" x14ac:dyDescent="0.3">
      <c r="A206" s="747" t="s">
        <v>623</v>
      </c>
      <c r="B206" s="748" t="s">
        <v>1874</v>
      </c>
      <c r="C206" s="748" t="s">
        <v>2137</v>
      </c>
      <c r="D206" s="748" t="s">
        <v>1151</v>
      </c>
      <c r="E206" s="748" t="s">
        <v>2138</v>
      </c>
      <c r="F206" s="752"/>
      <c r="G206" s="752"/>
      <c r="H206" s="766">
        <v>0</v>
      </c>
      <c r="I206" s="752">
        <v>10</v>
      </c>
      <c r="J206" s="752">
        <v>165.8</v>
      </c>
      <c r="K206" s="766">
        <v>1</v>
      </c>
      <c r="L206" s="752">
        <v>10</v>
      </c>
      <c r="M206" s="753">
        <v>165.8</v>
      </c>
    </row>
    <row r="207" spans="1:13" ht="14.4" customHeight="1" x14ac:dyDescent="0.3">
      <c r="A207" s="747" t="s">
        <v>623</v>
      </c>
      <c r="B207" s="748" t="s">
        <v>1909</v>
      </c>
      <c r="C207" s="748" t="s">
        <v>1910</v>
      </c>
      <c r="D207" s="748" t="s">
        <v>777</v>
      </c>
      <c r="E207" s="748" t="s">
        <v>1911</v>
      </c>
      <c r="F207" s="752"/>
      <c r="G207" s="752"/>
      <c r="H207" s="766">
        <v>0</v>
      </c>
      <c r="I207" s="752">
        <v>3</v>
      </c>
      <c r="J207" s="752">
        <v>9900</v>
      </c>
      <c r="K207" s="766">
        <v>1</v>
      </c>
      <c r="L207" s="752">
        <v>3</v>
      </c>
      <c r="M207" s="753">
        <v>9900</v>
      </c>
    </row>
    <row r="208" spans="1:13" ht="14.4" customHeight="1" x14ac:dyDescent="0.3">
      <c r="A208" s="747" t="s">
        <v>623</v>
      </c>
      <c r="B208" s="748" t="s">
        <v>1992</v>
      </c>
      <c r="C208" s="748" t="s">
        <v>2253</v>
      </c>
      <c r="D208" s="748" t="s">
        <v>985</v>
      </c>
      <c r="E208" s="748" t="s">
        <v>2254</v>
      </c>
      <c r="F208" s="752"/>
      <c r="G208" s="752"/>
      <c r="H208" s="766">
        <v>0</v>
      </c>
      <c r="I208" s="752">
        <v>55</v>
      </c>
      <c r="J208" s="752">
        <v>3796.3500000000004</v>
      </c>
      <c r="K208" s="766">
        <v>1</v>
      </c>
      <c r="L208" s="752">
        <v>55</v>
      </c>
      <c r="M208" s="753">
        <v>3796.3500000000004</v>
      </c>
    </row>
    <row r="209" spans="1:13" ht="14.4" customHeight="1" x14ac:dyDescent="0.3">
      <c r="A209" s="747" t="s">
        <v>623</v>
      </c>
      <c r="B209" s="748" t="s">
        <v>1992</v>
      </c>
      <c r="C209" s="748" t="s">
        <v>1993</v>
      </c>
      <c r="D209" s="748" t="s">
        <v>985</v>
      </c>
      <c r="E209" s="748" t="s">
        <v>1994</v>
      </c>
      <c r="F209" s="752"/>
      <c r="G209" s="752"/>
      <c r="H209" s="766">
        <v>0</v>
      </c>
      <c r="I209" s="752">
        <v>25</v>
      </c>
      <c r="J209" s="752">
        <v>4262.2</v>
      </c>
      <c r="K209" s="766">
        <v>1</v>
      </c>
      <c r="L209" s="752">
        <v>25</v>
      </c>
      <c r="M209" s="753">
        <v>4262.2</v>
      </c>
    </row>
    <row r="210" spans="1:13" ht="14.4" customHeight="1" x14ac:dyDescent="0.3">
      <c r="A210" s="747" t="s">
        <v>623</v>
      </c>
      <c r="B210" s="748" t="s">
        <v>1992</v>
      </c>
      <c r="C210" s="748" t="s">
        <v>1995</v>
      </c>
      <c r="D210" s="748" t="s">
        <v>985</v>
      </c>
      <c r="E210" s="748" t="s">
        <v>1996</v>
      </c>
      <c r="F210" s="752"/>
      <c r="G210" s="752"/>
      <c r="H210" s="766">
        <v>0</v>
      </c>
      <c r="I210" s="752">
        <v>227</v>
      </c>
      <c r="J210" s="752">
        <v>68161.900000000009</v>
      </c>
      <c r="K210" s="766">
        <v>1</v>
      </c>
      <c r="L210" s="752">
        <v>227</v>
      </c>
      <c r="M210" s="753">
        <v>68161.900000000009</v>
      </c>
    </row>
    <row r="211" spans="1:13" ht="14.4" customHeight="1" x14ac:dyDescent="0.3">
      <c r="A211" s="747" t="s">
        <v>623</v>
      </c>
      <c r="B211" s="748" t="s">
        <v>1997</v>
      </c>
      <c r="C211" s="748" t="s">
        <v>1998</v>
      </c>
      <c r="D211" s="748" t="s">
        <v>1999</v>
      </c>
      <c r="E211" s="748" t="s">
        <v>2000</v>
      </c>
      <c r="F211" s="752">
        <v>100</v>
      </c>
      <c r="G211" s="752">
        <v>3628.7</v>
      </c>
      <c r="H211" s="766">
        <v>1</v>
      </c>
      <c r="I211" s="752"/>
      <c r="J211" s="752"/>
      <c r="K211" s="766">
        <v>0</v>
      </c>
      <c r="L211" s="752">
        <v>100</v>
      </c>
      <c r="M211" s="753">
        <v>3628.7</v>
      </c>
    </row>
    <row r="212" spans="1:13" ht="14.4" customHeight="1" x14ac:dyDescent="0.3">
      <c r="A212" s="747" t="s">
        <v>623</v>
      </c>
      <c r="B212" s="748" t="s">
        <v>1997</v>
      </c>
      <c r="C212" s="748" t="s">
        <v>2266</v>
      </c>
      <c r="D212" s="748" t="s">
        <v>2267</v>
      </c>
      <c r="E212" s="748" t="s">
        <v>2268</v>
      </c>
      <c r="F212" s="752"/>
      <c r="G212" s="752"/>
      <c r="H212" s="766">
        <v>0</v>
      </c>
      <c r="I212" s="752">
        <v>3</v>
      </c>
      <c r="J212" s="752">
        <v>942.81</v>
      </c>
      <c r="K212" s="766">
        <v>1</v>
      </c>
      <c r="L212" s="752">
        <v>3</v>
      </c>
      <c r="M212" s="753">
        <v>942.81</v>
      </c>
    </row>
    <row r="213" spans="1:13" ht="14.4" customHeight="1" x14ac:dyDescent="0.3">
      <c r="A213" s="747" t="s">
        <v>623</v>
      </c>
      <c r="B213" s="748" t="s">
        <v>2072</v>
      </c>
      <c r="C213" s="748" t="s">
        <v>2074</v>
      </c>
      <c r="D213" s="748" t="s">
        <v>911</v>
      </c>
      <c r="E213" s="748" t="s">
        <v>2075</v>
      </c>
      <c r="F213" s="752"/>
      <c r="G213" s="752"/>
      <c r="H213" s="766">
        <v>0</v>
      </c>
      <c r="I213" s="752">
        <v>29</v>
      </c>
      <c r="J213" s="752">
        <v>1468.71</v>
      </c>
      <c r="K213" s="766">
        <v>1</v>
      </c>
      <c r="L213" s="752">
        <v>29</v>
      </c>
      <c r="M213" s="753">
        <v>1468.71</v>
      </c>
    </row>
    <row r="214" spans="1:13" ht="14.4" customHeight="1" x14ac:dyDescent="0.3">
      <c r="A214" s="747" t="s">
        <v>623</v>
      </c>
      <c r="B214" s="748" t="s">
        <v>2072</v>
      </c>
      <c r="C214" s="748" t="s">
        <v>2076</v>
      </c>
      <c r="D214" s="748" t="s">
        <v>911</v>
      </c>
      <c r="E214" s="748" t="s">
        <v>2077</v>
      </c>
      <c r="F214" s="752"/>
      <c r="G214" s="752"/>
      <c r="H214" s="766">
        <v>0</v>
      </c>
      <c r="I214" s="752">
        <v>5</v>
      </c>
      <c r="J214" s="752">
        <v>253.2</v>
      </c>
      <c r="K214" s="766">
        <v>1</v>
      </c>
      <c r="L214" s="752">
        <v>5</v>
      </c>
      <c r="M214" s="753">
        <v>253.2</v>
      </c>
    </row>
    <row r="215" spans="1:13" ht="14.4" customHeight="1" x14ac:dyDescent="0.3">
      <c r="A215" s="747" t="s">
        <v>623</v>
      </c>
      <c r="B215" s="748" t="s">
        <v>2269</v>
      </c>
      <c r="C215" s="748" t="s">
        <v>2270</v>
      </c>
      <c r="D215" s="748" t="s">
        <v>1434</v>
      </c>
      <c r="E215" s="748" t="s">
        <v>2271</v>
      </c>
      <c r="F215" s="752"/>
      <c r="G215" s="752"/>
      <c r="H215" s="766">
        <v>0</v>
      </c>
      <c r="I215" s="752">
        <v>3</v>
      </c>
      <c r="J215" s="752">
        <v>335.7</v>
      </c>
      <c r="K215" s="766">
        <v>1</v>
      </c>
      <c r="L215" s="752">
        <v>3</v>
      </c>
      <c r="M215" s="753">
        <v>335.7</v>
      </c>
    </row>
    <row r="216" spans="1:13" ht="14.4" customHeight="1" x14ac:dyDescent="0.3">
      <c r="A216" s="747" t="s">
        <v>623</v>
      </c>
      <c r="B216" s="748" t="s">
        <v>2132</v>
      </c>
      <c r="C216" s="748" t="s">
        <v>2133</v>
      </c>
      <c r="D216" s="748" t="s">
        <v>1048</v>
      </c>
      <c r="E216" s="748" t="s">
        <v>697</v>
      </c>
      <c r="F216" s="752"/>
      <c r="G216" s="752"/>
      <c r="H216" s="766">
        <v>0</v>
      </c>
      <c r="I216" s="752">
        <v>2</v>
      </c>
      <c r="J216" s="752">
        <v>59.72</v>
      </c>
      <c r="K216" s="766">
        <v>1</v>
      </c>
      <c r="L216" s="752">
        <v>2</v>
      </c>
      <c r="M216" s="753">
        <v>59.72</v>
      </c>
    </row>
    <row r="217" spans="1:13" ht="14.4" customHeight="1" x14ac:dyDescent="0.3">
      <c r="A217" s="747" t="s">
        <v>626</v>
      </c>
      <c r="B217" s="748" t="s">
        <v>2134</v>
      </c>
      <c r="C217" s="748" t="s">
        <v>2135</v>
      </c>
      <c r="D217" s="748" t="s">
        <v>1250</v>
      </c>
      <c r="E217" s="748" t="s">
        <v>2136</v>
      </c>
      <c r="F217" s="752"/>
      <c r="G217" s="752"/>
      <c r="H217" s="766">
        <v>0</v>
      </c>
      <c r="I217" s="752">
        <v>1</v>
      </c>
      <c r="J217" s="752">
        <v>60.580000000000013</v>
      </c>
      <c r="K217" s="766">
        <v>1</v>
      </c>
      <c r="L217" s="752">
        <v>1</v>
      </c>
      <c r="M217" s="753">
        <v>60.580000000000013</v>
      </c>
    </row>
    <row r="218" spans="1:13" ht="14.4" customHeight="1" x14ac:dyDescent="0.3">
      <c r="A218" s="747" t="s">
        <v>626</v>
      </c>
      <c r="B218" s="748" t="s">
        <v>1874</v>
      </c>
      <c r="C218" s="748" t="s">
        <v>2137</v>
      </c>
      <c r="D218" s="748" t="s">
        <v>1151</v>
      </c>
      <c r="E218" s="748" t="s">
        <v>2138</v>
      </c>
      <c r="F218" s="752"/>
      <c r="G218" s="752"/>
      <c r="H218" s="766">
        <v>0</v>
      </c>
      <c r="I218" s="752">
        <v>6</v>
      </c>
      <c r="J218" s="752">
        <v>99.47999999999999</v>
      </c>
      <c r="K218" s="766">
        <v>1</v>
      </c>
      <c r="L218" s="752">
        <v>6</v>
      </c>
      <c r="M218" s="753">
        <v>99.47999999999999</v>
      </c>
    </row>
    <row r="219" spans="1:13" ht="14.4" customHeight="1" x14ac:dyDescent="0.3">
      <c r="A219" s="747" t="s">
        <v>626</v>
      </c>
      <c r="B219" s="748" t="s">
        <v>1874</v>
      </c>
      <c r="C219" s="748" t="s">
        <v>1875</v>
      </c>
      <c r="D219" s="748" t="s">
        <v>1876</v>
      </c>
      <c r="E219" s="748" t="s">
        <v>1877</v>
      </c>
      <c r="F219" s="752"/>
      <c r="G219" s="752"/>
      <c r="H219" s="766">
        <v>0</v>
      </c>
      <c r="I219" s="752">
        <v>7</v>
      </c>
      <c r="J219" s="752">
        <v>85.470000000000027</v>
      </c>
      <c r="K219" s="766">
        <v>1</v>
      </c>
      <c r="L219" s="752">
        <v>7</v>
      </c>
      <c r="M219" s="753">
        <v>85.470000000000027</v>
      </c>
    </row>
    <row r="220" spans="1:13" ht="14.4" customHeight="1" x14ac:dyDescent="0.3">
      <c r="A220" s="747" t="s">
        <v>626</v>
      </c>
      <c r="B220" s="748" t="s">
        <v>1874</v>
      </c>
      <c r="C220" s="748" t="s">
        <v>1878</v>
      </c>
      <c r="D220" s="748" t="s">
        <v>1876</v>
      </c>
      <c r="E220" s="748" t="s">
        <v>1879</v>
      </c>
      <c r="F220" s="752"/>
      <c r="G220" s="752"/>
      <c r="H220" s="766">
        <v>0</v>
      </c>
      <c r="I220" s="752">
        <v>7</v>
      </c>
      <c r="J220" s="752">
        <v>300.15999999999997</v>
      </c>
      <c r="K220" s="766">
        <v>1</v>
      </c>
      <c r="L220" s="752">
        <v>7</v>
      </c>
      <c r="M220" s="753">
        <v>300.15999999999997</v>
      </c>
    </row>
    <row r="221" spans="1:13" ht="14.4" customHeight="1" x14ac:dyDescent="0.3">
      <c r="A221" s="747" t="s">
        <v>626</v>
      </c>
      <c r="B221" s="748" t="s">
        <v>1874</v>
      </c>
      <c r="C221" s="748" t="s">
        <v>2272</v>
      </c>
      <c r="D221" s="748" t="s">
        <v>1876</v>
      </c>
      <c r="E221" s="748" t="s">
        <v>2273</v>
      </c>
      <c r="F221" s="752"/>
      <c r="G221" s="752"/>
      <c r="H221" s="766">
        <v>0</v>
      </c>
      <c r="I221" s="752">
        <v>1</v>
      </c>
      <c r="J221" s="752">
        <v>26.489999999999995</v>
      </c>
      <c r="K221" s="766">
        <v>1</v>
      </c>
      <c r="L221" s="752">
        <v>1</v>
      </c>
      <c r="M221" s="753">
        <v>26.489999999999995</v>
      </c>
    </row>
    <row r="222" spans="1:13" ht="14.4" customHeight="1" x14ac:dyDescent="0.3">
      <c r="A222" s="747" t="s">
        <v>626</v>
      </c>
      <c r="B222" s="748" t="s">
        <v>1885</v>
      </c>
      <c r="C222" s="748" t="s">
        <v>1886</v>
      </c>
      <c r="D222" s="748" t="s">
        <v>1887</v>
      </c>
      <c r="E222" s="748" t="s">
        <v>1888</v>
      </c>
      <c r="F222" s="752"/>
      <c r="G222" s="752"/>
      <c r="H222" s="766">
        <v>0</v>
      </c>
      <c r="I222" s="752">
        <v>1</v>
      </c>
      <c r="J222" s="752">
        <v>123.30999999999997</v>
      </c>
      <c r="K222" s="766">
        <v>1</v>
      </c>
      <c r="L222" s="752">
        <v>1</v>
      </c>
      <c r="M222" s="753">
        <v>123.30999999999997</v>
      </c>
    </row>
    <row r="223" spans="1:13" ht="14.4" customHeight="1" x14ac:dyDescent="0.3">
      <c r="A223" s="747" t="s">
        <v>626</v>
      </c>
      <c r="B223" s="748" t="s">
        <v>1889</v>
      </c>
      <c r="C223" s="748" t="s">
        <v>1890</v>
      </c>
      <c r="D223" s="748" t="s">
        <v>1891</v>
      </c>
      <c r="E223" s="748" t="s">
        <v>1892</v>
      </c>
      <c r="F223" s="752"/>
      <c r="G223" s="752"/>
      <c r="H223" s="766">
        <v>0</v>
      </c>
      <c r="I223" s="752">
        <v>1</v>
      </c>
      <c r="J223" s="752">
        <v>339.56000000000006</v>
      </c>
      <c r="K223" s="766">
        <v>1</v>
      </c>
      <c r="L223" s="752">
        <v>1</v>
      </c>
      <c r="M223" s="753">
        <v>339.56000000000006</v>
      </c>
    </row>
    <row r="224" spans="1:13" ht="14.4" customHeight="1" x14ac:dyDescent="0.3">
      <c r="A224" s="747" t="s">
        <v>626</v>
      </c>
      <c r="B224" s="748" t="s">
        <v>1896</v>
      </c>
      <c r="C224" s="748" t="s">
        <v>1897</v>
      </c>
      <c r="D224" s="748" t="s">
        <v>1898</v>
      </c>
      <c r="E224" s="748" t="s">
        <v>1899</v>
      </c>
      <c r="F224" s="752"/>
      <c r="G224" s="752"/>
      <c r="H224" s="766">
        <v>0</v>
      </c>
      <c r="I224" s="752">
        <v>1</v>
      </c>
      <c r="J224" s="752">
        <v>92.429999999999993</v>
      </c>
      <c r="K224" s="766">
        <v>1</v>
      </c>
      <c r="L224" s="752">
        <v>1</v>
      </c>
      <c r="M224" s="753">
        <v>92.429999999999993</v>
      </c>
    </row>
    <row r="225" spans="1:13" ht="14.4" customHeight="1" x14ac:dyDescent="0.3">
      <c r="A225" s="747" t="s">
        <v>626</v>
      </c>
      <c r="B225" s="748" t="s">
        <v>1905</v>
      </c>
      <c r="C225" s="748" t="s">
        <v>1906</v>
      </c>
      <c r="D225" s="748" t="s">
        <v>1907</v>
      </c>
      <c r="E225" s="748" t="s">
        <v>1908</v>
      </c>
      <c r="F225" s="752"/>
      <c r="G225" s="752"/>
      <c r="H225" s="766">
        <v>0</v>
      </c>
      <c r="I225" s="752">
        <v>1</v>
      </c>
      <c r="J225" s="752">
        <v>137.53000000000003</v>
      </c>
      <c r="K225" s="766">
        <v>1</v>
      </c>
      <c r="L225" s="752">
        <v>1</v>
      </c>
      <c r="M225" s="753">
        <v>137.53000000000003</v>
      </c>
    </row>
    <row r="226" spans="1:13" ht="14.4" customHeight="1" x14ac:dyDescent="0.3">
      <c r="A226" s="747" t="s">
        <v>626</v>
      </c>
      <c r="B226" s="748" t="s">
        <v>1909</v>
      </c>
      <c r="C226" s="748" t="s">
        <v>1910</v>
      </c>
      <c r="D226" s="748" t="s">
        <v>777</v>
      </c>
      <c r="E226" s="748" t="s">
        <v>1911</v>
      </c>
      <c r="F226" s="752"/>
      <c r="G226" s="752"/>
      <c r="H226" s="766">
        <v>0</v>
      </c>
      <c r="I226" s="752">
        <v>8</v>
      </c>
      <c r="J226" s="752">
        <v>26400</v>
      </c>
      <c r="K226" s="766">
        <v>1</v>
      </c>
      <c r="L226" s="752">
        <v>8</v>
      </c>
      <c r="M226" s="753">
        <v>26400</v>
      </c>
    </row>
    <row r="227" spans="1:13" ht="14.4" customHeight="1" x14ac:dyDescent="0.3">
      <c r="A227" s="747" t="s">
        <v>626</v>
      </c>
      <c r="B227" s="748" t="s">
        <v>1912</v>
      </c>
      <c r="C227" s="748" t="s">
        <v>1913</v>
      </c>
      <c r="D227" s="748" t="s">
        <v>1914</v>
      </c>
      <c r="E227" s="748" t="s">
        <v>1915</v>
      </c>
      <c r="F227" s="752"/>
      <c r="G227" s="752"/>
      <c r="H227" s="766">
        <v>0</v>
      </c>
      <c r="I227" s="752">
        <v>1</v>
      </c>
      <c r="J227" s="752">
        <v>139.12</v>
      </c>
      <c r="K227" s="766">
        <v>1</v>
      </c>
      <c r="L227" s="752">
        <v>1</v>
      </c>
      <c r="M227" s="753">
        <v>139.12</v>
      </c>
    </row>
    <row r="228" spans="1:13" ht="14.4" customHeight="1" x14ac:dyDescent="0.3">
      <c r="A228" s="747" t="s">
        <v>626</v>
      </c>
      <c r="B228" s="748" t="s">
        <v>1916</v>
      </c>
      <c r="C228" s="748" t="s">
        <v>1917</v>
      </c>
      <c r="D228" s="748" t="s">
        <v>1918</v>
      </c>
      <c r="E228" s="748" t="s">
        <v>1919</v>
      </c>
      <c r="F228" s="752"/>
      <c r="G228" s="752"/>
      <c r="H228" s="766">
        <v>0</v>
      </c>
      <c r="I228" s="752">
        <v>2</v>
      </c>
      <c r="J228" s="752">
        <v>730.3599999999999</v>
      </c>
      <c r="K228" s="766">
        <v>1</v>
      </c>
      <c r="L228" s="752">
        <v>2</v>
      </c>
      <c r="M228" s="753">
        <v>730.3599999999999</v>
      </c>
    </row>
    <row r="229" spans="1:13" ht="14.4" customHeight="1" x14ac:dyDescent="0.3">
      <c r="A229" s="747" t="s">
        <v>626</v>
      </c>
      <c r="B229" s="748" t="s">
        <v>2274</v>
      </c>
      <c r="C229" s="748" t="s">
        <v>2275</v>
      </c>
      <c r="D229" s="748" t="s">
        <v>2276</v>
      </c>
      <c r="E229" s="748" t="s">
        <v>2277</v>
      </c>
      <c r="F229" s="752"/>
      <c r="G229" s="752"/>
      <c r="H229" s="766">
        <v>0</v>
      </c>
      <c r="I229" s="752">
        <v>1</v>
      </c>
      <c r="J229" s="752">
        <v>288.82</v>
      </c>
      <c r="K229" s="766">
        <v>1</v>
      </c>
      <c r="L229" s="752">
        <v>1</v>
      </c>
      <c r="M229" s="753">
        <v>288.82</v>
      </c>
    </row>
    <row r="230" spans="1:13" ht="14.4" customHeight="1" x14ac:dyDescent="0.3">
      <c r="A230" s="747" t="s">
        <v>626</v>
      </c>
      <c r="B230" s="748" t="s">
        <v>1933</v>
      </c>
      <c r="C230" s="748" t="s">
        <v>1934</v>
      </c>
      <c r="D230" s="748" t="s">
        <v>782</v>
      </c>
      <c r="E230" s="748" t="s">
        <v>783</v>
      </c>
      <c r="F230" s="752"/>
      <c r="G230" s="752"/>
      <c r="H230" s="766">
        <v>0</v>
      </c>
      <c r="I230" s="752">
        <v>54</v>
      </c>
      <c r="J230" s="752">
        <v>2181.0599999999995</v>
      </c>
      <c r="K230" s="766">
        <v>1</v>
      </c>
      <c r="L230" s="752">
        <v>54</v>
      </c>
      <c r="M230" s="753">
        <v>2181.0599999999995</v>
      </c>
    </row>
    <row r="231" spans="1:13" ht="14.4" customHeight="1" x14ac:dyDescent="0.3">
      <c r="A231" s="747" t="s">
        <v>626</v>
      </c>
      <c r="B231" s="748" t="s">
        <v>1933</v>
      </c>
      <c r="C231" s="748" t="s">
        <v>1935</v>
      </c>
      <c r="D231" s="748" t="s">
        <v>779</v>
      </c>
      <c r="E231" s="748" t="s">
        <v>1936</v>
      </c>
      <c r="F231" s="752"/>
      <c r="G231" s="752"/>
      <c r="H231" s="766">
        <v>0</v>
      </c>
      <c r="I231" s="752">
        <v>6</v>
      </c>
      <c r="J231" s="752">
        <v>188.97</v>
      </c>
      <c r="K231" s="766">
        <v>1</v>
      </c>
      <c r="L231" s="752">
        <v>6</v>
      </c>
      <c r="M231" s="753">
        <v>188.97</v>
      </c>
    </row>
    <row r="232" spans="1:13" ht="14.4" customHeight="1" x14ac:dyDescent="0.3">
      <c r="A232" s="747" t="s">
        <v>626</v>
      </c>
      <c r="B232" s="748" t="s">
        <v>2235</v>
      </c>
      <c r="C232" s="748" t="s">
        <v>2278</v>
      </c>
      <c r="D232" s="748" t="s">
        <v>1602</v>
      </c>
      <c r="E232" s="748" t="s">
        <v>2279</v>
      </c>
      <c r="F232" s="752"/>
      <c r="G232" s="752"/>
      <c r="H232" s="766">
        <v>0</v>
      </c>
      <c r="I232" s="752">
        <v>1</v>
      </c>
      <c r="J232" s="752">
        <v>71.799999999999983</v>
      </c>
      <c r="K232" s="766">
        <v>1</v>
      </c>
      <c r="L232" s="752">
        <v>1</v>
      </c>
      <c r="M232" s="753">
        <v>71.799999999999983</v>
      </c>
    </row>
    <row r="233" spans="1:13" ht="14.4" customHeight="1" x14ac:dyDescent="0.3">
      <c r="A233" s="747" t="s">
        <v>626</v>
      </c>
      <c r="B233" s="748" t="s">
        <v>2235</v>
      </c>
      <c r="C233" s="748" t="s">
        <v>2280</v>
      </c>
      <c r="D233" s="748" t="s">
        <v>1132</v>
      </c>
      <c r="E233" s="748" t="s">
        <v>1474</v>
      </c>
      <c r="F233" s="752"/>
      <c r="G233" s="752"/>
      <c r="H233" s="766">
        <v>0</v>
      </c>
      <c r="I233" s="752">
        <v>2</v>
      </c>
      <c r="J233" s="752">
        <v>144.67000000000002</v>
      </c>
      <c r="K233" s="766">
        <v>1</v>
      </c>
      <c r="L233" s="752">
        <v>2</v>
      </c>
      <c r="M233" s="753">
        <v>144.67000000000002</v>
      </c>
    </row>
    <row r="234" spans="1:13" ht="14.4" customHeight="1" x14ac:dyDescent="0.3">
      <c r="A234" s="747" t="s">
        <v>626</v>
      </c>
      <c r="B234" s="748" t="s">
        <v>2235</v>
      </c>
      <c r="C234" s="748" t="s">
        <v>2236</v>
      </c>
      <c r="D234" s="748" t="s">
        <v>1320</v>
      </c>
      <c r="E234" s="748" t="s">
        <v>1321</v>
      </c>
      <c r="F234" s="752"/>
      <c r="G234" s="752"/>
      <c r="H234" s="766">
        <v>0</v>
      </c>
      <c r="I234" s="752">
        <v>5</v>
      </c>
      <c r="J234" s="752">
        <v>442.25</v>
      </c>
      <c r="K234" s="766">
        <v>1</v>
      </c>
      <c r="L234" s="752">
        <v>5</v>
      </c>
      <c r="M234" s="753">
        <v>442.25</v>
      </c>
    </row>
    <row r="235" spans="1:13" ht="14.4" customHeight="1" x14ac:dyDescent="0.3">
      <c r="A235" s="747" t="s">
        <v>626</v>
      </c>
      <c r="B235" s="748" t="s">
        <v>1943</v>
      </c>
      <c r="C235" s="748" t="s">
        <v>2281</v>
      </c>
      <c r="D235" s="748" t="s">
        <v>1479</v>
      </c>
      <c r="E235" s="748" t="s">
        <v>697</v>
      </c>
      <c r="F235" s="752"/>
      <c r="G235" s="752"/>
      <c r="H235" s="766">
        <v>0</v>
      </c>
      <c r="I235" s="752">
        <v>1</v>
      </c>
      <c r="J235" s="752">
        <v>52.280000000000015</v>
      </c>
      <c r="K235" s="766">
        <v>1</v>
      </c>
      <c r="L235" s="752">
        <v>1</v>
      </c>
      <c r="M235" s="753">
        <v>52.280000000000015</v>
      </c>
    </row>
    <row r="236" spans="1:13" ht="14.4" customHeight="1" x14ac:dyDescent="0.3">
      <c r="A236" s="747" t="s">
        <v>626</v>
      </c>
      <c r="B236" s="748" t="s">
        <v>1946</v>
      </c>
      <c r="C236" s="748" t="s">
        <v>1947</v>
      </c>
      <c r="D236" s="748" t="s">
        <v>1948</v>
      </c>
      <c r="E236" s="748" t="s">
        <v>1949</v>
      </c>
      <c r="F236" s="752"/>
      <c r="G236" s="752"/>
      <c r="H236" s="766">
        <v>0</v>
      </c>
      <c r="I236" s="752">
        <v>1</v>
      </c>
      <c r="J236" s="752">
        <v>64.860000000000028</v>
      </c>
      <c r="K236" s="766">
        <v>1</v>
      </c>
      <c r="L236" s="752">
        <v>1</v>
      </c>
      <c r="M236" s="753">
        <v>64.860000000000028</v>
      </c>
    </row>
    <row r="237" spans="1:13" ht="14.4" customHeight="1" x14ac:dyDescent="0.3">
      <c r="A237" s="747" t="s">
        <v>626</v>
      </c>
      <c r="B237" s="748" t="s">
        <v>1950</v>
      </c>
      <c r="C237" s="748" t="s">
        <v>2282</v>
      </c>
      <c r="D237" s="748" t="s">
        <v>1952</v>
      </c>
      <c r="E237" s="748" t="s">
        <v>2283</v>
      </c>
      <c r="F237" s="752"/>
      <c r="G237" s="752"/>
      <c r="H237" s="766">
        <v>0</v>
      </c>
      <c r="I237" s="752">
        <v>2</v>
      </c>
      <c r="J237" s="752">
        <v>107.88</v>
      </c>
      <c r="K237" s="766">
        <v>1</v>
      </c>
      <c r="L237" s="752">
        <v>2</v>
      </c>
      <c r="M237" s="753">
        <v>107.88</v>
      </c>
    </row>
    <row r="238" spans="1:13" ht="14.4" customHeight="1" x14ac:dyDescent="0.3">
      <c r="A238" s="747" t="s">
        <v>626</v>
      </c>
      <c r="B238" s="748" t="s">
        <v>1950</v>
      </c>
      <c r="C238" s="748" t="s">
        <v>1951</v>
      </c>
      <c r="D238" s="748" t="s">
        <v>1952</v>
      </c>
      <c r="E238" s="748" t="s">
        <v>1953</v>
      </c>
      <c r="F238" s="752"/>
      <c r="G238" s="752"/>
      <c r="H238" s="766">
        <v>0</v>
      </c>
      <c r="I238" s="752">
        <v>2</v>
      </c>
      <c r="J238" s="752">
        <v>17.32</v>
      </c>
      <c r="K238" s="766">
        <v>1</v>
      </c>
      <c r="L238" s="752">
        <v>2</v>
      </c>
      <c r="M238" s="753">
        <v>17.32</v>
      </c>
    </row>
    <row r="239" spans="1:13" ht="14.4" customHeight="1" x14ac:dyDescent="0.3">
      <c r="A239" s="747" t="s">
        <v>626</v>
      </c>
      <c r="B239" s="748" t="s">
        <v>1950</v>
      </c>
      <c r="C239" s="748" t="s">
        <v>1954</v>
      </c>
      <c r="D239" s="748" t="s">
        <v>1952</v>
      </c>
      <c r="E239" s="748" t="s">
        <v>1955</v>
      </c>
      <c r="F239" s="752"/>
      <c r="G239" s="752"/>
      <c r="H239" s="766">
        <v>0</v>
      </c>
      <c r="I239" s="752">
        <v>1</v>
      </c>
      <c r="J239" s="752">
        <v>14.99</v>
      </c>
      <c r="K239" s="766">
        <v>1</v>
      </c>
      <c r="L239" s="752">
        <v>1</v>
      </c>
      <c r="M239" s="753">
        <v>14.99</v>
      </c>
    </row>
    <row r="240" spans="1:13" ht="14.4" customHeight="1" x14ac:dyDescent="0.3">
      <c r="A240" s="747" t="s">
        <v>626</v>
      </c>
      <c r="B240" s="748" t="s">
        <v>1956</v>
      </c>
      <c r="C240" s="748" t="s">
        <v>2237</v>
      </c>
      <c r="D240" s="748" t="s">
        <v>1958</v>
      </c>
      <c r="E240" s="748" t="s">
        <v>2238</v>
      </c>
      <c r="F240" s="752"/>
      <c r="G240" s="752"/>
      <c r="H240" s="766">
        <v>0</v>
      </c>
      <c r="I240" s="752">
        <v>1</v>
      </c>
      <c r="J240" s="752">
        <v>50.52</v>
      </c>
      <c r="K240" s="766">
        <v>1</v>
      </c>
      <c r="L240" s="752">
        <v>1</v>
      </c>
      <c r="M240" s="753">
        <v>50.52</v>
      </c>
    </row>
    <row r="241" spans="1:13" ht="14.4" customHeight="1" x14ac:dyDescent="0.3">
      <c r="A241" s="747" t="s">
        <v>626</v>
      </c>
      <c r="B241" s="748" t="s">
        <v>1960</v>
      </c>
      <c r="C241" s="748" t="s">
        <v>1962</v>
      </c>
      <c r="D241" s="748" t="s">
        <v>950</v>
      </c>
      <c r="E241" s="748" t="s">
        <v>1963</v>
      </c>
      <c r="F241" s="752"/>
      <c r="G241" s="752"/>
      <c r="H241" s="766">
        <v>0</v>
      </c>
      <c r="I241" s="752">
        <v>4</v>
      </c>
      <c r="J241" s="752">
        <v>878.28</v>
      </c>
      <c r="K241" s="766">
        <v>1</v>
      </c>
      <c r="L241" s="752">
        <v>4</v>
      </c>
      <c r="M241" s="753">
        <v>878.28</v>
      </c>
    </row>
    <row r="242" spans="1:13" ht="14.4" customHeight="1" x14ac:dyDescent="0.3">
      <c r="A242" s="747" t="s">
        <v>626</v>
      </c>
      <c r="B242" s="748" t="s">
        <v>1960</v>
      </c>
      <c r="C242" s="748" t="s">
        <v>2284</v>
      </c>
      <c r="D242" s="748" t="s">
        <v>1560</v>
      </c>
      <c r="E242" s="748" t="s">
        <v>2285</v>
      </c>
      <c r="F242" s="752"/>
      <c r="G242" s="752"/>
      <c r="H242" s="766">
        <v>0</v>
      </c>
      <c r="I242" s="752">
        <v>2</v>
      </c>
      <c r="J242" s="752">
        <v>736.5</v>
      </c>
      <c r="K242" s="766">
        <v>1</v>
      </c>
      <c r="L242" s="752">
        <v>2</v>
      </c>
      <c r="M242" s="753">
        <v>736.5</v>
      </c>
    </row>
    <row r="243" spans="1:13" ht="14.4" customHeight="1" x14ac:dyDescent="0.3">
      <c r="A243" s="747" t="s">
        <v>626</v>
      </c>
      <c r="B243" s="748" t="s">
        <v>1965</v>
      </c>
      <c r="C243" s="748" t="s">
        <v>1966</v>
      </c>
      <c r="D243" s="748" t="s">
        <v>1967</v>
      </c>
      <c r="E243" s="748" t="s">
        <v>1968</v>
      </c>
      <c r="F243" s="752"/>
      <c r="G243" s="752"/>
      <c r="H243" s="766">
        <v>0</v>
      </c>
      <c r="I243" s="752">
        <v>1</v>
      </c>
      <c r="J243" s="752">
        <v>100.6</v>
      </c>
      <c r="K243" s="766">
        <v>1</v>
      </c>
      <c r="L243" s="752">
        <v>1</v>
      </c>
      <c r="M243" s="753">
        <v>100.6</v>
      </c>
    </row>
    <row r="244" spans="1:13" ht="14.4" customHeight="1" x14ac:dyDescent="0.3">
      <c r="A244" s="747" t="s">
        <v>626</v>
      </c>
      <c r="B244" s="748" t="s">
        <v>1969</v>
      </c>
      <c r="C244" s="748" t="s">
        <v>2286</v>
      </c>
      <c r="D244" s="748" t="s">
        <v>1971</v>
      </c>
      <c r="E244" s="748" t="s">
        <v>2287</v>
      </c>
      <c r="F244" s="752"/>
      <c r="G244" s="752"/>
      <c r="H244" s="766">
        <v>0</v>
      </c>
      <c r="I244" s="752">
        <v>1</v>
      </c>
      <c r="J244" s="752">
        <v>158.97999999999999</v>
      </c>
      <c r="K244" s="766">
        <v>1</v>
      </c>
      <c r="L244" s="752">
        <v>1</v>
      </c>
      <c r="M244" s="753">
        <v>158.97999999999999</v>
      </c>
    </row>
    <row r="245" spans="1:13" ht="14.4" customHeight="1" x14ac:dyDescent="0.3">
      <c r="A245" s="747" t="s">
        <v>626</v>
      </c>
      <c r="B245" s="748" t="s">
        <v>1969</v>
      </c>
      <c r="C245" s="748" t="s">
        <v>2288</v>
      </c>
      <c r="D245" s="748" t="s">
        <v>1971</v>
      </c>
      <c r="E245" s="748" t="s">
        <v>2289</v>
      </c>
      <c r="F245" s="752"/>
      <c r="G245" s="752"/>
      <c r="H245" s="766">
        <v>0</v>
      </c>
      <c r="I245" s="752">
        <v>4</v>
      </c>
      <c r="J245" s="752">
        <v>852.96</v>
      </c>
      <c r="K245" s="766">
        <v>1</v>
      </c>
      <c r="L245" s="752">
        <v>4</v>
      </c>
      <c r="M245" s="753">
        <v>852.96</v>
      </c>
    </row>
    <row r="246" spans="1:13" ht="14.4" customHeight="1" x14ac:dyDescent="0.3">
      <c r="A246" s="747" t="s">
        <v>626</v>
      </c>
      <c r="B246" s="748" t="s">
        <v>1969</v>
      </c>
      <c r="C246" s="748" t="s">
        <v>2153</v>
      </c>
      <c r="D246" s="748" t="s">
        <v>1971</v>
      </c>
      <c r="E246" s="748" t="s">
        <v>2154</v>
      </c>
      <c r="F246" s="752"/>
      <c r="G246" s="752"/>
      <c r="H246" s="766">
        <v>0</v>
      </c>
      <c r="I246" s="752">
        <v>1</v>
      </c>
      <c r="J246" s="752">
        <v>254.25</v>
      </c>
      <c r="K246" s="766">
        <v>1</v>
      </c>
      <c r="L246" s="752">
        <v>1</v>
      </c>
      <c r="M246" s="753">
        <v>254.25</v>
      </c>
    </row>
    <row r="247" spans="1:13" ht="14.4" customHeight="1" x14ac:dyDescent="0.3">
      <c r="A247" s="747" t="s">
        <v>626</v>
      </c>
      <c r="B247" s="748" t="s">
        <v>2290</v>
      </c>
      <c r="C247" s="748" t="s">
        <v>2291</v>
      </c>
      <c r="D247" s="748" t="s">
        <v>1548</v>
      </c>
      <c r="E247" s="748" t="s">
        <v>2292</v>
      </c>
      <c r="F247" s="752"/>
      <c r="G247" s="752"/>
      <c r="H247" s="766">
        <v>0</v>
      </c>
      <c r="I247" s="752">
        <v>1</v>
      </c>
      <c r="J247" s="752">
        <v>18.290000000000003</v>
      </c>
      <c r="K247" s="766">
        <v>1</v>
      </c>
      <c r="L247" s="752">
        <v>1</v>
      </c>
      <c r="M247" s="753">
        <v>18.290000000000003</v>
      </c>
    </row>
    <row r="248" spans="1:13" ht="14.4" customHeight="1" x14ac:dyDescent="0.3">
      <c r="A248" s="747" t="s">
        <v>626</v>
      </c>
      <c r="B248" s="748" t="s">
        <v>2245</v>
      </c>
      <c r="C248" s="748" t="s">
        <v>2246</v>
      </c>
      <c r="D248" s="748" t="s">
        <v>2247</v>
      </c>
      <c r="E248" s="748" t="s">
        <v>2248</v>
      </c>
      <c r="F248" s="752"/>
      <c r="G248" s="752"/>
      <c r="H248" s="766">
        <v>0</v>
      </c>
      <c r="I248" s="752">
        <v>3</v>
      </c>
      <c r="J248" s="752">
        <v>777.56999999999994</v>
      </c>
      <c r="K248" s="766">
        <v>1</v>
      </c>
      <c r="L248" s="752">
        <v>3</v>
      </c>
      <c r="M248" s="753">
        <v>777.56999999999994</v>
      </c>
    </row>
    <row r="249" spans="1:13" ht="14.4" customHeight="1" x14ac:dyDescent="0.3">
      <c r="A249" s="747" t="s">
        <v>626</v>
      </c>
      <c r="B249" s="748" t="s">
        <v>1973</v>
      </c>
      <c r="C249" s="748" t="s">
        <v>2293</v>
      </c>
      <c r="D249" s="748" t="s">
        <v>1975</v>
      </c>
      <c r="E249" s="748" t="s">
        <v>2294</v>
      </c>
      <c r="F249" s="752"/>
      <c r="G249" s="752"/>
      <c r="H249" s="766">
        <v>0</v>
      </c>
      <c r="I249" s="752">
        <v>2</v>
      </c>
      <c r="J249" s="752">
        <v>649.47</v>
      </c>
      <c r="K249" s="766">
        <v>1</v>
      </c>
      <c r="L249" s="752">
        <v>2</v>
      </c>
      <c r="M249" s="753">
        <v>649.47</v>
      </c>
    </row>
    <row r="250" spans="1:13" ht="14.4" customHeight="1" x14ac:dyDescent="0.3">
      <c r="A250" s="747" t="s">
        <v>626</v>
      </c>
      <c r="B250" s="748" t="s">
        <v>1973</v>
      </c>
      <c r="C250" s="748" t="s">
        <v>1977</v>
      </c>
      <c r="D250" s="748" t="s">
        <v>1975</v>
      </c>
      <c r="E250" s="748" t="s">
        <v>1978</v>
      </c>
      <c r="F250" s="752"/>
      <c r="G250" s="752"/>
      <c r="H250" s="766">
        <v>0</v>
      </c>
      <c r="I250" s="752">
        <v>1</v>
      </c>
      <c r="J250" s="752">
        <v>34.690000000000012</v>
      </c>
      <c r="K250" s="766">
        <v>1</v>
      </c>
      <c r="L250" s="752">
        <v>1</v>
      </c>
      <c r="M250" s="753">
        <v>34.690000000000012</v>
      </c>
    </row>
    <row r="251" spans="1:13" ht="14.4" customHeight="1" x14ac:dyDescent="0.3">
      <c r="A251" s="747" t="s">
        <v>626</v>
      </c>
      <c r="B251" s="748" t="s">
        <v>1973</v>
      </c>
      <c r="C251" s="748" t="s">
        <v>2295</v>
      </c>
      <c r="D251" s="748" t="s">
        <v>1975</v>
      </c>
      <c r="E251" s="748" t="s">
        <v>2296</v>
      </c>
      <c r="F251" s="752"/>
      <c r="G251" s="752"/>
      <c r="H251" s="766">
        <v>0</v>
      </c>
      <c r="I251" s="752">
        <v>1</v>
      </c>
      <c r="J251" s="752">
        <v>104.06000000000003</v>
      </c>
      <c r="K251" s="766">
        <v>1</v>
      </c>
      <c r="L251" s="752">
        <v>1</v>
      </c>
      <c r="M251" s="753">
        <v>104.06000000000003</v>
      </c>
    </row>
    <row r="252" spans="1:13" ht="14.4" customHeight="1" x14ac:dyDescent="0.3">
      <c r="A252" s="747" t="s">
        <v>626</v>
      </c>
      <c r="B252" s="748" t="s">
        <v>1973</v>
      </c>
      <c r="C252" s="748" t="s">
        <v>1979</v>
      </c>
      <c r="D252" s="748" t="s">
        <v>1975</v>
      </c>
      <c r="E252" s="748" t="s">
        <v>1980</v>
      </c>
      <c r="F252" s="752"/>
      <c r="G252" s="752"/>
      <c r="H252" s="766">
        <v>0</v>
      </c>
      <c r="I252" s="752">
        <v>2</v>
      </c>
      <c r="J252" s="752">
        <v>138.74000000000007</v>
      </c>
      <c r="K252" s="766">
        <v>1</v>
      </c>
      <c r="L252" s="752">
        <v>2</v>
      </c>
      <c r="M252" s="753">
        <v>138.74000000000007</v>
      </c>
    </row>
    <row r="253" spans="1:13" ht="14.4" customHeight="1" x14ac:dyDescent="0.3">
      <c r="A253" s="747" t="s">
        <v>626</v>
      </c>
      <c r="B253" s="748" t="s">
        <v>2297</v>
      </c>
      <c r="C253" s="748" t="s">
        <v>2298</v>
      </c>
      <c r="D253" s="748" t="s">
        <v>1588</v>
      </c>
      <c r="E253" s="748" t="s">
        <v>1589</v>
      </c>
      <c r="F253" s="752"/>
      <c r="G253" s="752"/>
      <c r="H253" s="766">
        <v>0</v>
      </c>
      <c r="I253" s="752">
        <v>1</v>
      </c>
      <c r="J253" s="752">
        <v>516.56999999999994</v>
      </c>
      <c r="K253" s="766">
        <v>1</v>
      </c>
      <c r="L253" s="752">
        <v>1</v>
      </c>
      <c r="M253" s="753">
        <v>516.56999999999994</v>
      </c>
    </row>
    <row r="254" spans="1:13" ht="14.4" customHeight="1" x14ac:dyDescent="0.3">
      <c r="A254" s="747" t="s">
        <v>626</v>
      </c>
      <c r="B254" s="748" t="s">
        <v>2249</v>
      </c>
      <c r="C254" s="748" t="s">
        <v>2250</v>
      </c>
      <c r="D254" s="748" t="s">
        <v>2251</v>
      </c>
      <c r="E254" s="748" t="s">
        <v>2252</v>
      </c>
      <c r="F254" s="752"/>
      <c r="G254" s="752"/>
      <c r="H254" s="766">
        <v>0</v>
      </c>
      <c r="I254" s="752">
        <v>4</v>
      </c>
      <c r="J254" s="752">
        <v>323.92</v>
      </c>
      <c r="K254" s="766">
        <v>1</v>
      </c>
      <c r="L254" s="752">
        <v>4</v>
      </c>
      <c r="M254" s="753">
        <v>323.92</v>
      </c>
    </row>
    <row r="255" spans="1:13" ht="14.4" customHeight="1" x14ac:dyDescent="0.3">
      <c r="A255" s="747" t="s">
        <v>626</v>
      </c>
      <c r="B255" s="748" t="s">
        <v>1989</v>
      </c>
      <c r="C255" s="748" t="s">
        <v>1990</v>
      </c>
      <c r="D255" s="748" t="s">
        <v>773</v>
      </c>
      <c r="E255" s="748" t="s">
        <v>1991</v>
      </c>
      <c r="F255" s="752"/>
      <c r="G255" s="752"/>
      <c r="H255" s="766">
        <v>0</v>
      </c>
      <c r="I255" s="752">
        <v>2</v>
      </c>
      <c r="J255" s="752">
        <v>149.02000000000001</v>
      </c>
      <c r="K255" s="766">
        <v>1</v>
      </c>
      <c r="L255" s="752">
        <v>2</v>
      </c>
      <c r="M255" s="753">
        <v>149.02000000000001</v>
      </c>
    </row>
    <row r="256" spans="1:13" ht="14.4" customHeight="1" x14ac:dyDescent="0.3">
      <c r="A256" s="747" t="s">
        <v>626</v>
      </c>
      <c r="B256" s="748" t="s">
        <v>2299</v>
      </c>
      <c r="C256" s="748" t="s">
        <v>2300</v>
      </c>
      <c r="D256" s="748" t="s">
        <v>1517</v>
      </c>
      <c r="E256" s="748" t="s">
        <v>1518</v>
      </c>
      <c r="F256" s="752"/>
      <c r="G256" s="752"/>
      <c r="H256" s="766">
        <v>0</v>
      </c>
      <c r="I256" s="752">
        <v>1</v>
      </c>
      <c r="J256" s="752">
        <v>529.06000000000017</v>
      </c>
      <c r="K256" s="766">
        <v>1</v>
      </c>
      <c r="L256" s="752">
        <v>1</v>
      </c>
      <c r="M256" s="753">
        <v>529.06000000000017</v>
      </c>
    </row>
    <row r="257" spans="1:13" ht="14.4" customHeight="1" x14ac:dyDescent="0.3">
      <c r="A257" s="747" t="s">
        <v>626</v>
      </c>
      <c r="B257" s="748" t="s">
        <v>1992</v>
      </c>
      <c r="C257" s="748" t="s">
        <v>2301</v>
      </c>
      <c r="D257" s="748" t="s">
        <v>985</v>
      </c>
      <c r="E257" s="748" t="s">
        <v>2302</v>
      </c>
      <c r="F257" s="752"/>
      <c r="G257" s="752"/>
      <c r="H257" s="766">
        <v>0</v>
      </c>
      <c r="I257" s="752">
        <v>10</v>
      </c>
      <c r="J257" s="752">
        <v>649.70000000000005</v>
      </c>
      <c r="K257" s="766">
        <v>1</v>
      </c>
      <c r="L257" s="752">
        <v>10</v>
      </c>
      <c r="M257" s="753">
        <v>649.70000000000005</v>
      </c>
    </row>
    <row r="258" spans="1:13" ht="14.4" customHeight="1" x14ac:dyDescent="0.3">
      <c r="A258" s="747" t="s">
        <v>626</v>
      </c>
      <c r="B258" s="748" t="s">
        <v>1992</v>
      </c>
      <c r="C258" s="748" t="s">
        <v>1995</v>
      </c>
      <c r="D258" s="748" t="s">
        <v>985</v>
      </c>
      <c r="E258" s="748" t="s">
        <v>1996</v>
      </c>
      <c r="F258" s="752"/>
      <c r="G258" s="752"/>
      <c r="H258" s="766">
        <v>0</v>
      </c>
      <c r="I258" s="752">
        <v>13</v>
      </c>
      <c r="J258" s="752">
        <v>3922.96</v>
      </c>
      <c r="K258" s="766">
        <v>1</v>
      </c>
      <c r="L258" s="752">
        <v>13</v>
      </c>
      <c r="M258" s="753">
        <v>3922.96</v>
      </c>
    </row>
    <row r="259" spans="1:13" ht="14.4" customHeight="1" x14ac:dyDescent="0.3">
      <c r="A259" s="747" t="s">
        <v>626</v>
      </c>
      <c r="B259" s="748" t="s">
        <v>1997</v>
      </c>
      <c r="C259" s="748" t="s">
        <v>2266</v>
      </c>
      <c r="D259" s="748" t="s">
        <v>2267</v>
      </c>
      <c r="E259" s="748" t="s">
        <v>2268</v>
      </c>
      <c r="F259" s="752"/>
      <c r="G259" s="752"/>
      <c r="H259" s="766">
        <v>0</v>
      </c>
      <c r="I259" s="752">
        <v>2</v>
      </c>
      <c r="J259" s="752">
        <v>628.54</v>
      </c>
      <c r="K259" s="766">
        <v>1</v>
      </c>
      <c r="L259" s="752">
        <v>2</v>
      </c>
      <c r="M259" s="753">
        <v>628.54</v>
      </c>
    </row>
    <row r="260" spans="1:13" ht="14.4" customHeight="1" x14ac:dyDescent="0.3">
      <c r="A260" s="747" t="s">
        <v>626</v>
      </c>
      <c r="B260" s="748" t="s">
        <v>2001</v>
      </c>
      <c r="C260" s="748" t="s">
        <v>2303</v>
      </c>
      <c r="D260" s="748" t="s">
        <v>2003</v>
      </c>
      <c r="E260" s="748" t="s">
        <v>2304</v>
      </c>
      <c r="F260" s="752"/>
      <c r="G260" s="752"/>
      <c r="H260" s="766">
        <v>0</v>
      </c>
      <c r="I260" s="752">
        <v>1</v>
      </c>
      <c r="J260" s="752">
        <v>49.380000000000017</v>
      </c>
      <c r="K260" s="766">
        <v>1</v>
      </c>
      <c r="L260" s="752">
        <v>1</v>
      </c>
      <c r="M260" s="753">
        <v>49.380000000000017</v>
      </c>
    </row>
    <row r="261" spans="1:13" ht="14.4" customHeight="1" x14ac:dyDescent="0.3">
      <c r="A261" s="747" t="s">
        <v>626</v>
      </c>
      <c r="B261" s="748" t="s">
        <v>2001</v>
      </c>
      <c r="C261" s="748" t="s">
        <v>2007</v>
      </c>
      <c r="D261" s="748" t="s">
        <v>2008</v>
      </c>
      <c r="E261" s="748" t="s">
        <v>2009</v>
      </c>
      <c r="F261" s="752"/>
      <c r="G261" s="752"/>
      <c r="H261" s="766">
        <v>0</v>
      </c>
      <c r="I261" s="752">
        <v>1</v>
      </c>
      <c r="J261" s="752">
        <v>61.119999999999983</v>
      </c>
      <c r="K261" s="766">
        <v>1</v>
      </c>
      <c r="L261" s="752">
        <v>1</v>
      </c>
      <c r="M261" s="753">
        <v>61.119999999999983</v>
      </c>
    </row>
    <row r="262" spans="1:13" ht="14.4" customHeight="1" x14ac:dyDescent="0.3">
      <c r="A262" s="747" t="s">
        <v>626</v>
      </c>
      <c r="B262" s="748" t="s">
        <v>2174</v>
      </c>
      <c r="C262" s="748" t="s">
        <v>2175</v>
      </c>
      <c r="D262" s="748" t="s">
        <v>2176</v>
      </c>
      <c r="E262" s="748" t="s">
        <v>2177</v>
      </c>
      <c r="F262" s="752"/>
      <c r="G262" s="752"/>
      <c r="H262" s="766">
        <v>0</v>
      </c>
      <c r="I262" s="752">
        <v>9</v>
      </c>
      <c r="J262" s="752">
        <v>4128.2999999999993</v>
      </c>
      <c r="K262" s="766">
        <v>1</v>
      </c>
      <c r="L262" s="752">
        <v>9</v>
      </c>
      <c r="M262" s="753">
        <v>4128.2999999999993</v>
      </c>
    </row>
    <row r="263" spans="1:13" ht="14.4" customHeight="1" x14ac:dyDescent="0.3">
      <c r="A263" s="747" t="s">
        <v>626</v>
      </c>
      <c r="B263" s="748" t="s">
        <v>2020</v>
      </c>
      <c r="C263" s="748" t="s">
        <v>2021</v>
      </c>
      <c r="D263" s="748" t="s">
        <v>2022</v>
      </c>
      <c r="E263" s="748" t="s">
        <v>2023</v>
      </c>
      <c r="F263" s="752">
        <v>9</v>
      </c>
      <c r="G263" s="752">
        <v>10048.5</v>
      </c>
      <c r="H263" s="766">
        <v>1</v>
      </c>
      <c r="I263" s="752"/>
      <c r="J263" s="752"/>
      <c r="K263" s="766">
        <v>0</v>
      </c>
      <c r="L263" s="752">
        <v>9</v>
      </c>
      <c r="M263" s="753">
        <v>10048.5</v>
      </c>
    </row>
    <row r="264" spans="1:13" ht="14.4" customHeight="1" x14ac:dyDescent="0.3">
      <c r="A264" s="747" t="s">
        <v>626</v>
      </c>
      <c r="B264" s="748" t="s">
        <v>2020</v>
      </c>
      <c r="C264" s="748" t="s">
        <v>2027</v>
      </c>
      <c r="D264" s="748" t="s">
        <v>2025</v>
      </c>
      <c r="E264" s="748" t="s">
        <v>2023</v>
      </c>
      <c r="F264" s="752"/>
      <c r="G264" s="752"/>
      <c r="H264" s="766">
        <v>0</v>
      </c>
      <c r="I264" s="752">
        <v>8</v>
      </c>
      <c r="J264" s="752">
        <v>7348</v>
      </c>
      <c r="K264" s="766">
        <v>1</v>
      </c>
      <c r="L264" s="752">
        <v>8</v>
      </c>
      <c r="M264" s="753">
        <v>7348</v>
      </c>
    </row>
    <row r="265" spans="1:13" ht="14.4" customHeight="1" x14ac:dyDescent="0.3">
      <c r="A265" s="747" t="s">
        <v>626</v>
      </c>
      <c r="B265" s="748" t="s">
        <v>2038</v>
      </c>
      <c r="C265" s="748" t="s">
        <v>2039</v>
      </c>
      <c r="D265" s="748" t="s">
        <v>2040</v>
      </c>
      <c r="E265" s="748" t="s">
        <v>2041</v>
      </c>
      <c r="F265" s="752"/>
      <c r="G265" s="752"/>
      <c r="H265" s="766">
        <v>0</v>
      </c>
      <c r="I265" s="752">
        <v>2</v>
      </c>
      <c r="J265" s="752">
        <v>1123.02</v>
      </c>
      <c r="K265" s="766">
        <v>1</v>
      </c>
      <c r="L265" s="752">
        <v>2</v>
      </c>
      <c r="M265" s="753">
        <v>1123.02</v>
      </c>
    </row>
    <row r="266" spans="1:13" ht="14.4" customHeight="1" x14ac:dyDescent="0.3">
      <c r="A266" s="747" t="s">
        <v>626</v>
      </c>
      <c r="B266" s="748" t="s">
        <v>2042</v>
      </c>
      <c r="C266" s="748" t="s">
        <v>2043</v>
      </c>
      <c r="D266" s="748" t="s">
        <v>2044</v>
      </c>
      <c r="E266" s="748" t="s">
        <v>2045</v>
      </c>
      <c r="F266" s="752"/>
      <c r="G266" s="752"/>
      <c r="H266" s="766">
        <v>0</v>
      </c>
      <c r="I266" s="752">
        <v>80</v>
      </c>
      <c r="J266" s="752">
        <v>4230.3999999999996</v>
      </c>
      <c r="K266" s="766">
        <v>1</v>
      </c>
      <c r="L266" s="752">
        <v>80</v>
      </c>
      <c r="M266" s="753">
        <v>4230.3999999999996</v>
      </c>
    </row>
    <row r="267" spans="1:13" ht="14.4" customHeight="1" x14ac:dyDescent="0.3">
      <c r="A267" s="747" t="s">
        <v>626</v>
      </c>
      <c r="B267" s="748" t="s">
        <v>2305</v>
      </c>
      <c r="C267" s="748" t="s">
        <v>2306</v>
      </c>
      <c r="D267" s="748" t="s">
        <v>2307</v>
      </c>
      <c r="E267" s="748" t="s">
        <v>2308</v>
      </c>
      <c r="F267" s="752"/>
      <c r="G267" s="752"/>
      <c r="H267" s="766">
        <v>0</v>
      </c>
      <c r="I267" s="752">
        <v>6</v>
      </c>
      <c r="J267" s="752">
        <v>2213.8200000000006</v>
      </c>
      <c r="K267" s="766">
        <v>1</v>
      </c>
      <c r="L267" s="752">
        <v>6</v>
      </c>
      <c r="M267" s="753">
        <v>2213.8200000000006</v>
      </c>
    </row>
    <row r="268" spans="1:13" ht="14.4" customHeight="1" x14ac:dyDescent="0.3">
      <c r="A268" s="747" t="s">
        <v>626</v>
      </c>
      <c r="B268" s="748" t="s">
        <v>2046</v>
      </c>
      <c r="C268" s="748" t="s">
        <v>2309</v>
      </c>
      <c r="D268" s="748" t="s">
        <v>2310</v>
      </c>
      <c r="E268" s="748" t="s">
        <v>2311</v>
      </c>
      <c r="F268" s="752"/>
      <c r="G268" s="752"/>
      <c r="H268" s="766">
        <v>0</v>
      </c>
      <c r="I268" s="752">
        <v>13</v>
      </c>
      <c r="J268" s="752">
        <v>1930.5</v>
      </c>
      <c r="K268" s="766">
        <v>1</v>
      </c>
      <c r="L268" s="752">
        <v>13</v>
      </c>
      <c r="M268" s="753">
        <v>1930.5</v>
      </c>
    </row>
    <row r="269" spans="1:13" ht="14.4" customHeight="1" x14ac:dyDescent="0.3">
      <c r="A269" s="747" t="s">
        <v>626</v>
      </c>
      <c r="B269" s="748" t="s">
        <v>2046</v>
      </c>
      <c r="C269" s="748" t="s">
        <v>2047</v>
      </c>
      <c r="D269" s="748" t="s">
        <v>2048</v>
      </c>
      <c r="E269" s="748" t="s">
        <v>2049</v>
      </c>
      <c r="F269" s="752"/>
      <c r="G269" s="752"/>
      <c r="H269" s="766">
        <v>0</v>
      </c>
      <c r="I269" s="752">
        <v>1</v>
      </c>
      <c r="J269" s="752">
        <v>2113.75</v>
      </c>
      <c r="K269" s="766">
        <v>1</v>
      </c>
      <c r="L269" s="752">
        <v>1</v>
      </c>
      <c r="M269" s="753">
        <v>2113.75</v>
      </c>
    </row>
    <row r="270" spans="1:13" ht="14.4" customHeight="1" x14ac:dyDescent="0.3">
      <c r="A270" s="747" t="s">
        <v>626</v>
      </c>
      <c r="B270" s="748" t="s">
        <v>2312</v>
      </c>
      <c r="C270" s="748" t="s">
        <v>2313</v>
      </c>
      <c r="D270" s="748" t="s">
        <v>1454</v>
      </c>
      <c r="E270" s="748" t="s">
        <v>1455</v>
      </c>
      <c r="F270" s="752"/>
      <c r="G270" s="752"/>
      <c r="H270" s="766">
        <v>0</v>
      </c>
      <c r="I270" s="752">
        <v>-14</v>
      </c>
      <c r="J270" s="752">
        <v>-3733.7999999999997</v>
      </c>
      <c r="K270" s="766">
        <v>1</v>
      </c>
      <c r="L270" s="752">
        <v>-14</v>
      </c>
      <c r="M270" s="753">
        <v>-3733.7999999999997</v>
      </c>
    </row>
    <row r="271" spans="1:13" ht="14.4" customHeight="1" x14ac:dyDescent="0.3">
      <c r="A271" s="747" t="s">
        <v>626</v>
      </c>
      <c r="B271" s="748" t="s">
        <v>2050</v>
      </c>
      <c r="C271" s="748" t="s">
        <v>2314</v>
      </c>
      <c r="D271" s="748" t="s">
        <v>1120</v>
      </c>
      <c r="E271" s="748" t="s">
        <v>1462</v>
      </c>
      <c r="F271" s="752"/>
      <c r="G271" s="752"/>
      <c r="H271" s="766">
        <v>0</v>
      </c>
      <c r="I271" s="752">
        <v>1</v>
      </c>
      <c r="J271" s="752">
        <v>48.130000000000017</v>
      </c>
      <c r="K271" s="766">
        <v>1</v>
      </c>
      <c r="L271" s="752">
        <v>1</v>
      </c>
      <c r="M271" s="753">
        <v>48.130000000000017</v>
      </c>
    </row>
    <row r="272" spans="1:13" ht="14.4" customHeight="1" x14ac:dyDescent="0.3">
      <c r="A272" s="747" t="s">
        <v>626</v>
      </c>
      <c r="B272" s="748" t="s">
        <v>2054</v>
      </c>
      <c r="C272" s="748" t="s">
        <v>2055</v>
      </c>
      <c r="D272" s="748" t="s">
        <v>2056</v>
      </c>
      <c r="E272" s="748" t="s">
        <v>2057</v>
      </c>
      <c r="F272" s="752"/>
      <c r="G272" s="752"/>
      <c r="H272" s="766">
        <v>0</v>
      </c>
      <c r="I272" s="752">
        <v>100</v>
      </c>
      <c r="J272" s="752">
        <v>14776</v>
      </c>
      <c r="K272" s="766">
        <v>1</v>
      </c>
      <c r="L272" s="752">
        <v>100</v>
      </c>
      <c r="M272" s="753">
        <v>14776</v>
      </c>
    </row>
    <row r="273" spans="1:13" ht="14.4" customHeight="1" x14ac:dyDescent="0.3">
      <c r="A273" s="747" t="s">
        <v>626</v>
      </c>
      <c r="B273" s="748" t="s">
        <v>2058</v>
      </c>
      <c r="C273" s="748" t="s">
        <v>2059</v>
      </c>
      <c r="D273" s="748" t="s">
        <v>955</v>
      </c>
      <c r="E273" s="748" t="s">
        <v>2060</v>
      </c>
      <c r="F273" s="752"/>
      <c r="G273" s="752"/>
      <c r="H273" s="766">
        <v>0</v>
      </c>
      <c r="I273" s="752">
        <v>7</v>
      </c>
      <c r="J273" s="752">
        <v>5511</v>
      </c>
      <c r="K273" s="766">
        <v>1</v>
      </c>
      <c r="L273" s="752">
        <v>7</v>
      </c>
      <c r="M273" s="753">
        <v>5511</v>
      </c>
    </row>
    <row r="274" spans="1:13" ht="14.4" customHeight="1" x14ac:dyDescent="0.3">
      <c r="A274" s="747" t="s">
        <v>626</v>
      </c>
      <c r="B274" s="748" t="s">
        <v>2061</v>
      </c>
      <c r="C274" s="748" t="s">
        <v>2062</v>
      </c>
      <c r="D274" s="748" t="s">
        <v>2063</v>
      </c>
      <c r="E274" s="748" t="s">
        <v>2064</v>
      </c>
      <c r="F274" s="752">
        <v>1</v>
      </c>
      <c r="G274" s="752">
        <v>313.14999999999998</v>
      </c>
      <c r="H274" s="766">
        <v>1</v>
      </c>
      <c r="I274" s="752"/>
      <c r="J274" s="752"/>
      <c r="K274" s="766">
        <v>0</v>
      </c>
      <c r="L274" s="752">
        <v>1</v>
      </c>
      <c r="M274" s="753">
        <v>313.14999999999998</v>
      </c>
    </row>
    <row r="275" spans="1:13" ht="14.4" customHeight="1" x14ac:dyDescent="0.3">
      <c r="A275" s="747" t="s">
        <v>626</v>
      </c>
      <c r="B275" s="748" t="s">
        <v>2065</v>
      </c>
      <c r="C275" s="748" t="s">
        <v>2315</v>
      </c>
      <c r="D275" s="748" t="s">
        <v>2190</v>
      </c>
      <c r="E275" s="748" t="s">
        <v>2316</v>
      </c>
      <c r="F275" s="752">
        <v>1</v>
      </c>
      <c r="G275" s="752">
        <v>173.38000000000002</v>
      </c>
      <c r="H275" s="766">
        <v>1</v>
      </c>
      <c r="I275" s="752"/>
      <c r="J275" s="752"/>
      <c r="K275" s="766">
        <v>0</v>
      </c>
      <c r="L275" s="752">
        <v>1</v>
      </c>
      <c r="M275" s="753">
        <v>173.38000000000002</v>
      </c>
    </row>
    <row r="276" spans="1:13" ht="14.4" customHeight="1" x14ac:dyDescent="0.3">
      <c r="A276" s="747" t="s">
        <v>626</v>
      </c>
      <c r="B276" s="748" t="s">
        <v>2192</v>
      </c>
      <c r="C276" s="748" t="s">
        <v>2193</v>
      </c>
      <c r="D276" s="748" t="s">
        <v>2194</v>
      </c>
      <c r="E276" s="748" t="s">
        <v>2195</v>
      </c>
      <c r="F276" s="752">
        <v>2</v>
      </c>
      <c r="G276" s="752">
        <v>1182.7400000000002</v>
      </c>
      <c r="H276" s="766">
        <v>1</v>
      </c>
      <c r="I276" s="752"/>
      <c r="J276" s="752"/>
      <c r="K276" s="766">
        <v>0</v>
      </c>
      <c r="L276" s="752">
        <v>2</v>
      </c>
      <c r="M276" s="753">
        <v>1182.7400000000002</v>
      </c>
    </row>
    <row r="277" spans="1:13" ht="14.4" customHeight="1" x14ac:dyDescent="0.3">
      <c r="A277" s="747" t="s">
        <v>626</v>
      </c>
      <c r="B277" s="748" t="s">
        <v>2196</v>
      </c>
      <c r="C277" s="748" t="s">
        <v>2197</v>
      </c>
      <c r="D277" s="748" t="s">
        <v>2198</v>
      </c>
      <c r="E277" s="748" t="s">
        <v>2199</v>
      </c>
      <c r="F277" s="752"/>
      <c r="G277" s="752"/>
      <c r="H277" s="766">
        <v>0</v>
      </c>
      <c r="I277" s="752">
        <v>1</v>
      </c>
      <c r="J277" s="752">
        <v>43.42</v>
      </c>
      <c r="K277" s="766">
        <v>1</v>
      </c>
      <c r="L277" s="752">
        <v>1</v>
      </c>
      <c r="M277" s="753">
        <v>43.42</v>
      </c>
    </row>
    <row r="278" spans="1:13" ht="14.4" customHeight="1" x14ac:dyDescent="0.3">
      <c r="A278" s="747" t="s">
        <v>626</v>
      </c>
      <c r="B278" s="748" t="s">
        <v>2072</v>
      </c>
      <c r="C278" s="748" t="s">
        <v>2317</v>
      </c>
      <c r="D278" s="748" t="s">
        <v>878</v>
      </c>
      <c r="E278" s="748" t="s">
        <v>1551</v>
      </c>
      <c r="F278" s="752">
        <v>1</v>
      </c>
      <c r="G278" s="752">
        <v>193.55</v>
      </c>
      <c r="H278" s="766">
        <v>1</v>
      </c>
      <c r="I278" s="752"/>
      <c r="J278" s="752"/>
      <c r="K278" s="766">
        <v>0</v>
      </c>
      <c r="L278" s="752">
        <v>1</v>
      </c>
      <c r="M278" s="753">
        <v>193.55</v>
      </c>
    </row>
    <row r="279" spans="1:13" ht="14.4" customHeight="1" x14ac:dyDescent="0.3">
      <c r="A279" s="747" t="s">
        <v>626</v>
      </c>
      <c r="B279" s="748" t="s">
        <v>2072</v>
      </c>
      <c r="C279" s="748" t="s">
        <v>2073</v>
      </c>
      <c r="D279" s="748" t="s">
        <v>911</v>
      </c>
      <c r="E279" s="748" t="s">
        <v>912</v>
      </c>
      <c r="F279" s="752"/>
      <c r="G279" s="752"/>
      <c r="H279" s="766">
        <v>0</v>
      </c>
      <c r="I279" s="752">
        <v>2</v>
      </c>
      <c r="J279" s="752">
        <v>67.87</v>
      </c>
      <c r="K279" s="766">
        <v>1</v>
      </c>
      <c r="L279" s="752">
        <v>2</v>
      </c>
      <c r="M279" s="753">
        <v>67.87</v>
      </c>
    </row>
    <row r="280" spans="1:13" ht="14.4" customHeight="1" x14ac:dyDescent="0.3">
      <c r="A280" s="747" t="s">
        <v>626</v>
      </c>
      <c r="B280" s="748" t="s">
        <v>2072</v>
      </c>
      <c r="C280" s="748" t="s">
        <v>2074</v>
      </c>
      <c r="D280" s="748" t="s">
        <v>911</v>
      </c>
      <c r="E280" s="748" t="s">
        <v>2075</v>
      </c>
      <c r="F280" s="752"/>
      <c r="G280" s="752"/>
      <c r="H280" s="766">
        <v>0</v>
      </c>
      <c r="I280" s="752">
        <v>4</v>
      </c>
      <c r="J280" s="752">
        <v>202.55999999999997</v>
      </c>
      <c r="K280" s="766">
        <v>1</v>
      </c>
      <c r="L280" s="752">
        <v>4</v>
      </c>
      <c r="M280" s="753">
        <v>202.55999999999997</v>
      </c>
    </row>
    <row r="281" spans="1:13" ht="14.4" customHeight="1" x14ac:dyDescent="0.3">
      <c r="A281" s="747" t="s">
        <v>626</v>
      </c>
      <c r="B281" s="748" t="s">
        <v>2072</v>
      </c>
      <c r="C281" s="748" t="s">
        <v>2076</v>
      </c>
      <c r="D281" s="748" t="s">
        <v>911</v>
      </c>
      <c r="E281" s="748" t="s">
        <v>2077</v>
      </c>
      <c r="F281" s="752"/>
      <c r="G281" s="752"/>
      <c r="H281" s="766">
        <v>0</v>
      </c>
      <c r="I281" s="752">
        <v>15</v>
      </c>
      <c r="J281" s="752">
        <v>759.59999999999991</v>
      </c>
      <c r="K281" s="766">
        <v>1</v>
      </c>
      <c r="L281" s="752">
        <v>15</v>
      </c>
      <c r="M281" s="753">
        <v>759.59999999999991</v>
      </c>
    </row>
    <row r="282" spans="1:13" ht="14.4" customHeight="1" x14ac:dyDescent="0.3">
      <c r="A282" s="747" t="s">
        <v>626</v>
      </c>
      <c r="B282" s="748" t="s">
        <v>2078</v>
      </c>
      <c r="C282" s="748" t="s">
        <v>2079</v>
      </c>
      <c r="D282" s="748" t="s">
        <v>2080</v>
      </c>
      <c r="E282" s="748" t="s">
        <v>2081</v>
      </c>
      <c r="F282" s="752"/>
      <c r="G282" s="752"/>
      <c r="H282" s="766">
        <v>0</v>
      </c>
      <c r="I282" s="752">
        <v>10</v>
      </c>
      <c r="J282" s="752">
        <v>2255</v>
      </c>
      <c r="K282" s="766">
        <v>1</v>
      </c>
      <c r="L282" s="752">
        <v>10</v>
      </c>
      <c r="M282" s="753">
        <v>2255</v>
      </c>
    </row>
    <row r="283" spans="1:13" ht="14.4" customHeight="1" x14ac:dyDescent="0.3">
      <c r="A283" s="747" t="s">
        <v>626</v>
      </c>
      <c r="B283" s="748" t="s">
        <v>2082</v>
      </c>
      <c r="C283" s="748" t="s">
        <v>2200</v>
      </c>
      <c r="D283" s="748" t="s">
        <v>1156</v>
      </c>
      <c r="E283" s="748" t="s">
        <v>2201</v>
      </c>
      <c r="F283" s="752"/>
      <c r="G283" s="752"/>
      <c r="H283" s="766">
        <v>0</v>
      </c>
      <c r="I283" s="752">
        <v>6</v>
      </c>
      <c r="J283" s="752">
        <v>3023.5199999999995</v>
      </c>
      <c r="K283" s="766">
        <v>1</v>
      </c>
      <c r="L283" s="752">
        <v>6</v>
      </c>
      <c r="M283" s="753">
        <v>3023.5199999999995</v>
      </c>
    </row>
    <row r="284" spans="1:13" ht="14.4" customHeight="1" x14ac:dyDescent="0.3">
      <c r="A284" s="747" t="s">
        <v>626</v>
      </c>
      <c r="B284" s="748" t="s">
        <v>2082</v>
      </c>
      <c r="C284" s="748" t="s">
        <v>2318</v>
      </c>
      <c r="D284" s="748" t="s">
        <v>2084</v>
      </c>
      <c r="E284" s="748" t="s">
        <v>2319</v>
      </c>
      <c r="F284" s="752"/>
      <c r="G284" s="752"/>
      <c r="H284" s="766">
        <v>0</v>
      </c>
      <c r="I284" s="752">
        <v>1</v>
      </c>
      <c r="J284" s="752">
        <v>237.26</v>
      </c>
      <c r="K284" s="766">
        <v>1</v>
      </c>
      <c r="L284" s="752">
        <v>1</v>
      </c>
      <c r="M284" s="753">
        <v>237.26</v>
      </c>
    </row>
    <row r="285" spans="1:13" ht="14.4" customHeight="1" x14ac:dyDescent="0.3">
      <c r="A285" s="747" t="s">
        <v>626</v>
      </c>
      <c r="B285" s="748" t="s">
        <v>2090</v>
      </c>
      <c r="C285" s="748" t="s">
        <v>2091</v>
      </c>
      <c r="D285" s="748" t="s">
        <v>2092</v>
      </c>
      <c r="E285" s="748" t="s">
        <v>2093</v>
      </c>
      <c r="F285" s="752"/>
      <c r="G285" s="752"/>
      <c r="H285" s="766">
        <v>0</v>
      </c>
      <c r="I285" s="752">
        <v>1</v>
      </c>
      <c r="J285" s="752">
        <v>724.02999999999986</v>
      </c>
      <c r="K285" s="766">
        <v>1</v>
      </c>
      <c r="L285" s="752">
        <v>1</v>
      </c>
      <c r="M285" s="753">
        <v>724.02999999999986</v>
      </c>
    </row>
    <row r="286" spans="1:13" ht="14.4" customHeight="1" x14ac:dyDescent="0.3">
      <c r="A286" s="747" t="s">
        <v>626</v>
      </c>
      <c r="B286" s="748" t="s">
        <v>2218</v>
      </c>
      <c r="C286" s="748" t="s">
        <v>2219</v>
      </c>
      <c r="D286" s="748" t="s">
        <v>2220</v>
      </c>
      <c r="E286" s="748" t="s">
        <v>2221</v>
      </c>
      <c r="F286" s="752"/>
      <c r="G286" s="752"/>
      <c r="H286" s="766">
        <v>0</v>
      </c>
      <c r="I286" s="752">
        <v>1</v>
      </c>
      <c r="J286" s="752">
        <v>47.19</v>
      </c>
      <c r="K286" s="766">
        <v>1</v>
      </c>
      <c r="L286" s="752">
        <v>1</v>
      </c>
      <c r="M286" s="753">
        <v>47.19</v>
      </c>
    </row>
    <row r="287" spans="1:13" ht="14.4" customHeight="1" x14ac:dyDescent="0.3">
      <c r="A287" s="747" t="s">
        <v>626</v>
      </c>
      <c r="B287" s="748" t="s">
        <v>2105</v>
      </c>
      <c r="C287" s="748" t="s">
        <v>2106</v>
      </c>
      <c r="D287" s="748" t="s">
        <v>2107</v>
      </c>
      <c r="E287" s="748" t="s">
        <v>2108</v>
      </c>
      <c r="F287" s="752"/>
      <c r="G287" s="752"/>
      <c r="H287" s="766">
        <v>0</v>
      </c>
      <c r="I287" s="752">
        <v>5</v>
      </c>
      <c r="J287" s="752">
        <v>97.9</v>
      </c>
      <c r="K287" s="766">
        <v>1</v>
      </c>
      <c r="L287" s="752">
        <v>5</v>
      </c>
      <c r="M287" s="753">
        <v>97.9</v>
      </c>
    </row>
    <row r="288" spans="1:13" ht="14.4" customHeight="1" x14ac:dyDescent="0.3">
      <c r="A288" s="747" t="s">
        <v>626</v>
      </c>
      <c r="B288" s="748" t="s">
        <v>2105</v>
      </c>
      <c r="C288" s="748" t="s">
        <v>2109</v>
      </c>
      <c r="D288" s="748" t="s">
        <v>2107</v>
      </c>
      <c r="E288" s="748" t="s">
        <v>2110</v>
      </c>
      <c r="F288" s="752"/>
      <c r="G288" s="752"/>
      <c r="H288" s="766">
        <v>0</v>
      </c>
      <c r="I288" s="752">
        <v>5</v>
      </c>
      <c r="J288" s="752">
        <v>45.64</v>
      </c>
      <c r="K288" s="766">
        <v>1</v>
      </c>
      <c r="L288" s="752">
        <v>5</v>
      </c>
      <c r="M288" s="753">
        <v>45.64</v>
      </c>
    </row>
    <row r="289" spans="1:13" ht="14.4" customHeight="1" x14ac:dyDescent="0.3">
      <c r="A289" s="747" t="s">
        <v>626</v>
      </c>
      <c r="B289" s="748" t="s">
        <v>2115</v>
      </c>
      <c r="C289" s="748" t="s">
        <v>2116</v>
      </c>
      <c r="D289" s="748" t="s">
        <v>1051</v>
      </c>
      <c r="E289" s="748" t="s">
        <v>2117</v>
      </c>
      <c r="F289" s="752"/>
      <c r="G289" s="752"/>
      <c r="H289" s="766">
        <v>0</v>
      </c>
      <c r="I289" s="752">
        <v>5</v>
      </c>
      <c r="J289" s="752">
        <v>228.33999999999997</v>
      </c>
      <c r="K289" s="766">
        <v>1</v>
      </c>
      <c r="L289" s="752">
        <v>5</v>
      </c>
      <c r="M289" s="753">
        <v>228.33999999999997</v>
      </c>
    </row>
    <row r="290" spans="1:13" ht="14.4" customHeight="1" x14ac:dyDescent="0.3">
      <c r="A290" s="747" t="s">
        <v>626</v>
      </c>
      <c r="B290" s="748" t="s">
        <v>2118</v>
      </c>
      <c r="C290" s="748" t="s">
        <v>2320</v>
      </c>
      <c r="D290" s="748" t="s">
        <v>2120</v>
      </c>
      <c r="E290" s="748" t="s">
        <v>2321</v>
      </c>
      <c r="F290" s="752"/>
      <c r="G290" s="752"/>
      <c r="H290" s="766">
        <v>0</v>
      </c>
      <c r="I290" s="752">
        <v>1</v>
      </c>
      <c r="J290" s="752">
        <v>183.52</v>
      </c>
      <c r="K290" s="766">
        <v>1</v>
      </c>
      <c r="L290" s="752">
        <v>1</v>
      </c>
      <c r="M290" s="753">
        <v>183.52</v>
      </c>
    </row>
    <row r="291" spans="1:13" ht="14.4" customHeight="1" x14ac:dyDescent="0.3">
      <c r="A291" s="747" t="s">
        <v>626</v>
      </c>
      <c r="B291" s="748" t="s">
        <v>2222</v>
      </c>
      <c r="C291" s="748" t="s">
        <v>2223</v>
      </c>
      <c r="D291" s="748" t="s">
        <v>2224</v>
      </c>
      <c r="E291" s="748" t="s">
        <v>2225</v>
      </c>
      <c r="F291" s="752"/>
      <c r="G291" s="752"/>
      <c r="H291" s="766">
        <v>0</v>
      </c>
      <c r="I291" s="752">
        <v>4</v>
      </c>
      <c r="J291" s="752">
        <v>202.06000000000003</v>
      </c>
      <c r="K291" s="766">
        <v>1</v>
      </c>
      <c r="L291" s="752">
        <v>4</v>
      </c>
      <c r="M291" s="753">
        <v>202.06000000000003</v>
      </c>
    </row>
    <row r="292" spans="1:13" ht="14.4" customHeight="1" x14ac:dyDescent="0.3">
      <c r="A292" s="747" t="s">
        <v>626</v>
      </c>
      <c r="B292" s="748" t="s">
        <v>2222</v>
      </c>
      <c r="C292" s="748" t="s">
        <v>2322</v>
      </c>
      <c r="D292" s="748" t="s">
        <v>2224</v>
      </c>
      <c r="E292" s="748" t="s">
        <v>2323</v>
      </c>
      <c r="F292" s="752"/>
      <c r="G292" s="752"/>
      <c r="H292" s="766">
        <v>0</v>
      </c>
      <c r="I292" s="752">
        <v>1</v>
      </c>
      <c r="J292" s="752">
        <v>177.84</v>
      </c>
      <c r="K292" s="766">
        <v>1</v>
      </c>
      <c r="L292" s="752">
        <v>1</v>
      </c>
      <c r="M292" s="753">
        <v>177.84</v>
      </c>
    </row>
    <row r="293" spans="1:13" ht="14.4" customHeight="1" x14ac:dyDescent="0.3">
      <c r="A293" s="747" t="s">
        <v>626</v>
      </c>
      <c r="B293" s="748" t="s">
        <v>2222</v>
      </c>
      <c r="C293" s="748" t="s">
        <v>2324</v>
      </c>
      <c r="D293" s="748" t="s">
        <v>2224</v>
      </c>
      <c r="E293" s="748" t="s">
        <v>1942</v>
      </c>
      <c r="F293" s="752"/>
      <c r="G293" s="752"/>
      <c r="H293" s="766">
        <v>0</v>
      </c>
      <c r="I293" s="752">
        <v>1</v>
      </c>
      <c r="J293" s="752">
        <v>100.6</v>
      </c>
      <c r="K293" s="766">
        <v>1</v>
      </c>
      <c r="L293" s="752">
        <v>1</v>
      </c>
      <c r="M293" s="753">
        <v>100.6</v>
      </c>
    </row>
    <row r="294" spans="1:13" ht="14.4" customHeight="1" x14ac:dyDescent="0.3">
      <c r="A294" s="747" t="s">
        <v>626</v>
      </c>
      <c r="B294" s="748" t="s">
        <v>2130</v>
      </c>
      <c r="C294" s="748" t="s">
        <v>2229</v>
      </c>
      <c r="D294" s="748" t="s">
        <v>2230</v>
      </c>
      <c r="E294" s="748" t="s">
        <v>1473</v>
      </c>
      <c r="F294" s="752">
        <v>1</v>
      </c>
      <c r="G294" s="752">
        <v>77.290000000000006</v>
      </c>
      <c r="H294" s="766">
        <v>1</v>
      </c>
      <c r="I294" s="752"/>
      <c r="J294" s="752"/>
      <c r="K294" s="766">
        <v>0</v>
      </c>
      <c r="L294" s="752">
        <v>1</v>
      </c>
      <c r="M294" s="753">
        <v>77.290000000000006</v>
      </c>
    </row>
    <row r="295" spans="1:13" ht="14.4" customHeight="1" x14ac:dyDescent="0.3">
      <c r="A295" s="747" t="s">
        <v>626</v>
      </c>
      <c r="B295" s="748" t="s">
        <v>2130</v>
      </c>
      <c r="C295" s="748" t="s">
        <v>2325</v>
      </c>
      <c r="D295" s="748" t="s">
        <v>1475</v>
      </c>
      <c r="E295" s="748" t="s">
        <v>1476</v>
      </c>
      <c r="F295" s="752"/>
      <c r="G295" s="752"/>
      <c r="H295" s="766">
        <v>0</v>
      </c>
      <c r="I295" s="752">
        <v>1</v>
      </c>
      <c r="J295" s="752">
        <v>69.849999999999994</v>
      </c>
      <c r="K295" s="766">
        <v>1</v>
      </c>
      <c r="L295" s="752">
        <v>1</v>
      </c>
      <c r="M295" s="753">
        <v>69.849999999999994</v>
      </c>
    </row>
    <row r="296" spans="1:13" ht="14.4" customHeight="1" x14ac:dyDescent="0.3">
      <c r="A296" s="747" t="s">
        <v>626</v>
      </c>
      <c r="B296" s="748" t="s">
        <v>2130</v>
      </c>
      <c r="C296" s="748" t="s">
        <v>2131</v>
      </c>
      <c r="D296" s="748" t="s">
        <v>680</v>
      </c>
      <c r="E296" s="748" t="s">
        <v>681</v>
      </c>
      <c r="F296" s="752"/>
      <c r="G296" s="752"/>
      <c r="H296" s="766">
        <v>0</v>
      </c>
      <c r="I296" s="752">
        <v>1</v>
      </c>
      <c r="J296" s="752">
        <v>134.72999999999999</v>
      </c>
      <c r="K296" s="766">
        <v>1</v>
      </c>
      <c r="L296" s="752">
        <v>1</v>
      </c>
      <c r="M296" s="753">
        <v>134.72999999999999</v>
      </c>
    </row>
    <row r="297" spans="1:13" ht="14.4" customHeight="1" x14ac:dyDescent="0.3">
      <c r="A297" s="747" t="s">
        <v>626</v>
      </c>
      <c r="B297" s="748" t="s">
        <v>2130</v>
      </c>
      <c r="C297" s="748" t="s">
        <v>2326</v>
      </c>
      <c r="D297" s="748" t="s">
        <v>1472</v>
      </c>
      <c r="E297" s="748" t="s">
        <v>1473</v>
      </c>
      <c r="F297" s="752">
        <v>1</v>
      </c>
      <c r="G297" s="752">
        <v>77.29000000000002</v>
      </c>
      <c r="H297" s="766">
        <v>1</v>
      </c>
      <c r="I297" s="752"/>
      <c r="J297" s="752"/>
      <c r="K297" s="766">
        <v>0</v>
      </c>
      <c r="L297" s="752">
        <v>1</v>
      </c>
      <c r="M297" s="753">
        <v>77.29000000000002</v>
      </c>
    </row>
    <row r="298" spans="1:13" ht="14.4" customHeight="1" x14ac:dyDescent="0.3">
      <c r="A298" s="747" t="s">
        <v>626</v>
      </c>
      <c r="B298" s="748" t="s">
        <v>2130</v>
      </c>
      <c r="C298" s="748" t="s">
        <v>2327</v>
      </c>
      <c r="D298" s="748" t="s">
        <v>680</v>
      </c>
      <c r="E298" s="748" t="s">
        <v>681</v>
      </c>
      <c r="F298" s="752"/>
      <c r="G298" s="752"/>
      <c r="H298" s="766">
        <v>0</v>
      </c>
      <c r="I298" s="752">
        <v>1</v>
      </c>
      <c r="J298" s="752">
        <v>96.090000000000032</v>
      </c>
      <c r="K298" s="766">
        <v>1</v>
      </c>
      <c r="L298" s="752">
        <v>1</v>
      </c>
      <c r="M298" s="753">
        <v>96.090000000000032</v>
      </c>
    </row>
    <row r="299" spans="1:13" ht="14.4" customHeight="1" x14ac:dyDescent="0.3">
      <c r="A299" s="747" t="s">
        <v>626</v>
      </c>
      <c r="B299" s="748" t="s">
        <v>2328</v>
      </c>
      <c r="C299" s="748" t="s">
        <v>2329</v>
      </c>
      <c r="D299" s="748" t="s">
        <v>2330</v>
      </c>
      <c r="E299" s="748" t="s">
        <v>2331</v>
      </c>
      <c r="F299" s="752"/>
      <c r="G299" s="752"/>
      <c r="H299" s="766">
        <v>0</v>
      </c>
      <c r="I299" s="752">
        <v>1</v>
      </c>
      <c r="J299" s="752">
        <v>105.16000000000001</v>
      </c>
      <c r="K299" s="766">
        <v>1</v>
      </c>
      <c r="L299" s="752">
        <v>1</v>
      </c>
      <c r="M299" s="753">
        <v>105.16000000000001</v>
      </c>
    </row>
    <row r="300" spans="1:13" ht="14.4" customHeight="1" x14ac:dyDescent="0.3">
      <c r="A300" s="747" t="s">
        <v>626</v>
      </c>
      <c r="B300" s="748" t="s">
        <v>2332</v>
      </c>
      <c r="C300" s="748" t="s">
        <v>2333</v>
      </c>
      <c r="D300" s="748" t="s">
        <v>2334</v>
      </c>
      <c r="E300" s="748" t="s">
        <v>2335</v>
      </c>
      <c r="F300" s="752"/>
      <c r="G300" s="752"/>
      <c r="H300" s="766">
        <v>0</v>
      </c>
      <c r="I300" s="752">
        <v>1</v>
      </c>
      <c r="J300" s="752">
        <v>686.44</v>
      </c>
      <c r="K300" s="766">
        <v>1</v>
      </c>
      <c r="L300" s="752">
        <v>1</v>
      </c>
      <c r="M300" s="753">
        <v>686.44</v>
      </c>
    </row>
    <row r="301" spans="1:13" ht="14.4" customHeight="1" x14ac:dyDescent="0.3">
      <c r="A301" s="747" t="s">
        <v>626</v>
      </c>
      <c r="B301" s="748" t="s">
        <v>2336</v>
      </c>
      <c r="C301" s="748" t="s">
        <v>2337</v>
      </c>
      <c r="D301" s="748" t="s">
        <v>2338</v>
      </c>
      <c r="E301" s="748" t="s">
        <v>2339</v>
      </c>
      <c r="F301" s="752"/>
      <c r="G301" s="752"/>
      <c r="H301" s="766">
        <v>0</v>
      </c>
      <c r="I301" s="752">
        <v>1</v>
      </c>
      <c r="J301" s="752">
        <v>653.04</v>
      </c>
      <c r="K301" s="766">
        <v>1</v>
      </c>
      <c r="L301" s="752">
        <v>1</v>
      </c>
      <c r="M301" s="753">
        <v>653.04</v>
      </c>
    </row>
    <row r="302" spans="1:13" ht="14.4" customHeight="1" x14ac:dyDescent="0.3">
      <c r="A302" s="747" t="s">
        <v>626</v>
      </c>
      <c r="B302" s="748" t="s">
        <v>2132</v>
      </c>
      <c r="C302" s="748" t="s">
        <v>2340</v>
      </c>
      <c r="D302" s="748" t="s">
        <v>1614</v>
      </c>
      <c r="E302" s="748" t="s">
        <v>2341</v>
      </c>
      <c r="F302" s="752">
        <v>1</v>
      </c>
      <c r="G302" s="752">
        <v>150.04</v>
      </c>
      <c r="H302" s="766">
        <v>1</v>
      </c>
      <c r="I302" s="752"/>
      <c r="J302" s="752"/>
      <c r="K302" s="766">
        <v>0</v>
      </c>
      <c r="L302" s="752">
        <v>1</v>
      </c>
      <c r="M302" s="753">
        <v>150.04</v>
      </c>
    </row>
    <row r="303" spans="1:13" ht="14.4" customHeight="1" x14ac:dyDescent="0.3">
      <c r="A303" s="747" t="s">
        <v>626</v>
      </c>
      <c r="B303" s="748" t="s">
        <v>2132</v>
      </c>
      <c r="C303" s="748" t="s">
        <v>2342</v>
      </c>
      <c r="D303" s="748" t="s">
        <v>1048</v>
      </c>
      <c r="E303" s="748" t="s">
        <v>2343</v>
      </c>
      <c r="F303" s="752"/>
      <c r="G303" s="752"/>
      <c r="H303" s="766">
        <v>0</v>
      </c>
      <c r="I303" s="752">
        <v>1</v>
      </c>
      <c r="J303" s="752">
        <v>75</v>
      </c>
      <c r="K303" s="766">
        <v>1</v>
      </c>
      <c r="L303" s="752">
        <v>1</v>
      </c>
      <c r="M303" s="753">
        <v>75</v>
      </c>
    </row>
    <row r="304" spans="1:13" ht="14.4" customHeight="1" x14ac:dyDescent="0.3">
      <c r="A304" s="747" t="s">
        <v>626</v>
      </c>
      <c r="B304" s="748" t="s">
        <v>2132</v>
      </c>
      <c r="C304" s="748" t="s">
        <v>2344</v>
      </c>
      <c r="D304" s="748" t="s">
        <v>1048</v>
      </c>
      <c r="E304" s="748" t="s">
        <v>2345</v>
      </c>
      <c r="F304" s="752"/>
      <c r="G304" s="752"/>
      <c r="H304" s="766">
        <v>0</v>
      </c>
      <c r="I304" s="752">
        <v>1</v>
      </c>
      <c r="J304" s="752">
        <v>28.500000000000007</v>
      </c>
      <c r="K304" s="766">
        <v>1</v>
      </c>
      <c r="L304" s="752">
        <v>1</v>
      </c>
      <c r="M304" s="753">
        <v>28.500000000000007</v>
      </c>
    </row>
    <row r="305" spans="1:13" ht="14.4" customHeight="1" x14ac:dyDescent="0.3">
      <c r="A305" s="747" t="s">
        <v>626</v>
      </c>
      <c r="B305" s="748" t="s">
        <v>2132</v>
      </c>
      <c r="C305" s="748" t="s">
        <v>2133</v>
      </c>
      <c r="D305" s="748" t="s">
        <v>1048</v>
      </c>
      <c r="E305" s="748" t="s">
        <v>697</v>
      </c>
      <c r="F305" s="752"/>
      <c r="G305" s="752"/>
      <c r="H305" s="766">
        <v>0</v>
      </c>
      <c r="I305" s="752">
        <v>5</v>
      </c>
      <c r="J305" s="752">
        <v>149.42000000000002</v>
      </c>
      <c r="K305" s="766">
        <v>1</v>
      </c>
      <c r="L305" s="752">
        <v>5</v>
      </c>
      <c r="M305" s="753">
        <v>149.42000000000002</v>
      </c>
    </row>
    <row r="306" spans="1:13" ht="14.4" customHeight="1" x14ac:dyDescent="0.3">
      <c r="A306" s="747" t="s">
        <v>626</v>
      </c>
      <c r="B306" s="748" t="s">
        <v>2264</v>
      </c>
      <c r="C306" s="748" t="s">
        <v>2346</v>
      </c>
      <c r="D306" s="748" t="s">
        <v>1619</v>
      </c>
      <c r="E306" s="748" t="s">
        <v>1620</v>
      </c>
      <c r="F306" s="752"/>
      <c r="G306" s="752"/>
      <c r="H306" s="766">
        <v>0</v>
      </c>
      <c r="I306" s="752">
        <v>1</v>
      </c>
      <c r="J306" s="752">
        <v>282.66999999999996</v>
      </c>
      <c r="K306" s="766">
        <v>1</v>
      </c>
      <c r="L306" s="752">
        <v>1</v>
      </c>
      <c r="M306" s="753">
        <v>282.66999999999996</v>
      </c>
    </row>
    <row r="307" spans="1:13" ht="14.4" customHeight="1" x14ac:dyDescent="0.3">
      <c r="A307" s="747" t="s">
        <v>626</v>
      </c>
      <c r="B307" s="748" t="s">
        <v>2264</v>
      </c>
      <c r="C307" s="748" t="s">
        <v>2347</v>
      </c>
      <c r="D307" s="748" t="s">
        <v>1621</v>
      </c>
      <c r="E307" s="748" t="s">
        <v>2348</v>
      </c>
      <c r="F307" s="752"/>
      <c r="G307" s="752"/>
      <c r="H307" s="766">
        <v>0</v>
      </c>
      <c r="I307" s="752">
        <v>19</v>
      </c>
      <c r="J307" s="752">
        <v>3188.42</v>
      </c>
      <c r="K307" s="766">
        <v>1</v>
      </c>
      <c r="L307" s="752">
        <v>19</v>
      </c>
      <c r="M307" s="753">
        <v>3188.42</v>
      </c>
    </row>
    <row r="308" spans="1:13" ht="14.4" customHeight="1" x14ac:dyDescent="0.3">
      <c r="A308" s="747" t="s">
        <v>629</v>
      </c>
      <c r="B308" s="748" t="s">
        <v>1874</v>
      </c>
      <c r="C308" s="748" t="s">
        <v>2137</v>
      </c>
      <c r="D308" s="748" t="s">
        <v>1151</v>
      </c>
      <c r="E308" s="748" t="s">
        <v>2138</v>
      </c>
      <c r="F308" s="752"/>
      <c r="G308" s="752"/>
      <c r="H308" s="766">
        <v>0</v>
      </c>
      <c r="I308" s="752">
        <v>18</v>
      </c>
      <c r="J308" s="752">
        <v>298.43999999999994</v>
      </c>
      <c r="K308" s="766">
        <v>1</v>
      </c>
      <c r="L308" s="752">
        <v>18</v>
      </c>
      <c r="M308" s="753">
        <v>298.43999999999994</v>
      </c>
    </row>
    <row r="309" spans="1:13" ht="14.4" customHeight="1" x14ac:dyDescent="0.3">
      <c r="A309" s="747" t="s">
        <v>629</v>
      </c>
      <c r="B309" s="748" t="s">
        <v>1874</v>
      </c>
      <c r="C309" s="748" t="s">
        <v>1875</v>
      </c>
      <c r="D309" s="748" t="s">
        <v>1876</v>
      </c>
      <c r="E309" s="748" t="s">
        <v>1877</v>
      </c>
      <c r="F309" s="752"/>
      <c r="G309" s="752"/>
      <c r="H309" s="766">
        <v>0</v>
      </c>
      <c r="I309" s="752">
        <v>6</v>
      </c>
      <c r="J309" s="752">
        <v>73.259999999999991</v>
      </c>
      <c r="K309" s="766">
        <v>1</v>
      </c>
      <c r="L309" s="752">
        <v>6</v>
      </c>
      <c r="M309" s="753">
        <v>73.259999999999991</v>
      </c>
    </row>
    <row r="310" spans="1:13" ht="14.4" customHeight="1" x14ac:dyDescent="0.3">
      <c r="A310" s="747" t="s">
        <v>629</v>
      </c>
      <c r="B310" s="748" t="s">
        <v>1874</v>
      </c>
      <c r="C310" s="748" t="s">
        <v>1878</v>
      </c>
      <c r="D310" s="748" t="s">
        <v>1876</v>
      </c>
      <c r="E310" s="748" t="s">
        <v>1879</v>
      </c>
      <c r="F310" s="752"/>
      <c r="G310" s="752"/>
      <c r="H310" s="766">
        <v>0</v>
      </c>
      <c r="I310" s="752">
        <v>3</v>
      </c>
      <c r="J310" s="752">
        <v>128.64000000000004</v>
      </c>
      <c r="K310" s="766">
        <v>1</v>
      </c>
      <c r="L310" s="752">
        <v>3</v>
      </c>
      <c r="M310" s="753">
        <v>128.64000000000004</v>
      </c>
    </row>
    <row r="311" spans="1:13" ht="14.4" customHeight="1" x14ac:dyDescent="0.3">
      <c r="A311" s="747" t="s">
        <v>629</v>
      </c>
      <c r="B311" s="748" t="s">
        <v>1874</v>
      </c>
      <c r="C311" s="748" t="s">
        <v>2272</v>
      </c>
      <c r="D311" s="748" t="s">
        <v>1876</v>
      </c>
      <c r="E311" s="748" t="s">
        <v>2273</v>
      </c>
      <c r="F311" s="752"/>
      <c r="G311" s="752"/>
      <c r="H311" s="766">
        <v>0</v>
      </c>
      <c r="I311" s="752">
        <v>2</v>
      </c>
      <c r="J311" s="752">
        <v>52.97999999999999</v>
      </c>
      <c r="K311" s="766">
        <v>1</v>
      </c>
      <c r="L311" s="752">
        <v>2</v>
      </c>
      <c r="M311" s="753">
        <v>52.97999999999999</v>
      </c>
    </row>
    <row r="312" spans="1:13" ht="14.4" customHeight="1" x14ac:dyDescent="0.3">
      <c r="A312" s="747" t="s">
        <v>629</v>
      </c>
      <c r="B312" s="748" t="s">
        <v>1889</v>
      </c>
      <c r="C312" s="748" t="s">
        <v>1893</v>
      </c>
      <c r="D312" s="748" t="s">
        <v>1894</v>
      </c>
      <c r="E312" s="748" t="s">
        <v>1895</v>
      </c>
      <c r="F312" s="752"/>
      <c r="G312" s="752"/>
      <c r="H312" s="766">
        <v>0</v>
      </c>
      <c r="I312" s="752">
        <v>2</v>
      </c>
      <c r="J312" s="752">
        <v>547.80000000000007</v>
      </c>
      <c r="K312" s="766">
        <v>1</v>
      </c>
      <c r="L312" s="752">
        <v>2</v>
      </c>
      <c r="M312" s="753">
        <v>547.80000000000007</v>
      </c>
    </row>
    <row r="313" spans="1:13" ht="14.4" customHeight="1" x14ac:dyDescent="0.3">
      <c r="A313" s="747" t="s">
        <v>629</v>
      </c>
      <c r="B313" s="748" t="s">
        <v>1896</v>
      </c>
      <c r="C313" s="748" t="s">
        <v>1897</v>
      </c>
      <c r="D313" s="748" t="s">
        <v>1898</v>
      </c>
      <c r="E313" s="748" t="s">
        <v>1899</v>
      </c>
      <c r="F313" s="752"/>
      <c r="G313" s="752"/>
      <c r="H313" s="766">
        <v>0</v>
      </c>
      <c r="I313" s="752">
        <v>1</v>
      </c>
      <c r="J313" s="752">
        <v>92.430000000000021</v>
      </c>
      <c r="K313" s="766">
        <v>1</v>
      </c>
      <c r="L313" s="752">
        <v>1</v>
      </c>
      <c r="M313" s="753">
        <v>92.430000000000021</v>
      </c>
    </row>
    <row r="314" spans="1:13" ht="14.4" customHeight="1" x14ac:dyDescent="0.3">
      <c r="A314" s="747" t="s">
        <v>629</v>
      </c>
      <c r="B314" s="748" t="s">
        <v>1905</v>
      </c>
      <c r="C314" s="748" t="s">
        <v>1906</v>
      </c>
      <c r="D314" s="748" t="s">
        <v>1907</v>
      </c>
      <c r="E314" s="748" t="s">
        <v>1908</v>
      </c>
      <c r="F314" s="752"/>
      <c r="G314" s="752"/>
      <c r="H314" s="766">
        <v>0</v>
      </c>
      <c r="I314" s="752">
        <v>1</v>
      </c>
      <c r="J314" s="752">
        <v>137.53</v>
      </c>
      <c r="K314" s="766">
        <v>1</v>
      </c>
      <c r="L314" s="752">
        <v>1</v>
      </c>
      <c r="M314" s="753">
        <v>137.53</v>
      </c>
    </row>
    <row r="315" spans="1:13" ht="14.4" customHeight="1" x14ac:dyDescent="0.3">
      <c r="A315" s="747" t="s">
        <v>629</v>
      </c>
      <c r="B315" s="748" t="s">
        <v>1905</v>
      </c>
      <c r="C315" s="748" t="s">
        <v>2349</v>
      </c>
      <c r="D315" s="748" t="s">
        <v>2350</v>
      </c>
      <c r="E315" s="748" t="s">
        <v>2351</v>
      </c>
      <c r="F315" s="752"/>
      <c r="G315" s="752"/>
      <c r="H315" s="766">
        <v>0</v>
      </c>
      <c r="I315" s="752">
        <v>1</v>
      </c>
      <c r="J315" s="752">
        <v>111.25000000000003</v>
      </c>
      <c r="K315" s="766">
        <v>1</v>
      </c>
      <c r="L315" s="752">
        <v>1</v>
      </c>
      <c r="M315" s="753">
        <v>111.25000000000003</v>
      </c>
    </row>
    <row r="316" spans="1:13" ht="14.4" customHeight="1" x14ac:dyDescent="0.3">
      <c r="A316" s="747" t="s">
        <v>629</v>
      </c>
      <c r="B316" s="748" t="s">
        <v>1909</v>
      </c>
      <c r="C316" s="748" t="s">
        <v>1910</v>
      </c>
      <c r="D316" s="748" t="s">
        <v>777</v>
      </c>
      <c r="E316" s="748" t="s">
        <v>1911</v>
      </c>
      <c r="F316" s="752"/>
      <c r="G316" s="752"/>
      <c r="H316" s="766">
        <v>0</v>
      </c>
      <c r="I316" s="752">
        <v>8</v>
      </c>
      <c r="J316" s="752">
        <v>26400</v>
      </c>
      <c r="K316" s="766">
        <v>1</v>
      </c>
      <c r="L316" s="752">
        <v>8</v>
      </c>
      <c r="M316" s="753">
        <v>26400</v>
      </c>
    </row>
    <row r="317" spans="1:13" ht="14.4" customHeight="1" x14ac:dyDescent="0.3">
      <c r="A317" s="747" t="s">
        <v>629</v>
      </c>
      <c r="B317" s="748" t="s">
        <v>1912</v>
      </c>
      <c r="C317" s="748" t="s">
        <v>2233</v>
      </c>
      <c r="D317" s="748" t="s">
        <v>1914</v>
      </c>
      <c r="E317" s="748" t="s">
        <v>2234</v>
      </c>
      <c r="F317" s="752"/>
      <c r="G317" s="752"/>
      <c r="H317" s="766">
        <v>0</v>
      </c>
      <c r="I317" s="752">
        <v>3</v>
      </c>
      <c r="J317" s="752">
        <v>208.64999999999995</v>
      </c>
      <c r="K317" s="766">
        <v>1</v>
      </c>
      <c r="L317" s="752">
        <v>3</v>
      </c>
      <c r="M317" s="753">
        <v>208.64999999999995</v>
      </c>
    </row>
    <row r="318" spans="1:13" ht="14.4" customHeight="1" x14ac:dyDescent="0.3">
      <c r="A318" s="747" t="s">
        <v>629</v>
      </c>
      <c r="B318" s="748" t="s">
        <v>1912</v>
      </c>
      <c r="C318" s="748" t="s">
        <v>1913</v>
      </c>
      <c r="D318" s="748" t="s">
        <v>1914</v>
      </c>
      <c r="E318" s="748" t="s">
        <v>1915</v>
      </c>
      <c r="F318" s="752"/>
      <c r="G318" s="752"/>
      <c r="H318" s="766">
        <v>0</v>
      </c>
      <c r="I318" s="752">
        <v>3</v>
      </c>
      <c r="J318" s="752">
        <v>417.36000000000013</v>
      </c>
      <c r="K318" s="766">
        <v>1</v>
      </c>
      <c r="L318" s="752">
        <v>3</v>
      </c>
      <c r="M318" s="753">
        <v>417.36000000000013</v>
      </c>
    </row>
    <row r="319" spans="1:13" ht="14.4" customHeight="1" x14ac:dyDescent="0.3">
      <c r="A319" s="747" t="s">
        <v>629</v>
      </c>
      <c r="B319" s="748" t="s">
        <v>1916</v>
      </c>
      <c r="C319" s="748" t="s">
        <v>2352</v>
      </c>
      <c r="D319" s="748" t="s">
        <v>1918</v>
      </c>
      <c r="E319" s="748" t="s">
        <v>2353</v>
      </c>
      <c r="F319" s="752"/>
      <c r="G319" s="752"/>
      <c r="H319" s="766">
        <v>0</v>
      </c>
      <c r="I319" s="752">
        <v>1</v>
      </c>
      <c r="J319" s="752">
        <v>1566.1000000000008</v>
      </c>
      <c r="K319" s="766">
        <v>1</v>
      </c>
      <c r="L319" s="752">
        <v>1</v>
      </c>
      <c r="M319" s="753">
        <v>1566.1000000000008</v>
      </c>
    </row>
    <row r="320" spans="1:13" ht="14.4" customHeight="1" x14ac:dyDescent="0.3">
      <c r="A320" s="747" t="s">
        <v>629</v>
      </c>
      <c r="B320" s="748" t="s">
        <v>1920</v>
      </c>
      <c r="C320" s="748" t="s">
        <v>1921</v>
      </c>
      <c r="D320" s="748" t="s">
        <v>707</v>
      </c>
      <c r="E320" s="748" t="s">
        <v>1922</v>
      </c>
      <c r="F320" s="752"/>
      <c r="G320" s="752"/>
      <c r="H320" s="766">
        <v>0</v>
      </c>
      <c r="I320" s="752">
        <v>1</v>
      </c>
      <c r="J320" s="752">
        <v>89.310000000000016</v>
      </c>
      <c r="K320" s="766">
        <v>1</v>
      </c>
      <c r="L320" s="752">
        <v>1</v>
      </c>
      <c r="M320" s="753">
        <v>89.310000000000016</v>
      </c>
    </row>
    <row r="321" spans="1:13" ht="14.4" customHeight="1" x14ac:dyDescent="0.3">
      <c r="A321" s="747" t="s">
        <v>629</v>
      </c>
      <c r="B321" s="748" t="s">
        <v>1923</v>
      </c>
      <c r="C321" s="748" t="s">
        <v>1924</v>
      </c>
      <c r="D321" s="748" t="s">
        <v>1925</v>
      </c>
      <c r="E321" s="748" t="s">
        <v>1926</v>
      </c>
      <c r="F321" s="752"/>
      <c r="G321" s="752"/>
      <c r="H321" s="766">
        <v>0</v>
      </c>
      <c r="I321" s="752">
        <v>1</v>
      </c>
      <c r="J321" s="752">
        <v>97.77</v>
      </c>
      <c r="K321" s="766">
        <v>1</v>
      </c>
      <c r="L321" s="752">
        <v>1</v>
      </c>
      <c r="M321" s="753">
        <v>97.77</v>
      </c>
    </row>
    <row r="322" spans="1:13" ht="14.4" customHeight="1" x14ac:dyDescent="0.3">
      <c r="A322" s="747" t="s">
        <v>629</v>
      </c>
      <c r="B322" s="748" t="s">
        <v>2274</v>
      </c>
      <c r="C322" s="748" t="s">
        <v>2275</v>
      </c>
      <c r="D322" s="748" t="s">
        <v>2276</v>
      </c>
      <c r="E322" s="748" t="s">
        <v>2277</v>
      </c>
      <c r="F322" s="752"/>
      <c r="G322" s="752"/>
      <c r="H322" s="766">
        <v>0</v>
      </c>
      <c r="I322" s="752">
        <v>1</v>
      </c>
      <c r="J322" s="752">
        <v>288.82000000000005</v>
      </c>
      <c r="K322" s="766">
        <v>1</v>
      </c>
      <c r="L322" s="752">
        <v>1</v>
      </c>
      <c r="M322" s="753">
        <v>288.82000000000005</v>
      </c>
    </row>
    <row r="323" spans="1:13" ht="14.4" customHeight="1" x14ac:dyDescent="0.3">
      <c r="A323" s="747" t="s">
        <v>629</v>
      </c>
      <c r="B323" s="748" t="s">
        <v>1933</v>
      </c>
      <c r="C323" s="748" t="s">
        <v>1934</v>
      </c>
      <c r="D323" s="748" t="s">
        <v>782</v>
      </c>
      <c r="E323" s="748" t="s">
        <v>783</v>
      </c>
      <c r="F323" s="752"/>
      <c r="G323" s="752"/>
      <c r="H323" s="766">
        <v>0</v>
      </c>
      <c r="I323" s="752">
        <v>33</v>
      </c>
      <c r="J323" s="752">
        <v>1332.87</v>
      </c>
      <c r="K323" s="766">
        <v>1</v>
      </c>
      <c r="L323" s="752">
        <v>33</v>
      </c>
      <c r="M323" s="753">
        <v>1332.87</v>
      </c>
    </row>
    <row r="324" spans="1:13" ht="14.4" customHeight="1" x14ac:dyDescent="0.3">
      <c r="A324" s="747" t="s">
        <v>629</v>
      </c>
      <c r="B324" s="748" t="s">
        <v>1933</v>
      </c>
      <c r="C324" s="748" t="s">
        <v>1935</v>
      </c>
      <c r="D324" s="748" t="s">
        <v>779</v>
      </c>
      <c r="E324" s="748" t="s">
        <v>1936</v>
      </c>
      <c r="F324" s="752"/>
      <c r="G324" s="752"/>
      <c r="H324" s="766">
        <v>0</v>
      </c>
      <c r="I324" s="752">
        <v>5</v>
      </c>
      <c r="J324" s="752">
        <v>158.24999999999997</v>
      </c>
      <c r="K324" s="766">
        <v>1</v>
      </c>
      <c r="L324" s="752">
        <v>5</v>
      </c>
      <c r="M324" s="753">
        <v>158.24999999999997</v>
      </c>
    </row>
    <row r="325" spans="1:13" ht="14.4" customHeight="1" x14ac:dyDescent="0.3">
      <c r="A325" s="747" t="s">
        <v>629</v>
      </c>
      <c r="B325" s="748" t="s">
        <v>2354</v>
      </c>
      <c r="C325" s="748" t="s">
        <v>2355</v>
      </c>
      <c r="D325" s="748" t="s">
        <v>1651</v>
      </c>
      <c r="E325" s="748" t="s">
        <v>2151</v>
      </c>
      <c r="F325" s="752"/>
      <c r="G325" s="752"/>
      <c r="H325" s="766">
        <v>0</v>
      </c>
      <c r="I325" s="752">
        <v>1</v>
      </c>
      <c r="J325" s="752">
        <v>54.93</v>
      </c>
      <c r="K325" s="766">
        <v>1</v>
      </c>
      <c r="L325" s="752">
        <v>1</v>
      </c>
      <c r="M325" s="753">
        <v>54.93</v>
      </c>
    </row>
    <row r="326" spans="1:13" ht="14.4" customHeight="1" x14ac:dyDescent="0.3">
      <c r="A326" s="747" t="s">
        <v>629</v>
      </c>
      <c r="B326" s="748" t="s">
        <v>1943</v>
      </c>
      <c r="C326" s="748" t="s">
        <v>2145</v>
      </c>
      <c r="D326" s="748" t="s">
        <v>1479</v>
      </c>
      <c r="E326" s="748" t="s">
        <v>1518</v>
      </c>
      <c r="F326" s="752"/>
      <c r="G326" s="752"/>
      <c r="H326" s="766">
        <v>0</v>
      </c>
      <c r="I326" s="752">
        <v>3</v>
      </c>
      <c r="J326" s="752">
        <v>261.39</v>
      </c>
      <c r="K326" s="766">
        <v>1</v>
      </c>
      <c r="L326" s="752">
        <v>3</v>
      </c>
      <c r="M326" s="753">
        <v>261.39</v>
      </c>
    </row>
    <row r="327" spans="1:13" ht="14.4" customHeight="1" x14ac:dyDescent="0.3">
      <c r="A327" s="747" t="s">
        <v>629</v>
      </c>
      <c r="B327" s="748" t="s">
        <v>1950</v>
      </c>
      <c r="C327" s="748" t="s">
        <v>1951</v>
      </c>
      <c r="D327" s="748" t="s">
        <v>1952</v>
      </c>
      <c r="E327" s="748" t="s">
        <v>1953</v>
      </c>
      <c r="F327" s="752"/>
      <c r="G327" s="752"/>
      <c r="H327" s="766">
        <v>0</v>
      </c>
      <c r="I327" s="752">
        <v>2</v>
      </c>
      <c r="J327" s="752">
        <v>17.37</v>
      </c>
      <c r="K327" s="766">
        <v>1</v>
      </c>
      <c r="L327" s="752">
        <v>2</v>
      </c>
      <c r="M327" s="753">
        <v>17.37</v>
      </c>
    </row>
    <row r="328" spans="1:13" ht="14.4" customHeight="1" x14ac:dyDescent="0.3">
      <c r="A328" s="747" t="s">
        <v>629</v>
      </c>
      <c r="B328" s="748" t="s">
        <v>1956</v>
      </c>
      <c r="C328" s="748" t="s">
        <v>1957</v>
      </c>
      <c r="D328" s="748" t="s">
        <v>1958</v>
      </c>
      <c r="E328" s="748" t="s">
        <v>1959</v>
      </c>
      <c r="F328" s="752"/>
      <c r="G328" s="752"/>
      <c r="H328" s="766">
        <v>0</v>
      </c>
      <c r="I328" s="752">
        <v>1</v>
      </c>
      <c r="J328" s="752">
        <v>32.97</v>
      </c>
      <c r="K328" s="766">
        <v>1</v>
      </c>
      <c r="L328" s="752">
        <v>1</v>
      </c>
      <c r="M328" s="753">
        <v>32.97</v>
      </c>
    </row>
    <row r="329" spans="1:13" ht="14.4" customHeight="1" x14ac:dyDescent="0.3">
      <c r="A329" s="747" t="s">
        <v>629</v>
      </c>
      <c r="B329" s="748" t="s">
        <v>1956</v>
      </c>
      <c r="C329" s="748" t="s">
        <v>2237</v>
      </c>
      <c r="D329" s="748" t="s">
        <v>1958</v>
      </c>
      <c r="E329" s="748" t="s">
        <v>2238</v>
      </c>
      <c r="F329" s="752"/>
      <c r="G329" s="752"/>
      <c r="H329" s="766">
        <v>0</v>
      </c>
      <c r="I329" s="752">
        <v>1</v>
      </c>
      <c r="J329" s="752">
        <v>50.52</v>
      </c>
      <c r="K329" s="766">
        <v>1</v>
      </c>
      <c r="L329" s="752">
        <v>1</v>
      </c>
      <c r="M329" s="753">
        <v>50.52</v>
      </c>
    </row>
    <row r="330" spans="1:13" ht="14.4" customHeight="1" x14ac:dyDescent="0.3">
      <c r="A330" s="747" t="s">
        <v>629</v>
      </c>
      <c r="B330" s="748" t="s">
        <v>1960</v>
      </c>
      <c r="C330" s="748" t="s">
        <v>1962</v>
      </c>
      <c r="D330" s="748" t="s">
        <v>950</v>
      </c>
      <c r="E330" s="748" t="s">
        <v>1963</v>
      </c>
      <c r="F330" s="752"/>
      <c r="G330" s="752"/>
      <c r="H330" s="766">
        <v>0</v>
      </c>
      <c r="I330" s="752">
        <v>2</v>
      </c>
      <c r="J330" s="752">
        <v>439.16000000000008</v>
      </c>
      <c r="K330" s="766">
        <v>1</v>
      </c>
      <c r="L330" s="752">
        <v>2</v>
      </c>
      <c r="M330" s="753">
        <v>439.16000000000008</v>
      </c>
    </row>
    <row r="331" spans="1:13" ht="14.4" customHeight="1" x14ac:dyDescent="0.3">
      <c r="A331" s="747" t="s">
        <v>629</v>
      </c>
      <c r="B331" s="748" t="s">
        <v>1965</v>
      </c>
      <c r="C331" s="748" t="s">
        <v>2356</v>
      </c>
      <c r="D331" s="748" t="s">
        <v>1967</v>
      </c>
      <c r="E331" s="748" t="s">
        <v>2357</v>
      </c>
      <c r="F331" s="752"/>
      <c r="G331" s="752"/>
      <c r="H331" s="766">
        <v>0</v>
      </c>
      <c r="I331" s="752">
        <v>1</v>
      </c>
      <c r="J331" s="752">
        <v>14.770000000000001</v>
      </c>
      <c r="K331" s="766">
        <v>1</v>
      </c>
      <c r="L331" s="752">
        <v>1</v>
      </c>
      <c r="M331" s="753">
        <v>14.770000000000001</v>
      </c>
    </row>
    <row r="332" spans="1:13" ht="14.4" customHeight="1" x14ac:dyDescent="0.3">
      <c r="A332" s="747" t="s">
        <v>629</v>
      </c>
      <c r="B332" s="748" t="s">
        <v>1965</v>
      </c>
      <c r="C332" s="748" t="s">
        <v>2358</v>
      </c>
      <c r="D332" s="748" t="s">
        <v>1967</v>
      </c>
      <c r="E332" s="748" t="s">
        <v>2359</v>
      </c>
      <c r="F332" s="752"/>
      <c r="G332" s="752"/>
      <c r="H332" s="766">
        <v>0</v>
      </c>
      <c r="I332" s="752">
        <v>3</v>
      </c>
      <c r="J332" s="752">
        <v>35.520000000000003</v>
      </c>
      <c r="K332" s="766">
        <v>1</v>
      </c>
      <c r="L332" s="752">
        <v>3</v>
      </c>
      <c r="M332" s="753">
        <v>35.520000000000003</v>
      </c>
    </row>
    <row r="333" spans="1:13" ht="14.4" customHeight="1" x14ac:dyDescent="0.3">
      <c r="A333" s="747" t="s">
        <v>629</v>
      </c>
      <c r="B333" s="748" t="s">
        <v>1965</v>
      </c>
      <c r="C333" s="748" t="s">
        <v>2152</v>
      </c>
      <c r="D333" s="748" t="s">
        <v>1967</v>
      </c>
      <c r="E333" s="748" t="s">
        <v>1953</v>
      </c>
      <c r="F333" s="752"/>
      <c r="G333" s="752"/>
      <c r="H333" s="766">
        <v>0</v>
      </c>
      <c r="I333" s="752">
        <v>4</v>
      </c>
      <c r="J333" s="752">
        <v>120.72</v>
      </c>
      <c r="K333" s="766">
        <v>1</v>
      </c>
      <c r="L333" s="752">
        <v>4</v>
      </c>
      <c r="M333" s="753">
        <v>120.72</v>
      </c>
    </row>
    <row r="334" spans="1:13" ht="14.4" customHeight="1" x14ac:dyDescent="0.3">
      <c r="A334" s="747" t="s">
        <v>629</v>
      </c>
      <c r="B334" s="748" t="s">
        <v>1969</v>
      </c>
      <c r="C334" s="748" t="s">
        <v>2286</v>
      </c>
      <c r="D334" s="748" t="s">
        <v>1971</v>
      </c>
      <c r="E334" s="748" t="s">
        <v>2287</v>
      </c>
      <c r="F334" s="752"/>
      <c r="G334" s="752"/>
      <c r="H334" s="766">
        <v>0</v>
      </c>
      <c r="I334" s="752">
        <v>3</v>
      </c>
      <c r="J334" s="752">
        <v>476.93999999999994</v>
      </c>
      <c r="K334" s="766">
        <v>1</v>
      </c>
      <c r="L334" s="752">
        <v>3</v>
      </c>
      <c r="M334" s="753">
        <v>476.93999999999994</v>
      </c>
    </row>
    <row r="335" spans="1:13" ht="14.4" customHeight="1" x14ac:dyDescent="0.3">
      <c r="A335" s="747" t="s">
        <v>629</v>
      </c>
      <c r="B335" s="748" t="s">
        <v>1969</v>
      </c>
      <c r="C335" s="748" t="s">
        <v>2155</v>
      </c>
      <c r="D335" s="748" t="s">
        <v>1971</v>
      </c>
      <c r="E335" s="748" t="s">
        <v>2156</v>
      </c>
      <c r="F335" s="752"/>
      <c r="G335" s="752"/>
      <c r="H335" s="766">
        <v>0</v>
      </c>
      <c r="I335" s="752">
        <v>1</v>
      </c>
      <c r="J335" s="752">
        <v>683.61</v>
      </c>
      <c r="K335" s="766">
        <v>1</v>
      </c>
      <c r="L335" s="752">
        <v>1</v>
      </c>
      <c r="M335" s="753">
        <v>683.61</v>
      </c>
    </row>
    <row r="336" spans="1:13" ht="14.4" customHeight="1" x14ac:dyDescent="0.3">
      <c r="A336" s="747" t="s">
        <v>629</v>
      </c>
      <c r="B336" s="748" t="s">
        <v>2290</v>
      </c>
      <c r="C336" s="748" t="s">
        <v>2291</v>
      </c>
      <c r="D336" s="748" t="s">
        <v>1548</v>
      </c>
      <c r="E336" s="748" t="s">
        <v>2292</v>
      </c>
      <c r="F336" s="752"/>
      <c r="G336" s="752"/>
      <c r="H336" s="766">
        <v>0</v>
      </c>
      <c r="I336" s="752">
        <v>1</v>
      </c>
      <c r="J336" s="752">
        <v>18.29</v>
      </c>
      <c r="K336" s="766">
        <v>1</v>
      </c>
      <c r="L336" s="752">
        <v>1</v>
      </c>
      <c r="M336" s="753">
        <v>18.29</v>
      </c>
    </row>
    <row r="337" spans="1:13" ht="14.4" customHeight="1" x14ac:dyDescent="0.3">
      <c r="A337" s="747" t="s">
        <v>629</v>
      </c>
      <c r="B337" s="748" t="s">
        <v>2290</v>
      </c>
      <c r="C337" s="748" t="s">
        <v>2360</v>
      </c>
      <c r="D337" s="748" t="s">
        <v>1548</v>
      </c>
      <c r="E337" s="748" t="s">
        <v>2361</v>
      </c>
      <c r="F337" s="752"/>
      <c r="G337" s="752"/>
      <c r="H337" s="766">
        <v>0</v>
      </c>
      <c r="I337" s="752">
        <v>1</v>
      </c>
      <c r="J337" s="752">
        <v>48.520000000000017</v>
      </c>
      <c r="K337" s="766">
        <v>1</v>
      </c>
      <c r="L337" s="752">
        <v>1</v>
      </c>
      <c r="M337" s="753">
        <v>48.520000000000017</v>
      </c>
    </row>
    <row r="338" spans="1:13" ht="14.4" customHeight="1" x14ac:dyDescent="0.3">
      <c r="A338" s="747" t="s">
        <v>629</v>
      </c>
      <c r="B338" s="748" t="s">
        <v>1973</v>
      </c>
      <c r="C338" s="748" t="s">
        <v>2293</v>
      </c>
      <c r="D338" s="748" t="s">
        <v>1975</v>
      </c>
      <c r="E338" s="748" t="s">
        <v>2294</v>
      </c>
      <c r="F338" s="752"/>
      <c r="G338" s="752"/>
      <c r="H338" s="766">
        <v>0</v>
      </c>
      <c r="I338" s="752">
        <v>2</v>
      </c>
      <c r="J338" s="752">
        <v>649.44000000000005</v>
      </c>
      <c r="K338" s="766">
        <v>1</v>
      </c>
      <c r="L338" s="752">
        <v>2</v>
      </c>
      <c r="M338" s="753">
        <v>649.44000000000005</v>
      </c>
    </row>
    <row r="339" spans="1:13" ht="14.4" customHeight="1" x14ac:dyDescent="0.3">
      <c r="A339" s="747" t="s">
        <v>629</v>
      </c>
      <c r="B339" s="748" t="s">
        <v>1973</v>
      </c>
      <c r="C339" s="748" t="s">
        <v>2295</v>
      </c>
      <c r="D339" s="748" t="s">
        <v>1975</v>
      </c>
      <c r="E339" s="748" t="s">
        <v>2296</v>
      </c>
      <c r="F339" s="752"/>
      <c r="G339" s="752"/>
      <c r="H339" s="766">
        <v>0</v>
      </c>
      <c r="I339" s="752">
        <v>1</v>
      </c>
      <c r="J339" s="752">
        <v>103.04999761204515</v>
      </c>
      <c r="K339" s="766">
        <v>1</v>
      </c>
      <c r="L339" s="752">
        <v>1</v>
      </c>
      <c r="M339" s="753">
        <v>103.04999761204515</v>
      </c>
    </row>
    <row r="340" spans="1:13" ht="14.4" customHeight="1" x14ac:dyDescent="0.3">
      <c r="A340" s="747" t="s">
        <v>629</v>
      </c>
      <c r="B340" s="748" t="s">
        <v>1973</v>
      </c>
      <c r="C340" s="748" t="s">
        <v>1979</v>
      </c>
      <c r="D340" s="748" t="s">
        <v>1975</v>
      </c>
      <c r="E340" s="748" t="s">
        <v>1980</v>
      </c>
      <c r="F340" s="752"/>
      <c r="G340" s="752"/>
      <c r="H340" s="766">
        <v>0</v>
      </c>
      <c r="I340" s="752">
        <v>9</v>
      </c>
      <c r="J340" s="752">
        <v>623.02</v>
      </c>
      <c r="K340" s="766">
        <v>1</v>
      </c>
      <c r="L340" s="752">
        <v>9</v>
      </c>
      <c r="M340" s="753">
        <v>623.02</v>
      </c>
    </row>
    <row r="341" spans="1:13" ht="14.4" customHeight="1" x14ac:dyDescent="0.3">
      <c r="A341" s="747" t="s">
        <v>629</v>
      </c>
      <c r="B341" s="748" t="s">
        <v>1973</v>
      </c>
      <c r="C341" s="748" t="s">
        <v>2170</v>
      </c>
      <c r="D341" s="748" t="s">
        <v>1975</v>
      </c>
      <c r="E341" s="748" t="s">
        <v>2171</v>
      </c>
      <c r="F341" s="752"/>
      <c r="G341" s="752"/>
      <c r="H341" s="766">
        <v>0</v>
      </c>
      <c r="I341" s="752">
        <v>2</v>
      </c>
      <c r="J341" s="752">
        <v>418.62</v>
      </c>
      <c r="K341" s="766">
        <v>1</v>
      </c>
      <c r="L341" s="752">
        <v>2</v>
      </c>
      <c r="M341" s="753">
        <v>418.62</v>
      </c>
    </row>
    <row r="342" spans="1:13" ht="14.4" customHeight="1" x14ac:dyDescent="0.3">
      <c r="A342" s="747" t="s">
        <v>629</v>
      </c>
      <c r="B342" s="748" t="s">
        <v>1981</v>
      </c>
      <c r="C342" s="748" t="s">
        <v>1982</v>
      </c>
      <c r="D342" s="748" t="s">
        <v>1983</v>
      </c>
      <c r="E342" s="748" t="s">
        <v>697</v>
      </c>
      <c r="F342" s="752"/>
      <c r="G342" s="752"/>
      <c r="H342" s="766">
        <v>0</v>
      </c>
      <c r="I342" s="752">
        <v>1</v>
      </c>
      <c r="J342" s="752">
        <v>69.370000000000019</v>
      </c>
      <c r="K342" s="766">
        <v>1</v>
      </c>
      <c r="L342" s="752">
        <v>1</v>
      </c>
      <c r="M342" s="753">
        <v>69.370000000000019</v>
      </c>
    </row>
    <row r="343" spans="1:13" ht="14.4" customHeight="1" x14ac:dyDescent="0.3">
      <c r="A343" s="747" t="s">
        <v>629</v>
      </c>
      <c r="B343" s="748" t="s">
        <v>1992</v>
      </c>
      <c r="C343" s="748" t="s">
        <v>1995</v>
      </c>
      <c r="D343" s="748" t="s">
        <v>985</v>
      </c>
      <c r="E343" s="748" t="s">
        <v>1996</v>
      </c>
      <c r="F343" s="752"/>
      <c r="G343" s="752"/>
      <c r="H343" s="766">
        <v>0</v>
      </c>
      <c r="I343" s="752">
        <v>20</v>
      </c>
      <c r="J343" s="752">
        <v>5992.7000000000007</v>
      </c>
      <c r="K343" s="766">
        <v>1</v>
      </c>
      <c r="L343" s="752">
        <v>20</v>
      </c>
      <c r="M343" s="753">
        <v>5992.7000000000007</v>
      </c>
    </row>
    <row r="344" spans="1:13" ht="14.4" customHeight="1" x14ac:dyDescent="0.3">
      <c r="A344" s="747" t="s">
        <v>629</v>
      </c>
      <c r="B344" s="748" t="s">
        <v>2001</v>
      </c>
      <c r="C344" s="748" t="s">
        <v>2303</v>
      </c>
      <c r="D344" s="748" t="s">
        <v>2003</v>
      </c>
      <c r="E344" s="748" t="s">
        <v>2304</v>
      </c>
      <c r="F344" s="752"/>
      <c r="G344" s="752"/>
      <c r="H344" s="766">
        <v>0</v>
      </c>
      <c r="I344" s="752">
        <v>1</v>
      </c>
      <c r="J344" s="752">
        <v>49.380000000000017</v>
      </c>
      <c r="K344" s="766">
        <v>1</v>
      </c>
      <c r="L344" s="752">
        <v>1</v>
      </c>
      <c r="M344" s="753">
        <v>49.380000000000017</v>
      </c>
    </row>
    <row r="345" spans="1:13" ht="14.4" customHeight="1" x14ac:dyDescent="0.3">
      <c r="A345" s="747" t="s">
        <v>629</v>
      </c>
      <c r="B345" s="748" t="s">
        <v>2001</v>
      </c>
      <c r="C345" s="748" t="s">
        <v>2007</v>
      </c>
      <c r="D345" s="748" t="s">
        <v>2008</v>
      </c>
      <c r="E345" s="748" t="s">
        <v>2009</v>
      </c>
      <c r="F345" s="752"/>
      <c r="G345" s="752"/>
      <c r="H345" s="766">
        <v>0</v>
      </c>
      <c r="I345" s="752">
        <v>1</v>
      </c>
      <c r="J345" s="752">
        <v>61.109999999999992</v>
      </c>
      <c r="K345" s="766">
        <v>1</v>
      </c>
      <c r="L345" s="752">
        <v>1</v>
      </c>
      <c r="M345" s="753">
        <v>61.109999999999992</v>
      </c>
    </row>
    <row r="346" spans="1:13" ht="14.4" customHeight="1" x14ac:dyDescent="0.3">
      <c r="A346" s="747" t="s">
        <v>629</v>
      </c>
      <c r="B346" s="748" t="s">
        <v>2001</v>
      </c>
      <c r="C346" s="748" t="s">
        <v>2010</v>
      </c>
      <c r="D346" s="748" t="s">
        <v>2008</v>
      </c>
      <c r="E346" s="748" t="s">
        <v>2011</v>
      </c>
      <c r="F346" s="752"/>
      <c r="G346" s="752"/>
      <c r="H346" s="766">
        <v>0</v>
      </c>
      <c r="I346" s="752">
        <v>1</v>
      </c>
      <c r="J346" s="752">
        <v>94.27000000000001</v>
      </c>
      <c r="K346" s="766">
        <v>1</v>
      </c>
      <c r="L346" s="752">
        <v>1</v>
      </c>
      <c r="M346" s="753">
        <v>94.27000000000001</v>
      </c>
    </row>
    <row r="347" spans="1:13" ht="14.4" customHeight="1" x14ac:dyDescent="0.3">
      <c r="A347" s="747" t="s">
        <v>629</v>
      </c>
      <c r="B347" s="748" t="s">
        <v>2012</v>
      </c>
      <c r="C347" s="748" t="s">
        <v>2013</v>
      </c>
      <c r="D347" s="748" t="s">
        <v>1074</v>
      </c>
      <c r="E347" s="748" t="s">
        <v>2014</v>
      </c>
      <c r="F347" s="752"/>
      <c r="G347" s="752"/>
      <c r="H347" s="766">
        <v>0</v>
      </c>
      <c r="I347" s="752">
        <v>3</v>
      </c>
      <c r="J347" s="752">
        <v>502.62</v>
      </c>
      <c r="K347" s="766">
        <v>1</v>
      </c>
      <c r="L347" s="752">
        <v>3</v>
      </c>
      <c r="M347" s="753">
        <v>502.62</v>
      </c>
    </row>
    <row r="348" spans="1:13" ht="14.4" customHeight="1" x14ac:dyDescent="0.3">
      <c r="A348" s="747" t="s">
        <v>629</v>
      </c>
      <c r="B348" s="748" t="s">
        <v>2174</v>
      </c>
      <c r="C348" s="748" t="s">
        <v>2175</v>
      </c>
      <c r="D348" s="748" t="s">
        <v>2176</v>
      </c>
      <c r="E348" s="748" t="s">
        <v>2177</v>
      </c>
      <c r="F348" s="752"/>
      <c r="G348" s="752"/>
      <c r="H348" s="766">
        <v>0</v>
      </c>
      <c r="I348" s="752">
        <v>10.999999999999993</v>
      </c>
      <c r="J348" s="752">
        <v>5045.6999999999971</v>
      </c>
      <c r="K348" s="766">
        <v>1</v>
      </c>
      <c r="L348" s="752">
        <v>10.999999999999993</v>
      </c>
      <c r="M348" s="753">
        <v>5045.6999999999971</v>
      </c>
    </row>
    <row r="349" spans="1:13" ht="14.4" customHeight="1" x14ac:dyDescent="0.3">
      <c r="A349" s="747" t="s">
        <v>629</v>
      </c>
      <c r="B349" s="748" t="s">
        <v>2020</v>
      </c>
      <c r="C349" s="748" t="s">
        <v>2027</v>
      </c>
      <c r="D349" s="748" t="s">
        <v>2025</v>
      </c>
      <c r="E349" s="748" t="s">
        <v>2023</v>
      </c>
      <c r="F349" s="752"/>
      <c r="G349" s="752"/>
      <c r="H349" s="766">
        <v>0</v>
      </c>
      <c r="I349" s="752">
        <v>9</v>
      </c>
      <c r="J349" s="752">
        <v>8266.5</v>
      </c>
      <c r="K349" s="766">
        <v>1</v>
      </c>
      <c r="L349" s="752">
        <v>9</v>
      </c>
      <c r="M349" s="753">
        <v>8266.5</v>
      </c>
    </row>
    <row r="350" spans="1:13" ht="14.4" customHeight="1" x14ac:dyDescent="0.3">
      <c r="A350" s="747" t="s">
        <v>629</v>
      </c>
      <c r="B350" s="748" t="s">
        <v>2028</v>
      </c>
      <c r="C350" s="748" t="s">
        <v>2029</v>
      </c>
      <c r="D350" s="748" t="s">
        <v>2030</v>
      </c>
      <c r="E350" s="748" t="s">
        <v>2031</v>
      </c>
      <c r="F350" s="752"/>
      <c r="G350" s="752"/>
      <c r="H350" s="766">
        <v>0</v>
      </c>
      <c r="I350" s="752">
        <v>1</v>
      </c>
      <c r="J350" s="752">
        <v>41.72999999999999</v>
      </c>
      <c r="K350" s="766">
        <v>1</v>
      </c>
      <c r="L350" s="752">
        <v>1</v>
      </c>
      <c r="M350" s="753">
        <v>41.72999999999999</v>
      </c>
    </row>
    <row r="351" spans="1:13" ht="14.4" customHeight="1" x14ac:dyDescent="0.3">
      <c r="A351" s="747" t="s">
        <v>629</v>
      </c>
      <c r="B351" s="748" t="s">
        <v>2305</v>
      </c>
      <c r="C351" s="748" t="s">
        <v>2306</v>
      </c>
      <c r="D351" s="748" t="s">
        <v>2307</v>
      </c>
      <c r="E351" s="748" t="s">
        <v>2308</v>
      </c>
      <c r="F351" s="752"/>
      <c r="G351" s="752"/>
      <c r="H351" s="766">
        <v>0</v>
      </c>
      <c r="I351" s="752">
        <v>3</v>
      </c>
      <c r="J351" s="752">
        <v>1106.9100000000001</v>
      </c>
      <c r="K351" s="766">
        <v>1</v>
      </c>
      <c r="L351" s="752">
        <v>3</v>
      </c>
      <c r="M351" s="753">
        <v>1106.9100000000001</v>
      </c>
    </row>
    <row r="352" spans="1:13" ht="14.4" customHeight="1" x14ac:dyDescent="0.3">
      <c r="A352" s="747" t="s">
        <v>629</v>
      </c>
      <c r="B352" s="748" t="s">
        <v>2046</v>
      </c>
      <c r="C352" s="748" t="s">
        <v>2309</v>
      </c>
      <c r="D352" s="748" t="s">
        <v>2310</v>
      </c>
      <c r="E352" s="748" t="s">
        <v>2311</v>
      </c>
      <c r="F352" s="752"/>
      <c r="G352" s="752"/>
      <c r="H352" s="766">
        <v>0</v>
      </c>
      <c r="I352" s="752">
        <v>4</v>
      </c>
      <c r="J352" s="752">
        <v>594</v>
      </c>
      <c r="K352" s="766">
        <v>1</v>
      </c>
      <c r="L352" s="752">
        <v>4</v>
      </c>
      <c r="M352" s="753">
        <v>594</v>
      </c>
    </row>
    <row r="353" spans="1:13" ht="14.4" customHeight="1" x14ac:dyDescent="0.3">
      <c r="A353" s="747" t="s">
        <v>629</v>
      </c>
      <c r="B353" s="748" t="s">
        <v>2312</v>
      </c>
      <c r="C353" s="748" t="s">
        <v>2313</v>
      </c>
      <c r="D353" s="748" t="s">
        <v>1454</v>
      </c>
      <c r="E353" s="748" t="s">
        <v>1455</v>
      </c>
      <c r="F353" s="752"/>
      <c r="G353" s="752"/>
      <c r="H353" s="766">
        <v>0</v>
      </c>
      <c r="I353" s="752">
        <v>31</v>
      </c>
      <c r="J353" s="752">
        <v>8377.68</v>
      </c>
      <c r="K353" s="766">
        <v>1</v>
      </c>
      <c r="L353" s="752">
        <v>31</v>
      </c>
      <c r="M353" s="753">
        <v>8377.68</v>
      </c>
    </row>
    <row r="354" spans="1:13" ht="14.4" customHeight="1" x14ac:dyDescent="0.3">
      <c r="A354" s="747" t="s">
        <v>629</v>
      </c>
      <c r="B354" s="748" t="s">
        <v>2362</v>
      </c>
      <c r="C354" s="748" t="s">
        <v>2363</v>
      </c>
      <c r="D354" s="748" t="s">
        <v>2364</v>
      </c>
      <c r="E354" s="748" t="s">
        <v>2144</v>
      </c>
      <c r="F354" s="752"/>
      <c r="G354" s="752"/>
      <c r="H354" s="766">
        <v>0</v>
      </c>
      <c r="I354" s="752">
        <v>1</v>
      </c>
      <c r="J354" s="752">
        <v>422.87000000000012</v>
      </c>
      <c r="K354" s="766">
        <v>1</v>
      </c>
      <c r="L354" s="752">
        <v>1</v>
      </c>
      <c r="M354" s="753">
        <v>422.87000000000012</v>
      </c>
    </row>
    <row r="355" spans="1:13" ht="14.4" customHeight="1" x14ac:dyDescent="0.3">
      <c r="A355" s="747" t="s">
        <v>629</v>
      </c>
      <c r="B355" s="748" t="s">
        <v>2050</v>
      </c>
      <c r="C355" s="748" t="s">
        <v>2314</v>
      </c>
      <c r="D355" s="748" t="s">
        <v>1120</v>
      </c>
      <c r="E355" s="748" t="s">
        <v>1462</v>
      </c>
      <c r="F355" s="752"/>
      <c r="G355" s="752"/>
      <c r="H355" s="766">
        <v>0</v>
      </c>
      <c r="I355" s="752">
        <v>2</v>
      </c>
      <c r="J355" s="752">
        <v>97.2</v>
      </c>
      <c r="K355" s="766">
        <v>1</v>
      </c>
      <c r="L355" s="752">
        <v>2</v>
      </c>
      <c r="M355" s="753">
        <v>97.2</v>
      </c>
    </row>
    <row r="356" spans="1:13" ht="14.4" customHeight="1" x14ac:dyDescent="0.3">
      <c r="A356" s="747" t="s">
        <v>629</v>
      </c>
      <c r="B356" s="748" t="s">
        <v>2050</v>
      </c>
      <c r="C356" s="748" t="s">
        <v>2051</v>
      </c>
      <c r="D356" s="748" t="s">
        <v>2052</v>
      </c>
      <c r="E356" s="748" t="s">
        <v>2053</v>
      </c>
      <c r="F356" s="752">
        <v>3</v>
      </c>
      <c r="G356" s="752">
        <v>81.03</v>
      </c>
      <c r="H356" s="766">
        <v>1</v>
      </c>
      <c r="I356" s="752"/>
      <c r="J356" s="752"/>
      <c r="K356" s="766">
        <v>0</v>
      </c>
      <c r="L356" s="752">
        <v>3</v>
      </c>
      <c r="M356" s="753">
        <v>81.03</v>
      </c>
    </row>
    <row r="357" spans="1:13" ht="14.4" customHeight="1" x14ac:dyDescent="0.3">
      <c r="A357" s="747" t="s">
        <v>629</v>
      </c>
      <c r="B357" s="748" t="s">
        <v>2058</v>
      </c>
      <c r="C357" s="748" t="s">
        <v>2059</v>
      </c>
      <c r="D357" s="748" t="s">
        <v>955</v>
      </c>
      <c r="E357" s="748" t="s">
        <v>2060</v>
      </c>
      <c r="F357" s="752"/>
      <c r="G357" s="752"/>
      <c r="H357" s="766">
        <v>0</v>
      </c>
      <c r="I357" s="752">
        <v>4</v>
      </c>
      <c r="J357" s="752">
        <v>3405.6</v>
      </c>
      <c r="K357" s="766">
        <v>1</v>
      </c>
      <c r="L357" s="752">
        <v>4</v>
      </c>
      <c r="M357" s="753">
        <v>3405.6</v>
      </c>
    </row>
    <row r="358" spans="1:13" ht="14.4" customHeight="1" x14ac:dyDescent="0.3">
      <c r="A358" s="747" t="s">
        <v>629</v>
      </c>
      <c r="B358" s="748" t="s">
        <v>2196</v>
      </c>
      <c r="C358" s="748" t="s">
        <v>2197</v>
      </c>
      <c r="D358" s="748" t="s">
        <v>2198</v>
      </c>
      <c r="E358" s="748" t="s">
        <v>2199</v>
      </c>
      <c r="F358" s="752"/>
      <c r="G358" s="752"/>
      <c r="H358" s="766">
        <v>0</v>
      </c>
      <c r="I358" s="752">
        <v>1</v>
      </c>
      <c r="J358" s="752">
        <v>43.419999999999995</v>
      </c>
      <c r="K358" s="766">
        <v>1</v>
      </c>
      <c r="L358" s="752">
        <v>1</v>
      </c>
      <c r="M358" s="753">
        <v>43.419999999999995</v>
      </c>
    </row>
    <row r="359" spans="1:13" ht="14.4" customHeight="1" x14ac:dyDescent="0.3">
      <c r="A359" s="747" t="s">
        <v>629</v>
      </c>
      <c r="B359" s="748" t="s">
        <v>2072</v>
      </c>
      <c r="C359" s="748" t="s">
        <v>2073</v>
      </c>
      <c r="D359" s="748" t="s">
        <v>911</v>
      </c>
      <c r="E359" s="748" t="s">
        <v>912</v>
      </c>
      <c r="F359" s="752"/>
      <c r="G359" s="752"/>
      <c r="H359" s="766">
        <v>0</v>
      </c>
      <c r="I359" s="752">
        <v>12</v>
      </c>
      <c r="J359" s="752">
        <v>407.46</v>
      </c>
      <c r="K359" s="766">
        <v>1</v>
      </c>
      <c r="L359" s="752">
        <v>12</v>
      </c>
      <c r="M359" s="753">
        <v>407.46</v>
      </c>
    </row>
    <row r="360" spans="1:13" ht="14.4" customHeight="1" x14ac:dyDescent="0.3">
      <c r="A360" s="747" t="s">
        <v>629</v>
      </c>
      <c r="B360" s="748" t="s">
        <v>2072</v>
      </c>
      <c r="C360" s="748" t="s">
        <v>2074</v>
      </c>
      <c r="D360" s="748" t="s">
        <v>911</v>
      </c>
      <c r="E360" s="748" t="s">
        <v>2075</v>
      </c>
      <c r="F360" s="752"/>
      <c r="G360" s="752"/>
      <c r="H360" s="766">
        <v>0</v>
      </c>
      <c r="I360" s="752">
        <v>7</v>
      </c>
      <c r="J360" s="752">
        <v>354.48</v>
      </c>
      <c r="K360" s="766">
        <v>1</v>
      </c>
      <c r="L360" s="752">
        <v>7</v>
      </c>
      <c r="M360" s="753">
        <v>354.48</v>
      </c>
    </row>
    <row r="361" spans="1:13" ht="14.4" customHeight="1" x14ac:dyDescent="0.3">
      <c r="A361" s="747" t="s">
        <v>629</v>
      </c>
      <c r="B361" s="748" t="s">
        <v>2072</v>
      </c>
      <c r="C361" s="748" t="s">
        <v>2076</v>
      </c>
      <c r="D361" s="748" t="s">
        <v>911</v>
      </c>
      <c r="E361" s="748" t="s">
        <v>2077</v>
      </c>
      <c r="F361" s="752"/>
      <c r="G361" s="752"/>
      <c r="H361" s="766">
        <v>0</v>
      </c>
      <c r="I361" s="752">
        <v>18</v>
      </c>
      <c r="J361" s="752">
        <v>911.51999999999975</v>
      </c>
      <c r="K361" s="766">
        <v>1</v>
      </c>
      <c r="L361" s="752">
        <v>18</v>
      </c>
      <c r="M361" s="753">
        <v>911.51999999999975</v>
      </c>
    </row>
    <row r="362" spans="1:13" ht="14.4" customHeight="1" x14ac:dyDescent="0.3">
      <c r="A362" s="747" t="s">
        <v>629</v>
      </c>
      <c r="B362" s="748" t="s">
        <v>2078</v>
      </c>
      <c r="C362" s="748" t="s">
        <v>2079</v>
      </c>
      <c r="D362" s="748" t="s">
        <v>2080</v>
      </c>
      <c r="E362" s="748" t="s">
        <v>2081</v>
      </c>
      <c r="F362" s="752"/>
      <c r="G362" s="752"/>
      <c r="H362" s="766">
        <v>0</v>
      </c>
      <c r="I362" s="752">
        <v>1</v>
      </c>
      <c r="J362" s="752">
        <v>225.49999999999997</v>
      </c>
      <c r="K362" s="766">
        <v>1</v>
      </c>
      <c r="L362" s="752">
        <v>1</v>
      </c>
      <c r="M362" s="753">
        <v>225.49999999999997</v>
      </c>
    </row>
    <row r="363" spans="1:13" ht="14.4" customHeight="1" x14ac:dyDescent="0.3">
      <c r="A363" s="747" t="s">
        <v>629</v>
      </c>
      <c r="B363" s="748" t="s">
        <v>2082</v>
      </c>
      <c r="C363" s="748" t="s">
        <v>2200</v>
      </c>
      <c r="D363" s="748" t="s">
        <v>1156</v>
      </c>
      <c r="E363" s="748" t="s">
        <v>2201</v>
      </c>
      <c r="F363" s="752"/>
      <c r="G363" s="752"/>
      <c r="H363" s="766">
        <v>0</v>
      </c>
      <c r="I363" s="752">
        <v>8</v>
      </c>
      <c r="J363" s="752">
        <v>4014.5600000000009</v>
      </c>
      <c r="K363" s="766">
        <v>1</v>
      </c>
      <c r="L363" s="752">
        <v>8</v>
      </c>
      <c r="M363" s="753">
        <v>4014.5600000000009</v>
      </c>
    </row>
    <row r="364" spans="1:13" ht="14.4" customHeight="1" x14ac:dyDescent="0.3">
      <c r="A364" s="747" t="s">
        <v>629</v>
      </c>
      <c r="B364" s="748" t="s">
        <v>2082</v>
      </c>
      <c r="C364" s="748" t="s">
        <v>2318</v>
      </c>
      <c r="D364" s="748" t="s">
        <v>2084</v>
      </c>
      <c r="E364" s="748" t="s">
        <v>2319</v>
      </c>
      <c r="F364" s="752"/>
      <c r="G364" s="752"/>
      <c r="H364" s="766">
        <v>0</v>
      </c>
      <c r="I364" s="752">
        <v>3</v>
      </c>
      <c r="J364" s="752">
        <v>711.78</v>
      </c>
      <c r="K364" s="766">
        <v>1</v>
      </c>
      <c r="L364" s="752">
        <v>3</v>
      </c>
      <c r="M364" s="753">
        <v>711.78</v>
      </c>
    </row>
    <row r="365" spans="1:13" ht="14.4" customHeight="1" x14ac:dyDescent="0.3">
      <c r="A365" s="747" t="s">
        <v>629</v>
      </c>
      <c r="B365" s="748" t="s">
        <v>2082</v>
      </c>
      <c r="C365" s="748" t="s">
        <v>2365</v>
      </c>
      <c r="D365" s="748" t="s">
        <v>2366</v>
      </c>
      <c r="E365" s="748" t="s">
        <v>2367</v>
      </c>
      <c r="F365" s="752"/>
      <c r="G365" s="752"/>
      <c r="H365" s="766">
        <v>0</v>
      </c>
      <c r="I365" s="752">
        <v>3</v>
      </c>
      <c r="J365" s="752">
        <v>376.17</v>
      </c>
      <c r="K365" s="766">
        <v>1</v>
      </c>
      <c r="L365" s="752">
        <v>3</v>
      </c>
      <c r="M365" s="753">
        <v>376.17</v>
      </c>
    </row>
    <row r="366" spans="1:13" ht="14.4" customHeight="1" x14ac:dyDescent="0.3">
      <c r="A366" s="747" t="s">
        <v>629</v>
      </c>
      <c r="B366" s="748" t="s">
        <v>2082</v>
      </c>
      <c r="C366" s="748" t="s">
        <v>2083</v>
      </c>
      <c r="D366" s="748" t="s">
        <v>2084</v>
      </c>
      <c r="E366" s="748" t="s">
        <v>2085</v>
      </c>
      <c r="F366" s="752"/>
      <c r="G366" s="752"/>
      <c r="H366" s="766">
        <v>0</v>
      </c>
      <c r="I366" s="752">
        <v>1</v>
      </c>
      <c r="J366" s="752">
        <v>58.250000000000014</v>
      </c>
      <c r="K366" s="766">
        <v>1</v>
      </c>
      <c r="L366" s="752">
        <v>1</v>
      </c>
      <c r="M366" s="753">
        <v>58.250000000000014</v>
      </c>
    </row>
    <row r="367" spans="1:13" ht="14.4" customHeight="1" x14ac:dyDescent="0.3">
      <c r="A367" s="747" t="s">
        <v>629</v>
      </c>
      <c r="B367" s="748" t="s">
        <v>2206</v>
      </c>
      <c r="C367" s="748" t="s">
        <v>2210</v>
      </c>
      <c r="D367" s="748" t="s">
        <v>1238</v>
      </c>
      <c r="E367" s="748" t="s">
        <v>1239</v>
      </c>
      <c r="F367" s="752"/>
      <c r="G367" s="752"/>
      <c r="H367" s="766">
        <v>0</v>
      </c>
      <c r="I367" s="752">
        <v>1</v>
      </c>
      <c r="J367" s="752">
        <v>1044.08</v>
      </c>
      <c r="K367" s="766">
        <v>1</v>
      </c>
      <c r="L367" s="752">
        <v>1</v>
      </c>
      <c r="M367" s="753">
        <v>1044.08</v>
      </c>
    </row>
    <row r="368" spans="1:13" ht="14.4" customHeight="1" x14ac:dyDescent="0.3">
      <c r="A368" s="747" t="s">
        <v>629</v>
      </c>
      <c r="B368" s="748" t="s">
        <v>2218</v>
      </c>
      <c r="C368" s="748" t="s">
        <v>2219</v>
      </c>
      <c r="D368" s="748" t="s">
        <v>2220</v>
      </c>
      <c r="E368" s="748" t="s">
        <v>2221</v>
      </c>
      <c r="F368" s="752"/>
      <c r="G368" s="752"/>
      <c r="H368" s="766">
        <v>0</v>
      </c>
      <c r="I368" s="752">
        <v>1</v>
      </c>
      <c r="J368" s="752">
        <v>47.19</v>
      </c>
      <c r="K368" s="766">
        <v>1</v>
      </c>
      <c r="L368" s="752">
        <v>1</v>
      </c>
      <c r="M368" s="753">
        <v>47.19</v>
      </c>
    </row>
    <row r="369" spans="1:13" ht="14.4" customHeight="1" x14ac:dyDescent="0.3">
      <c r="A369" s="747" t="s">
        <v>629</v>
      </c>
      <c r="B369" s="748" t="s">
        <v>2105</v>
      </c>
      <c r="C369" s="748" t="s">
        <v>2106</v>
      </c>
      <c r="D369" s="748" t="s">
        <v>2107</v>
      </c>
      <c r="E369" s="748" t="s">
        <v>2108</v>
      </c>
      <c r="F369" s="752"/>
      <c r="G369" s="752"/>
      <c r="H369" s="766">
        <v>0</v>
      </c>
      <c r="I369" s="752">
        <v>1</v>
      </c>
      <c r="J369" s="752">
        <v>19.579999999999998</v>
      </c>
      <c r="K369" s="766">
        <v>1</v>
      </c>
      <c r="L369" s="752">
        <v>1</v>
      </c>
      <c r="M369" s="753">
        <v>19.579999999999998</v>
      </c>
    </row>
    <row r="370" spans="1:13" ht="14.4" customHeight="1" x14ac:dyDescent="0.3">
      <c r="A370" s="747" t="s">
        <v>629</v>
      </c>
      <c r="B370" s="748" t="s">
        <v>2105</v>
      </c>
      <c r="C370" s="748" t="s">
        <v>2368</v>
      </c>
      <c r="D370" s="748" t="s">
        <v>2107</v>
      </c>
      <c r="E370" s="748" t="s">
        <v>2369</v>
      </c>
      <c r="F370" s="752"/>
      <c r="G370" s="752"/>
      <c r="H370" s="766">
        <v>0</v>
      </c>
      <c r="I370" s="752">
        <v>1</v>
      </c>
      <c r="J370" s="752">
        <v>29.34</v>
      </c>
      <c r="K370" s="766">
        <v>1</v>
      </c>
      <c r="L370" s="752">
        <v>1</v>
      </c>
      <c r="M370" s="753">
        <v>29.34</v>
      </c>
    </row>
    <row r="371" spans="1:13" ht="14.4" customHeight="1" x14ac:dyDescent="0.3">
      <c r="A371" s="747" t="s">
        <v>629</v>
      </c>
      <c r="B371" s="748" t="s">
        <v>2105</v>
      </c>
      <c r="C371" s="748" t="s">
        <v>2109</v>
      </c>
      <c r="D371" s="748" t="s">
        <v>2107</v>
      </c>
      <c r="E371" s="748" t="s">
        <v>2110</v>
      </c>
      <c r="F371" s="752"/>
      <c r="G371" s="752"/>
      <c r="H371" s="766">
        <v>0</v>
      </c>
      <c r="I371" s="752">
        <v>4</v>
      </c>
      <c r="J371" s="752">
        <v>36.47999999999999</v>
      </c>
      <c r="K371" s="766">
        <v>1</v>
      </c>
      <c r="L371" s="752">
        <v>4</v>
      </c>
      <c r="M371" s="753">
        <v>36.47999999999999</v>
      </c>
    </row>
    <row r="372" spans="1:13" ht="14.4" customHeight="1" x14ac:dyDescent="0.3">
      <c r="A372" s="747" t="s">
        <v>629</v>
      </c>
      <c r="B372" s="748" t="s">
        <v>2111</v>
      </c>
      <c r="C372" s="748" t="s">
        <v>2112</v>
      </c>
      <c r="D372" s="748" t="s">
        <v>2113</v>
      </c>
      <c r="E372" s="748" t="s">
        <v>2114</v>
      </c>
      <c r="F372" s="752"/>
      <c r="G372" s="752"/>
      <c r="H372" s="766">
        <v>0</v>
      </c>
      <c r="I372" s="752">
        <v>23</v>
      </c>
      <c r="J372" s="752">
        <v>6488.7000000000007</v>
      </c>
      <c r="K372" s="766">
        <v>1</v>
      </c>
      <c r="L372" s="752">
        <v>23</v>
      </c>
      <c r="M372" s="753">
        <v>6488.7000000000007</v>
      </c>
    </row>
    <row r="373" spans="1:13" ht="14.4" customHeight="1" x14ac:dyDescent="0.3">
      <c r="A373" s="747" t="s">
        <v>629</v>
      </c>
      <c r="B373" s="748" t="s">
        <v>2115</v>
      </c>
      <c r="C373" s="748" t="s">
        <v>2116</v>
      </c>
      <c r="D373" s="748" t="s">
        <v>1051</v>
      </c>
      <c r="E373" s="748" t="s">
        <v>2117</v>
      </c>
      <c r="F373" s="752"/>
      <c r="G373" s="752"/>
      <c r="H373" s="766">
        <v>0</v>
      </c>
      <c r="I373" s="752">
        <v>3</v>
      </c>
      <c r="J373" s="752">
        <v>136.47</v>
      </c>
      <c r="K373" s="766">
        <v>1</v>
      </c>
      <c r="L373" s="752">
        <v>3</v>
      </c>
      <c r="M373" s="753">
        <v>136.47</v>
      </c>
    </row>
    <row r="374" spans="1:13" ht="14.4" customHeight="1" x14ac:dyDescent="0.3">
      <c r="A374" s="747" t="s">
        <v>629</v>
      </c>
      <c r="B374" s="748" t="s">
        <v>2222</v>
      </c>
      <c r="C374" s="748" t="s">
        <v>2223</v>
      </c>
      <c r="D374" s="748" t="s">
        <v>2224</v>
      </c>
      <c r="E374" s="748" t="s">
        <v>2225</v>
      </c>
      <c r="F374" s="752"/>
      <c r="G374" s="752"/>
      <c r="H374" s="766">
        <v>0</v>
      </c>
      <c r="I374" s="752">
        <v>1</v>
      </c>
      <c r="J374" s="752">
        <v>50.290000000000013</v>
      </c>
      <c r="K374" s="766">
        <v>1</v>
      </c>
      <c r="L374" s="752">
        <v>1</v>
      </c>
      <c r="M374" s="753">
        <v>50.290000000000013</v>
      </c>
    </row>
    <row r="375" spans="1:13" ht="14.4" customHeight="1" x14ac:dyDescent="0.3">
      <c r="A375" s="747" t="s">
        <v>629</v>
      </c>
      <c r="B375" s="748" t="s">
        <v>2222</v>
      </c>
      <c r="C375" s="748" t="s">
        <v>2370</v>
      </c>
      <c r="D375" s="748" t="s">
        <v>2224</v>
      </c>
      <c r="E375" s="748" t="s">
        <v>2371</v>
      </c>
      <c r="F375" s="752"/>
      <c r="G375" s="752"/>
      <c r="H375" s="766">
        <v>0</v>
      </c>
      <c r="I375" s="752">
        <v>1</v>
      </c>
      <c r="J375" s="752">
        <v>25.15</v>
      </c>
      <c r="K375" s="766">
        <v>1</v>
      </c>
      <c r="L375" s="752">
        <v>1</v>
      </c>
      <c r="M375" s="753">
        <v>25.15</v>
      </c>
    </row>
    <row r="376" spans="1:13" ht="14.4" customHeight="1" x14ac:dyDescent="0.3">
      <c r="A376" s="747" t="s">
        <v>629</v>
      </c>
      <c r="B376" s="748" t="s">
        <v>2122</v>
      </c>
      <c r="C376" s="748" t="s">
        <v>2123</v>
      </c>
      <c r="D376" s="748" t="s">
        <v>2124</v>
      </c>
      <c r="E376" s="748" t="s">
        <v>2125</v>
      </c>
      <c r="F376" s="752"/>
      <c r="G376" s="752"/>
      <c r="H376" s="766">
        <v>0</v>
      </c>
      <c r="I376" s="752">
        <v>1</v>
      </c>
      <c r="J376" s="752">
        <v>138.50999999999996</v>
      </c>
      <c r="K376" s="766">
        <v>1</v>
      </c>
      <c r="L376" s="752">
        <v>1</v>
      </c>
      <c r="M376" s="753">
        <v>138.50999999999996</v>
      </c>
    </row>
    <row r="377" spans="1:13" ht="14.4" customHeight="1" x14ac:dyDescent="0.3">
      <c r="A377" s="747" t="s">
        <v>629</v>
      </c>
      <c r="B377" s="748" t="s">
        <v>2372</v>
      </c>
      <c r="C377" s="748" t="s">
        <v>2373</v>
      </c>
      <c r="D377" s="748" t="s">
        <v>2374</v>
      </c>
      <c r="E377" s="748" t="s">
        <v>2371</v>
      </c>
      <c r="F377" s="752"/>
      <c r="G377" s="752"/>
      <c r="H377" s="766">
        <v>0</v>
      </c>
      <c r="I377" s="752">
        <v>1</v>
      </c>
      <c r="J377" s="752">
        <v>197.58</v>
      </c>
      <c r="K377" s="766">
        <v>1</v>
      </c>
      <c r="L377" s="752">
        <v>1</v>
      </c>
      <c r="M377" s="753">
        <v>197.58</v>
      </c>
    </row>
    <row r="378" spans="1:13" ht="14.4" customHeight="1" x14ac:dyDescent="0.3">
      <c r="A378" s="747" t="s">
        <v>629</v>
      </c>
      <c r="B378" s="748" t="s">
        <v>2372</v>
      </c>
      <c r="C378" s="748" t="s">
        <v>2375</v>
      </c>
      <c r="D378" s="748" t="s">
        <v>2374</v>
      </c>
      <c r="E378" s="748" t="s">
        <v>2376</v>
      </c>
      <c r="F378" s="752"/>
      <c r="G378" s="752"/>
      <c r="H378" s="766">
        <v>0</v>
      </c>
      <c r="I378" s="752">
        <v>1</v>
      </c>
      <c r="J378" s="752">
        <v>408.4</v>
      </c>
      <c r="K378" s="766">
        <v>1</v>
      </c>
      <c r="L378" s="752">
        <v>1</v>
      </c>
      <c r="M378" s="753">
        <v>408.4</v>
      </c>
    </row>
    <row r="379" spans="1:13" ht="14.4" customHeight="1" x14ac:dyDescent="0.3">
      <c r="A379" s="747" t="s">
        <v>629</v>
      </c>
      <c r="B379" s="748" t="s">
        <v>2130</v>
      </c>
      <c r="C379" s="748" t="s">
        <v>2326</v>
      </c>
      <c r="D379" s="748" t="s">
        <v>1472</v>
      </c>
      <c r="E379" s="748" t="s">
        <v>1473</v>
      </c>
      <c r="F379" s="752">
        <v>1</v>
      </c>
      <c r="G379" s="752">
        <v>77.29000000000002</v>
      </c>
      <c r="H379" s="766">
        <v>1</v>
      </c>
      <c r="I379" s="752"/>
      <c r="J379" s="752"/>
      <c r="K379" s="766">
        <v>0</v>
      </c>
      <c r="L379" s="752">
        <v>1</v>
      </c>
      <c r="M379" s="753">
        <v>77.29000000000002</v>
      </c>
    </row>
    <row r="380" spans="1:13" ht="14.4" customHeight="1" x14ac:dyDescent="0.3">
      <c r="A380" s="747" t="s">
        <v>629</v>
      </c>
      <c r="B380" s="748" t="s">
        <v>2377</v>
      </c>
      <c r="C380" s="748" t="s">
        <v>2378</v>
      </c>
      <c r="D380" s="748" t="s">
        <v>1707</v>
      </c>
      <c r="E380" s="748" t="s">
        <v>2379</v>
      </c>
      <c r="F380" s="752"/>
      <c r="G380" s="752"/>
      <c r="H380" s="766">
        <v>0</v>
      </c>
      <c r="I380" s="752">
        <v>1</v>
      </c>
      <c r="J380" s="752">
        <v>49.82</v>
      </c>
      <c r="K380" s="766">
        <v>1</v>
      </c>
      <c r="L380" s="752">
        <v>1</v>
      </c>
      <c r="M380" s="753">
        <v>49.82</v>
      </c>
    </row>
    <row r="381" spans="1:13" ht="14.4" customHeight="1" x14ac:dyDescent="0.3">
      <c r="A381" s="747" t="s">
        <v>629</v>
      </c>
      <c r="B381" s="748" t="s">
        <v>2264</v>
      </c>
      <c r="C381" s="748" t="s">
        <v>2380</v>
      </c>
      <c r="D381" s="748" t="s">
        <v>1715</v>
      </c>
      <c r="E381" s="748" t="s">
        <v>1415</v>
      </c>
      <c r="F381" s="752"/>
      <c r="G381" s="752"/>
      <c r="H381" s="766">
        <v>0</v>
      </c>
      <c r="I381" s="752">
        <v>1</v>
      </c>
      <c r="J381" s="752">
        <v>164.72999999999996</v>
      </c>
      <c r="K381" s="766">
        <v>1</v>
      </c>
      <c r="L381" s="752">
        <v>1</v>
      </c>
      <c r="M381" s="753">
        <v>164.72999999999996</v>
      </c>
    </row>
    <row r="382" spans="1:13" ht="14.4" customHeight="1" x14ac:dyDescent="0.3">
      <c r="A382" s="747" t="s">
        <v>629</v>
      </c>
      <c r="B382" s="748" t="s">
        <v>2264</v>
      </c>
      <c r="C382" s="748" t="s">
        <v>2265</v>
      </c>
      <c r="D382" s="748" t="s">
        <v>1414</v>
      </c>
      <c r="E382" s="748" t="s">
        <v>1415</v>
      </c>
      <c r="F382" s="752"/>
      <c r="G382" s="752"/>
      <c r="H382" s="766">
        <v>0</v>
      </c>
      <c r="I382" s="752">
        <v>1</v>
      </c>
      <c r="J382" s="752">
        <v>164.73</v>
      </c>
      <c r="K382" s="766">
        <v>1</v>
      </c>
      <c r="L382" s="752">
        <v>1</v>
      </c>
      <c r="M382" s="753">
        <v>164.73</v>
      </c>
    </row>
    <row r="383" spans="1:13" ht="14.4" customHeight="1" x14ac:dyDescent="0.3">
      <c r="A383" s="747" t="s">
        <v>629</v>
      </c>
      <c r="B383" s="748" t="s">
        <v>2264</v>
      </c>
      <c r="C383" s="748" t="s">
        <v>2347</v>
      </c>
      <c r="D383" s="748" t="s">
        <v>1621</v>
      </c>
      <c r="E383" s="748" t="s">
        <v>2348</v>
      </c>
      <c r="F383" s="752"/>
      <c r="G383" s="752"/>
      <c r="H383" s="766">
        <v>0</v>
      </c>
      <c r="I383" s="752">
        <v>15</v>
      </c>
      <c r="J383" s="752">
        <v>2531.8999999999996</v>
      </c>
      <c r="K383" s="766">
        <v>1</v>
      </c>
      <c r="L383" s="752">
        <v>15</v>
      </c>
      <c r="M383" s="753">
        <v>2531.8999999999996</v>
      </c>
    </row>
    <row r="384" spans="1:13" ht="14.4" customHeight="1" x14ac:dyDescent="0.3">
      <c r="A384" s="747" t="s">
        <v>629</v>
      </c>
      <c r="B384" s="748" t="s">
        <v>2264</v>
      </c>
      <c r="C384" s="748" t="s">
        <v>2381</v>
      </c>
      <c r="D384" s="748" t="s">
        <v>1718</v>
      </c>
      <c r="E384" s="748" t="s">
        <v>2382</v>
      </c>
      <c r="F384" s="752"/>
      <c r="G384" s="752"/>
      <c r="H384" s="766">
        <v>0</v>
      </c>
      <c r="I384" s="752">
        <v>2</v>
      </c>
      <c r="J384" s="752">
        <v>391.98</v>
      </c>
      <c r="K384" s="766">
        <v>1</v>
      </c>
      <c r="L384" s="752">
        <v>2</v>
      </c>
      <c r="M384" s="753">
        <v>391.98</v>
      </c>
    </row>
    <row r="385" spans="1:13" ht="14.4" customHeight="1" x14ac:dyDescent="0.3">
      <c r="A385" s="747" t="s">
        <v>632</v>
      </c>
      <c r="B385" s="748" t="s">
        <v>2383</v>
      </c>
      <c r="C385" s="748" t="s">
        <v>2384</v>
      </c>
      <c r="D385" s="748" t="s">
        <v>1760</v>
      </c>
      <c r="E385" s="748" t="s">
        <v>1761</v>
      </c>
      <c r="F385" s="752"/>
      <c r="G385" s="752"/>
      <c r="H385" s="766">
        <v>0</v>
      </c>
      <c r="I385" s="752">
        <v>4</v>
      </c>
      <c r="J385" s="752">
        <v>32145.162932532181</v>
      </c>
      <c r="K385" s="766">
        <v>1</v>
      </c>
      <c r="L385" s="752">
        <v>4</v>
      </c>
      <c r="M385" s="753">
        <v>32145.162932532181</v>
      </c>
    </row>
    <row r="386" spans="1:13" ht="14.4" customHeight="1" x14ac:dyDescent="0.3">
      <c r="A386" s="747" t="s">
        <v>632</v>
      </c>
      <c r="B386" s="748" t="s">
        <v>2383</v>
      </c>
      <c r="C386" s="748" t="s">
        <v>2385</v>
      </c>
      <c r="D386" s="748" t="s">
        <v>2386</v>
      </c>
      <c r="E386" s="748" t="s">
        <v>1761</v>
      </c>
      <c r="F386" s="752"/>
      <c r="G386" s="752"/>
      <c r="H386" s="766">
        <v>0</v>
      </c>
      <c r="I386" s="752">
        <v>8</v>
      </c>
      <c r="J386" s="752">
        <v>210711.37903111408</v>
      </c>
      <c r="K386" s="766">
        <v>1</v>
      </c>
      <c r="L386" s="752">
        <v>8</v>
      </c>
      <c r="M386" s="753">
        <v>210711.37903111408</v>
      </c>
    </row>
    <row r="387" spans="1:13" ht="14.4" customHeight="1" x14ac:dyDescent="0.3">
      <c r="A387" s="747" t="s">
        <v>632</v>
      </c>
      <c r="B387" s="748" t="s">
        <v>2387</v>
      </c>
      <c r="C387" s="748" t="s">
        <v>2388</v>
      </c>
      <c r="D387" s="748" t="s">
        <v>1725</v>
      </c>
      <c r="E387" s="748" t="s">
        <v>2389</v>
      </c>
      <c r="F387" s="752"/>
      <c r="G387" s="752"/>
      <c r="H387" s="766">
        <v>0</v>
      </c>
      <c r="I387" s="752">
        <v>280</v>
      </c>
      <c r="J387" s="752">
        <v>4355131.9074664265</v>
      </c>
      <c r="K387" s="766">
        <v>1</v>
      </c>
      <c r="L387" s="752">
        <v>280</v>
      </c>
      <c r="M387" s="753">
        <v>4355131.9074664265</v>
      </c>
    </row>
    <row r="388" spans="1:13" ht="14.4" customHeight="1" x14ac:dyDescent="0.3">
      <c r="A388" s="747" t="s">
        <v>632</v>
      </c>
      <c r="B388" s="748" t="s">
        <v>2387</v>
      </c>
      <c r="C388" s="748" t="s">
        <v>2390</v>
      </c>
      <c r="D388" s="748" t="s">
        <v>1725</v>
      </c>
      <c r="E388" s="748" t="s">
        <v>2391</v>
      </c>
      <c r="F388" s="752"/>
      <c r="G388" s="752"/>
      <c r="H388" s="766">
        <v>0</v>
      </c>
      <c r="I388" s="752">
        <v>196</v>
      </c>
      <c r="J388" s="752">
        <v>3053956.8185546654</v>
      </c>
      <c r="K388" s="766">
        <v>1</v>
      </c>
      <c r="L388" s="752">
        <v>196</v>
      </c>
      <c r="M388" s="753">
        <v>3053956.8185546654</v>
      </c>
    </row>
    <row r="389" spans="1:13" ht="14.4" customHeight="1" x14ac:dyDescent="0.3">
      <c r="A389" s="747" t="s">
        <v>632</v>
      </c>
      <c r="B389" s="748" t="s">
        <v>2387</v>
      </c>
      <c r="C389" s="748" t="s">
        <v>2392</v>
      </c>
      <c r="D389" s="748" t="s">
        <v>2393</v>
      </c>
      <c r="E389" s="748" t="s">
        <v>2394</v>
      </c>
      <c r="F389" s="752"/>
      <c r="G389" s="752"/>
      <c r="H389" s="766">
        <v>0</v>
      </c>
      <c r="I389" s="752">
        <v>36</v>
      </c>
      <c r="J389" s="752">
        <v>259226.51701452851</v>
      </c>
      <c r="K389" s="766">
        <v>1</v>
      </c>
      <c r="L389" s="752">
        <v>36</v>
      </c>
      <c r="M389" s="753">
        <v>259226.51701452851</v>
      </c>
    </row>
    <row r="390" spans="1:13" ht="14.4" customHeight="1" x14ac:dyDescent="0.3">
      <c r="A390" s="747" t="s">
        <v>632</v>
      </c>
      <c r="B390" s="748" t="s">
        <v>2387</v>
      </c>
      <c r="C390" s="748" t="s">
        <v>2395</v>
      </c>
      <c r="D390" s="748" t="s">
        <v>2393</v>
      </c>
      <c r="E390" s="748" t="s">
        <v>2396</v>
      </c>
      <c r="F390" s="752"/>
      <c r="G390" s="752"/>
      <c r="H390" s="766">
        <v>0</v>
      </c>
      <c r="I390" s="752">
        <v>243</v>
      </c>
      <c r="J390" s="752">
        <v>3677222.4972653431</v>
      </c>
      <c r="K390" s="766">
        <v>1</v>
      </c>
      <c r="L390" s="752">
        <v>243</v>
      </c>
      <c r="M390" s="753">
        <v>3677222.4972653431</v>
      </c>
    </row>
    <row r="391" spans="1:13" ht="14.4" customHeight="1" x14ac:dyDescent="0.3">
      <c r="A391" s="747" t="s">
        <v>632</v>
      </c>
      <c r="B391" s="748" t="s">
        <v>2387</v>
      </c>
      <c r="C391" s="748" t="s">
        <v>2397</v>
      </c>
      <c r="D391" s="748" t="s">
        <v>2393</v>
      </c>
      <c r="E391" s="748" t="s">
        <v>2398</v>
      </c>
      <c r="F391" s="752"/>
      <c r="G391" s="752"/>
      <c r="H391" s="766">
        <v>0</v>
      </c>
      <c r="I391" s="752">
        <v>6</v>
      </c>
      <c r="J391" s="752">
        <v>43371.559612418227</v>
      </c>
      <c r="K391" s="766">
        <v>1</v>
      </c>
      <c r="L391" s="752">
        <v>6</v>
      </c>
      <c r="M391" s="753">
        <v>43371.559612418227</v>
      </c>
    </row>
    <row r="392" spans="1:13" ht="14.4" customHeight="1" x14ac:dyDescent="0.3">
      <c r="A392" s="747" t="s">
        <v>632</v>
      </c>
      <c r="B392" s="748" t="s">
        <v>2387</v>
      </c>
      <c r="C392" s="748" t="s">
        <v>2399</v>
      </c>
      <c r="D392" s="748" t="s">
        <v>2393</v>
      </c>
      <c r="E392" s="748" t="s">
        <v>2400</v>
      </c>
      <c r="F392" s="752"/>
      <c r="G392" s="752"/>
      <c r="H392" s="766">
        <v>0</v>
      </c>
      <c r="I392" s="752">
        <v>172</v>
      </c>
      <c r="J392" s="752">
        <v>2602611.7914528325</v>
      </c>
      <c r="K392" s="766">
        <v>1</v>
      </c>
      <c r="L392" s="752">
        <v>172</v>
      </c>
      <c r="M392" s="753">
        <v>2602611.7914528325</v>
      </c>
    </row>
    <row r="393" spans="1:13" ht="14.4" customHeight="1" x14ac:dyDescent="0.3">
      <c r="A393" s="747" t="s">
        <v>632</v>
      </c>
      <c r="B393" s="748" t="s">
        <v>2401</v>
      </c>
      <c r="C393" s="748" t="s">
        <v>2402</v>
      </c>
      <c r="D393" s="748" t="s">
        <v>2403</v>
      </c>
      <c r="E393" s="748" t="s">
        <v>2404</v>
      </c>
      <c r="F393" s="752"/>
      <c r="G393" s="752"/>
      <c r="H393" s="766">
        <v>0</v>
      </c>
      <c r="I393" s="752">
        <v>78</v>
      </c>
      <c r="J393" s="752">
        <v>900903.11999999988</v>
      </c>
      <c r="K393" s="766">
        <v>1</v>
      </c>
      <c r="L393" s="752">
        <v>78</v>
      </c>
      <c r="M393" s="753">
        <v>900903.11999999988</v>
      </c>
    </row>
    <row r="394" spans="1:13" ht="14.4" customHeight="1" x14ac:dyDescent="0.3">
      <c r="A394" s="747" t="s">
        <v>632</v>
      </c>
      <c r="B394" s="748" t="s">
        <v>2405</v>
      </c>
      <c r="C394" s="748" t="s">
        <v>2406</v>
      </c>
      <c r="D394" s="748" t="s">
        <v>2407</v>
      </c>
      <c r="E394" s="748" t="s">
        <v>2408</v>
      </c>
      <c r="F394" s="752"/>
      <c r="G394" s="752"/>
      <c r="H394" s="766">
        <v>0</v>
      </c>
      <c r="I394" s="752">
        <v>150</v>
      </c>
      <c r="J394" s="752">
        <v>5184979.8000000007</v>
      </c>
      <c r="K394" s="766">
        <v>1</v>
      </c>
      <c r="L394" s="752">
        <v>150</v>
      </c>
      <c r="M394" s="753">
        <v>5184979.8000000007</v>
      </c>
    </row>
    <row r="395" spans="1:13" ht="14.4" customHeight="1" x14ac:dyDescent="0.3">
      <c r="A395" s="747" t="s">
        <v>632</v>
      </c>
      <c r="B395" s="748" t="s">
        <v>2409</v>
      </c>
      <c r="C395" s="748" t="s">
        <v>2410</v>
      </c>
      <c r="D395" s="748" t="s">
        <v>2411</v>
      </c>
      <c r="E395" s="748" t="s">
        <v>2412</v>
      </c>
      <c r="F395" s="752"/>
      <c r="G395" s="752"/>
      <c r="H395" s="766">
        <v>0</v>
      </c>
      <c r="I395" s="752">
        <v>658</v>
      </c>
      <c r="J395" s="752">
        <v>21990860.079999991</v>
      </c>
      <c r="K395" s="766">
        <v>1</v>
      </c>
      <c r="L395" s="752">
        <v>658</v>
      </c>
      <c r="M395" s="753">
        <v>21990860.079999991</v>
      </c>
    </row>
    <row r="396" spans="1:13" ht="14.4" customHeight="1" x14ac:dyDescent="0.3">
      <c r="A396" s="747" t="s">
        <v>632</v>
      </c>
      <c r="B396" s="748" t="s">
        <v>2413</v>
      </c>
      <c r="C396" s="748" t="s">
        <v>2414</v>
      </c>
      <c r="D396" s="748" t="s">
        <v>2415</v>
      </c>
      <c r="E396" s="748" t="s">
        <v>2416</v>
      </c>
      <c r="F396" s="752"/>
      <c r="G396" s="752"/>
      <c r="H396" s="766">
        <v>0</v>
      </c>
      <c r="I396" s="752">
        <v>1</v>
      </c>
      <c r="J396" s="752">
        <v>3585</v>
      </c>
      <c r="K396" s="766">
        <v>1</v>
      </c>
      <c r="L396" s="752">
        <v>1</v>
      </c>
      <c r="M396" s="753">
        <v>3585</v>
      </c>
    </row>
    <row r="397" spans="1:13" ht="14.4" customHeight="1" thickBot="1" x14ac:dyDescent="0.35">
      <c r="A397" s="754" t="s">
        <v>632</v>
      </c>
      <c r="B397" s="755" t="s">
        <v>2413</v>
      </c>
      <c r="C397" s="755" t="s">
        <v>2417</v>
      </c>
      <c r="D397" s="755" t="s">
        <v>2415</v>
      </c>
      <c r="E397" s="755" t="s">
        <v>2418</v>
      </c>
      <c r="F397" s="759"/>
      <c r="G397" s="759"/>
      <c r="H397" s="767">
        <v>0</v>
      </c>
      <c r="I397" s="759">
        <v>263</v>
      </c>
      <c r="J397" s="759">
        <v>6375503.9799999977</v>
      </c>
      <c r="K397" s="767">
        <v>1</v>
      </c>
      <c r="L397" s="759">
        <v>263</v>
      </c>
      <c r="M397" s="760">
        <v>6375503.9799999977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1162</v>
      </c>
      <c r="C3" s="396">
        <f>SUM(C6:C1048576)</f>
        <v>1509</v>
      </c>
      <c r="D3" s="396">
        <f>SUM(D6:D1048576)</f>
        <v>247</v>
      </c>
      <c r="E3" s="397">
        <f>SUM(E6:E1048576)</f>
        <v>1432</v>
      </c>
      <c r="F3" s="394">
        <f>IF(SUM($B3:$E3)=0,"",B3/SUM($B3:$E3))</f>
        <v>0.26712643678160919</v>
      </c>
      <c r="G3" s="392">
        <f t="shared" ref="G3:I3" si="0">IF(SUM($B3:$E3)=0,"",C3/SUM($B3:$E3))</f>
        <v>0.34689655172413791</v>
      </c>
      <c r="H3" s="392">
        <f t="shared" si="0"/>
        <v>5.6781609195402302E-2</v>
      </c>
      <c r="I3" s="393">
        <f t="shared" si="0"/>
        <v>0.32919540229885058</v>
      </c>
      <c r="J3" s="396">
        <f>SUM(J6:J1048576)</f>
        <v>239</v>
      </c>
      <c r="K3" s="396">
        <f>SUM(K6:K1048576)</f>
        <v>140</v>
      </c>
      <c r="L3" s="396">
        <f>SUM(L6:L1048576)</f>
        <v>247</v>
      </c>
      <c r="M3" s="397">
        <f>SUM(M6:M1048576)</f>
        <v>1386</v>
      </c>
      <c r="N3" s="394">
        <f>IF(SUM($J3:$M3)=0,"",J3/SUM($J3:$M3))</f>
        <v>0.11878727634194831</v>
      </c>
      <c r="O3" s="392">
        <f t="shared" ref="O3:Q3" si="1">IF(SUM($J3:$M3)=0,"",K3/SUM($J3:$M3))</f>
        <v>6.9582504970178927E-2</v>
      </c>
      <c r="P3" s="392">
        <f t="shared" si="1"/>
        <v>0.12276341948310139</v>
      </c>
      <c r="Q3" s="393">
        <f t="shared" si="1"/>
        <v>0.68886679920477134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2420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2421</v>
      </c>
      <c r="B7" s="798">
        <v>201</v>
      </c>
      <c r="C7" s="752">
        <v>455</v>
      </c>
      <c r="D7" s="752">
        <v>74</v>
      </c>
      <c r="E7" s="753"/>
      <c r="F7" s="795">
        <v>0.27534246575342464</v>
      </c>
      <c r="G7" s="766">
        <v>0.62328767123287676</v>
      </c>
      <c r="H7" s="766">
        <v>0.10136986301369863</v>
      </c>
      <c r="I7" s="801">
        <v>0</v>
      </c>
      <c r="J7" s="798">
        <v>47</v>
      </c>
      <c r="K7" s="752">
        <v>37</v>
      </c>
      <c r="L7" s="752">
        <v>74</v>
      </c>
      <c r="M7" s="753"/>
      <c r="N7" s="795">
        <v>0.29746835443037972</v>
      </c>
      <c r="O7" s="766">
        <v>0.23417721518987342</v>
      </c>
      <c r="P7" s="766">
        <v>0.46835443037974683</v>
      </c>
      <c r="Q7" s="789">
        <v>0</v>
      </c>
    </row>
    <row r="8" spans="1:17" ht="14.4" customHeight="1" x14ac:dyDescent="0.3">
      <c r="A8" s="792" t="s">
        <v>2422</v>
      </c>
      <c r="B8" s="798">
        <v>175</v>
      </c>
      <c r="C8" s="752">
        <v>359</v>
      </c>
      <c r="D8" s="752">
        <v>63</v>
      </c>
      <c r="E8" s="753"/>
      <c r="F8" s="795">
        <v>0.29313232830820768</v>
      </c>
      <c r="G8" s="766">
        <v>0.60134003350083753</v>
      </c>
      <c r="H8" s="766">
        <v>0.10552763819095477</v>
      </c>
      <c r="I8" s="801">
        <v>0</v>
      </c>
      <c r="J8" s="798">
        <v>47</v>
      </c>
      <c r="K8" s="752">
        <v>35</v>
      </c>
      <c r="L8" s="752">
        <v>63</v>
      </c>
      <c r="M8" s="753"/>
      <c r="N8" s="795">
        <v>0.32413793103448274</v>
      </c>
      <c r="O8" s="766">
        <v>0.2413793103448276</v>
      </c>
      <c r="P8" s="766">
        <v>0.43448275862068964</v>
      </c>
      <c r="Q8" s="789">
        <v>0</v>
      </c>
    </row>
    <row r="9" spans="1:17" ht="14.4" customHeight="1" x14ac:dyDescent="0.3">
      <c r="A9" s="792" t="s">
        <v>2423</v>
      </c>
      <c r="B9" s="798">
        <v>87</v>
      </c>
      <c r="C9" s="752">
        <v>132</v>
      </c>
      <c r="D9" s="752">
        <v>18</v>
      </c>
      <c r="E9" s="753"/>
      <c r="F9" s="795">
        <v>0.36708860759493672</v>
      </c>
      <c r="G9" s="766">
        <v>0.55696202531645567</v>
      </c>
      <c r="H9" s="766">
        <v>7.5949367088607597E-2</v>
      </c>
      <c r="I9" s="801">
        <v>0</v>
      </c>
      <c r="J9" s="798">
        <v>11</v>
      </c>
      <c r="K9" s="752">
        <v>9</v>
      </c>
      <c r="L9" s="752">
        <v>18</v>
      </c>
      <c r="M9" s="753"/>
      <c r="N9" s="795">
        <v>0.28947368421052633</v>
      </c>
      <c r="O9" s="766">
        <v>0.23684210526315788</v>
      </c>
      <c r="P9" s="766">
        <v>0.47368421052631576</v>
      </c>
      <c r="Q9" s="789">
        <v>0</v>
      </c>
    </row>
    <row r="10" spans="1:17" ht="14.4" customHeight="1" x14ac:dyDescent="0.3">
      <c r="A10" s="792" t="s">
        <v>2424</v>
      </c>
      <c r="B10" s="798">
        <v>205</v>
      </c>
      <c r="C10" s="752"/>
      <c r="D10" s="752"/>
      <c r="E10" s="753"/>
      <c r="F10" s="795">
        <v>1</v>
      </c>
      <c r="G10" s="766">
        <v>0</v>
      </c>
      <c r="H10" s="766">
        <v>0</v>
      </c>
      <c r="I10" s="801">
        <v>0</v>
      </c>
      <c r="J10" s="798">
        <v>69</v>
      </c>
      <c r="K10" s="752"/>
      <c r="L10" s="752"/>
      <c r="M10" s="753"/>
      <c r="N10" s="795">
        <v>1</v>
      </c>
      <c r="O10" s="766">
        <v>0</v>
      </c>
      <c r="P10" s="766">
        <v>0</v>
      </c>
      <c r="Q10" s="789">
        <v>0</v>
      </c>
    </row>
    <row r="11" spans="1:17" ht="14.4" customHeight="1" x14ac:dyDescent="0.3">
      <c r="A11" s="792" t="s">
        <v>2425</v>
      </c>
      <c r="B11" s="798">
        <v>277</v>
      </c>
      <c r="C11" s="752">
        <v>331</v>
      </c>
      <c r="D11" s="752">
        <v>48</v>
      </c>
      <c r="E11" s="753"/>
      <c r="F11" s="795">
        <v>0.4222560975609756</v>
      </c>
      <c r="G11" s="766">
        <v>0.50457317073170727</v>
      </c>
      <c r="H11" s="766">
        <v>7.3170731707317069E-2</v>
      </c>
      <c r="I11" s="801">
        <v>0</v>
      </c>
      <c r="J11" s="798">
        <v>39</v>
      </c>
      <c r="K11" s="752">
        <v>35</v>
      </c>
      <c r="L11" s="752">
        <v>48</v>
      </c>
      <c r="M11" s="753"/>
      <c r="N11" s="795">
        <v>0.31967213114754101</v>
      </c>
      <c r="O11" s="766">
        <v>0.28688524590163933</v>
      </c>
      <c r="P11" s="766">
        <v>0.39344262295081966</v>
      </c>
      <c r="Q11" s="789">
        <v>0</v>
      </c>
    </row>
    <row r="12" spans="1:17" ht="14.4" customHeight="1" x14ac:dyDescent="0.3">
      <c r="A12" s="792" t="s">
        <v>2426</v>
      </c>
      <c r="B12" s="798">
        <v>217</v>
      </c>
      <c r="C12" s="752">
        <v>232</v>
      </c>
      <c r="D12" s="752">
        <v>44</v>
      </c>
      <c r="E12" s="753"/>
      <c r="F12" s="795">
        <v>0.44016227180527384</v>
      </c>
      <c r="G12" s="766">
        <v>0.47058823529411764</v>
      </c>
      <c r="H12" s="766">
        <v>8.9249492900608518E-2</v>
      </c>
      <c r="I12" s="801">
        <v>0</v>
      </c>
      <c r="J12" s="798">
        <v>26</v>
      </c>
      <c r="K12" s="752">
        <v>24</v>
      </c>
      <c r="L12" s="752">
        <v>44</v>
      </c>
      <c r="M12" s="753"/>
      <c r="N12" s="795">
        <v>0.27659574468085107</v>
      </c>
      <c r="O12" s="766">
        <v>0.25531914893617019</v>
      </c>
      <c r="P12" s="766">
        <v>0.46808510638297873</v>
      </c>
      <c r="Q12" s="789">
        <v>0</v>
      </c>
    </row>
    <row r="13" spans="1:17" ht="14.4" customHeight="1" thickBot="1" x14ac:dyDescent="0.35">
      <c r="A13" s="793" t="s">
        <v>2427</v>
      </c>
      <c r="B13" s="799"/>
      <c r="C13" s="759"/>
      <c r="D13" s="759"/>
      <c r="E13" s="760">
        <v>1432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1386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17</v>
      </c>
      <c r="B5" s="730" t="s">
        <v>2428</v>
      </c>
      <c r="C5" s="733">
        <v>10188205.280000016</v>
      </c>
      <c r="D5" s="733">
        <v>7632</v>
      </c>
      <c r="E5" s="733">
        <v>5527741.5200000051</v>
      </c>
      <c r="F5" s="803">
        <v>0.54256283300958341</v>
      </c>
      <c r="G5" s="733">
        <v>4259</v>
      </c>
      <c r="H5" s="803">
        <v>0.5580450733752621</v>
      </c>
      <c r="I5" s="733">
        <v>4660463.7600000091</v>
      </c>
      <c r="J5" s="803">
        <v>0.45743716699041637</v>
      </c>
      <c r="K5" s="733">
        <v>3373</v>
      </c>
      <c r="L5" s="803">
        <v>0.44195492662473795</v>
      </c>
      <c r="M5" s="733" t="s">
        <v>73</v>
      </c>
      <c r="N5" s="270"/>
    </row>
    <row r="6" spans="1:14" ht="14.4" customHeight="1" x14ac:dyDescent="0.3">
      <c r="A6" s="729">
        <v>17</v>
      </c>
      <c r="B6" s="730" t="s">
        <v>2429</v>
      </c>
      <c r="C6" s="733">
        <v>9601949.6700000148</v>
      </c>
      <c r="D6" s="733">
        <v>7277</v>
      </c>
      <c r="E6" s="733">
        <v>5505638.320000005</v>
      </c>
      <c r="F6" s="803">
        <v>0.57338754203238773</v>
      </c>
      <c r="G6" s="733">
        <v>4072.5</v>
      </c>
      <c r="H6" s="803">
        <v>0.55963996152260542</v>
      </c>
      <c r="I6" s="733">
        <v>4096311.3500000094</v>
      </c>
      <c r="J6" s="803">
        <v>0.42661245796761221</v>
      </c>
      <c r="K6" s="733">
        <v>3204.5</v>
      </c>
      <c r="L6" s="803">
        <v>0.44036003847739452</v>
      </c>
      <c r="M6" s="733" t="s">
        <v>1</v>
      </c>
      <c r="N6" s="270"/>
    </row>
    <row r="7" spans="1:14" ht="14.4" customHeight="1" x14ac:dyDescent="0.3">
      <c r="A7" s="729">
        <v>17</v>
      </c>
      <c r="B7" s="730" t="s">
        <v>2430</v>
      </c>
      <c r="C7" s="733">
        <v>344.9</v>
      </c>
      <c r="D7" s="733">
        <v>222</v>
      </c>
      <c r="E7" s="733">
        <v>94.7</v>
      </c>
      <c r="F7" s="803">
        <v>0.27457233980864021</v>
      </c>
      <c r="G7" s="733">
        <v>161.5</v>
      </c>
      <c r="H7" s="803">
        <v>0.72747747747747749</v>
      </c>
      <c r="I7" s="733">
        <v>250.2</v>
      </c>
      <c r="J7" s="803">
        <v>0.72542766019135985</v>
      </c>
      <c r="K7" s="733">
        <v>60.5</v>
      </c>
      <c r="L7" s="803">
        <v>0.27252252252252251</v>
      </c>
      <c r="M7" s="733" t="s">
        <v>1</v>
      </c>
      <c r="N7" s="270"/>
    </row>
    <row r="8" spans="1:14" ht="14.4" customHeight="1" x14ac:dyDescent="0.3">
      <c r="A8" s="729">
        <v>17</v>
      </c>
      <c r="B8" s="730" t="s">
        <v>2431</v>
      </c>
      <c r="C8" s="733">
        <v>585910.71</v>
      </c>
      <c r="D8" s="733">
        <v>133</v>
      </c>
      <c r="E8" s="733">
        <v>22008.499999999996</v>
      </c>
      <c r="F8" s="803">
        <v>3.7562890768799907E-2</v>
      </c>
      <c r="G8" s="733">
        <v>25</v>
      </c>
      <c r="H8" s="803">
        <v>0.18796992481203006</v>
      </c>
      <c r="I8" s="733">
        <v>563902.21</v>
      </c>
      <c r="J8" s="803">
        <v>0.96243710923120007</v>
      </c>
      <c r="K8" s="733">
        <v>108</v>
      </c>
      <c r="L8" s="803">
        <v>0.81203007518796988</v>
      </c>
      <c r="M8" s="733" t="s">
        <v>1</v>
      </c>
      <c r="N8" s="270"/>
    </row>
    <row r="9" spans="1:14" ht="14.4" customHeight="1" x14ac:dyDescent="0.3">
      <c r="A9" s="729" t="s">
        <v>594</v>
      </c>
      <c r="B9" s="730" t="s">
        <v>3</v>
      </c>
      <c r="C9" s="733">
        <v>10188205.280000016</v>
      </c>
      <c r="D9" s="733">
        <v>7632</v>
      </c>
      <c r="E9" s="733">
        <v>5527741.5200000051</v>
      </c>
      <c r="F9" s="803">
        <v>0.54256283300958341</v>
      </c>
      <c r="G9" s="733">
        <v>4259</v>
      </c>
      <c r="H9" s="803">
        <v>0.5580450733752621</v>
      </c>
      <c r="I9" s="733">
        <v>4660463.7600000091</v>
      </c>
      <c r="J9" s="803">
        <v>0.45743716699041637</v>
      </c>
      <c r="K9" s="733">
        <v>3373</v>
      </c>
      <c r="L9" s="803">
        <v>0.44195492662473795</v>
      </c>
      <c r="M9" s="733" t="s">
        <v>611</v>
      </c>
      <c r="N9" s="270"/>
    </row>
    <row r="11" spans="1:14" ht="14.4" customHeight="1" x14ac:dyDescent="0.3">
      <c r="A11" s="729">
        <v>17</v>
      </c>
      <c r="B11" s="730" t="s">
        <v>2428</v>
      </c>
      <c r="C11" s="733" t="s">
        <v>596</v>
      </c>
      <c r="D11" s="733" t="s">
        <v>596</v>
      </c>
      <c r="E11" s="733" t="s">
        <v>596</v>
      </c>
      <c r="F11" s="803" t="s">
        <v>596</v>
      </c>
      <c r="G11" s="733" t="s">
        <v>596</v>
      </c>
      <c r="H11" s="803" t="s">
        <v>596</v>
      </c>
      <c r="I11" s="733" t="s">
        <v>596</v>
      </c>
      <c r="J11" s="803" t="s">
        <v>596</v>
      </c>
      <c r="K11" s="733" t="s">
        <v>596</v>
      </c>
      <c r="L11" s="803" t="s">
        <v>596</v>
      </c>
      <c r="M11" s="733" t="s">
        <v>73</v>
      </c>
      <c r="N11" s="270"/>
    </row>
    <row r="12" spans="1:14" ht="14.4" customHeight="1" x14ac:dyDescent="0.3">
      <c r="A12" s="729" t="s">
        <v>2432</v>
      </c>
      <c r="B12" s="730" t="s">
        <v>2429</v>
      </c>
      <c r="C12" s="733">
        <v>1471.76</v>
      </c>
      <c r="D12" s="733">
        <v>2</v>
      </c>
      <c r="E12" s="733">
        <v>1471.76</v>
      </c>
      <c r="F12" s="803">
        <v>1</v>
      </c>
      <c r="G12" s="733">
        <v>2</v>
      </c>
      <c r="H12" s="803">
        <v>1</v>
      </c>
      <c r="I12" s="733" t="s">
        <v>596</v>
      </c>
      <c r="J12" s="803">
        <v>0</v>
      </c>
      <c r="K12" s="733" t="s">
        <v>596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2432</v>
      </c>
      <c r="B13" s="730" t="s">
        <v>2431</v>
      </c>
      <c r="C13" s="733">
        <v>700</v>
      </c>
      <c r="D13" s="733">
        <v>2</v>
      </c>
      <c r="E13" s="733" t="s">
        <v>596</v>
      </c>
      <c r="F13" s="803">
        <v>0</v>
      </c>
      <c r="G13" s="733" t="s">
        <v>596</v>
      </c>
      <c r="H13" s="803">
        <v>0</v>
      </c>
      <c r="I13" s="733">
        <v>700</v>
      </c>
      <c r="J13" s="803">
        <v>1</v>
      </c>
      <c r="K13" s="733">
        <v>2</v>
      </c>
      <c r="L13" s="803">
        <v>1</v>
      </c>
      <c r="M13" s="733" t="s">
        <v>1</v>
      </c>
      <c r="N13" s="270"/>
    </row>
    <row r="14" spans="1:14" ht="14.4" customHeight="1" x14ac:dyDescent="0.3">
      <c r="A14" s="729" t="s">
        <v>2432</v>
      </c>
      <c r="B14" s="730" t="s">
        <v>2433</v>
      </c>
      <c r="C14" s="733">
        <v>2171.7600000000002</v>
      </c>
      <c r="D14" s="733">
        <v>4</v>
      </c>
      <c r="E14" s="733">
        <v>1471.76</v>
      </c>
      <c r="F14" s="803">
        <v>0.67768077503959911</v>
      </c>
      <c r="G14" s="733">
        <v>2</v>
      </c>
      <c r="H14" s="803">
        <v>0.5</v>
      </c>
      <c r="I14" s="733">
        <v>700</v>
      </c>
      <c r="J14" s="803">
        <v>0.32231922496040077</v>
      </c>
      <c r="K14" s="733">
        <v>2</v>
      </c>
      <c r="L14" s="803">
        <v>0.5</v>
      </c>
      <c r="M14" s="733" t="s">
        <v>615</v>
      </c>
      <c r="N14" s="270"/>
    </row>
    <row r="15" spans="1:14" ht="14.4" customHeight="1" x14ac:dyDescent="0.3">
      <c r="A15" s="729" t="s">
        <v>596</v>
      </c>
      <c r="B15" s="730" t="s">
        <v>596</v>
      </c>
      <c r="C15" s="733" t="s">
        <v>596</v>
      </c>
      <c r="D15" s="733" t="s">
        <v>596</v>
      </c>
      <c r="E15" s="733" t="s">
        <v>596</v>
      </c>
      <c r="F15" s="803" t="s">
        <v>596</v>
      </c>
      <c r="G15" s="733" t="s">
        <v>596</v>
      </c>
      <c r="H15" s="803" t="s">
        <v>596</v>
      </c>
      <c r="I15" s="733" t="s">
        <v>596</v>
      </c>
      <c r="J15" s="803" t="s">
        <v>596</v>
      </c>
      <c r="K15" s="733" t="s">
        <v>596</v>
      </c>
      <c r="L15" s="803" t="s">
        <v>596</v>
      </c>
      <c r="M15" s="733" t="s">
        <v>616</v>
      </c>
      <c r="N15" s="270"/>
    </row>
    <row r="16" spans="1:14" ht="14.4" customHeight="1" x14ac:dyDescent="0.3">
      <c r="A16" s="729" t="s">
        <v>2434</v>
      </c>
      <c r="B16" s="730" t="s">
        <v>2429</v>
      </c>
      <c r="C16" s="733">
        <v>9600477.9100000151</v>
      </c>
      <c r="D16" s="733">
        <v>7275</v>
      </c>
      <c r="E16" s="733">
        <v>5504166.5600000052</v>
      </c>
      <c r="F16" s="803">
        <v>0.57332214204323884</v>
      </c>
      <c r="G16" s="733">
        <v>4070.5</v>
      </c>
      <c r="H16" s="803">
        <v>0.5595189003436426</v>
      </c>
      <c r="I16" s="733">
        <v>4096311.3500000094</v>
      </c>
      <c r="J16" s="803">
        <v>0.42667785795676111</v>
      </c>
      <c r="K16" s="733">
        <v>3204.5</v>
      </c>
      <c r="L16" s="803">
        <v>0.4404810996563574</v>
      </c>
      <c r="M16" s="733" t="s">
        <v>1</v>
      </c>
      <c r="N16" s="270"/>
    </row>
    <row r="17" spans="1:14" ht="14.4" customHeight="1" x14ac:dyDescent="0.3">
      <c r="A17" s="729" t="s">
        <v>2434</v>
      </c>
      <c r="B17" s="730" t="s">
        <v>2430</v>
      </c>
      <c r="C17" s="733">
        <v>344.9</v>
      </c>
      <c r="D17" s="733">
        <v>222</v>
      </c>
      <c r="E17" s="733">
        <v>94.7</v>
      </c>
      <c r="F17" s="803">
        <v>0.27457233980864021</v>
      </c>
      <c r="G17" s="733">
        <v>161.5</v>
      </c>
      <c r="H17" s="803">
        <v>0.72747747747747749</v>
      </c>
      <c r="I17" s="733">
        <v>250.2</v>
      </c>
      <c r="J17" s="803">
        <v>0.72542766019135985</v>
      </c>
      <c r="K17" s="733">
        <v>60.5</v>
      </c>
      <c r="L17" s="803">
        <v>0.27252252252252251</v>
      </c>
      <c r="M17" s="733" t="s">
        <v>1</v>
      </c>
      <c r="N17" s="270"/>
    </row>
    <row r="18" spans="1:14" ht="14.4" customHeight="1" x14ac:dyDescent="0.3">
      <c r="A18" s="729" t="s">
        <v>2434</v>
      </c>
      <c r="B18" s="730" t="s">
        <v>2431</v>
      </c>
      <c r="C18" s="733">
        <v>585210.71</v>
      </c>
      <c r="D18" s="733">
        <v>131</v>
      </c>
      <c r="E18" s="733">
        <v>22008.499999999996</v>
      </c>
      <c r="F18" s="803">
        <v>3.7607821634023063E-2</v>
      </c>
      <c r="G18" s="733">
        <v>25</v>
      </c>
      <c r="H18" s="803">
        <v>0.19083969465648856</v>
      </c>
      <c r="I18" s="733">
        <v>563202.21</v>
      </c>
      <c r="J18" s="803">
        <v>0.9623921783659769</v>
      </c>
      <c r="K18" s="733">
        <v>106</v>
      </c>
      <c r="L18" s="803">
        <v>0.80916030534351147</v>
      </c>
      <c r="M18" s="733" t="s">
        <v>1</v>
      </c>
      <c r="N18" s="270"/>
    </row>
    <row r="19" spans="1:14" ht="14.4" customHeight="1" x14ac:dyDescent="0.3">
      <c r="A19" s="729" t="s">
        <v>2434</v>
      </c>
      <c r="B19" s="730" t="s">
        <v>2435</v>
      </c>
      <c r="C19" s="733">
        <v>10186033.520000014</v>
      </c>
      <c r="D19" s="733">
        <v>7628</v>
      </c>
      <c r="E19" s="733">
        <v>5526269.7600000054</v>
      </c>
      <c r="F19" s="803">
        <v>0.5425340245689666</v>
      </c>
      <c r="G19" s="733">
        <v>4257</v>
      </c>
      <c r="H19" s="803">
        <v>0.5580755112742527</v>
      </c>
      <c r="I19" s="733">
        <v>4659763.7600000091</v>
      </c>
      <c r="J19" s="803">
        <v>0.4574659754310334</v>
      </c>
      <c r="K19" s="733">
        <v>3371</v>
      </c>
      <c r="L19" s="803">
        <v>0.44192448872574724</v>
      </c>
      <c r="M19" s="733" t="s">
        <v>615</v>
      </c>
      <c r="N19" s="270"/>
    </row>
    <row r="20" spans="1:14" ht="14.4" customHeight="1" x14ac:dyDescent="0.3">
      <c r="A20" s="729" t="s">
        <v>596</v>
      </c>
      <c r="B20" s="730" t="s">
        <v>596</v>
      </c>
      <c r="C20" s="733" t="s">
        <v>596</v>
      </c>
      <c r="D20" s="733" t="s">
        <v>596</v>
      </c>
      <c r="E20" s="733" t="s">
        <v>596</v>
      </c>
      <c r="F20" s="803" t="s">
        <v>596</v>
      </c>
      <c r="G20" s="733" t="s">
        <v>596</v>
      </c>
      <c r="H20" s="803" t="s">
        <v>596</v>
      </c>
      <c r="I20" s="733" t="s">
        <v>596</v>
      </c>
      <c r="J20" s="803" t="s">
        <v>596</v>
      </c>
      <c r="K20" s="733" t="s">
        <v>596</v>
      </c>
      <c r="L20" s="803" t="s">
        <v>596</v>
      </c>
      <c r="M20" s="733" t="s">
        <v>616</v>
      </c>
      <c r="N20" s="270"/>
    </row>
    <row r="21" spans="1:14" ht="14.4" customHeight="1" x14ac:dyDescent="0.3">
      <c r="A21" s="729" t="s">
        <v>594</v>
      </c>
      <c r="B21" s="730" t="s">
        <v>2436</v>
      </c>
      <c r="C21" s="733">
        <v>10188205.280000016</v>
      </c>
      <c r="D21" s="733">
        <v>7632</v>
      </c>
      <c r="E21" s="733">
        <v>5527741.5200000051</v>
      </c>
      <c r="F21" s="803">
        <v>0.54256283300958341</v>
      </c>
      <c r="G21" s="733">
        <v>4259</v>
      </c>
      <c r="H21" s="803">
        <v>0.5580450733752621</v>
      </c>
      <c r="I21" s="733">
        <v>4660463.7600000091</v>
      </c>
      <c r="J21" s="803">
        <v>0.45743716699041637</v>
      </c>
      <c r="K21" s="733">
        <v>3373</v>
      </c>
      <c r="L21" s="803">
        <v>0.44195492662473795</v>
      </c>
      <c r="M21" s="733" t="s">
        <v>611</v>
      </c>
      <c r="N21" s="270"/>
    </row>
    <row r="22" spans="1:14" ht="14.4" customHeight="1" x14ac:dyDescent="0.3">
      <c r="A22" s="804" t="s">
        <v>301</v>
      </c>
    </row>
    <row r="23" spans="1:14" ht="14.4" customHeight="1" x14ac:dyDescent="0.3">
      <c r="A23" s="805" t="s">
        <v>2437</v>
      </c>
    </row>
    <row r="24" spans="1:14" ht="14.4" customHeight="1" x14ac:dyDescent="0.3">
      <c r="A24" s="804" t="s">
        <v>2438</v>
      </c>
    </row>
  </sheetData>
  <autoFilter ref="A4:M4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2439</v>
      </c>
      <c r="B5" s="797">
        <v>101455.4</v>
      </c>
      <c r="C5" s="741">
        <v>1</v>
      </c>
      <c r="D5" s="810">
        <v>116</v>
      </c>
      <c r="E5" s="813" t="s">
        <v>2439</v>
      </c>
      <c r="F5" s="797">
        <v>59048.089999999989</v>
      </c>
      <c r="G5" s="765">
        <v>0.58201032177685952</v>
      </c>
      <c r="H5" s="745">
        <v>61</v>
      </c>
      <c r="I5" s="788">
        <v>0.52586206896551724</v>
      </c>
      <c r="J5" s="816">
        <v>42407.310000000012</v>
      </c>
      <c r="K5" s="765">
        <v>0.41798967822314054</v>
      </c>
      <c r="L5" s="745">
        <v>55</v>
      </c>
      <c r="M5" s="788">
        <v>0.47413793103448276</v>
      </c>
    </row>
    <row r="6" spans="1:13" ht="14.4" customHeight="1" x14ac:dyDescent="0.3">
      <c r="A6" s="807" t="s">
        <v>2440</v>
      </c>
      <c r="B6" s="798">
        <v>425508.06000000006</v>
      </c>
      <c r="C6" s="748">
        <v>1</v>
      </c>
      <c r="D6" s="811">
        <v>517</v>
      </c>
      <c r="E6" s="814" t="s">
        <v>2440</v>
      </c>
      <c r="F6" s="798">
        <v>194163.70000000004</v>
      </c>
      <c r="G6" s="766">
        <v>0.45631027529772294</v>
      </c>
      <c r="H6" s="752">
        <v>226</v>
      </c>
      <c r="I6" s="789">
        <v>0.43713733075435202</v>
      </c>
      <c r="J6" s="817">
        <v>231344.36</v>
      </c>
      <c r="K6" s="766">
        <v>0.54368972470227694</v>
      </c>
      <c r="L6" s="752">
        <v>291</v>
      </c>
      <c r="M6" s="789">
        <v>0.56286266924564798</v>
      </c>
    </row>
    <row r="7" spans="1:13" ht="14.4" customHeight="1" x14ac:dyDescent="0.3">
      <c r="A7" s="807" t="s">
        <v>2441</v>
      </c>
      <c r="B7" s="798">
        <v>59266.75</v>
      </c>
      <c r="C7" s="748">
        <v>1</v>
      </c>
      <c r="D7" s="811">
        <v>60</v>
      </c>
      <c r="E7" s="814" t="s">
        <v>2441</v>
      </c>
      <c r="F7" s="798">
        <v>40419.21</v>
      </c>
      <c r="G7" s="766">
        <v>0.6819879612092784</v>
      </c>
      <c r="H7" s="752">
        <v>28</v>
      </c>
      <c r="I7" s="789">
        <v>0.46666666666666667</v>
      </c>
      <c r="J7" s="817">
        <v>18847.540000000005</v>
      </c>
      <c r="K7" s="766">
        <v>0.31801203879072171</v>
      </c>
      <c r="L7" s="752">
        <v>32</v>
      </c>
      <c r="M7" s="789">
        <v>0.53333333333333333</v>
      </c>
    </row>
    <row r="8" spans="1:13" ht="14.4" customHeight="1" x14ac:dyDescent="0.3">
      <c r="A8" s="807" t="s">
        <v>2442</v>
      </c>
      <c r="B8" s="798">
        <v>164792.85</v>
      </c>
      <c r="C8" s="748">
        <v>1</v>
      </c>
      <c r="D8" s="811">
        <v>370</v>
      </c>
      <c r="E8" s="814" t="s">
        <v>2442</v>
      </c>
      <c r="F8" s="798">
        <v>98146.01</v>
      </c>
      <c r="G8" s="766">
        <v>0.59557201662572123</v>
      </c>
      <c r="H8" s="752">
        <v>224</v>
      </c>
      <c r="I8" s="789">
        <v>0.60540540540540544</v>
      </c>
      <c r="J8" s="817">
        <v>66646.840000000011</v>
      </c>
      <c r="K8" s="766">
        <v>0.40442798337427871</v>
      </c>
      <c r="L8" s="752">
        <v>146</v>
      </c>
      <c r="M8" s="789">
        <v>0.39459459459459462</v>
      </c>
    </row>
    <row r="9" spans="1:13" ht="14.4" customHeight="1" x14ac:dyDescent="0.3">
      <c r="A9" s="807" t="s">
        <v>2443</v>
      </c>
      <c r="B9" s="798">
        <v>1207227.77</v>
      </c>
      <c r="C9" s="748">
        <v>1</v>
      </c>
      <c r="D9" s="811">
        <v>423</v>
      </c>
      <c r="E9" s="814" t="s">
        <v>2443</v>
      </c>
      <c r="F9" s="798">
        <v>553424.59000000008</v>
      </c>
      <c r="G9" s="766">
        <v>0.45842599363001735</v>
      </c>
      <c r="H9" s="752">
        <v>190</v>
      </c>
      <c r="I9" s="789">
        <v>0.44917257683215128</v>
      </c>
      <c r="J9" s="817">
        <v>653803.18000000005</v>
      </c>
      <c r="K9" s="766">
        <v>0.54157400636998276</v>
      </c>
      <c r="L9" s="752">
        <v>233</v>
      </c>
      <c r="M9" s="789">
        <v>0.55082742316784872</v>
      </c>
    </row>
    <row r="10" spans="1:13" ht="14.4" customHeight="1" x14ac:dyDescent="0.3">
      <c r="A10" s="807" t="s">
        <v>2444</v>
      </c>
      <c r="B10" s="798">
        <v>70791.079999999987</v>
      </c>
      <c r="C10" s="748">
        <v>1</v>
      </c>
      <c r="D10" s="811">
        <v>65</v>
      </c>
      <c r="E10" s="814" t="s">
        <v>2444</v>
      </c>
      <c r="F10" s="798">
        <v>42487.469999999994</v>
      </c>
      <c r="G10" s="766">
        <v>0.60018112451455752</v>
      </c>
      <c r="H10" s="752">
        <v>31</v>
      </c>
      <c r="I10" s="789">
        <v>0.47692307692307695</v>
      </c>
      <c r="J10" s="817">
        <v>28303.609999999997</v>
      </c>
      <c r="K10" s="766">
        <v>0.39981887548544254</v>
      </c>
      <c r="L10" s="752">
        <v>34</v>
      </c>
      <c r="M10" s="789">
        <v>0.52307692307692311</v>
      </c>
    </row>
    <row r="11" spans="1:13" ht="14.4" customHeight="1" x14ac:dyDescent="0.3">
      <c r="A11" s="807" t="s">
        <v>2445</v>
      </c>
      <c r="B11" s="798">
        <v>337145.95000000007</v>
      </c>
      <c r="C11" s="748">
        <v>1</v>
      </c>
      <c r="D11" s="811">
        <v>667</v>
      </c>
      <c r="E11" s="814" t="s">
        <v>2445</v>
      </c>
      <c r="F11" s="798">
        <v>199633.35</v>
      </c>
      <c r="G11" s="766">
        <v>0.5921273857805498</v>
      </c>
      <c r="H11" s="752">
        <v>416</v>
      </c>
      <c r="I11" s="789">
        <v>0.62368815592203897</v>
      </c>
      <c r="J11" s="817">
        <v>137512.60000000003</v>
      </c>
      <c r="K11" s="766">
        <v>0.40787261421945009</v>
      </c>
      <c r="L11" s="752">
        <v>251</v>
      </c>
      <c r="M11" s="789">
        <v>0.37631184407796103</v>
      </c>
    </row>
    <row r="12" spans="1:13" ht="14.4" customHeight="1" x14ac:dyDescent="0.3">
      <c r="A12" s="807" t="s">
        <v>2446</v>
      </c>
      <c r="B12" s="798">
        <v>20491.75</v>
      </c>
      <c r="C12" s="748">
        <v>1</v>
      </c>
      <c r="D12" s="811">
        <v>35</v>
      </c>
      <c r="E12" s="814" t="s">
        <v>2446</v>
      </c>
      <c r="F12" s="798">
        <v>9249.6400000000012</v>
      </c>
      <c r="G12" s="766">
        <v>0.45138360559737462</v>
      </c>
      <c r="H12" s="752">
        <v>17</v>
      </c>
      <c r="I12" s="789">
        <v>0.48571428571428571</v>
      </c>
      <c r="J12" s="817">
        <v>11242.109999999999</v>
      </c>
      <c r="K12" s="766">
        <v>0.54861639440262544</v>
      </c>
      <c r="L12" s="752">
        <v>18</v>
      </c>
      <c r="M12" s="789">
        <v>0.51428571428571423</v>
      </c>
    </row>
    <row r="13" spans="1:13" ht="14.4" customHeight="1" x14ac:dyDescent="0.3">
      <c r="A13" s="807" t="s">
        <v>2447</v>
      </c>
      <c r="B13" s="798">
        <v>1026565.9500000002</v>
      </c>
      <c r="C13" s="748">
        <v>1</v>
      </c>
      <c r="D13" s="811">
        <v>391</v>
      </c>
      <c r="E13" s="814" t="s">
        <v>2447</v>
      </c>
      <c r="F13" s="798">
        <v>681391.00000000023</v>
      </c>
      <c r="G13" s="766">
        <v>0.66375764752376609</v>
      </c>
      <c r="H13" s="752">
        <v>224</v>
      </c>
      <c r="I13" s="789">
        <v>0.57289002557544755</v>
      </c>
      <c r="J13" s="817">
        <v>345174.94999999995</v>
      </c>
      <c r="K13" s="766">
        <v>0.33624235247623391</v>
      </c>
      <c r="L13" s="752">
        <v>167</v>
      </c>
      <c r="M13" s="789">
        <v>0.42710997442455245</v>
      </c>
    </row>
    <row r="14" spans="1:13" ht="14.4" customHeight="1" x14ac:dyDescent="0.3">
      <c r="A14" s="807" t="s">
        <v>2448</v>
      </c>
      <c r="B14" s="798">
        <v>1090.56</v>
      </c>
      <c r="C14" s="748">
        <v>1</v>
      </c>
      <c r="D14" s="811">
        <v>6</v>
      </c>
      <c r="E14" s="814" t="s">
        <v>2448</v>
      </c>
      <c r="F14" s="798">
        <v>1090.56</v>
      </c>
      <c r="G14" s="766">
        <v>1</v>
      </c>
      <c r="H14" s="752">
        <v>6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2449</v>
      </c>
      <c r="B15" s="798">
        <v>100241.85</v>
      </c>
      <c r="C15" s="748">
        <v>1</v>
      </c>
      <c r="D15" s="811">
        <v>195</v>
      </c>
      <c r="E15" s="814" t="s">
        <v>2449</v>
      </c>
      <c r="F15" s="798">
        <v>34791.359999999993</v>
      </c>
      <c r="G15" s="766">
        <v>0.34707420104477316</v>
      </c>
      <c r="H15" s="752">
        <v>118</v>
      </c>
      <c r="I15" s="789">
        <v>0.60512820512820509</v>
      </c>
      <c r="J15" s="817">
        <v>65450.490000000005</v>
      </c>
      <c r="K15" s="766">
        <v>0.65292579895522684</v>
      </c>
      <c r="L15" s="752">
        <v>77</v>
      </c>
      <c r="M15" s="789">
        <v>0.39487179487179486</v>
      </c>
    </row>
    <row r="16" spans="1:13" ht="14.4" customHeight="1" x14ac:dyDescent="0.3">
      <c r="A16" s="807" t="s">
        <v>2450</v>
      </c>
      <c r="B16" s="798">
        <v>43952.130000000005</v>
      </c>
      <c r="C16" s="748">
        <v>1</v>
      </c>
      <c r="D16" s="811">
        <v>118</v>
      </c>
      <c r="E16" s="814" t="s">
        <v>2450</v>
      </c>
      <c r="F16" s="798">
        <v>22409.49</v>
      </c>
      <c r="G16" s="766">
        <v>0.50986129682452253</v>
      </c>
      <c r="H16" s="752">
        <v>50</v>
      </c>
      <c r="I16" s="789">
        <v>0.42372881355932202</v>
      </c>
      <c r="J16" s="817">
        <v>21542.640000000007</v>
      </c>
      <c r="K16" s="766">
        <v>0.49013870317547759</v>
      </c>
      <c r="L16" s="752">
        <v>68</v>
      </c>
      <c r="M16" s="789">
        <v>0.57627118644067798</v>
      </c>
    </row>
    <row r="17" spans="1:13" ht="14.4" customHeight="1" x14ac:dyDescent="0.3">
      <c r="A17" s="807" t="s">
        <v>2451</v>
      </c>
      <c r="B17" s="798">
        <v>151485.38000000006</v>
      </c>
      <c r="C17" s="748">
        <v>1</v>
      </c>
      <c r="D17" s="811">
        <v>164</v>
      </c>
      <c r="E17" s="814" t="s">
        <v>2451</v>
      </c>
      <c r="F17" s="798">
        <v>40563.000000000007</v>
      </c>
      <c r="G17" s="766">
        <v>0.26776841435127263</v>
      </c>
      <c r="H17" s="752">
        <v>69</v>
      </c>
      <c r="I17" s="789">
        <v>0.42073170731707316</v>
      </c>
      <c r="J17" s="817">
        <v>110922.38000000006</v>
      </c>
      <c r="K17" s="766">
        <v>0.73223158564872737</v>
      </c>
      <c r="L17" s="752">
        <v>95</v>
      </c>
      <c r="M17" s="789">
        <v>0.57926829268292679</v>
      </c>
    </row>
    <row r="18" spans="1:13" ht="14.4" customHeight="1" x14ac:dyDescent="0.3">
      <c r="A18" s="807" t="s">
        <v>2452</v>
      </c>
      <c r="B18" s="798">
        <v>141620.75999999998</v>
      </c>
      <c r="C18" s="748">
        <v>1</v>
      </c>
      <c r="D18" s="811">
        <v>161</v>
      </c>
      <c r="E18" s="814" t="s">
        <v>2452</v>
      </c>
      <c r="F18" s="798">
        <v>47127.62</v>
      </c>
      <c r="G18" s="766">
        <v>0.33277338717854649</v>
      </c>
      <c r="H18" s="752">
        <v>71</v>
      </c>
      <c r="I18" s="789">
        <v>0.44099378881987578</v>
      </c>
      <c r="J18" s="817">
        <v>94493.139999999985</v>
      </c>
      <c r="K18" s="766">
        <v>0.66722661282145357</v>
      </c>
      <c r="L18" s="752">
        <v>90</v>
      </c>
      <c r="M18" s="789">
        <v>0.55900621118012417</v>
      </c>
    </row>
    <row r="19" spans="1:13" ht="14.4" customHeight="1" x14ac:dyDescent="0.3">
      <c r="A19" s="807" t="s">
        <v>2453</v>
      </c>
      <c r="B19" s="798">
        <v>932291.38000000012</v>
      </c>
      <c r="C19" s="748">
        <v>1</v>
      </c>
      <c r="D19" s="811">
        <v>478</v>
      </c>
      <c r="E19" s="814" t="s">
        <v>2453</v>
      </c>
      <c r="F19" s="798">
        <v>466534.65</v>
      </c>
      <c r="G19" s="766">
        <v>0.50041720861990591</v>
      </c>
      <c r="H19" s="752">
        <v>242</v>
      </c>
      <c r="I19" s="789">
        <v>0.50627615062761511</v>
      </c>
      <c r="J19" s="817">
        <v>465756.73000000004</v>
      </c>
      <c r="K19" s="766">
        <v>0.49958279138009404</v>
      </c>
      <c r="L19" s="752">
        <v>236</v>
      </c>
      <c r="M19" s="789">
        <v>0.49372384937238495</v>
      </c>
    </row>
    <row r="20" spans="1:13" ht="14.4" customHeight="1" x14ac:dyDescent="0.3">
      <c r="A20" s="807" t="s">
        <v>2454</v>
      </c>
      <c r="B20" s="798">
        <v>115748.53999999998</v>
      </c>
      <c r="C20" s="748">
        <v>1</v>
      </c>
      <c r="D20" s="811">
        <v>27</v>
      </c>
      <c r="E20" s="814" t="s">
        <v>2454</v>
      </c>
      <c r="F20" s="798">
        <v>112247.91999999998</v>
      </c>
      <c r="G20" s="766">
        <v>0.96975668116418579</v>
      </c>
      <c r="H20" s="752">
        <v>24</v>
      </c>
      <c r="I20" s="789">
        <v>0.88888888888888884</v>
      </c>
      <c r="J20" s="817">
        <v>3500.6200000000003</v>
      </c>
      <c r="K20" s="766">
        <v>3.0243318835814267E-2</v>
      </c>
      <c r="L20" s="752">
        <v>3</v>
      </c>
      <c r="M20" s="789">
        <v>0.1111111111111111</v>
      </c>
    </row>
    <row r="21" spans="1:13" ht="14.4" customHeight="1" x14ac:dyDescent="0.3">
      <c r="A21" s="807" t="s">
        <v>2455</v>
      </c>
      <c r="B21" s="798">
        <v>48212.26</v>
      </c>
      <c r="C21" s="748">
        <v>1</v>
      </c>
      <c r="D21" s="811">
        <v>60</v>
      </c>
      <c r="E21" s="814" t="s">
        <v>2455</v>
      </c>
      <c r="F21" s="798">
        <v>26964.74</v>
      </c>
      <c r="G21" s="766">
        <v>0.55929218003885317</v>
      </c>
      <c r="H21" s="752">
        <v>29</v>
      </c>
      <c r="I21" s="789">
        <v>0.48333333333333334</v>
      </c>
      <c r="J21" s="817">
        <v>21247.52</v>
      </c>
      <c r="K21" s="766">
        <v>0.44070781996114683</v>
      </c>
      <c r="L21" s="752">
        <v>31</v>
      </c>
      <c r="M21" s="789">
        <v>0.51666666666666672</v>
      </c>
    </row>
    <row r="22" spans="1:13" ht="14.4" customHeight="1" x14ac:dyDescent="0.3">
      <c r="A22" s="807" t="s">
        <v>2456</v>
      </c>
      <c r="B22" s="798">
        <v>412257.19000000006</v>
      </c>
      <c r="C22" s="748">
        <v>1</v>
      </c>
      <c r="D22" s="811">
        <v>214</v>
      </c>
      <c r="E22" s="814" t="s">
        <v>2456</v>
      </c>
      <c r="F22" s="798">
        <v>250284.56999999998</v>
      </c>
      <c r="G22" s="766">
        <v>0.60710783479604069</v>
      </c>
      <c r="H22" s="752">
        <v>115</v>
      </c>
      <c r="I22" s="789">
        <v>0.53738317757009346</v>
      </c>
      <c r="J22" s="817">
        <v>161972.62000000005</v>
      </c>
      <c r="K22" s="766">
        <v>0.39289216520395925</v>
      </c>
      <c r="L22" s="752">
        <v>99</v>
      </c>
      <c r="M22" s="789">
        <v>0.46261682242990654</v>
      </c>
    </row>
    <row r="23" spans="1:13" ht="14.4" customHeight="1" x14ac:dyDescent="0.3">
      <c r="A23" s="807" t="s">
        <v>2457</v>
      </c>
      <c r="B23" s="798">
        <v>126987.83</v>
      </c>
      <c r="C23" s="748">
        <v>1</v>
      </c>
      <c r="D23" s="811">
        <v>191</v>
      </c>
      <c r="E23" s="814" t="s">
        <v>2457</v>
      </c>
      <c r="F23" s="798">
        <v>94820.81</v>
      </c>
      <c r="G23" s="766">
        <v>0.7466921042748742</v>
      </c>
      <c r="H23" s="752">
        <v>144</v>
      </c>
      <c r="I23" s="789">
        <v>0.75392670157068065</v>
      </c>
      <c r="J23" s="817">
        <v>32167.020000000004</v>
      </c>
      <c r="K23" s="766">
        <v>0.2533078957251258</v>
      </c>
      <c r="L23" s="752">
        <v>47</v>
      </c>
      <c r="M23" s="789">
        <v>0.24607329842931938</v>
      </c>
    </row>
    <row r="24" spans="1:13" ht="14.4" customHeight="1" x14ac:dyDescent="0.3">
      <c r="A24" s="807" t="s">
        <v>2458</v>
      </c>
      <c r="B24" s="798">
        <v>473425.1</v>
      </c>
      <c r="C24" s="748">
        <v>1</v>
      </c>
      <c r="D24" s="811">
        <v>234</v>
      </c>
      <c r="E24" s="814" t="s">
        <v>2458</v>
      </c>
      <c r="F24" s="798">
        <v>250682.25999999998</v>
      </c>
      <c r="G24" s="766">
        <v>0.52950775106769787</v>
      </c>
      <c r="H24" s="752">
        <v>131</v>
      </c>
      <c r="I24" s="789">
        <v>0.55982905982905984</v>
      </c>
      <c r="J24" s="817">
        <v>222742.83999999997</v>
      </c>
      <c r="K24" s="766">
        <v>0.47049224893230202</v>
      </c>
      <c r="L24" s="752">
        <v>103</v>
      </c>
      <c r="M24" s="789">
        <v>0.44017094017094016</v>
      </c>
    </row>
    <row r="25" spans="1:13" ht="14.4" customHeight="1" x14ac:dyDescent="0.3">
      <c r="A25" s="807" t="s">
        <v>2459</v>
      </c>
      <c r="B25" s="798">
        <v>618883.29999999981</v>
      </c>
      <c r="C25" s="748">
        <v>1</v>
      </c>
      <c r="D25" s="811">
        <v>239</v>
      </c>
      <c r="E25" s="814" t="s">
        <v>2459</v>
      </c>
      <c r="F25" s="798">
        <v>285096.0400000001</v>
      </c>
      <c r="G25" s="766">
        <v>0.46066203434476288</v>
      </c>
      <c r="H25" s="752">
        <v>130</v>
      </c>
      <c r="I25" s="789">
        <v>0.54393305439330542</v>
      </c>
      <c r="J25" s="817">
        <v>333787.25999999978</v>
      </c>
      <c r="K25" s="766">
        <v>0.53933796565523717</v>
      </c>
      <c r="L25" s="752">
        <v>109</v>
      </c>
      <c r="M25" s="789">
        <v>0.45606694560669458</v>
      </c>
    </row>
    <row r="26" spans="1:13" ht="14.4" customHeight="1" x14ac:dyDescent="0.3">
      <c r="A26" s="807" t="s">
        <v>2460</v>
      </c>
      <c r="B26" s="798">
        <v>1002551.69</v>
      </c>
      <c r="C26" s="748">
        <v>1</v>
      </c>
      <c r="D26" s="811">
        <v>514</v>
      </c>
      <c r="E26" s="814" t="s">
        <v>2460</v>
      </c>
      <c r="F26" s="798">
        <v>533782.75</v>
      </c>
      <c r="G26" s="766">
        <v>0.53242416857329322</v>
      </c>
      <c r="H26" s="752">
        <v>293</v>
      </c>
      <c r="I26" s="789">
        <v>0.57003891050583655</v>
      </c>
      <c r="J26" s="817">
        <v>468768.94</v>
      </c>
      <c r="K26" s="766">
        <v>0.46757583142670683</v>
      </c>
      <c r="L26" s="752">
        <v>221</v>
      </c>
      <c r="M26" s="789">
        <v>0.42996108949416345</v>
      </c>
    </row>
    <row r="27" spans="1:13" ht="14.4" customHeight="1" x14ac:dyDescent="0.3">
      <c r="A27" s="807" t="s">
        <v>2461</v>
      </c>
      <c r="B27" s="798">
        <v>254399.3</v>
      </c>
      <c r="C27" s="748">
        <v>1</v>
      </c>
      <c r="D27" s="811">
        <v>170</v>
      </c>
      <c r="E27" s="814" t="s">
        <v>2461</v>
      </c>
      <c r="F27" s="798">
        <v>94175.4</v>
      </c>
      <c r="G27" s="766">
        <v>0.37018733935195575</v>
      </c>
      <c r="H27" s="752">
        <v>73</v>
      </c>
      <c r="I27" s="789">
        <v>0.42941176470588233</v>
      </c>
      <c r="J27" s="817">
        <v>160223.9</v>
      </c>
      <c r="K27" s="766">
        <v>0.6298126606480442</v>
      </c>
      <c r="L27" s="752">
        <v>97</v>
      </c>
      <c r="M27" s="789">
        <v>0.57058823529411762</v>
      </c>
    </row>
    <row r="28" spans="1:13" ht="14.4" customHeight="1" x14ac:dyDescent="0.3">
      <c r="A28" s="807" t="s">
        <v>2462</v>
      </c>
      <c r="B28" s="798">
        <v>23387.690000000002</v>
      </c>
      <c r="C28" s="748">
        <v>1</v>
      </c>
      <c r="D28" s="811">
        <v>24</v>
      </c>
      <c r="E28" s="814" t="s">
        <v>2462</v>
      </c>
      <c r="F28" s="798">
        <v>9649.76</v>
      </c>
      <c r="G28" s="766">
        <v>0.41259996177476266</v>
      </c>
      <c r="H28" s="752">
        <v>6</v>
      </c>
      <c r="I28" s="789">
        <v>0.25</v>
      </c>
      <c r="J28" s="817">
        <v>13737.93</v>
      </c>
      <c r="K28" s="766">
        <v>0.58740003822523723</v>
      </c>
      <c r="L28" s="752">
        <v>18</v>
      </c>
      <c r="M28" s="789">
        <v>0.75</v>
      </c>
    </row>
    <row r="29" spans="1:13" ht="14.4" customHeight="1" x14ac:dyDescent="0.3">
      <c r="A29" s="807" t="s">
        <v>2463</v>
      </c>
      <c r="B29" s="798">
        <v>162965.10999999996</v>
      </c>
      <c r="C29" s="748">
        <v>1</v>
      </c>
      <c r="D29" s="811">
        <v>378</v>
      </c>
      <c r="E29" s="814" t="s">
        <v>2463</v>
      </c>
      <c r="F29" s="798">
        <v>121281.79999999996</v>
      </c>
      <c r="G29" s="766">
        <v>0.74421942218184001</v>
      </c>
      <c r="H29" s="752">
        <v>260</v>
      </c>
      <c r="I29" s="789">
        <v>0.68783068783068779</v>
      </c>
      <c r="J29" s="817">
        <v>41683.31</v>
      </c>
      <c r="K29" s="766">
        <v>0.25578057781816005</v>
      </c>
      <c r="L29" s="752">
        <v>118</v>
      </c>
      <c r="M29" s="789">
        <v>0.31216931216931215</v>
      </c>
    </row>
    <row r="30" spans="1:13" ht="14.4" customHeight="1" x14ac:dyDescent="0.3">
      <c r="A30" s="807" t="s">
        <v>2464</v>
      </c>
      <c r="B30" s="798">
        <v>16412.300000000003</v>
      </c>
      <c r="C30" s="748">
        <v>1</v>
      </c>
      <c r="D30" s="811">
        <v>42</v>
      </c>
      <c r="E30" s="814" t="s">
        <v>2464</v>
      </c>
      <c r="F30" s="798">
        <v>5613.56</v>
      </c>
      <c r="G30" s="766">
        <v>0.34203371861347887</v>
      </c>
      <c r="H30" s="752">
        <v>23</v>
      </c>
      <c r="I30" s="789">
        <v>0.54761904761904767</v>
      </c>
      <c r="J30" s="817">
        <v>10798.740000000002</v>
      </c>
      <c r="K30" s="766">
        <v>0.65796628138652102</v>
      </c>
      <c r="L30" s="752">
        <v>19</v>
      </c>
      <c r="M30" s="789">
        <v>0.45238095238095238</v>
      </c>
    </row>
    <row r="31" spans="1:13" ht="14.4" customHeight="1" x14ac:dyDescent="0.3">
      <c r="A31" s="807" t="s">
        <v>2465</v>
      </c>
      <c r="B31" s="798">
        <v>392637.31999999995</v>
      </c>
      <c r="C31" s="748">
        <v>1</v>
      </c>
      <c r="D31" s="811">
        <v>727</v>
      </c>
      <c r="E31" s="814" t="s">
        <v>2465</v>
      </c>
      <c r="F31" s="798">
        <v>201610.02000000011</v>
      </c>
      <c r="G31" s="766">
        <v>0.51347645710295731</v>
      </c>
      <c r="H31" s="752">
        <v>430</v>
      </c>
      <c r="I31" s="789">
        <v>0.59147180192572213</v>
      </c>
      <c r="J31" s="817">
        <v>191027.29999999987</v>
      </c>
      <c r="K31" s="766">
        <v>0.48652354289704275</v>
      </c>
      <c r="L31" s="752">
        <v>297</v>
      </c>
      <c r="M31" s="789">
        <v>0.40852819807427787</v>
      </c>
    </row>
    <row r="32" spans="1:13" ht="14.4" customHeight="1" x14ac:dyDescent="0.3">
      <c r="A32" s="807" t="s">
        <v>2466</v>
      </c>
      <c r="B32" s="798">
        <v>247551.52000000002</v>
      </c>
      <c r="C32" s="748">
        <v>1</v>
      </c>
      <c r="D32" s="811">
        <v>89</v>
      </c>
      <c r="E32" s="814" t="s">
        <v>2466</v>
      </c>
      <c r="F32" s="798">
        <v>188073.47000000003</v>
      </c>
      <c r="G32" s="766">
        <v>0.75973466048602734</v>
      </c>
      <c r="H32" s="752">
        <v>65</v>
      </c>
      <c r="I32" s="789">
        <v>0.7303370786516854</v>
      </c>
      <c r="J32" s="817">
        <v>59478.05</v>
      </c>
      <c r="K32" s="766">
        <v>0.24026533951397269</v>
      </c>
      <c r="L32" s="752">
        <v>24</v>
      </c>
      <c r="M32" s="789">
        <v>0.2696629213483146</v>
      </c>
    </row>
    <row r="33" spans="1:13" ht="14.4" customHeight="1" x14ac:dyDescent="0.3">
      <c r="A33" s="807" t="s">
        <v>2467</v>
      </c>
      <c r="B33" s="798">
        <v>49313.5</v>
      </c>
      <c r="C33" s="748">
        <v>1</v>
      </c>
      <c r="D33" s="811">
        <v>87</v>
      </c>
      <c r="E33" s="814" t="s">
        <v>2467</v>
      </c>
      <c r="F33" s="798">
        <v>17326.27</v>
      </c>
      <c r="G33" s="766">
        <v>0.35134942764151805</v>
      </c>
      <c r="H33" s="752">
        <v>34</v>
      </c>
      <c r="I33" s="789">
        <v>0.39080459770114945</v>
      </c>
      <c r="J33" s="817">
        <v>31987.23</v>
      </c>
      <c r="K33" s="766">
        <v>0.648650572358482</v>
      </c>
      <c r="L33" s="752">
        <v>53</v>
      </c>
      <c r="M33" s="789">
        <v>0.60919540229885061</v>
      </c>
    </row>
    <row r="34" spans="1:13" ht="14.4" customHeight="1" x14ac:dyDescent="0.3">
      <c r="A34" s="807" t="s">
        <v>2468</v>
      </c>
      <c r="B34" s="798">
        <v>1348486.8199999996</v>
      </c>
      <c r="C34" s="748">
        <v>1</v>
      </c>
      <c r="D34" s="811">
        <v>802</v>
      </c>
      <c r="E34" s="814" t="s">
        <v>2468</v>
      </c>
      <c r="F34" s="798">
        <v>788024.08999999985</v>
      </c>
      <c r="G34" s="766">
        <v>0.58437656068451604</v>
      </c>
      <c r="H34" s="752">
        <v>493</v>
      </c>
      <c r="I34" s="789">
        <v>0.61471321695760595</v>
      </c>
      <c r="J34" s="817">
        <v>560462.72999999975</v>
      </c>
      <c r="K34" s="766">
        <v>0.41562343931548396</v>
      </c>
      <c r="L34" s="752">
        <v>309</v>
      </c>
      <c r="M34" s="789">
        <v>0.385286783042394</v>
      </c>
    </row>
    <row r="35" spans="1:13" ht="14.4" customHeight="1" thickBot="1" x14ac:dyDescent="0.35">
      <c r="A35" s="808" t="s">
        <v>2469</v>
      </c>
      <c r="B35" s="799">
        <v>111058.19</v>
      </c>
      <c r="C35" s="755">
        <v>1</v>
      </c>
      <c r="D35" s="812">
        <v>68</v>
      </c>
      <c r="E35" s="815" t="s">
        <v>2469</v>
      </c>
      <c r="F35" s="799">
        <v>57628.319999999992</v>
      </c>
      <c r="G35" s="767">
        <v>0.51890202784684314</v>
      </c>
      <c r="H35" s="759">
        <v>36</v>
      </c>
      <c r="I35" s="790">
        <v>0.52941176470588236</v>
      </c>
      <c r="J35" s="818">
        <v>53429.87</v>
      </c>
      <c r="K35" s="767">
        <v>0.48109797215315686</v>
      </c>
      <c r="L35" s="759">
        <v>32</v>
      </c>
      <c r="M35" s="790">
        <v>0.47058823529411764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63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5258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10188205.280000001</v>
      </c>
      <c r="N3" s="70">
        <f>SUBTOTAL(9,N7:N1048576)</f>
        <v>24471</v>
      </c>
      <c r="O3" s="70">
        <f>SUBTOTAL(9,O7:O1048576)</f>
        <v>7632</v>
      </c>
      <c r="P3" s="70">
        <f>SUBTOTAL(9,P7:P1048576)</f>
        <v>5527741.5199999968</v>
      </c>
      <c r="Q3" s="71">
        <f>IF(M3=0,0,P3/M3)</f>
        <v>0.54256283300958341</v>
      </c>
      <c r="R3" s="70">
        <f>SUBTOTAL(9,R7:R1048576)</f>
        <v>13676</v>
      </c>
      <c r="S3" s="71">
        <f>IF(N3=0,0,R3/N3)</f>
        <v>0.55886559601160557</v>
      </c>
      <c r="T3" s="70">
        <f>SUBTOTAL(9,T7:T1048576)</f>
        <v>4259</v>
      </c>
      <c r="U3" s="72">
        <f>IF(O3=0,0,T3/O3)</f>
        <v>0.5580450733752621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17</v>
      </c>
      <c r="B7" s="825" t="s">
        <v>2428</v>
      </c>
      <c r="C7" s="825" t="s">
        <v>2434</v>
      </c>
      <c r="D7" s="826" t="s">
        <v>5256</v>
      </c>
      <c r="E7" s="827" t="s">
        <v>2440</v>
      </c>
      <c r="F7" s="825" t="s">
        <v>2429</v>
      </c>
      <c r="G7" s="825" t="s">
        <v>2470</v>
      </c>
      <c r="H7" s="825" t="s">
        <v>596</v>
      </c>
      <c r="I7" s="825" t="s">
        <v>2471</v>
      </c>
      <c r="J7" s="825" t="s">
        <v>2472</v>
      </c>
      <c r="K7" s="825" t="s">
        <v>2473</v>
      </c>
      <c r="L7" s="828">
        <v>70.48</v>
      </c>
      <c r="M7" s="828">
        <v>140.96</v>
      </c>
      <c r="N7" s="825">
        <v>2</v>
      </c>
      <c r="O7" s="829">
        <v>1</v>
      </c>
      <c r="P7" s="828">
        <v>70.48</v>
      </c>
      <c r="Q7" s="830">
        <v>0.5</v>
      </c>
      <c r="R7" s="825">
        <v>1</v>
      </c>
      <c r="S7" s="830">
        <v>0.5</v>
      </c>
      <c r="T7" s="829">
        <v>0.5</v>
      </c>
      <c r="U7" s="231">
        <v>0.5</v>
      </c>
    </row>
    <row r="8" spans="1:21" ht="14.4" customHeight="1" x14ac:dyDescent="0.3">
      <c r="A8" s="831">
        <v>17</v>
      </c>
      <c r="B8" s="832" t="s">
        <v>2428</v>
      </c>
      <c r="C8" s="832" t="s">
        <v>2434</v>
      </c>
      <c r="D8" s="833" t="s">
        <v>5256</v>
      </c>
      <c r="E8" s="834" t="s">
        <v>2440</v>
      </c>
      <c r="F8" s="832" t="s">
        <v>2429</v>
      </c>
      <c r="G8" s="832" t="s">
        <v>2474</v>
      </c>
      <c r="H8" s="832" t="s">
        <v>596</v>
      </c>
      <c r="I8" s="832" t="s">
        <v>2475</v>
      </c>
      <c r="J8" s="832" t="s">
        <v>2476</v>
      </c>
      <c r="K8" s="832" t="s">
        <v>2477</v>
      </c>
      <c r="L8" s="835">
        <v>52.16</v>
      </c>
      <c r="M8" s="835">
        <v>312.95999999999998</v>
      </c>
      <c r="N8" s="832">
        <v>6</v>
      </c>
      <c r="O8" s="836">
        <v>1.5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17</v>
      </c>
      <c r="B9" s="832" t="s">
        <v>2428</v>
      </c>
      <c r="C9" s="832" t="s">
        <v>2434</v>
      </c>
      <c r="D9" s="833" t="s">
        <v>5256</v>
      </c>
      <c r="E9" s="834" t="s">
        <v>2440</v>
      </c>
      <c r="F9" s="832" t="s">
        <v>2429</v>
      </c>
      <c r="G9" s="832" t="s">
        <v>2478</v>
      </c>
      <c r="H9" s="832" t="s">
        <v>596</v>
      </c>
      <c r="I9" s="832" t="s">
        <v>2479</v>
      </c>
      <c r="J9" s="832" t="s">
        <v>1122</v>
      </c>
      <c r="K9" s="832" t="s">
        <v>1123</v>
      </c>
      <c r="L9" s="835">
        <v>51.43</v>
      </c>
      <c r="M9" s="835">
        <v>257.14999999999998</v>
      </c>
      <c r="N9" s="832">
        <v>5</v>
      </c>
      <c r="O9" s="836">
        <v>3.5</v>
      </c>
      <c r="P9" s="835">
        <v>205.72</v>
      </c>
      <c r="Q9" s="837">
        <v>0.8</v>
      </c>
      <c r="R9" s="832">
        <v>4</v>
      </c>
      <c r="S9" s="837">
        <v>0.8</v>
      </c>
      <c r="T9" s="836">
        <v>2.5</v>
      </c>
      <c r="U9" s="838">
        <v>0.7142857142857143</v>
      </c>
    </row>
    <row r="10" spans="1:21" ht="14.4" customHeight="1" x14ac:dyDescent="0.3">
      <c r="A10" s="831">
        <v>17</v>
      </c>
      <c r="B10" s="832" t="s">
        <v>2428</v>
      </c>
      <c r="C10" s="832" t="s">
        <v>2434</v>
      </c>
      <c r="D10" s="833" t="s">
        <v>5256</v>
      </c>
      <c r="E10" s="834" t="s">
        <v>2440</v>
      </c>
      <c r="F10" s="832" t="s">
        <v>2429</v>
      </c>
      <c r="G10" s="832" t="s">
        <v>2478</v>
      </c>
      <c r="H10" s="832" t="s">
        <v>596</v>
      </c>
      <c r="I10" s="832" t="s">
        <v>2479</v>
      </c>
      <c r="J10" s="832" t="s">
        <v>1122</v>
      </c>
      <c r="K10" s="832" t="s">
        <v>1123</v>
      </c>
      <c r="L10" s="835">
        <v>55.77</v>
      </c>
      <c r="M10" s="835">
        <v>557.70000000000005</v>
      </c>
      <c r="N10" s="832">
        <v>10</v>
      </c>
      <c r="O10" s="836">
        <v>5</v>
      </c>
      <c r="P10" s="835">
        <v>223.08</v>
      </c>
      <c r="Q10" s="837">
        <v>0.39999999999999997</v>
      </c>
      <c r="R10" s="832">
        <v>4</v>
      </c>
      <c r="S10" s="837">
        <v>0.4</v>
      </c>
      <c r="T10" s="836">
        <v>2.5</v>
      </c>
      <c r="U10" s="838">
        <v>0.5</v>
      </c>
    </row>
    <row r="11" spans="1:21" ht="14.4" customHeight="1" x14ac:dyDescent="0.3">
      <c r="A11" s="831">
        <v>17</v>
      </c>
      <c r="B11" s="832" t="s">
        <v>2428</v>
      </c>
      <c r="C11" s="832" t="s">
        <v>2434</v>
      </c>
      <c r="D11" s="833" t="s">
        <v>5256</v>
      </c>
      <c r="E11" s="834" t="s">
        <v>2440</v>
      </c>
      <c r="F11" s="832" t="s">
        <v>2429</v>
      </c>
      <c r="G11" s="832" t="s">
        <v>2480</v>
      </c>
      <c r="H11" s="832" t="s">
        <v>596</v>
      </c>
      <c r="I11" s="832" t="s">
        <v>2481</v>
      </c>
      <c r="J11" s="832" t="s">
        <v>2482</v>
      </c>
      <c r="K11" s="832" t="s">
        <v>2173</v>
      </c>
      <c r="L11" s="835">
        <v>196.2</v>
      </c>
      <c r="M11" s="835">
        <v>392.4</v>
      </c>
      <c r="N11" s="832">
        <v>2</v>
      </c>
      <c r="O11" s="836">
        <v>1</v>
      </c>
      <c r="P11" s="835">
        <v>196.2</v>
      </c>
      <c r="Q11" s="837">
        <v>0.5</v>
      </c>
      <c r="R11" s="832">
        <v>1</v>
      </c>
      <c r="S11" s="837">
        <v>0.5</v>
      </c>
      <c r="T11" s="836">
        <v>0.5</v>
      </c>
      <c r="U11" s="838">
        <v>0.5</v>
      </c>
    </row>
    <row r="12" spans="1:21" ht="14.4" customHeight="1" x14ac:dyDescent="0.3">
      <c r="A12" s="831">
        <v>17</v>
      </c>
      <c r="B12" s="832" t="s">
        <v>2428</v>
      </c>
      <c r="C12" s="832" t="s">
        <v>2434</v>
      </c>
      <c r="D12" s="833" t="s">
        <v>5256</v>
      </c>
      <c r="E12" s="834" t="s">
        <v>2440</v>
      </c>
      <c r="F12" s="832" t="s">
        <v>2429</v>
      </c>
      <c r="G12" s="832" t="s">
        <v>2480</v>
      </c>
      <c r="H12" s="832" t="s">
        <v>596</v>
      </c>
      <c r="I12" s="832" t="s">
        <v>2483</v>
      </c>
      <c r="J12" s="832" t="s">
        <v>2482</v>
      </c>
      <c r="K12" s="832" t="s">
        <v>2484</v>
      </c>
      <c r="L12" s="835">
        <v>392.41</v>
      </c>
      <c r="M12" s="835">
        <v>2354.46</v>
      </c>
      <c r="N12" s="832">
        <v>6</v>
      </c>
      <c r="O12" s="836">
        <v>3</v>
      </c>
      <c r="P12" s="835">
        <v>1569.64</v>
      </c>
      <c r="Q12" s="837">
        <v>0.66666666666666674</v>
      </c>
      <c r="R12" s="832">
        <v>4</v>
      </c>
      <c r="S12" s="837">
        <v>0.66666666666666663</v>
      </c>
      <c r="T12" s="836">
        <v>2</v>
      </c>
      <c r="U12" s="838">
        <v>0.66666666666666663</v>
      </c>
    </row>
    <row r="13" spans="1:21" ht="14.4" customHeight="1" x14ac:dyDescent="0.3">
      <c r="A13" s="831">
        <v>17</v>
      </c>
      <c r="B13" s="832" t="s">
        <v>2428</v>
      </c>
      <c r="C13" s="832" t="s">
        <v>2434</v>
      </c>
      <c r="D13" s="833" t="s">
        <v>5256</v>
      </c>
      <c r="E13" s="834" t="s">
        <v>2440</v>
      </c>
      <c r="F13" s="832" t="s">
        <v>2429</v>
      </c>
      <c r="G13" s="832" t="s">
        <v>2480</v>
      </c>
      <c r="H13" s="832" t="s">
        <v>596</v>
      </c>
      <c r="I13" s="832" t="s">
        <v>2485</v>
      </c>
      <c r="J13" s="832" t="s">
        <v>2482</v>
      </c>
      <c r="K13" s="832" t="s">
        <v>2486</v>
      </c>
      <c r="L13" s="835">
        <v>603.72</v>
      </c>
      <c r="M13" s="835">
        <v>2414.88</v>
      </c>
      <c r="N13" s="832">
        <v>4</v>
      </c>
      <c r="O13" s="836">
        <v>2.5</v>
      </c>
      <c r="P13" s="835">
        <v>603.72</v>
      </c>
      <c r="Q13" s="837">
        <v>0.25</v>
      </c>
      <c r="R13" s="832">
        <v>1</v>
      </c>
      <c r="S13" s="837">
        <v>0.25</v>
      </c>
      <c r="T13" s="836">
        <v>0.5</v>
      </c>
      <c r="U13" s="838">
        <v>0.2</v>
      </c>
    </row>
    <row r="14" spans="1:21" ht="14.4" customHeight="1" x14ac:dyDescent="0.3">
      <c r="A14" s="831">
        <v>17</v>
      </c>
      <c r="B14" s="832" t="s">
        <v>2428</v>
      </c>
      <c r="C14" s="832" t="s">
        <v>2434</v>
      </c>
      <c r="D14" s="833" t="s">
        <v>5256</v>
      </c>
      <c r="E14" s="834" t="s">
        <v>2440</v>
      </c>
      <c r="F14" s="832" t="s">
        <v>2429</v>
      </c>
      <c r="G14" s="832" t="s">
        <v>2480</v>
      </c>
      <c r="H14" s="832" t="s">
        <v>596</v>
      </c>
      <c r="I14" s="832" t="s">
        <v>2487</v>
      </c>
      <c r="J14" s="832" t="s">
        <v>2488</v>
      </c>
      <c r="K14" s="832" t="s">
        <v>2232</v>
      </c>
      <c r="L14" s="835">
        <v>139.77000000000001</v>
      </c>
      <c r="M14" s="835">
        <v>279.54000000000002</v>
      </c>
      <c r="N14" s="832">
        <v>2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17</v>
      </c>
      <c r="B15" s="832" t="s">
        <v>2428</v>
      </c>
      <c r="C15" s="832" t="s">
        <v>2434</v>
      </c>
      <c r="D15" s="833" t="s">
        <v>5256</v>
      </c>
      <c r="E15" s="834" t="s">
        <v>2440</v>
      </c>
      <c r="F15" s="832" t="s">
        <v>2429</v>
      </c>
      <c r="G15" s="832" t="s">
        <v>2480</v>
      </c>
      <c r="H15" s="832" t="s">
        <v>596</v>
      </c>
      <c r="I15" s="832" t="s">
        <v>2489</v>
      </c>
      <c r="J15" s="832" t="s">
        <v>2488</v>
      </c>
      <c r="K15" s="832" t="s">
        <v>2294</v>
      </c>
      <c r="L15" s="835">
        <v>430.05</v>
      </c>
      <c r="M15" s="835">
        <v>430.05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17</v>
      </c>
      <c r="B16" s="832" t="s">
        <v>2428</v>
      </c>
      <c r="C16" s="832" t="s">
        <v>2434</v>
      </c>
      <c r="D16" s="833" t="s">
        <v>5256</v>
      </c>
      <c r="E16" s="834" t="s">
        <v>2440</v>
      </c>
      <c r="F16" s="832" t="s">
        <v>2429</v>
      </c>
      <c r="G16" s="832" t="s">
        <v>2490</v>
      </c>
      <c r="H16" s="832" t="s">
        <v>649</v>
      </c>
      <c r="I16" s="832" t="s">
        <v>2491</v>
      </c>
      <c r="J16" s="832" t="s">
        <v>2492</v>
      </c>
      <c r="K16" s="832" t="s">
        <v>2493</v>
      </c>
      <c r="L16" s="835">
        <v>318.16000000000003</v>
      </c>
      <c r="M16" s="835">
        <v>636.32000000000005</v>
      </c>
      <c r="N16" s="832">
        <v>2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17</v>
      </c>
      <c r="B17" s="832" t="s">
        <v>2428</v>
      </c>
      <c r="C17" s="832" t="s">
        <v>2434</v>
      </c>
      <c r="D17" s="833" t="s">
        <v>5256</v>
      </c>
      <c r="E17" s="834" t="s">
        <v>2440</v>
      </c>
      <c r="F17" s="832" t="s">
        <v>2429</v>
      </c>
      <c r="G17" s="832" t="s">
        <v>2490</v>
      </c>
      <c r="H17" s="832" t="s">
        <v>649</v>
      </c>
      <c r="I17" s="832" t="s">
        <v>2491</v>
      </c>
      <c r="J17" s="832" t="s">
        <v>2492</v>
      </c>
      <c r="K17" s="832" t="s">
        <v>2493</v>
      </c>
      <c r="L17" s="835">
        <v>369.29</v>
      </c>
      <c r="M17" s="835">
        <v>369.29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17</v>
      </c>
      <c r="B18" s="832" t="s">
        <v>2428</v>
      </c>
      <c r="C18" s="832" t="s">
        <v>2434</v>
      </c>
      <c r="D18" s="833" t="s">
        <v>5256</v>
      </c>
      <c r="E18" s="834" t="s">
        <v>2440</v>
      </c>
      <c r="F18" s="832" t="s">
        <v>2429</v>
      </c>
      <c r="G18" s="832" t="s">
        <v>2490</v>
      </c>
      <c r="H18" s="832" t="s">
        <v>596</v>
      </c>
      <c r="I18" s="832" t="s">
        <v>2494</v>
      </c>
      <c r="J18" s="832" t="s">
        <v>2495</v>
      </c>
      <c r="K18" s="832" t="s">
        <v>2493</v>
      </c>
      <c r="L18" s="835">
        <v>318.16000000000003</v>
      </c>
      <c r="M18" s="835">
        <v>636.32000000000005</v>
      </c>
      <c r="N18" s="832">
        <v>2</v>
      </c>
      <c r="O18" s="836">
        <v>0.5</v>
      </c>
      <c r="P18" s="835">
        <v>636.32000000000005</v>
      </c>
      <c r="Q18" s="837">
        <v>1</v>
      </c>
      <c r="R18" s="832">
        <v>2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17</v>
      </c>
      <c r="B19" s="832" t="s">
        <v>2428</v>
      </c>
      <c r="C19" s="832" t="s">
        <v>2434</v>
      </c>
      <c r="D19" s="833" t="s">
        <v>5256</v>
      </c>
      <c r="E19" s="834" t="s">
        <v>2440</v>
      </c>
      <c r="F19" s="832" t="s">
        <v>2429</v>
      </c>
      <c r="G19" s="832" t="s">
        <v>2496</v>
      </c>
      <c r="H19" s="832" t="s">
        <v>596</v>
      </c>
      <c r="I19" s="832" t="s">
        <v>2497</v>
      </c>
      <c r="J19" s="832" t="s">
        <v>2498</v>
      </c>
      <c r="K19" s="832" t="s">
        <v>2499</v>
      </c>
      <c r="L19" s="835">
        <v>55.95</v>
      </c>
      <c r="M19" s="835">
        <v>167.85000000000002</v>
      </c>
      <c r="N19" s="832">
        <v>3</v>
      </c>
      <c r="O19" s="836">
        <v>1.5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17</v>
      </c>
      <c r="B20" s="832" t="s">
        <v>2428</v>
      </c>
      <c r="C20" s="832" t="s">
        <v>2434</v>
      </c>
      <c r="D20" s="833" t="s">
        <v>5256</v>
      </c>
      <c r="E20" s="834" t="s">
        <v>2440</v>
      </c>
      <c r="F20" s="832" t="s">
        <v>2429</v>
      </c>
      <c r="G20" s="832" t="s">
        <v>2500</v>
      </c>
      <c r="H20" s="832" t="s">
        <v>596</v>
      </c>
      <c r="I20" s="832" t="s">
        <v>2501</v>
      </c>
      <c r="J20" s="832" t="s">
        <v>1472</v>
      </c>
      <c r="K20" s="832" t="s">
        <v>1473</v>
      </c>
      <c r="L20" s="835">
        <v>103.8</v>
      </c>
      <c r="M20" s="835">
        <v>415.2</v>
      </c>
      <c r="N20" s="832">
        <v>4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17</v>
      </c>
      <c r="B21" s="832" t="s">
        <v>2428</v>
      </c>
      <c r="C21" s="832" t="s">
        <v>2434</v>
      </c>
      <c r="D21" s="833" t="s">
        <v>5256</v>
      </c>
      <c r="E21" s="834" t="s">
        <v>2440</v>
      </c>
      <c r="F21" s="832" t="s">
        <v>2429</v>
      </c>
      <c r="G21" s="832" t="s">
        <v>2500</v>
      </c>
      <c r="H21" s="832" t="s">
        <v>649</v>
      </c>
      <c r="I21" s="832" t="s">
        <v>2502</v>
      </c>
      <c r="J21" s="832" t="s">
        <v>2503</v>
      </c>
      <c r="K21" s="832" t="s">
        <v>1473</v>
      </c>
      <c r="L21" s="835">
        <v>103.8</v>
      </c>
      <c r="M21" s="835">
        <v>622.79999999999995</v>
      </c>
      <c r="N21" s="832">
        <v>6</v>
      </c>
      <c r="O21" s="836">
        <v>2.5</v>
      </c>
      <c r="P21" s="835">
        <v>311.39999999999998</v>
      </c>
      <c r="Q21" s="837">
        <v>0.5</v>
      </c>
      <c r="R21" s="832">
        <v>3</v>
      </c>
      <c r="S21" s="837">
        <v>0.5</v>
      </c>
      <c r="T21" s="836">
        <v>1.5</v>
      </c>
      <c r="U21" s="838">
        <v>0.6</v>
      </c>
    </row>
    <row r="22" spans="1:21" ht="14.4" customHeight="1" x14ac:dyDescent="0.3">
      <c r="A22" s="831">
        <v>17</v>
      </c>
      <c r="B22" s="832" t="s">
        <v>2428</v>
      </c>
      <c r="C22" s="832" t="s">
        <v>2434</v>
      </c>
      <c r="D22" s="833" t="s">
        <v>5256</v>
      </c>
      <c r="E22" s="834" t="s">
        <v>2440</v>
      </c>
      <c r="F22" s="832" t="s">
        <v>2429</v>
      </c>
      <c r="G22" s="832" t="s">
        <v>2504</v>
      </c>
      <c r="H22" s="832" t="s">
        <v>596</v>
      </c>
      <c r="I22" s="832" t="s">
        <v>2505</v>
      </c>
      <c r="J22" s="832" t="s">
        <v>2506</v>
      </c>
      <c r="K22" s="832" t="s">
        <v>2507</v>
      </c>
      <c r="L22" s="835">
        <v>161.06</v>
      </c>
      <c r="M22" s="835">
        <v>322.12</v>
      </c>
      <c r="N22" s="832">
        <v>2</v>
      </c>
      <c r="O22" s="836">
        <v>1</v>
      </c>
      <c r="P22" s="835">
        <v>161.06</v>
      </c>
      <c r="Q22" s="837">
        <v>0.5</v>
      </c>
      <c r="R22" s="832">
        <v>1</v>
      </c>
      <c r="S22" s="837">
        <v>0.5</v>
      </c>
      <c r="T22" s="836">
        <v>0.5</v>
      </c>
      <c r="U22" s="838">
        <v>0.5</v>
      </c>
    </row>
    <row r="23" spans="1:21" ht="14.4" customHeight="1" x14ac:dyDescent="0.3">
      <c r="A23" s="831">
        <v>17</v>
      </c>
      <c r="B23" s="832" t="s">
        <v>2428</v>
      </c>
      <c r="C23" s="832" t="s">
        <v>2434</v>
      </c>
      <c r="D23" s="833" t="s">
        <v>5256</v>
      </c>
      <c r="E23" s="834" t="s">
        <v>2440</v>
      </c>
      <c r="F23" s="832" t="s">
        <v>2429</v>
      </c>
      <c r="G23" s="832" t="s">
        <v>2508</v>
      </c>
      <c r="H23" s="832" t="s">
        <v>649</v>
      </c>
      <c r="I23" s="832" t="s">
        <v>2342</v>
      </c>
      <c r="J23" s="832" t="s">
        <v>1048</v>
      </c>
      <c r="K23" s="832" t="s">
        <v>2343</v>
      </c>
      <c r="L23" s="835">
        <v>117.55</v>
      </c>
      <c r="M23" s="835">
        <v>117.55</v>
      </c>
      <c r="N23" s="832">
        <v>1</v>
      </c>
      <c r="O23" s="836">
        <v>0.5</v>
      </c>
      <c r="P23" s="835">
        <v>117.55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17</v>
      </c>
      <c r="B24" s="832" t="s">
        <v>2428</v>
      </c>
      <c r="C24" s="832" t="s">
        <v>2434</v>
      </c>
      <c r="D24" s="833" t="s">
        <v>5256</v>
      </c>
      <c r="E24" s="834" t="s">
        <v>2440</v>
      </c>
      <c r="F24" s="832" t="s">
        <v>2429</v>
      </c>
      <c r="G24" s="832" t="s">
        <v>2509</v>
      </c>
      <c r="H24" s="832" t="s">
        <v>596</v>
      </c>
      <c r="I24" s="832" t="s">
        <v>2510</v>
      </c>
      <c r="J24" s="832" t="s">
        <v>2511</v>
      </c>
      <c r="K24" s="832" t="s">
        <v>2512</v>
      </c>
      <c r="L24" s="835">
        <v>0</v>
      </c>
      <c r="M24" s="835">
        <v>0</v>
      </c>
      <c r="N24" s="832">
        <v>23</v>
      </c>
      <c r="O24" s="836">
        <v>4.5</v>
      </c>
      <c r="P24" s="835">
        <v>0</v>
      </c>
      <c r="Q24" s="837"/>
      <c r="R24" s="832">
        <v>8</v>
      </c>
      <c r="S24" s="837">
        <v>0.34782608695652173</v>
      </c>
      <c r="T24" s="836">
        <v>1.5</v>
      </c>
      <c r="U24" s="838">
        <v>0.33333333333333331</v>
      </c>
    </row>
    <row r="25" spans="1:21" ht="14.4" customHeight="1" x14ac:dyDescent="0.3">
      <c r="A25" s="831">
        <v>17</v>
      </c>
      <c r="B25" s="832" t="s">
        <v>2428</v>
      </c>
      <c r="C25" s="832" t="s">
        <v>2434</v>
      </c>
      <c r="D25" s="833" t="s">
        <v>5256</v>
      </c>
      <c r="E25" s="834" t="s">
        <v>2440</v>
      </c>
      <c r="F25" s="832" t="s">
        <v>2429</v>
      </c>
      <c r="G25" s="832" t="s">
        <v>2513</v>
      </c>
      <c r="H25" s="832" t="s">
        <v>596</v>
      </c>
      <c r="I25" s="832" t="s">
        <v>2514</v>
      </c>
      <c r="J25" s="832" t="s">
        <v>696</v>
      </c>
      <c r="K25" s="832" t="s">
        <v>697</v>
      </c>
      <c r="L25" s="835">
        <v>65.989999999999995</v>
      </c>
      <c r="M25" s="835">
        <v>395.93999999999994</v>
      </c>
      <c r="N25" s="832">
        <v>6</v>
      </c>
      <c r="O25" s="836">
        <v>1</v>
      </c>
      <c r="P25" s="835">
        <v>395.93999999999994</v>
      </c>
      <c r="Q25" s="837">
        <v>1</v>
      </c>
      <c r="R25" s="832">
        <v>6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17</v>
      </c>
      <c r="B26" s="832" t="s">
        <v>2428</v>
      </c>
      <c r="C26" s="832" t="s">
        <v>2434</v>
      </c>
      <c r="D26" s="833" t="s">
        <v>5256</v>
      </c>
      <c r="E26" s="834" t="s">
        <v>2440</v>
      </c>
      <c r="F26" s="832" t="s">
        <v>2429</v>
      </c>
      <c r="G26" s="832" t="s">
        <v>2515</v>
      </c>
      <c r="H26" s="832" t="s">
        <v>596</v>
      </c>
      <c r="I26" s="832" t="s">
        <v>2516</v>
      </c>
      <c r="J26" s="832" t="s">
        <v>2517</v>
      </c>
      <c r="K26" s="832" t="s">
        <v>2518</v>
      </c>
      <c r="L26" s="835">
        <v>1891.17</v>
      </c>
      <c r="M26" s="835">
        <v>5673.51</v>
      </c>
      <c r="N26" s="832">
        <v>3</v>
      </c>
      <c r="O26" s="836">
        <v>1</v>
      </c>
      <c r="P26" s="835">
        <v>5673.51</v>
      </c>
      <c r="Q26" s="837">
        <v>1</v>
      </c>
      <c r="R26" s="832">
        <v>3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17</v>
      </c>
      <c r="B27" s="832" t="s">
        <v>2428</v>
      </c>
      <c r="C27" s="832" t="s">
        <v>2434</v>
      </c>
      <c r="D27" s="833" t="s">
        <v>5256</v>
      </c>
      <c r="E27" s="834" t="s">
        <v>2440</v>
      </c>
      <c r="F27" s="832" t="s">
        <v>2429</v>
      </c>
      <c r="G27" s="832" t="s">
        <v>2515</v>
      </c>
      <c r="H27" s="832" t="s">
        <v>596</v>
      </c>
      <c r="I27" s="832" t="s">
        <v>2519</v>
      </c>
      <c r="J27" s="832" t="s">
        <v>2517</v>
      </c>
      <c r="K27" s="832" t="s">
        <v>2520</v>
      </c>
      <c r="L27" s="835">
        <v>1188.46</v>
      </c>
      <c r="M27" s="835">
        <v>3565.38</v>
      </c>
      <c r="N27" s="832">
        <v>3</v>
      </c>
      <c r="O27" s="836">
        <v>0.5</v>
      </c>
      <c r="P27" s="835">
        <v>3565.38</v>
      </c>
      <c r="Q27" s="837">
        <v>1</v>
      </c>
      <c r="R27" s="832">
        <v>3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17</v>
      </c>
      <c r="B28" s="832" t="s">
        <v>2428</v>
      </c>
      <c r="C28" s="832" t="s">
        <v>2434</v>
      </c>
      <c r="D28" s="833" t="s">
        <v>5256</v>
      </c>
      <c r="E28" s="834" t="s">
        <v>2440</v>
      </c>
      <c r="F28" s="832" t="s">
        <v>2429</v>
      </c>
      <c r="G28" s="832" t="s">
        <v>2515</v>
      </c>
      <c r="H28" s="832" t="s">
        <v>596</v>
      </c>
      <c r="I28" s="832" t="s">
        <v>2521</v>
      </c>
      <c r="J28" s="832" t="s">
        <v>2517</v>
      </c>
      <c r="K28" s="832" t="s">
        <v>2522</v>
      </c>
      <c r="L28" s="835">
        <v>2026.32</v>
      </c>
      <c r="M28" s="835">
        <v>14184.24</v>
      </c>
      <c r="N28" s="832">
        <v>7</v>
      </c>
      <c r="O28" s="836">
        <v>1.5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17</v>
      </c>
      <c r="B29" s="832" t="s">
        <v>2428</v>
      </c>
      <c r="C29" s="832" t="s">
        <v>2434</v>
      </c>
      <c r="D29" s="833" t="s">
        <v>5256</v>
      </c>
      <c r="E29" s="834" t="s">
        <v>2440</v>
      </c>
      <c r="F29" s="832" t="s">
        <v>2429</v>
      </c>
      <c r="G29" s="832" t="s">
        <v>2523</v>
      </c>
      <c r="H29" s="832" t="s">
        <v>596</v>
      </c>
      <c r="I29" s="832" t="s">
        <v>2524</v>
      </c>
      <c r="J29" s="832" t="s">
        <v>2525</v>
      </c>
      <c r="K29" s="832" t="s">
        <v>2526</v>
      </c>
      <c r="L29" s="835">
        <v>0</v>
      </c>
      <c r="M29" s="835">
        <v>0</v>
      </c>
      <c r="N29" s="832">
        <v>1</v>
      </c>
      <c r="O29" s="836">
        <v>0.5</v>
      </c>
      <c r="P29" s="835">
        <v>0</v>
      </c>
      <c r="Q29" s="837"/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17</v>
      </c>
      <c r="B30" s="832" t="s">
        <v>2428</v>
      </c>
      <c r="C30" s="832" t="s">
        <v>2434</v>
      </c>
      <c r="D30" s="833" t="s">
        <v>5256</v>
      </c>
      <c r="E30" s="834" t="s">
        <v>2440</v>
      </c>
      <c r="F30" s="832" t="s">
        <v>2429</v>
      </c>
      <c r="G30" s="832" t="s">
        <v>2527</v>
      </c>
      <c r="H30" s="832" t="s">
        <v>596</v>
      </c>
      <c r="I30" s="832" t="s">
        <v>2528</v>
      </c>
      <c r="J30" s="832" t="s">
        <v>2529</v>
      </c>
      <c r="K30" s="832" t="s">
        <v>2530</v>
      </c>
      <c r="L30" s="835">
        <v>176.32</v>
      </c>
      <c r="M30" s="835">
        <v>176.32</v>
      </c>
      <c r="N30" s="832">
        <v>1</v>
      </c>
      <c r="O30" s="836">
        <v>0.5</v>
      </c>
      <c r="P30" s="835">
        <v>176.32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17</v>
      </c>
      <c r="B31" s="832" t="s">
        <v>2428</v>
      </c>
      <c r="C31" s="832" t="s">
        <v>2434</v>
      </c>
      <c r="D31" s="833" t="s">
        <v>5256</v>
      </c>
      <c r="E31" s="834" t="s">
        <v>2440</v>
      </c>
      <c r="F31" s="832" t="s">
        <v>2429</v>
      </c>
      <c r="G31" s="832" t="s">
        <v>2531</v>
      </c>
      <c r="H31" s="832" t="s">
        <v>596</v>
      </c>
      <c r="I31" s="832" t="s">
        <v>2532</v>
      </c>
      <c r="J31" s="832" t="s">
        <v>727</v>
      </c>
      <c r="K31" s="832" t="s">
        <v>729</v>
      </c>
      <c r="L31" s="835">
        <v>18.809999999999999</v>
      </c>
      <c r="M31" s="835">
        <v>75.239999999999995</v>
      </c>
      <c r="N31" s="832">
        <v>4</v>
      </c>
      <c r="O31" s="836">
        <v>2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17</v>
      </c>
      <c r="B32" s="832" t="s">
        <v>2428</v>
      </c>
      <c r="C32" s="832" t="s">
        <v>2434</v>
      </c>
      <c r="D32" s="833" t="s">
        <v>5256</v>
      </c>
      <c r="E32" s="834" t="s">
        <v>2440</v>
      </c>
      <c r="F32" s="832" t="s">
        <v>2429</v>
      </c>
      <c r="G32" s="832" t="s">
        <v>2533</v>
      </c>
      <c r="H32" s="832" t="s">
        <v>596</v>
      </c>
      <c r="I32" s="832" t="s">
        <v>2534</v>
      </c>
      <c r="J32" s="832" t="s">
        <v>2535</v>
      </c>
      <c r="K32" s="832" t="s">
        <v>2536</v>
      </c>
      <c r="L32" s="835">
        <v>140.94999999999999</v>
      </c>
      <c r="M32" s="835">
        <v>281.89999999999998</v>
      </c>
      <c r="N32" s="832">
        <v>2</v>
      </c>
      <c r="O32" s="836">
        <v>1.5</v>
      </c>
      <c r="P32" s="835">
        <v>140.94999999999999</v>
      </c>
      <c r="Q32" s="837">
        <v>0.5</v>
      </c>
      <c r="R32" s="832">
        <v>1</v>
      </c>
      <c r="S32" s="837">
        <v>0.5</v>
      </c>
      <c r="T32" s="836">
        <v>1</v>
      </c>
      <c r="U32" s="838">
        <v>0.66666666666666663</v>
      </c>
    </row>
    <row r="33" spans="1:21" ht="14.4" customHeight="1" x14ac:dyDescent="0.3">
      <c r="A33" s="831">
        <v>17</v>
      </c>
      <c r="B33" s="832" t="s">
        <v>2428</v>
      </c>
      <c r="C33" s="832" t="s">
        <v>2434</v>
      </c>
      <c r="D33" s="833" t="s">
        <v>5256</v>
      </c>
      <c r="E33" s="834" t="s">
        <v>2440</v>
      </c>
      <c r="F33" s="832" t="s">
        <v>2429</v>
      </c>
      <c r="G33" s="832" t="s">
        <v>2533</v>
      </c>
      <c r="H33" s="832" t="s">
        <v>596</v>
      </c>
      <c r="I33" s="832" t="s">
        <v>2537</v>
      </c>
      <c r="J33" s="832" t="s">
        <v>2535</v>
      </c>
      <c r="K33" s="832" t="s">
        <v>2538</v>
      </c>
      <c r="L33" s="835">
        <v>211.42</v>
      </c>
      <c r="M33" s="835">
        <v>634.26</v>
      </c>
      <c r="N33" s="832">
        <v>3</v>
      </c>
      <c r="O33" s="836">
        <v>1</v>
      </c>
      <c r="P33" s="835">
        <v>634.26</v>
      </c>
      <c r="Q33" s="837">
        <v>1</v>
      </c>
      <c r="R33" s="832">
        <v>3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17</v>
      </c>
      <c r="B34" s="832" t="s">
        <v>2428</v>
      </c>
      <c r="C34" s="832" t="s">
        <v>2434</v>
      </c>
      <c r="D34" s="833" t="s">
        <v>5256</v>
      </c>
      <c r="E34" s="834" t="s">
        <v>2440</v>
      </c>
      <c r="F34" s="832" t="s">
        <v>2429</v>
      </c>
      <c r="G34" s="832" t="s">
        <v>2539</v>
      </c>
      <c r="H34" s="832" t="s">
        <v>596</v>
      </c>
      <c r="I34" s="832" t="s">
        <v>2540</v>
      </c>
      <c r="J34" s="832" t="s">
        <v>2541</v>
      </c>
      <c r="K34" s="832" t="s">
        <v>2542</v>
      </c>
      <c r="L34" s="835">
        <v>52.87</v>
      </c>
      <c r="M34" s="835">
        <v>158.60999999999999</v>
      </c>
      <c r="N34" s="832">
        <v>3</v>
      </c>
      <c r="O34" s="836">
        <v>1</v>
      </c>
      <c r="P34" s="835">
        <v>52.87</v>
      </c>
      <c r="Q34" s="837">
        <v>0.33333333333333337</v>
      </c>
      <c r="R34" s="832">
        <v>1</v>
      </c>
      <c r="S34" s="837">
        <v>0.33333333333333331</v>
      </c>
      <c r="T34" s="836">
        <v>0.5</v>
      </c>
      <c r="U34" s="838">
        <v>0.5</v>
      </c>
    </row>
    <row r="35" spans="1:21" ht="14.4" customHeight="1" x14ac:dyDescent="0.3">
      <c r="A35" s="831">
        <v>17</v>
      </c>
      <c r="B35" s="832" t="s">
        <v>2428</v>
      </c>
      <c r="C35" s="832" t="s">
        <v>2434</v>
      </c>
      <c r="D35" s="833" t="s">
        <v>5256</v>
      </c>
      <c r="E35" s="834" t="s">
        <v>2440</v>
      </c>
      <c r="F35" s="832" t="s">
        <v>2429</v>
      </c>
      <c r="G35" s="832" t="s">
        <v>2539</v>
      </c>
      <c r="H35" s="832" t="s">
        <v>596</v>
      </c>
      <c r="I35" s="832" t="s">
        <v>2543</v>
      </c>
      <c r="J35" s="832" t="s">
        <v>2544</v>
      </c>
      <c r="K35" s="832" t="s">
        <v>2545</v>
      </c>
      <c r="L35" s="835">
        <v>0</v>
      </c>
      <c r="M35" s="835">
        <v>0</v>
      </c>
      <c r="N35" s="832">
        <v>2</v>
      </c>
      <c r="O35" s="836">
        <v>1.5</v>
      </c>
      <c r="P35" s="835">
        <v>0</v>
      </c>
      <c r="Q35" s="837"/>
      <c r="R35" s="832">
        <v>1</v>
      </c>
      <c r="S35" s="837">
        <v>0.5</v>
      </c>
      <c r="T35" s="836">
        <v>0.5</v>
      </c>
      <c r="U35" s="838">
        <v>0.33333333333333331</v>
      </c>
    </row>
    <row r="36" spans="1:21" ht="14.4" customHeight="1" x14ac:dyDescent="0.3">
      <c r="A36" s="831">
        <v>17</v>
      </c>
      <c r="B36" s="832" t="s">
        <v>2428</v>
      </c>
      <c r="C36" s="832" t="s">
        <v>2434</v>
      </c>
      <c r="D36" s="833" t="s">
        <v>5256</v>
      </c>
      <c r="E36" s="834" t="s">
        <v>2440</v>
      </c>
      <c r="F36" s="832" t="s">
        <v>2429</v>
      </c>
      <c r="G36" s="832" t="s">
        <v>2539</v>
      </c>
      <c r="H36" s="832" t="s">
        <v>596</v>
      </c>
      <c r="I36" s="832" t="s">
        <v>2546</v>
      </c>
      <c r="J36" s="832" t="s">
        <v>2547</v>
      </c>
      <c r="K36" s="832" t="s">
        <v>2548</v>
      </c>
      <c r="L36" s="835">
        <v>11.75</v>
      </c>
      <c r="M36" s="835">
        <v>47</v>
      </c>
      <c r="N36" s="832">
        <v>4</v>
      </c>
      <c r="O36" s="836">
        <v>2</v>
      </c>
      <c r="P36" s="835">
        <v>11.75</v>
      </c>
      <c r="Q36" s="837">
        <v>0.25</v>
      </c>
      <c r="R36" s="832">
        <v>1</v>
      </c>
      <c r="S36" s="837">
        <v>0.25</v>
      </c>
      <c r="T36" s="836">
        <v>0.5</v>
      </c>
      <c r="U36" s="838">
        <v>0.25</v>
      </c>
    </row>
    <row r="37" spans="1:21" ht="14.4" customHeight="1" x14ac:dyDescent="0.3">
      <c r="A37" s="831">
        <v>17</v>
      </c>
      <c r="B37" s="832" t="s">
        <v>2428</v>
      </c>
      <c r="C37" s="832" t="s">
        <v>2434</v>
      </c>
      <c r="D37" s="833" t="s">
        <v>5256</v>
      </c>
      <c r="E37" s="834" t="s">
        <v>2440</v>
      </c>
      <c r="F37" s="832" t="s">
        <v>2429</v>
      </c>
      <c r="G37" s="832" t="s">
        <v>2539</v>
      </c>
      <c r="H37" s="832" t="s">
        <v>596</v>
      </c>
      <c r="I37" s="832" t="s">
        <v>2549</v>
      </c>
      <c r="J37" s="832" t="s">
        <v>1664</v>
      </c>
      <c r="K37" s="832" t="s">
        <v>2550</v>
      </c>
      <c r="L37" s="835">
        <v>46.99</v>
      </c>
      <c r="M37" s="835">
        <v>234.95</v>
      </c>
      <c r="N37" s="832">
        <v>5</v>
      </c>
      <c r="O37" s="836">
        <v>2</v>
      </c>
      <c r="P37" s="835">
        <v>93.98</v>
      </c>
      <c r="Q37" s="837">
        <v>0.4</v>
      </c>
      <c r="R37" s="832">
        <v>2</v>
      </c>
      <c r="S37" s="837">
        <v>0.4</v>
      </c>
      <c r="T37" s="836">
        <v>1.5</v>
      </c>
      <c r="U37" s="838">
        <v>0.75</v>
      </c>
    </row>
    <row r="38" spans="1:21" ht="14.4" customHeight="1" x14ac:dyDescent="0.3">
      <c r="A38" s="831">
        <v>17</v>
      </c>
      <c r="B38" s="832" t="s">
        <v>2428</v>
      </c>
      <c r="C38" s="832" t="s">
        <v>2434</v>
      </c>
      <c r="D38" s="833" t="s">
        <v>5256</v>
      </c>
      <c r="E38" s="834" t="s">
        <v>2440</v>
      </c>
      <c r="F38" s="832" t="s">
        <v>2429</v>
      </c>
      <c r="G38" s="832" t="s">
        <v>2539</v>
      </c>
      <c r="H38" s="832" t="s">
        <v>596</v>
      </c>
      <c r="I38" s="832" t="s">
        <v>2551</v>
      </c>
      <c r="J38" s="832" t="s">
        <v>1664</v>
      </c>
      <c r="K38" s="832" t="s">
        <v>2552</v>
      </c>
      <c r="L38" s="835">
        <v>117.47</v>
      </c>
      <c r="M38" s="835">
        <v>117.47</v>
      </c>
      <c r="N38" s="832">
        <v>1</v>
      </c>
      <c r="O38" s="836">
        <v>0.5</v>
      </c>
      <c r="P38" s="835">
        <v>117.47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17</v>
      </c>
      <c r="B39" s="832" t="s">
        <v>2428</v>
      </c>
      <c r="C39" s="832" t="s">
        <v>2434</v>
      </c>
      <c r="D39" s="833" t="s">
        <v>5256</v>
      </c>
      <c r="E39" s="834" t="s">
        <v>2440</v>
      </c>
      <c r="F39" s="832" t="s">
        <v>2429</v>
      </c>
      <c r="G39" s="832" t="s">
        <v>2539</v>
      </c>
      <c r="H39" s="832" t="s">
        <v>596</v>
      </c>
      <c r="I39" s="832" t="s">
        <v>2553</v>
      </c>
      <c r="J39" s="832" t="s">
        <v>1664</v>
      </c>
      <c r="K39" s="832" t="s">
        <v>1133</v>
      </c>
      <c r="L39" s="835">
        <v>234.94</v>
      </c>
      <c r="M39" s="835">
        <v>234.94</v>
      </c>
      <c r="N39" s="832">
        <v>1</v>
      </c>
      <c r="O39" s="836">
        <v>0.5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17</v>
      </c>
      <c r="B40" s="832" t="s">
        <v>2428</v>
      </c>
      <c r="C40" s="832" t="s">
        <v>2434</v>
      </c>
      <c r="D40" s="833" t="s">
        <v>5256</v>
      </c>
      <c r="E40" s="834" t="s">
        <v>2440</v>
      </c>
      <c r="F40" s="832" t="s">
        <v>2429</v>
      </c>
      <c r="G40" s="832" t="s">
        <v>2539</v>
      </c>
      <c r="H40" s="832" t="s">
        <v>596</v>
      </c>
      <c r="I40" s="832" t="s">
        <v>2554</v>
      </c>
      <c r="J40" s="832" t="s">
        <v>2555</v>
      </c>
      <c r="K40" s="832" t="s">
        <v>2556</v>
      </c>
      <c r="L40" s="835">
        <v>39.020000000000003</v>
      </c>
      <c r="M40" s="835">
        <v>234.12</v>
      </c>
      <c r="N40" s="832">
        <v>6</v>
      </c>
      <c r="O40" s="836">
        <v>1.5</v>
      </c>
      <c r="P40" s="835">
        <v>234.12</v>
      </c>
      <c r="Q40" s="837">
        <v>1</v>
      </c>
      <c r="R40" s="832">
        <v>6</v>
      </c>
      <c r="S40" s="837">
        <v>1</v>
      </c>
      <c r="T40" s="836">
        <v>1.5</v>
      </c>
      <c r="U40" s="838">
        <v>1</v>
      </c>
    </row>
    <row r="41" spans="1:21" ht="14.4" customHeight="1" x14ac:dyDescent="0.3">
      <c r="A41" s="831">
        <v>17</v>
      </c>
      <c r="B41" s="832" t="s">
        <v>2428</v>
      </c>
      <c r="C41" s="832" t="s">
        <v>2434</v>
      </c>
      <c r="D41" s="833" t="s">
        <v>5256</v>
      </c>
      <c r="E41" s="834" t="s">
        <v>2440</v>
      </c>
      <c r="F41" s="832" t="s">
        <v>2429</v>
      </c>
      <c r="G41" s="832" t="s">
        <v>2557</v>
      </c>
      <c r="H41" s="832" t="s">
        <v>596</v>
      </c>
      <c r="I41" s="832" t="s">
        <v>2558</v>
      </c>
      <c r="J41" s="832" t="s">
        <v>720</v>
      </c>
      <c r="K41" s="832" t="s">
        <v>2559</v>
      </c>
      <c r="L41" s="835">
        <v>91.11</v>
      </c>
      <c r="M41" s="835">
        <v>273.33</v>
      </c>
      <c r="N41" s="832">
        <v>3</v>
      </c>
      <c r="O41" s="836">
        <v>0.5</v>
      </c>
      <c r="P41" s="835">
        <v>273.33</v>
      </c>
      <c r="Q41" s="837">
        <v>1</v>
      </c>
      <c r="R41" s="832">
        <v>3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17</v>
      </c>
      <c r="B42" s="832" t="s">
        <v>2428</v>
      </c>
      <c r="C42" s="832" t="s">
        <v>2434</v>
      </c>
      <c r="D42" s="833" t="s">
        <v>5256</v>
      </c>
      <c r="E42" s="834" t="s">
        <v>2440</v>
      </c>
      <c r="F42" s="832" t="s">
        <v>2429</v>
      </c>
      <c r="G42" s="832" t="s">
        <v>2560</v>
      </c>
      <c r="H42" s="832" t="s">
        <v>596</v>
      </c>
      <c r="I42" s="832" t="s">
        <v>2561</v>
      </c>
      <c r="J42" s="832" t="s">
        <v>2562</v>
      </c>
      <c r="K42" s="832" t="s">
        <v>2323</v>
      </c>
      <c r="L42" s="835">
        <v>1849.56</v>
      </c>
      <c r="M42" s="835">
        <v>3699.12</v>
      </c>
      <c r="N42" s="832">
        <v>2</v>
      </c>
      <c r="O42" s="836">
        <v>1.5</v>
      </c>
      <c r="P42" s="835">
        <v>1849.56</v>
      </c>
      <c r="Q42" s="837">
        <v>0.5</v>
      </c>
      <c r="R42" s="832">
        <v>1</v>
      </c>
      <c r="S42" s="837">
        <v>0.5</v>
      </c>
      <c r="T42" s="836">
        <v>1</v>
      </c>
      <c r="U42" s="838">
        <v>0.66666666666666663</v>
      </c>
    </row>
    <row r="43" spans="1:21" ht="14.4" customHeight="1" x14ac:dyDescent="0.3">
      <c r="A43" s="831">
        <v>17</v>
      </c>
      <c r="B43" s="832" t="s">
        <v>2428</v>
      </c>
      <c r="C43" s="832" t="s">
        <v>2434</v>
      </c>
      <c r="D43" s="833" t="s">
        <v>5256</v>
      </c>
      <c r="E43" s="834" t="s">
        <v>2440</v>
      </c>
      <c r="F43" s="832" t="s">
        <v>2429</v>
      </c>
      <c r="G43" s="832" t="s">
        <v>2560</v>
      </c>
      <c r="H43" s="832" t="s">
        <v>596</v>
      </c>
      <c r="I43" s="832" t="s">
        <v>2563</v>
      </c>
      <c r="J43" s="832" t="s">
        <v>2562</v>
      </c>
      <c r="K43" s="832" t="s">
        <v>2564</v>
      </c>
      <c r="L43" s="835">
        <v>1585.33</v>
      </c>
      <c r="M43" s="835">
        <v>3170.66</v>
      </c>
      <c r="N43" s="832">
        <v>2</v>
      </c>
      <c r="O43" s="836">
        <v>2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17</v>
      </c>
      <c r="B44" s="832" t="s">
        <v>2428</v>
      </c>
      <c r="C44" s="832" t="s">
        <v>2434</v>
      </c>
      <c r="D44" s="833" t="s">
        <v>5256</v>
      </c>
      <c r="E44" s="834" t="s">
        <v>2440</v>
      </c>
      <c r="F44" s="832" t="s">
        <v>2429</v>
      </c>
      <c r="G44" s="832" t="s">
        <v>2565</v>
      </c>
      <c r="H44" s="832" t="s">
        <v>596</v>
      </c>
      <c r="I44" s="832" t="s">
        <v>2566</v>
      </c>
      <c r="J44" s="832" t="s">
        <v>1561</v>
      </c>
      <c r="K44" s="832" t="s">
        <v>2567</v>
      </c>
      <c r="L44" s="835">
        <v>29.13</v>
      </c>
      <c r="M44" s="835">
        <v>116.52</v>
      </c>
      <c r="N44" s="832">
        <v>4</v>
      </c>
      <c r="O44" s="836">
        <v>0.5</v>
      </c>
      <c r="P44" s="835">
        <v>116.52</v>
      </c>
      <c r="Q44" s="837">
        <v>1</v>
      </c>
      <c r="R44" s="832">
        <v>4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17</v>
      </c>
      <c r="B45" s="832" t="s">
        <v>2428</v>
      </c>
      <c r="C45" s="832" t="s">
        <v>2434</v>
      </c>
      <c r="D45" s="833" t="s">
        <v>5256</v>
      </c>
      <c r="E45" s="834" t="s">
        <v>2440</v>
      </c>
      <c r="F45" s="832" t="s">
        <v>2429</v>
      </c>
      <c r="G45" s="832" t="s">
        <v>2565</v>
      </c>
      <c r="H45" s="832" t="s">
        <v>596</v>
      </c>
      <c r="I45" s="832" t="s">
        <v>2566</v>
      </c>
      <c r="J45" s="832" t="s">
        <v>1561</v>
      </c>
      <c r="K45" s="832" t="s">
        <v>2567</v>
      </c>
      <c r="L45" s="835">
        <v>24.68</v>
      </c>
      <c r="M45" s="835">
        <v>49.36</v>
      </c>
      <c r="N45" s="832">
        <v>2</v>
      </c>
      <c r="O45" s="836">
        <v>0.5</v>
      </c>
      <c r="P45" s="835">
        <v>49.36</v>
      </c>
      <c r="Q45" s="837">
        <v>1</v>
      </c>
      <c r="R45" s="832">
        <v>2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17</v>
      </c>
      <c r="B46" s="832" t="s">
        <v>2428</v>
      </c>
      <c r="C46" s="832" t="s">
        <v>2434</v>
      </c>
      <c r="D46" s="833" t="s">
        <v>5256</v>
      </c>
      <c r="E46" s="834" t="s">
        <v>2440</v>
      </c>
      <c r="F46" s="832" t="s">
        <v>2429</v>
      </c>
      <c r="G46" s="832" t="s">
        <v>2568</v>
      </c>
      <c r="H46" s="832" t="s">
        <v>649</v>
      </c>
      <c r="I46" s="832" t="s">
        <v>2127</v>
      </c>
      <c r="J46" s="832" t="s">
        <v>2128</v>
      </c>
      <c r="K46" s="832" t="s">
        <v>2129</v>
      </c>
      <c r="L46" s="835">
        <v>561.76</v>
      </c>
      <c r="M46" s="835">
        <v>1685.28</v>
      </c>
      <c r="N46" s="832">
        <v>3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17</v>
      </c>
      <c r="B47" s="832" t="s">
        <v>2428</v>
      </c>
      <c r="C47" s="832" t="s">
        <v>2434</v>
      </c>
      <c r="D47" s="833" t="s">
        <v>5256</v>
      </c>
      <c r="E47" s="834" t="s">
        <v>2440</v>
      </c>
      <c r="F47" s="832" t="s">
        <v>2429</v>
      </c>
      <c r="G47" s="832" t="s">
        <v>2569</v>
      </c>
      <c r="H47" s="832" t="s">
        <v>596</v>
      </c>
      <c r="I47" s="832" t="s">
        <v>2570</v>
      </c>
      <c r="J47" s="832" t="s">
        <v>2571</v>
      </c>
      <c r="K47" s="832" t="s">
        <v>2572</v>
      </c>
      <c r="L47" s="835">
        <v>40.25</v>
      </c>
      <c r="M47" s="835">
        <v>2374.75</v>
      </c>
      <c r="N47" s="832">
        <v>59</v>
      </c>
      <c r="O47" s="836">
        <v>14</v>
      </c>
      <c r="P47" s="835">
        <v>724.5</v>
      </c>
      <c r="Q47" s="837">
        <v>0.30508474576271188</v>
      </c>
      <c r="R47" s="832">
        <v>18</v>
      </c>
      <c r="S47" s="837">
        <v>0.30508474576271188</v>
      </c>
      <c r="T47" s="836">
        <v>4</v>
      </c>
      <c r="U47" s="838">
        <v>0.2857142857142857</v>
      </c>
    </row>
    <row r="48" spans="1:21" ht="14.4" customHeight="1" x14ac:dyDescent="0.3">
      <c r="A48" s="831">
        <v>17</v>
      </c>
      <c r="B48" s="832" t="s">
        <v>2428</v>
      </c>
      <c r="C48" s="832" t="s">
        <v>2434</v>
      </c>
      <c r="D48" s="833" t="s">
        <v>5256</v>
      </c>
      <c r="E48" s="834" t="s">
        <v>2440</v>
      </c>
      <c r="F48" s="832" t="s">
        <v>2429</v>
      </c>
      <c r="G48" s="832" t="s">
        <v>2573</v>
      </c>
      <c r="H48" s="832" t="s">
        <v>596</v>
      </c>
      <c r="I48" s="832" t="s">
        <v>2574</v>
      </c>
      <c r="J48" s="832" t="s">
        <v>2224</v>
      </c>
      <c r="K48" s="832" t="s">
        <v>2232</v>
      </c>
      <c r="L48" s="835">
        <v>395.98</v>
      </c>
      <c r="M48" s="835">
        <v>791.96</v>
      </c>
      <c r="N48" s="832">
        <v>2</v>
      </c>
      <c r="O48" s="836">
        <v>1.5</v>
      </c>
      <c r="P48" s="835">
        <v>395.98</v>
      </c>
      <c r="Q48" s="837">
        <v>0.5</v>
      </c>
      <c r="R48" s="832">
        <v>1</v>
      </c>
      <c r="S48" s="837">
        <v>0.5</v>
      </c>
      <c r="T48" s="836">
        <v>0.5</v>
      </c>
      <c r="U48" s="838">
        <v>0.33333333333333331</v>
      </c>
    </row>
    <row r="49" spans="1:21" ht="14.4" customHeight="1" x14ac:dyDescent="0.3">
      <c r="A49" s="831">
        <v>17</v>
      </c>
      <c r="B49" s="832" t="s">
        <v>2428</v>
      </c>
      <c r="C49" s="832" t="s">
        <v>2434</v>
      </c>
      <c r="D49" s="833" t="s">
        <v>5256</v>
      </c>
      <c r="E49" s="834" t="s">
        <v>2440</v>
      </c>
      <c r="F49" s="832" t="s">
        <v>2429</v>
      </c>
      <c r="G49" s="832" t="s">
        <v>2573</v>
      </c>
      <c r="H49" s="832" t="s">
        <v>596</v>
      </c>
      <c r="I49" s="832" t="s">
        <v>2575</v>
      </c>
      <c r="J49" s="832" t="s">
        <v>2576</v>
      </c>
      <c r="K49" s="832" t="s">
        <v>697</v>
      </c>
      <c r="L49" s="835">
        <v>132</v>
      </c>
      <c r="M49" s="835">
        <v>3036</v>
      </c>
      <c r="N49" s="832">
        <v>23</v>
      </c>
      <c r="O49" s="836">
        <v>4</v>
      </c>
      <c r="P49" s="835">
        <v>924</v>
      </c>
      <c r="Q49" s="837">
        <v>0.30434782608695654</v>
      </c>
      <c r="R49" s="832">
        <v>7</v>
      </c>
      <c r="S49" s="837">
        <v>0.30434782608695654</v>
      </c>
      <c r="T49" s="836">
        <v>1</v>
      </c>
      <c r="U49" s="838">
        <v>0.25</v>
      </c>
    </row>
    <row r="50" spans="1:21" ht="14.4" customHeight="1" x14ac:dyDescent="0.3">
      <c r="A50" s="831">
        <v>17</v>
      </c>
      <c r="B50" s="832" t="s">
        <v>2428</v>
      </c>
      <c r="C50" s="832" t="s">
        <v>2434</v>
      </c>
      <c r="D50" s="833" t="s">
        <v>5256</v>
      </c>
      <c r="E50" s="834" t="s">
        <v>2440</v>
      </c>
      <c r="F50" s="832" t="s">
        <v>2429</v>
      </c>
      <c r="G50" s="832" t="s">
        <v>2573</v>
      </c>
      <c r="H50" s="832" t="s">
        <v>596</v>
      </c>
      <c r="I50" s="832" t="s">
        <v>2577</v>
      </c>
      <c r="J50" s="832" t="s">
        <v>2578</v>
      </c>
      <c r="K50" s="832" t="s">
        <v>2579</v>
      </c>
      <c r="L50" s="835">
        <v>123.2</v>
      </c>
      <c r="M50" s="835">
        <v>862.4</v>
      </c>
      <c r="N50" s="832">
        <v>7</v>
      </c>
      <c r="O50" s="836">
        <v>1.5</v>
      </c>
      <c r="P50" s="835">
        <v>246.4</v>
      </c>
      <c r="Q50" s="837">
        <v>0.28571428571428575</v>
      </c>
      <c r="R50" s="832">
        <v>2</v>
      </c>
      <c r="S50" s="837">
        <v>0.2857142857142857</v>
      </c>
      <c r="T50" s="836">
        <v>0.5</v>
      </c>
      <c r="U50" s="838">
        <v>0.33333333333333331</v>
      </c>
    </row>
    <row r="51" spans="1:21" ht="14.4" customHeight="1" x14ac:dyDescent="0.3">
      <c r="A51" s="831">
        <v>17</v>
      </c>
      <c r="B51" s="832" t="s">
        <v>2428</v>
      </c>
      <c r="C51" s="832" t="s">
        <v>2434</v>
      </c>
      <c r="D51" s="833" t="s">
        <v>5256</v>
      </c>
      <c r="E51" s="834" t="s">
        <v>2440</v>
      </c>
      <c r="F51" s="832" t="s">
        <v>2429</v>
      </c>
      <c r="G51" s="832" t="s">
        <v>2573</v>
      </c>
      <c r="H51" s="832" t="s">
        <v>596</v>
      </c>
      <c r="I51" s="832" t="s">
        <v>2580</v>
      </c>
      <c r="J51" s="832" t="s">
        <v>2578</v>
      </c>
      <c r="K51" s="832" t="s">
        <v>2581</v>
      </c>
      <c r="L51" s="835">
        <v>439.98</v>
      </c>
      <c r="M51" s="835">
        <v>1319.94</v>
      </c>
      <c r="N51" s="832">
        <v>3</v>
      </c>
      <c r="O51" s="836">
        <v>1.5</v>
      </c>
      <c r="P51" s="835">
        <v>879.96</v>
      </c>
      <c r="Q51" s="837">
        <v>0.66666666666666663</v>
      </c>
      <c r="R51" s="832">
        <v>2</v>
      </c>
      <c r="S51" s="837">
        <v>0.66666666666666663</v>
      </c>
      <c r="T51" s="836">
        <v>1</v>
      </c>
      <c r="U51" s="838">
        <v>0.66666666666666663</v>
      </c>
    </row>
    <row r="52" spans="1:21" ht="14.4" customHeight="1" x14ac:dyDescent="0.3">
      <c r="A52" s="831">
        <v>17</v>
      </c>
      <c r="B52" s="832" t="s">
        <v>2428</v>
      </c>
      <c r="C52" s="832" t="s">
        <v>2434</v>
      </c>
      <c r="D52" s="833" t="s">
        <v>5256</v>
      </c>
      <c r="E52" s="834" t="s">
        <v>2440</v>
      </c>
      <c r="F52" s="832" t="s">
        <v>2429</v>
      </c>
      <c r="G52" s="832" t="s">
        <v>2573</v>
      </c>
      <c r="H52" s="832" t="s">
        <v>596</v>
      </c>
      <c r="I52" s="832" t="s">
        <v>2582</v>
      </c>
      <c r="J52" s="832" t="s">
        <v>2583</v>
      </c>
      <c r="K52" s="832" t="s">
        <v>2564</v>
      </c>
      <c r="L52" s="835">
        <v>369.58</v>
      </c>
      <c r="M52" s="835">
        <v>369.58</v>
      </c>
      <c r="N52" s="832">
        <v>1</v>
      </c>
      <c r="O52" s="836">
        <v>0.5</v>
      </c>
      <c r="P52" s="835">
        <v>369.58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17</v>
      </c>
      <c r="B53" s="832" t="s">
        <v>2428</v>
      </c>
      <c r="C53" s="832" t="s">
        <v>2434</v>
      </c>
      <c r="D53" s="833" t="s">
        <v>5256</v>
      </c>
      <c r="E53" s="834" t="s">
        <v>2440</v>
      </c>
      <c r="F53" s="832" t="s">
        <v>2429</v>
      </c>
      <c r="G53" s="832" t="s">
        <v>2573</v>
      </c>
      <c r="H53" s="832" t="s">
        <v>596</v>
      </c>
      <c r="I53" s="832" t="s">
        <v>2584</v>
      </c>
      <c r="J53" s="832" t="s">
        <v>2585</v>
      </c>
      <c r="K53" s="832" t="s">
        <v>2225</v>
      </c>
      <c r="L53" s="835">
        <v>123.2</v>
      </c>
      <c r="M53" s="835">
        <v>369.6</v>
      </c>
      <c r="N53" s="832">
        <v>3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17</v>
      </c>
      <c r="B54" s="832" t="s">
        <v>2428</v>
      </c>
      <c r="C54" s="832" t="s">
        <v>2434</v>
      </c>
      <c r="D54" s="833" t="s">
        <v>5256</v>
      </c>
      <c r="E54" s="834" t="s">
        <v>2440</v>
      </c>
      <c r="F54" s="832" t="s">
        <v>2429</v>
      </c>
      <c r="G54" s="832" t="s">
        <v>2586</v>
      </c>
      <c r="H54" s="832" t="s">
        <v>649</v>
      </c>
      <c r="I54" s="832" t="s">
        <v>2587</v>
      </c>
      <c r="J54" s="832" t="s">
        <v>1546</v>
      </c>
      <c r="K54" s="832" t="s">
        <v>2588</v>
      </c>
      <c r="L54" s="835">
        <v>556.04</v>
      </c>
      <c r="M54" s="835">
        <v>556.04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17</v>
      </c>
      <c r="B55" s="832" t="s">
        <v>2428</v>
      </c>
      <c r="C55" s="832" t="s">
        <v>2434</v>
      </c>
      <c r="D55" s="833" t="s">
        <v>5256</v>
      </c>
      <c r="E55" s="834" t="s">
        <v>2440</v>
      </c>
      <c r="F55" s="832" t="s">
        <v>2429</v>
      </c>
      <c r="G55" s="832" t="s">
        <v>2589</v>
      </c>
      <c r="H55" s="832" t="s">
        <v>649</v>
      </c>
      <c r="I55" s="832" t="s">
        <v>2590</v>
      </c>
      <c r="J55" s="832" t="s">
        <v>2591</v>
      </c>
      <c r="K55" s="832" t="s">
        <v>2592</v>
      </c>
      <c r="L55" s="835">
        <v>393.13</v>
      </c>
      <c r="M55" s="835">
        <v>393.13</v>
      </c>
      <c r="N55" s="832">
        <v>1</v>
      </c>
      <c r="O55" s="836">
        <v>1</v>
      </c>
      <c r="P55" s="835">
        <v>393.13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17</v>
      </c>
      <c r="B56" s="832" t="s">
        <v>2428</v>
      </c>
      <c r="C56" s="832" t="s">
        <v>2434</v>
      </c>
      <c r="D56" s="833" t="s">
        <v>5256</v>
      </c>
      <c r="E56" s="834" t="s">
        <v>2440</v>
      </c>
      <c r="F56" s="832" t="s">
        <v>2429</v>
      </c>
      <c r="G56" s="832" t="s">
        <v>2593</v>
      </c>
      <c r="H56" s="832" t="s">
        <v>596</v>
      </c>
      <c r="I56" s="832" t="s">
        <v>2594</v>
      </c>
      <c r="J56" s="832" t="s">
        <v>2595</v>
      </c>
      <c r="K56" s="832" t="s">
        <v>2596</v>
      </c>
      <c r="L56" s="835">
        <v>22.64</v>
      </c>
      <c r="M56" s="835">
        <v>22.64</v>
      </c>
      <c r="N56" s="832">
        <v>1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17</v>
      </c>
      <c r="B57" s="832" t="s">
        <v>2428</v>
      </c>
      <c r="C57" s="832" t="s">
        <v>2434</v>
      </c>
      <c r="D57" s="833" t="s">
        <v>5256</v>
      </c>
      <c r="E57" s="834" t="s">
        <v>2440</v>
      </c>
      <c r="F57" s="832" t="s">
        <v>2429</v>
      </c>
      <c r="G57" s="832" t="s">
        <v>2593</v>
      </c>
      <c r="H57" s="832" t="s">
        <v>596</v>
      </c>
      <c r="I57" s="832" t="s">
        <v>2597</v>
      </c>
      <c r="J57" s="832" t="s">
        <v>2595</v>
      </c>
      <c r="K57" s="832" t="s">
        <v>2598</v>
      </c>
      <c r="L57" s="835">
        <v>113.16</v>
      </c>
      <c r="M57" s="835">
        <v>339.48</v>
      </c>
      <c r="N57" s="832">
        <v>3</v>
      </c>
      <c r="O57" s="836">
        <v>1.5</v>
      </c>
      <c r="P57" s="835">
        <v>226.32</v>
      </c>
      <c r="Q57" s="837">
        <v>0.66666666666666663</v>
      </c>
      <c r="R57" s="832">
        <v>2</v>
      </c>
      <c r="S57" s="837">
        <v>0.66666666666666663</v>
      </c>
      <c r="T57" s="836">
        <v>1</v>
      </c>
      <c r="U57" s="838">
        <v>0.66666666666666663</v>
      </c>
    </row>
    <row r="58" spans="1:21" ht="14.4" customHeight="1" x14ac:dyDescent="0.3">
      <c r="A58" s="831">
        <v>17</v>
      </c>
      <c r="B58" s="832" t="s">
        <v>2428</v>
      </c>
      <c r="C58" s="832" t="s">
        <v>2434</v>
      </c>
      <c r="D58" s="833" t="s">
        <v>5256</v>
      </c>
      <c r="E58" s="834" t="s">
        <v>2440</v>
      </c>
      <c r="F58" s="832" t="s">
        <v>2429</v>
      </c>
      <c r="G58" s="832" t="s">
        <v>2593</v>
      </c>
      <c r="H58" s="832" t="s">
        <v>596</v>
      </c>
      <c r="I58" s="832" t="s">
        <v>2599</v>
      </c>
      <c r="J58" s="832" t="s">
        <v>2595</v>
      </c>
      <c r="K58" s="832" t="s">
        <v>2600</v>
      </c>
      <c r="L58" s="835">
        <v>339.47</v>
      </c>
      <c r="M58" s="835">
        <v>678.94</v>
      </c>
      <c r="N58" s="832">
        <v>2</v>
      </c>
      <c r="O58" s="836">
        <v>1.5</v>
      </c>
      <c r="P58" s="835">
        <v>678.94</v>
      </c>
      <c r="Q58" s="837">
        <v>1</v>
      </c>
      <c r="R58" s="832">
        <v>2</v>
      </c>
      <c r="S58" s="837">
        <v>1</v>
      </c>
      <c r="T58" s="836">
        <v>1.5</v>
      </c>
      <c r="U58" s="838">
        <v>1</v>
      </c>
    </row>
    <row r="59" spans="1:21" ht="14.4" customHeight="1" x14ac:dyDescent="0.3">
      <c r="A59" s="831">
        <v>17</v>
      </c>
      <c r="B59" s="832" t="s">
        <v>2428</v>
      </c>
      <c r="C59" s="832" t="s">
        <v>2434</v>
      </c>
      <c r="D59" s="833" t="s">
        <v>5256</v>
      </c>
      <c r="E59" s="834" t="s">
        <v>2440</v>
      </c>
      <c r="F59" s="832" t="s">
        <v>2429</v>
      </c>
      <c r="G59" s="832" t="s">
        <v>2593</v>
      </c>
      <c r="H59" s="832" t="s">
        <v>596</v>
      </c>
      <c r="I59" s="832" t="s">
        <v>2601</v>
      </c>
      <c r="J59" s="832" t="s">
        <v>2602</v>
      </c>
      <c r="K59" s="832" t="s">
        <v>2603</v>
      </c>
      <c r="L59" s="835">
        <v>763.63</v>
      </c>
      <c r="M59" s="835">
        <v>763.63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17</v>
      </c>
      <c r="B60" s="832" t="s">
        <v>2428</v>
      </c>
      <c r="C60" s="832" t="s">
        <v>2434</v>
      </c>
      <c r="D60" s="833" t="s">
        <v>5256</v>
      </c>
      <c r="E60" s="834" t="s">
        <v>2440</v>
      </c>
      <c r="F60" s="832" t="s">
        <v>2429</v>
      </c>
      <c r="G60" s="832" t="s">
        <v>2604</v>
      </c>
      <c r="H60" s="832" t="s">
        <v>596</v>
      </c>
      <c r="I60" s="832" t="s">
        <v>2605</v>
      </c>
      <c r="J60" s="832" t="s">
        <v>826</v>
      </c>
      <c r="K60" s="832" t="s">
        <v>2606</v>
      </c>
      <c r="L60" s="835">
        <v>75.05</v>
      </c>
      <c r="M60" s="835">
        <v>75.05</v>
      </c>
      <c r="N60" s="832">
        <v>1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17</v>
      </c>
      <c r="B61" s="832" t="s">
        <v>2428</v>
      </c>
      <c r="C61" s="832" t="s">
        <v>2434</v>
      </c>
      <c r="D61" s="833" t="s">
        <v>5256</v>
      </c>
      <c r="E61" s="834" t="s">
        <v>2440</v>
      </c>
      <c r="F61" s="832" t="s">
        <v>2429</v>
      </c>
      <c r="G61" s="832" t="s">
        <v>2604</v>
      </c>
      <c r="H61" s="832" t="s">
        <v>596</v>
      </c>
      <c r="I61" s="832" t="s">
        <v>2607</v>
      </c>
      <c r="J61" s="832" t="s">
        <v>828</v>
      </c>
      <c r="K61" s="832" t="s">
        <v>2608</v>
      </c>
      <c r="L61" s="835">
        <v>45.03</v>
      </c>
      <c r="M61" s="835">
        <v>135.09</v>
      </c>
      <c r="N61" s="832">
        <v>3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17</v>
      </c>
      <c r="B62" s="832" t="s">
        <v>2428</v>
      </c>
      <c r="C62" s="832" t="s">
        <v>2434</v>
      </c>
      <c r="D62" s="833" t="s">
        <v>5256</v>
      </c>
      <c r="E62" s="834" t="s">
        <v>2440</v>
      </c>
      <c r="F62" s="832" t="s">
        <v>2429</v>
      </c>
      <c r="G62" s="832" t="s">
        <v>2609</v>
      </c>
      <c r="H62" s="832" t="s">
        <v>596</v>
      </c>
      <c r="I62" s="832" t="s">
        <v>2610</v>
      </c>
      <c r="J62" s="832" t="s">
        <v>2611</v>
      </c>
      <c r="K62" s="832" t="s">
        <v>2612</v>
      </c>
      <c r="L62" s="835">
        <v>45.89</v>
      </c>
      <c r="M62" s="835">
        <v>1330.81</v>
      </c>
      <c r="N62" s="832">
        <v>29</v>
      </c>
      <c r="O62" s="836">
        <v>8.5</v>
      </c>
      <c r="P62" s="835">
        <v>413.01</v>
      </c>
      <c r="Q62" s="837">
        <v>0.31034482758620691</v>
      </c>
      <c r="R62" s="832">
        <v>9</v>
      </c>
      <c r="S62" s="837">
        <v>0.31034482758620691</v>
      </c>
      <c r="T62" s="836">
        <v>3</v>
      </c>
      <c r="U62" s="838">
        <v>0.35294117647058826</v>
      </c>
    </row>
    <row r="63" spans="1:21" ht="14.4" customHeight="1" x14ac:dyDescent="0.3">
      <c r="A63" s="831">
        <v>17</v>
      </c>
      <c r="B63" s="832" t="s">
        <v>2428</v>
      </c>
      <c r="C63" s="832" t="s">
        <v>2434</v>
      </c>
      <c r="D63" s="833" t="s">
        <v>5256</v>
      </c>
      <c r="E63" s="834" t="s">
        <v>2440</v>
      </c>
      <c r="F63" s="832" t="s">
        <v>2429</v>
      </c>
      <c r="G63" s="832" t="s">
        <v>2609</v>
      </c>
      <c r="H63" s="832" t="s">
        <v>596</v>
      </c>
      <c r="I63" s="832" t="s">
        <v>2613</v>
      </c>
      <c r="J63" s="832" t="s">
        <v>2611</v>
      </c>
      <c r="K63" s="832" t="s">
        <v>2614</v>
      </c>
      <c r="L63" s="835">
        <v>91.78</v>
      </c>
      <c r="M63" s="835">
        <v>5506.8000000000011</v>
      </c>
      <c r="N63" s="832">
        <v>60</v>
      </c>
      <c r="O63" s="836">
        <v>16.5</v>
      </c>
      <c r="P63" s="835">
        <v>2753.4</v>
      </c>
      <c r="Q63" s="837">
        <v>0.49999999999999994</v>
      </c>
      <c r="R63" s="832">
        <v>30</v>
      </c>
      <c r="S63" s="837">
        <v>0.5</v>
      </c>
      <c r="T63" s="836">
        <v>8</v>
      </c>
      <c r="U63" s="838">
        <v>0.48484848484848486</v>
      </c>
    </row>
    <row r="64" spans="1:21" ht="14.4" customHeight="1" x14ac:dyDescent="0.3">
      <c r="A64" s="831">
        <v>17</v>
      </c>
      <c r="B64" s="832" t="s">
        <v>2428</v>
      </c>
      <c r="C64" s="832" t="s">
        <v>2434</v>
      </c>
      <c r="D64" s="833" t="s">
        <v>5256</v>
      </c>
      <c r="E64" s="834" t="s">
        <v>2440</v>
      </c>
      <c r="F64" s="832" t="s">
        <v>2429</v>
      </c>
      <c r="G64" s="832" t="s">
        <v>2615</v>
      </c>
      <c r="H64" s="832" t="s">
        <v>596</v>
      </c>
      <c r="I64" s="832" t="s">
        <v>2616</v>
      </c>
      <c r="J64" s="832" t="s">
        <v>2617</v>
      </c>
      <c r="K64" s="832"/>
      <c r="L64" s="835">
        <v>0</v>
      </c>
      <c r="M64" s="835">
        <v>0</v>
      </c>
      <c r="N64" s="832">
        <v>1</v>
      </c>
      <c r="O64" s="836">
        <v>1</v>
      </c>
      <c r="P64" s="835"/>
      <c r="Q64" s="837"/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17</v>
      </c>
      <c r="B65" s="832" t="s">
        <v>2428</v>
      </c>
      <c r="C65" s="832" t="s">
        <v>2434</v>
      </c>
      <c r="D65" s="833" t="s">
        <v>5256</v>
      </c>
      <c r="E65" s="834" t="s">
        <v>2440</v>
      </c>
      <c r="F65" s="832" t="s">
        <v>2429</v>
      </c>
      <c r="G65" s="832" t="s">
        <v>2618</v>
      </c>
      <c r="H65" s="832" t="s">
        <v>596</v>
      </c>
      <c r="I65" s="832" t="s">
        <v>2619</v>
      </c>
      <c r="J65" s="832" t="s">
        <v>1098</v>
      </c>
      <c r="K65" s="832" t="s">
        <v>2620</v>
      </c>
      <c r="L65" s="835">
        <v>42.14</v>
      </c>
      <c r="M65" s="835">
        <v>42.14</v>
      </c>
      <c r="N65" s="832">
        <v>1</v>
      </c>
      <c r="O65" s="836">
        <v>1</v>
      </c>
      <c r="P65" s="835">
        <v>42.14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17</v>
      </c>
      <c r="B66" s="832" t="s">
        <v>2428</v>
      </c>
      <c r="C66" s="832" t="s">
        <v>2434</v>
      </c>
      <c r="D66" s="833" t="s">
        <v>5256</v>
      </c>
      <c r="E66" s="834" t="s">
        <v>2440</v>
      </c>
      <c r="F66" s="832" t="s">
        <v>2429</v>
      </c>
      <c r="G66" s="832" t="s">
        <v>2618</v>
      </c>
      <c r="H66" s="832" t="s">
        <v>596</v>
      </c>
      <c r="I66" s="832" t="s">
        <v>2621</v>
      </c>
      <c r="J66" s="832" t="s">
        <v>1098</v>
      </c>
      <c r="K66" s="832" t="s">
        <v>2622</v>
      </c>
      <c r="L66" s="835">
        <v>64.36</v>
      </c>
      <c r="M66" s="835">
        <v>64.36</v>
      </c>
      <c r="N66" s="832">
        <v>1</v>
      </c>
      <c r="O66" s="836">
        <v>1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17</v>
      </c>
      <c r="B67" s="832" t="s">
        <v>2428</v>
      </c>
      <c r="C67" s="832" t="s">
        <v>2434</v>
      </c>
      <c r="D67" s="833" t="s">
        <v>5256</v>
      </c>
      <c r="E67" s="834" t="s">
        <v>2440</v>
      </c>
      <c r="F67" s="832" t="s">
        <v>2429</v>
      </c>
      <c r="G67" s="832" t="s">
        <v>2623</v>
      </c>
      <c r="H67" s="832" t="s">
        <v>649</v>
      </c>
      <c r="I67" s="832" t="s">
        <v>2624</v>
      </c>
      <c r="J67" s="832" t="s">
        <v>2625</v>
      </c>
      <c r="K67" s="832" t="s">
        <v>2626</v>
      </c>
      <c r="L67" s="835">
        <v>102.9</v>
      </c>
      <c r="M67" s="835">
        <v>1029</v>
      </c>
      <c r="N67" s="832">
        <v>10</v>
      </c>
      <c r="O67" s="836">
        <v>2.5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17</v>
      </c>
      <c r="B68" s="832" t="s">
        <v>2428</v>
      </c>
      <c r="C68" s="832" t="s">
        <v>2434</v>
      </c>
      <c r="D68" s="833" t="s">
        <v>5256</v>
      </c>
      <c r="E68" s="834" t="s">
        <v>2440</v>
      </c>
      <c r="F68" s="832" t="s">
        <v>2429</v>
      </c>
      <c r="G68" s="832" t="s">
        <v>2623</v>
      </c>
      <c r="H68" s="832" t="s">
        <v>596</v>
      </c>
      <c r="I68" s="832" t="s">
        <v>2627</v>
      </c>
      <c r="J68" s="832" t="s">
        <v>2628</v>
      </c>
      <c r="K68" s="832" t="s">
        <v>2629</v>
      </c>
      <c r="L68" s="835">
        <v>74.64</v>
      </c>
      <c r="M68" s="835">
        <v>74.64</v>
      </c>
      <c r="N68" s="832">
        <v>1</v>
      </c>
      <c r="O68" s="836">
        <v>1</v>
      </c>
      <c r="P68" s="835">
        <v>74.64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17</v>
      </c>
      <c r="B69" s="832" t="s">
        <v>2428</v>
      </c>
      <c r="C69" s="832" t="s">
        <v>2434</v>
      </c>
      <c r="D69" s="833" t="s">
        <v>5256</v>
      </c>
      <c r="E69" s="834" t="s">
        <v>2440</v>
      </c>
      <c r="F69" s="832" t="s">
        <v>2429</v>
      </c>
      <c r="G69" s="832" t="s">
        <v>2623</v>
      </c>
      <c r="H69" s="832" t="s">
        <v>596</v>
      </c>
      <c r="I69" s="832" t="s">
        <v>2630</v>
      </c>
      <c r="J69" s="832" t="s">
        <v>2628</v>
      </c>
      <c r="K69" s="832" t="s">
        <v>2631</v>
      </c>
      <c r="L69" s="835">
        <v>82.31</v>
      </c>
      <c r="M69" s="835">
        <v>246.93</v>
      </c>
      <c r="N69" s="832">
        <v>3</v>
      </c>
      <c r="O69" s="836">
        <v>0.5</v>
      </c>
      <c r="P69" s="835">
        <v>246.93</v>
      </c>
      <c r="Q69" s="837">
        <v>1</v>
      </c>
      <c r="R69" s="832">
        <v>3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17</v>
      </c>
      <c r="B70" s="832" t="s">
        <v>2428</v>
      </c>
      <c r="C70" s="832" t="s">
        <v>2434</v>
      </c>
      <c r="D70" s="833" t="s">
        <v>5256</v>
      </c>
      <c r="E70" s="834" t="s">
        <v>2440</v>
      </c>
      <c r="F70" s="832" t="s">
        <v>2429</v>
      </c>
      <c r="G70" s="832" t="s">
        <v>2632</v>
      </c>
      <c r="H70" s="832" t="s">
        <v>596</v>
      </c>
      <c r="I70" s="832" t="s">
        <v>2633</v>
      </c>
      <c r="J70" s="832" t="s">
        <v>1563</v>
      </c>
      <c r="K70" s="832" t="s">
        <v>2634</v>
      </c>
      <c r="L70" s="835">
        <v>24.37</v>
      </c>
      <c r="M70" s="835">
        <v>48.74</v>
      </c>
      <c r="N70" s="832">
        <v>2</v>
      </c>
      <c r="O70" s="836">
        <v>1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17</v>
      </c>
      <c r="B71" s="832" t="s">
        <v>2428</v>
      </c>
      <c r="C71" s="832" t="s">
        <v>2434</v>
      </c>
      <c r="D71" s="833" t="s">
        <v>5256</v>
      </c>
      <c r="E71" s="834" t="s">
        <v>2440</v>
      </c>
      <c r="F71" s="832" t="s">
        <v>2429</v>
      </c>
      <c r="G71" s="832" t="s">
        <v>2635</v>
      </c>
      <c r="H71" s="832" t="s">
        <v>596</v>
      </c>
      <c r="I71" s="832" t="s">
        <v>2636</v>
      </c>
      <c r="J71" s="832" t="s">
        <v>2637</v>
      </c>
      <c r="K71" s="832" t="s">
        <v>2638</v>
      </c>
      <c r="L71" s="835">
        <v>300.33</v>
      </c>
      <c r="M71" s="835">
        <v>10811.88</v>
      </c>
      <c r="N71" s="832">
        <v>36</v>
      </c>
      <c r="O71" s="836">
        <v>24.5</v>
      </c>
      <c r="P71" s="835">
        <v>5105.6099999999997</v>
      </c>
      <c r="Q71" s="837">
        <v>0.47222222222222221</v>
      </c>
      <c r="R71" s="832">
        <v>17</v>
      </c>
      <c r="S71" s="837">
        <v>0.47222222222222221</v>
      </c>
      <c r="T71" s="836">
        <v>11</v>
      </c>
      <c r="U71" s="838">
        <v>0.44897959183673469</v>
      </c>
    </row>
    <row r="72" spans="1:21" ht="14.4" customHeight="1" x14ac:dyDescent="0.3">
      <c r="A72" s="831">
        <v>17</v>
      </c>
      <c r="B72" s="832" t="s">
        <v>2428</v>
      </c>
      <c r="C72" s="832" t="s">
        <v>2434</v>
      </c>
      <c r="D72" s="833" t="s">
        <v>5256</v>
      </c>
      <c r="E72" s="834" t="s">
        <v>2440</v>
      </c>
      <c r="F72" s="832" t="s">
        <v>2429</v>
      </c>
      <c r="G72" s="832" t="s">
        <v>2635</v>
      </c>
      <c r="H72" s="832" t="s">
        <v>596</v>
      </c>
      <c r="I72" s="832" t="s">
        <v>2639</v>
      </c>
      <c r="J72" s="832" t="s">
        <v>2640</v>
      </c>
      <c r="K72" s="832" t="s">
        <v>2638</v>
      </c>
      <c r="L72" s="835">
        <v>300.33</v>
      </c>
      <c r="M72" s="835">
        <v>600.66</v>
      </c>
      <c r="N72" s="832">
        <v>2</v>
      </c>
      <c r="O72" s="836">
        <v>1</v>
      </c>
      <c r="P72" s="835">
        <v>300.33</v>
      </c>
      <c r="Q72" s="837">
        <v>0.5</v>
      </c>
      <c r="R72" s="832">
        <v>1</v>
      </c>
      <c r="S72" s="837">
        <v>0.5</v>
      </c>
      <c r="T72" s="836">
        <v>0.5</v>
      </c>
      <c r="U72" s="838">
        <v>0.5</v>
      </c>
    </row>
    <row r="73" spans="1:21" ht="14.4" customHeight="1" x14ac:dyDescent="0.3">
      <c r="A73" s="831">
        <v>17</v>
      </c>
      <c r="B73" s="832" t="s">
        <v>2428</v>
      </c>
      <c r="C73" s="832" t="s">
        <v>2434</v>
      </c>
      <c r="D73" s="833" t="s">
        <v>5256</v>
      </c>
      <c r="E73" s="834" t="s">
        <v>2440</v>
      </c>
      <c r="F73" s="832" t="s">
        <v>2429</v>
      </c>
      <c r="G73" s="832" t="s">
        <v>2635</v>
      </c>
      <c r="H73" s="832" t="s">
        <v>596</v>
      </c>
      <c r="I73" s="832" t="s">
        <v>2641</v>
      </c>
      <c r="J73" s="832" t="s">
        <v>2637</v>
      </c>
      <c r="K73" s="832" t="s">
        <v>2638</v>
      </c>
      <c r="L73" s="835">
        <v>300.33</v>
      </c>
      <c r="M73" s="835">
        <v>900.99</v>
      </c>
      <c r="N73" s="832">
        <v>3</v>
      </c>
      <c r="O73" s="836">
        <v>1.5</v>
      </c>
      <c r="P73" s="835">
        <v>300.33</v>
      </c>
      <c r="Q73" s="837">
        <v>0.33333333333333331</v>
      </c>
      <c r="R73" s="832">
        <v>1</v>
      </c>
      <c r="S73" s="837">
        <v>0.33333333333333331</v>
      </c>
      <c r="T73" s="836">
        <v>0.5</v>
      </c>
      <c r="U73" s="838">
        <v>0.33333333333333331</v>
      </c>
    </row>
    <row r="74" spans="1:21" ht="14.4" customHeight="1" x14ac:dyDescent="0.3">
      <c r="A74" s="831">
        <v>17</v>
      </c>
      <c r="B74" s="832" t="s">
        <v>2428</v>
      </c>
      <c r="C74" s="832" t="s">
        <v>2434</v>
      </c>
      <c r="D74" s="833" t="s">
        <v>5256</v>
      </c>
      <c r="E74" s="834" t="s">
        <v>2440</v>
      </c>
      <c r="F74" s="832" t="s">
        <v>2429</v>
      </c>
      <c r="G74" s="832" t="s">
        <v>2635</v>
      </c>
      <c r="H74" s="832" t="s">
        <v>596</v>
      </c>
      <c r="I74" s="832" t="s">
        <v>2642</v>
      </c>
      <c r="J74" s="832" t="s">
        <v>2643</v>
      </c>
      <c r="K74" s="832" t="s">
        <v>2644</v>
      </c>
      <c r="L74" s="835">
        <v>300.33</v>
      </c>
      <c r="M74" s="835">
        <v>300.33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17</v>
      </c>
      <c r="B75" s="832" t="s">
        <v>2428</v>
      </c>
      <c r="C75" s="832" t="s">
        <v>2434</v>
      </c>
      <c r="D75" s="833" t="s">
        <v>5256</v>
      </c>
      <c r="E75" s="834" t="s">
        <v>2440</v>
      </c>
      <c r="F75" s="832" t="s">
        <v>2429</v>
      </c>
      <c r="G75" s="832" t="s">
        <v>2645</v>
      </c>
      <c r="H75" s="832" t="s">
        <v>596</v>
      </c>
      <c r="I75" s="832" t="s">
        <v>2646</v>
      </c>
      <c r="J75" s="832" t="s">
        <v>2647</v>
      </c>
      <c r="K75" s="832" t="s">
        <v>2648</v>
      </c>
      <c r="L75" s="835">
        <v>73.81</v>
      </c>
      <c r="M75" s="835">
        <v>147.62</v>
      </c>
      <c r="N75" s="832">
        <v>2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17</v>
      </c>
      <c r="B76" s="832" t="s">
        <v>2428</v>
      </c>
      <c r="C76" s="832" t="s">
        <v>2434</v>
      </c>
      <c r="D76" s="833" t="s">
        <v>5256</v>
      </c>
      <c r="E76" s="834" t="s">
        <v>2440</v>
      </c>
      <c r="F76" s="832" t="s">
        <v>2429</v>
      </c>
      <c r="G76" s="832" t="s">
        <v>2645</v>
      </c>
      <c r="H76" s="832" t="s">
        <v>596</v>
      </c>
      <c r="I76" s="832" t="s">
        <v>2649</v>
      </c>
      <c r="J76" s="832" t="s">
        <v>2647</v>
      </c>
      <c r="K76" s="832" t="s">
        <v>2648</v>
      </c>
      <c r="L76" s="835">
        <v>73.81</v>
      </c>
      <c r="M76" s="835">
        <v>73.81</v>
      </c>
      <c r="N76" s="832">
        <v>1</v>
      </c>
      <c r="O76" s="836">
        <v>0.5</v>
      </c>
      <c r="P76" s="835">
        <v>73.81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17</v>
      </c>
      <c r="B77" s="832" t="s">
        <v>2428</v>
      </c>
      <c r="C77" s="832" t="s">
        <v>2434</v>
      </c>
      <c r="D77" s="833" t="s">
        <v>5256</v>
      </c>
      <c r="E77" s="834" t="s">
        <v>2440</v>
      </c>
      <c r="F77" s="832" t="s">
        <v>2429</v>
      </c>
      <c r="G77" s="832" t="s">
        <v>2645</v>
      </c>
      <c r="H77" s="832" t="s">
        <v>596</v>
      </c>
      <c r="I77" s="832" t="s">
        <v>2650</v>
      </c>
      <c r="J77" s="832" t="s">
        <v>2651</v>
      </c>
      <c r="K77" s="832" t="s">
        <v>2652</v>
      </c>
      <c r="L77" s="835">
        <v>2099.37</v>
      </c>
      <c r="M77" s="835">
        <v>2099.37</v>
      </c>
      <c r="N77" s="832">
        <v>1</v>
      </c>
      <c r="O77" s="836">
        <v>0.5</v>
      </c>
      <c r="P77" s="835">
        <v>2099.37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17</v>
      </c>
      <c r="B78" s="832" t="s">
        <v>2428</v>
      </c>
      <c r="C78" s="832" t="s">
        <v>2434</v>
      </c>
      <c r="D78" s="833" t="s">
        <v>5256</v>
      </c>
      <c r="E78" s="834" t="s">
        <v>2440</v>
      </c>
      <c r="F78" s="832" t="s">
        <v>2429</v>
      </c>
      <c r="G78" s="832" t="s">
        <v>2653</v>
      </c>
      <c r="H78" s="832" t="s">
        <v>596</v>
      </c>
      <c r="I78" s="832" t="s">
        <v>2654</v>
      </c>
      <c r="J78" s="832" t="s">
        <v>660</v>
      </c>
      <c r="K78" s="832" t="s">
        <v>2655</v>
      </c>
      <c r="L78" s="835">
        <v>31.65</v>
      </c>
      <c r="M78" s="835">
        <v>63.3</v>
      </c>
      <c r="N78" s="832">
        <v>2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17</v>
      </c>
      <c r="B79" s="832" t="s">
        <v>2428</v>
      </c>
      <c r="C79" s="832" t="s">
        <v>2434</v>
      </c>
      <c r="D79" s="833" t="s">
        <v>5256</v>
      </c>
      <c r="E79" s="834" t="s">
        <v>2440</v>
      </c>
      <c r="F79" s="832" t="s">
        <v>2429</v>
      </c>
      <c r="G79" s="832" t="s">
        <v>2653</v>
      </c>
      <c r="H79" s="832" t="s">
        <v>596</v>
      </c>
      <c r="I79" s="832" t="s">
        <v>2656</v>
      </c>
      <c r="J79" s="832" t="s">
        <v>1180</v>
      </c>
      <c r="K79" s="832" t="s">
        <v>2657</v>
      </c>
      <c r="L79" s="835">
        <v>52.75</v>
      </c>
      <c r="M79" s="835">
        <v>52.75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17</v>
      </c>
      <c r="B80" s="832" t="s">
        <v>2428</v>
      </c>
      <c r="C80" s="832" t="s">
        <v>2434</v>
      </c>
      <c r="D80" s="833" t="s">
        <v>5256</v>
      </c>
      <c r="E80" s="834" t="s">
        <v>2440</v>
      </c>
      <c r="F80" s="832" t="s">
        <v>2429</v>
      </c>
      <c r="G80" s="832" t="s">
        <v>2653</v>
      </c>
      <c r="H80" s="832" t="s">
        <v>596</v>
      </c>
      <c r="I80" s="832" t="s">
        <v>2658</v>
      </c>
      <c r="J80" s="832" t="s">
        <v>2659</v>
      </c>
      <c r="K80" s="832" t="s">
        <v>2660</v>
      </c>
      <c r="L80" s="835">
        <v>52.75</v>
      </c>
      <c r="M80" s="835">
        <v>422</v>
      </c>
      <c r="N80" s="832">
        <v>8</v>
      </c>
      <c r="O80" s="836">
        <v>3.5</v>
      </c>
      <c r="P80" s="835">
        <v>263.75</v>
      </c>
      <c r="Q80" s="837">
        <v>0.625</v>
      </c>
      <c r="R80" s="832">
        <v>5</v>
      </c>
      <c r="S80" s="837">
        <v>0.625</v>
      </c>
      <c r="T80" s="836">
        <v>2</v>
      </c>
      <c r="U80" s="838">
        <v>0.5714285714285714</v>
      </c>
    </row>
    <row r="81" spans="1:21" ht="14.4" customHeight="1" x14ac:dyDescent="0.3">
      <c r="A81" s="831">
        <v>17</v>
      </c>
      <c r="B81" s="832" t="s">
        <v>2428</v>
      </c>
      <c r="C81" s="832" t="s">
        <v>2434</v>
      </c>
      <c r="D81" s="833" t="s">
        <v>5256</v>
      </c>
      <c r="E81" s="834" t="s">
        <v>2440</v>
      </c>
      <c r="F81" s="832" t="s">
        <v>2429</v>
      </c>
      <c r="G81" s="832" t="s">
        <v>2653</v>
      </c>
      <c r="H81" s="832" t="s">
        <v>596</v>
      </c>
      <c r="I81" s="832" t="s">
        <v>2661</v>
      </c>
      <c r="J81" s="832" t="s">
        <v>660</v>
      </c>
      <c r="K81" s="832" t="s">
        <v>1121</v>
      </c>
      <c r="L81" s="835">
        <v>58.62</v>
      </c>
      <c r="M81" s="835">
        <v>117.24</v>
      </c>
      <c r="N81" s="832">
        <v>2</v>
      </c>
      <c r="O81" s="836">
        <v>1.5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17</v>
      </c>
      <c r="B82" s="832" t="s">
        <v>2428</v>
      </c>
      <c r="C82" s="832" t="s">
        <v>2434</v>
      </c>
      <c r="D82" s="833" t="s">
        <v>5256</v>
      </c>
      <c r="E82" s="834" t="s">
        <v>2440</v>
      </c>
      <c r="F82" s="832" t="s">
        <v>2429</v>
      </c>
      <c r="G82" s="832" t="s">
        <v>2662</v>
      </c>
      <c r="H82" s="832" t="s">
        <v>596</v>
      </c>
      <c r="I82" s="832" t="s">
        <v>2663</v>
      </c>
      <c r="J82" s="832" t="s">
        <v>2664</v>
      </c>
      <c r="K82" s="832" t="s">
        <v>2665</v>
      </c>
      <c r="L82" s="835">
        <v>73.150000000000006</v>
      </c>
      <c r="M82" s="835">
        <v>219.45000000000002</v>
      </c>
      <c r="N82" s="832">
        <v>3</v>
      </c>
      <c r="O82" s="836">
        <v>0.5</v>
      </c>
      <c r="P82" s="835">
        <v>219.45000000000002</v>
      </c>
      <c r="Q82" s="837">
        <v>1</v>
      </c>
      <c r="R82" s="832">
        <v>3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17</v>
      </c>
      <c r="B83" s="832" t="s">
        <v>2428</v>
      </c>
      <c r="C83" s="832" t="s">
        <v>2434</v>
      </c>
      <c r="D83" s="833" t="s">
        <v>5256</v>
      </c>
      <c r="E83" s="834" t="s">
        <v>2440</v>
      </c>
      <c r="F83" s="832" t="s">
        <v>2429</v>
      </c>
      <c r="G83" s="832" t="s">
        <v>2662</v>
      </c>
      <c r="H83" s="832" t="s">
        <v>596</v>
      </c>
      <c r="I83" s="832" t="s">
        <v>2663</v>
      </c>
      <c r="J83" s="832" t="s">
        <v>2664</v>
      </c>
      <c r="K83" s="832" t="s">
        <v>2665</v>
      </c>
      <c r="L83" s="835">
        <v>88.76</v>
      </c>
      <c r="M83" s="835">
        <v>266.28000000000003</v>
      </c>
      <c r="N83" s="832">
        <v>3</v>
      </c>
      <c r="O83" s="836">
        <v>0.5</v>
      </c>
      <c r="P83" s="835">
        <v>266.28000000000003</v>
      </c>
      <c r="Q83" s="837">
        <v>1</v>
      </c>
      <c r="R83" s="832">
        <v>3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17</v>
      </c>
      <c r="B84" s="832" t="s">
        <v>2428</v>
      </c>
      <c r="C84" s="832" t="s">
        <v>2434</v>
      </c>
      <c r="D84" s="833" t="s">
        <v>5256</v>
      </c>
      <c r="E84" s="834" t="s">
        <v>2440</v>
      </c>
      <c r="F84" s="832" t="s">
        <v>2429</v>
      </c>
      <c r="G84" s="832" t="s">
        <v>2666</v>
      </c>
      <c r="H84" s="832" t="s">
        <v>596</v>
      </c>
      <c r="I84" s="832" t="s">
        <v>2667</v>
      </c>
      <c r="J84" s="832" t="s">
        <v>2668</v>
      </c>
      <c r="K84" s="832" t="s">
        <v>2669</v>
      </c>
      <c r="L84" s="835">
        <v>366.31</v>
      </c>
      <c r="M84" s="835">
        <v>366.31</v>
      </c>
      <c r="N84" s="832">
        <v>1</v>
      </c>
      <c r="O84" s="836">
        <v>0.5</v>
      </c>
      <c r="P84" s="835">
        <v>366.31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17</v>
      </c>
      <c r="B85" s="832" t="s">
        <v>2428</v>
      </c>
      <c r="C85" s="832" t="s">
        <v>2434</v>
      </c>
      <c r="D85" s="833" t="s">
        <v>5256</v>
      </c>
      <c r="E85" s="834" t="s">
        <v>2440</v>
      </c>
      <c r="F85" s="832" t="s">
        <v>2429</v>
      </c>
      <c r="G85" s="832" t="s">
        <v>2666</v>
      </c>
      <c r="H85" s="832" t="s">
        <v>649</v>
      </c>
      <c r="I85" s="832" t="s">
        <v>2318</v>
      </c>
      <c r="J85" s="832" t="s">
        <v>2084</v>
      </c>
      <c r="K85" s="832" t="s">
        <v>2319</v>
      </c>
      <c r="L85" s="835">
        <v>366.31</v>
      </c>
      <c r="M85" s="835">
        <v>2930.48</v>
      </c>
      <c r="N85" s="832">
        <v>8</v>
      </c>
      <c r="O85" s="836">
        <v>4.5</v>
      </c>
      <c r="P85" s="835">
        <v>732.62</v>
      </c>
      <c r="Q85" s="837">
        <v>0.25</v>
      </c>
      <c r="R85" s="832">
        <v>2</v>
      </c>
      <c r="S85" s="837">
        <v>0.25</v>
      </c>
      <c r="T85" s="836">
        <v>1</v>
      </c>
      <c r="U85" s="838">
        <v>0.22222222222222221</v>
      </c>
    </row>
    <row r="86" spans="1:21" ht="14.4" customHeight="1" x14ac:dyDescent="0.3">
      <c r="A86" s="831">
        <v>17</v>
      </c>
      <c r="B86" s="832" t="s">
        <v>2428</v>
      </c>
      <c r="C86" s="832" t="s">
        <v>2434</v>
      </c>
      <c r="D86" s="833" t="s">
        <v>5256</v>
      </c>
      <c r="E86" s="834" t="s">
        <v>2440</v>
      </c>
      <c r="F86" s="832" t="s">
        <v>2429</v>
      </c>
      <c r="G86" s="832" t="s">
        <v>2666</v>
      </c>
      <c r="H86" s="832" t="s">
        <v>649</v>
      </c>
      <c r="I86" s="832" t="s">
        <v>2365</v>
      </c>
      <c r="J86" s="832" t="s">
        <v>2366</v>
      </c>
      <c r="K86" s="832" t="s">
        <v>2367</v>
      </c>
      <c r="L86" s="835">
        <v>219.78</v>
      </c>
      <c r="M86" s="835">
        <v>3076.92</v>
      </c>
      <c r="N86" s="832">
        <v>14</v>
      </c>
      <c r="O86" s="836">
        <v>5</v>
      </c>
      <c r="P86" s="835">
        <v>1098.9000000000001</v>
      </c>
      <c r="Q86" s="837">
        <v>0.35714285714285715</v>
      </c>
      <c r="R86" s="832">
        <v>5</v>
      </c>
      <c r="S86" s="837">
        <v>0.35714285714285715</v>
      </c>
      <c r="T86" s="836">
        <v>1.5</v>
      </c>
      <c r="U86" s="838">
        <v>0.3</v>
      </c>
    </row>
    <row r="87" spans="1:21" ht="14.4" customHeight="1" x14ac:dyDescent="0.3">
      <c r="A87" s="831">
        <v>17</v>
      </c>
      <c r="B87" s="832" t="s">
        <v>2428</v>
      </c>
      <c r="C87" s="832" t="s">
        <v>2434</v>
      </c>
      <c r="D87" s="833" t="s">
        <v>5256</v>
      </c>
      <c r="E87" s="834" t="s">
        <v>2440</v>
      </c>
      <c r="F87" s="832" t="s">
        <v>2429</v>
      </c>
      <c r="G87" s="832" t="s">
        <v>2666</v>
      </c>
      <c r="H87" s="832" t="s">
        <v>596</v>
      </c>
      <c r="I87" s="832" t="s">
        <v>2670</v>
      </c>
      <c r="J87" s="832" t="s">
        <v>2671</v>
      </c>
      <c r="K87" s="832" t="s">
        <v>2672</v>
      </c>
      <c r="L87" s="835">
        <v>109.89</v>
      </c>
      <c r="M87" s="835">
        <v>109.89</v>
      </c>
      <c r="N87" s="832">
        <v>1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17</v>
      </c>
      <c r="B88" s="832" t="s">
        <v>2428</v>
      </c>
      <c r="C88" s="832" t="s">
        <v>2434</v>
      </c>
      <c r="D88" s="833" t="s">
        <v>5256</v>
      </c>
      <c r="E88" s="834" t="s">
        <v>2440</v>
      </c>
      <c r="F88" s="832" t="s">
        <v>2429</v>
      </c>
      <c r="G88" s="832" t="s">
        <v>2673</v>
      </c>
      <c r="H88" s="832" t="s">
        <v>649</v>
      </c>
      <c r="I88" s="832" t="s">
        <v>2674</v>
      </c>
      <c r="J88" s="832" t="s">
        <v>2088</v>
      </c>
      <c r="K88" s="832" t="s">
        <v>2675</v>
      </c>
      <c r="L88" s="835">
        <v>55.37</v>
      </c>
      <c r="M88" s="835">
        <v>332.21999999999997</v>
      </c>
      <c r="N88" s="832">
        <v>6</v>
      </c>
      <c r="O88" s="836">
        <v>1</v>
      </c>
      <c r="P88" s="835">
        <v>332.21999999999997</v>
      </c>
      <c r="Q88" s="837">
        <v>1</v>
      </c>
      <c r="R88" s="832">
        <v>6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17</v>
      </c>
      <c r="B89" s="832" t="s">
        <v>2428</v>
      </c>
      <c r="C89" s="832" t="s">
        <v>2434</v>
      </c>
      <c r="D89" s="833" t="s">
        <v>5256</v>
      </c>
      <c r="E89" s="834" t="s">
        <v>2440</v>
      </c>
      <c r="F89" s="832" t="s">
        <v>2429</v>
      </c>
      <c r="G89" s="832" t="s">
        <v>2673</v>
      </c>
      <c r="H89" s="832" t="s">
        <v>649</v>
      </c>
      <c r="I89" s="832" t="s">
        <v>2087</v>
      </c>
      <c r="J89" s="832" t="s">
        <v>2088</v>
      </c>
      <c r="K89" s="832" t="s">
        <v>2089</v>
      </c>
      <c r="L89" s="835">
        <v>110.73</v>
      </c>
      <c r="M89" s="835">
        <v>442.92</v>
      </c>
      <c r="N89" s="832">
        <v>4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17</v>
      </c>
      <c r="B90" s="832" t="s">
        <v>2428</v>
      </c>
      <c r="C90" s="832" t="s">
        <v>2434</v>
      </c>
      <c r="D90" s="833" t="s">
        <v>5256</v>
      </c>
      <c r="E90" s="834" t="s">
        <v>2440</v>
      </c>
      <c r="F90" s="832" t="s">
        <v>2429</v>
      </c>
      <c r="G90" s="832" t="s">
        <v>2676</v>
      </c>
      <c r="H90" s="832" t="s">
        <v>596</v>
      </c>
      <c r="I90" s="832" t="s">
        <v>2677</v>
      </c>
      <c r="J90" s="832" t="s">
        <v>2097</v>
      </c>
      <c r="K90" s="832" t="s">
        <v>2093</v>
      </c>
      <c r="L90" s="835">
        <v>910.2</v>
      </c>
      <c r="M90" s="835">
        <v>2730.6000000000004</v>
      </c>
      <c r="N90" s="832">
        <v>3</v>
      </c>
      <c r="O90" s="836">
        <v>1</v>
      </c>
      <c r="P90" s="835">
        <v>2730.6000000000004</v>
      </c>
      <c r="Q90" s="837">
        <v>1</v>
      </c>
      <c r="R90" s="832">
        <v>3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17</v>
      </c>
      <c r="B91" s="832" t="s">
        <v>2428</v>
      </c>
      <c r="C91" s="832" t="s">
        <v>2434</v>
      </c>
      <c r="D91" s="833" t="s">
        <v>5256</v>
      </c>
      <c r="E91" s="834" t="s">
        <v>2440</v>
      </c>
      <c r="F91" s="832" t="s">
        <v>2429</v>
      </c>
      <c r="G91" s="832" t="s">
        <v>2676</v>
      </c>
      <c r="H91" s="832" t="s">
        <v>596</v>
      </c>
      <c r="I91" s="832" t="s">
        <v>2678</v>
      </c>
      <c r="J91" s="832" t="s">
        <v>2679</v>
      </c>
      <c r="K91" s="832" t="s">
        <v>2093</v>
      </c>
      <c r="L91" s="835">
        <v>910.2</v>
      </c>
      <c r="M91" s="835">
        <v>1820.4</v>
      </c>
      <c r="N91" s="832">
        <v>2</v>
      </c>
      <c r="O91" s="836">
        <v>1</v>
      </c>
      <c r="P91" s="835">
        <v>1820.4</v>
      </c>
      <c r="Q91" s="837">
        <v>1</v>
      </c>
      <c r="R91" s="832">
        <v>2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17</v>
      </c>
      <c r="B92" s="832" t="s">
        <v>2428</v>
      </c>
      <c r="C92" s="832" t="s">
        <v>2434</v>
      </c>
      <c r="D92" s="833" t="s">
        <v>5256</v>
      </c>
      <c r="E92" s="834" t="s">
        <v>2440</v>
      </c>
      <c r="F92" s="832" t="s">
        <v>2429</v>
      </c>
      <c r="G92" s="832" t="s">
        <v>2680</v>
      </c>
      <c r="H92" s="832" t="s">
        <v>649</v>
      </c>
      <c r="I92" s="832" t="s">
        <v>2185</v>
      </c>
      <c r="J92" s="832" t="s">
        <v>2186</v>
      </c>
      <c r="K92" s="832" t="s">
        <v>2187</v>
      </c>
      <c r="L92" s="835">
        <v>70.48</v>
      </c>
      <c r="M92" s="835">
        <v>352.40000000000003</v>
      </c>
      <c r="N92" s="832">
        <v>5</v>
      </c>
      <c r="O92" s="836">
        <v>2.5</v>
      </c>
      <c r="P92" s="835">
        <v>70.48</v>
      </c>
      <c r="Q92" s="837">
        <v>0.19999999999999998</v>
      </c>
      <c r="R92" s="832">
        <v>1</v>
      </c>
      <c r="S92" s="837">
        <v>0.2</v>
      </c>
      <c r="T92" s="836">
        <v>1</v>
      </c>
      <c r="U92" s="838">
        <v>0.4</v>
      </c>
    </row>
    <row r="93" spans="1:21" ht="14.4" customHeight="1" x14ac:dyDescent="0.3">
      <c r="A93" s="831">
        <v>17</v>
      </c>
      <c r="B93" s="832" t="s">
        <v>2428</v>
      </c>
      <c r="C93" s="832" t="s">
        <v>2434</v>
      </c>
      <c r="D93" s="833" t="s">
        <v>5256</v>
      </c>
      <c r="E93" s="834" t="s">
        <v>2440</v>
      </c>
      <c r="F93" s="832" t="s">
        <v>2429</v>
      </c>
      <c r="G93" s="832" t="s">
        <v>2680</v>
      </c>
      <c r="H93" s="832" t="s">
        <v>596</v>
      </c>
      <c r="I93" s="832" t="s">
        <v>2681</v>
      </c>
      <c r="J93" s="832" t="s">
        <v>2682</v>
      </c>
      <c r="K93" s="832" t="s">
        <v>2683</v>
      </c>
      <c r="L93" s="835">
        <v>234.94</v>
      </c>
      <c r="M93" s="835">
        <v>234.94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17</v>
      </c>
      <c r="B94" s="832" t="s">
        <v>2428</v>
      </c>
      <c r="C94" s="832" t="s">
        <v>2434</v>
      </c>
      <c r="D94" s="833" t="s">
        <v>5256</v>
      </c>
      <c r="E94" s="834" t="s">
        <v>2440</v>
      </c>
      <c r="F94" s="832" t="s">
        <v>2429</v>
      </c>
      <c r="G94" s="832" t="s">
        <v>2684</v>
      </c>
      <c r="H94" s="832" t="s">
        <v>649</v>
      </c>
      <c r="I94" s="832" t="s">
        <v>2685</v>
      </c>
      <c r="J94" s="832" t="s">
        <v>1132</v>
      </c>
      <c r="K94" s="832" t="s">
        <v>1135</v>
      </c>
      <c r="L94" s="835">
        <v>38.04</v>
      </c>
      <c r="M94" s="835">
        <v>38.04</v>
      </c>
      <c r="N94" s="832">
        <v>1</v>
      </c>
      <c r="O94" s="836">
        <v>0.5</v>
      </c>
      <c r="P94" s="835">
        <v>38.04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17</v>
      </c>
      <c r="B95" s="832" t="s">
        <v>2428</v>
      </c>
      <c r="C95" s="832" t="s">
        <v>2434</v>
      </c>
      <c r="D95" s="833" t="s">
        <v>5256</v>
      </c>
      <c r="E95" s="834" t="s">
        <v>2440</v>
      </c>
      <c r="F95" s="832" t="s">
        <v>2429</v>
      </c>
      <c r="G95" s="832" t="s">
        <v>2684</v>
      </c>
      <c r="H95" s="832" t="s">
        <v>649</v>
      </c>
      <c r="I95" s="832" t="s">
        <v>2280</v>
      </c>
      <c r="J95" s="832" t="s">
        <v>1132</v>
      </c>
      <c r="K95" s="832" t="s">
        <v>1474</v>
      </c>
      <c r="L95" s="835">
        <v>10.65</v>
      </c>
      <c r="M95" s="835">
        <v>53.25</v>
      </c>
      <c r="N95" s="832">
        <v>5</v>
      </c>
      <c r="O95" s="836">
        <v>2</v>
      </c>
      <c r="P95" s="835">
        <v>42.6</v>
      </c>
      <c r="Q95" s="837">
        <v>0.8</v>
      </c>
      <c r="R95" s="832">
        <v>4</v>
      </c>
      <c r="S95" s="837">
        <v>0.8</v>
      </c>
      <c r="T95" s="836">
        <v>1.5</v>
      </c>
      <c r="U95" s="838">
        <v>0.75</v>
      </c>
    </row>
    <row r="96" spans="1:21" ht="14.4" customHeight="1" x14ac:dyDescent="0.3">
      <c r="A96" s="831">
        <v>17</v>
      </c>
      <c r="B96" s="832" t="s">
        <v>2428</v>
      </c>
      <c r="C96" s="832" t="s">
        <v>2434</v>
      </c>
      <c r="D96" s="833" t="s">
        <v>5256</v>
      </c>
      <c r="E96" s="834" t="s">
        <v>2440</v>
      </c>
      <c r="F96" s="832" t="s">
        <v>2429</v>
      </c>
      <c r="G96" s="832" t="s">
        <v>2684</v>
      </c>
      <c r="H96" s="832" t="s">
        <v>649</v>
      </c>
      <c r="I96" s="832" t="s">
        <v>2686</v>
      </c>
      <c r="J96" s="832" t="s">
        <v>1322</v>
      </c>
      <c r="K96" s="832" t="s">
        <v>1323</v>
      </c>
      <c r="L96" s="835">
        <v>234.07</v>
      </c>
      <c r="M96" s="835">
        <v>234.07</v>
      </c>
      <c r="N96" s="832">
        <v>1</v>
      </c>
      <c r="O96" s="836">
        <v>1</v>
      </c>
      <c r="P96" s="835">
        <v>234.07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17</v>
      </c>
      <c r="B97" s="832" t="s">
        <v>2428</v>
      </c>
      <c r="C97" s="832" t="s">
        <v>2434</v>
      </c>
      <c r="D97" s="833" t="s">
        <v>5256</v>
      </c>
      <c r="E97" s="834" t="s">
        <v>2440</v>
      </c>
      <c r="F97" s="832" t="s">
        <v>2429</v>
      </c>
      <c r="G97" s="832" t="s">
        <v>2684</v>
      </c>
      <c r="H97" s="832" t="s">
        <v>649</v>
      </c>
      <c r="I97" s="832" t="s">
        <v>2687</v>
      </c>
      <c r="J97" s="832" t="s">
        <v>1132</v>
      </c>
      <c r="K97" s="832" t="s">
        <v>1134</v>
      </c>
      <c r="L97" s="835">
        <v>58.52</v>
      </c>
      <c r="M97" s="835">
        <v>117.04</v>
      </c>
      <c r="N97" s="832">
        <v>2</v>
      </c>
      <c r="O97" s="836">
        <v>2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17</v>
      </c>
      <c r="B98" s="832" t="s">
        <v>2428</v>
      </c>
      <c r="C98" s="832" t="s">
        <v>2434</v>
      </c>
      <c r="D98" s="833" t="s">
        <v>5256</v>
      </c>
      <c r="E98" s="834" t="s">
        <v>2440</v>
      </c>
      <c r="F98" s="832" t="s">
        <v>2429</v>
      </c>
      <c r="G98" s="832" t="s">
        <v>2688</v>
      </c>
      <c r="H98" s="832" t="s">
        <v>649</v>
      </c>
      <c r="I98" s="832" t="s">
        <v>2689</v>
      </c>
      <c r="J98" s="832" t="s">
        <v>2690</v>
      </c>
      <c r="K98" s="832" t="s">
        <v>2691</v>
      </c>
      <c r="L98" s="835">
        <v>490.89</v>
      </c>
      <c r="M98" s="835">
        <v>490.89</v>
      </c>
      <c r="N98" s="832">
        <v>1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17</v>
      </c>
      <c r="B99" s="832" t="s">
        <v>2428</v>
      </c>
      <c r="C99" s="832" t="s">
        <v>2434</v>
      </c>
      <c r="D99" s="833" t="s">
        <v>5256</v>
      </c>
      <c r="E99" s="834" t="s">
        <v>2440</v>
      </c>
      <c r="F99" s="832" t="s">
        <v>2429</v>
      </c>
      <c r="G99" s="832" t="s">
        <v>2692</v>
      </c>
      <c r="H99" s="832" t="s">
        <v>596</v>
      </c>
      <c r="I99" s="832" t="s">
        <v>2693</v>
      </c>
      <c r="J99" s="832" t="s">
        <v>1174</v>
      </c>
      <c r="K99" s="832" t="s">
        <v>1133</v>
      </c>
      <c r="L99" s="835">
        <v>134.47999999999999</v>
      </c>
      <c r="M99" s="835">
        <v>2824.08</v>
      </c>
      <c r="N99" s="832">
        <v>21</v>
      </c>
      <c r="O99" s="836">
        <v>3</v>
      </c>
      <c r="P99" s="835">
        <v>1075.8399999999999</v>
      </c>
      <c r="Q99" s="837">
        <v>0.38095238095238093</v>
      </c>
      <c r="R99" s="832">
        <v>8</v>
      </c>
      <c r="S99" s="837">
        <v>0.38095238095238093</v>
      </c>
      <c r="T99" s="836">
        <v>1.5</v>
      </c>
      <c r="U99" s="838">
        <v>0.5</v>
      </c>
    </row>
    <row r="100" spans="1:21" ht="14.4" customHeight="1" x14ac:dyDescent="0.3">
      <c r="A100" s="831">
        <v>17</v>
      </c>
      <c r="B100" s="832" t="s">
        <v>2428</v>
      </c>
      <c r="C100" s="832" t="s">
        <v>2434</v>
      </c>
      <c r="D100" s="833" t="s">
        <v>5256</v>
      </c>
      <c r="E100" s="834" t="s">
        <v>2440</v>
      </c>
      <c r="F100" s="832" t="s">
        <v>2429</v>
      </c>
      <c r="G100" s="832" t="s">
        <v>2694</v>
      </c>
      <c r="H100" s="832" t="s">
        <v>596</v>
      </c>
      <c r="I100" s="832" t="s">
        <v>2695</v>
      </c>
      <c r="J100" s="832" t="s">
        <v>2696</v>
      </c>
      <c r="K100" s="832" t="s">
        <v>2697</v>
      </c>
      <c r="L100" s="835">
        <v>90.57</v>
      </c>
      <c r="M100" s="835">
        <v>543.41999999999996</v>
      </c>
      <c r="N100" s="832">
        <v>6</v>
      </c>
      <c r="O100" s="836">
        <v>3</v>
      </c>
      <c r="P100" s="835">
        <v>362.28</v>
      </c>
      <c r="Q100" s="837">
        <v>0.66666666666666663</v>
      </c>
      <c r="R100" s="832">
        <v>4</v>
      </c>
      <c r="S100" s="837">
        <v>0.66666666666666663</v>
      </c>
      <c r="T100" s="836">
        <v>2</v>
      </c>
      <c r="U100" s="838">
        <v>0.66666666666666663</v>
      </c>
    </row>
    <row r="101" spans="1:21" ht="14.4" customHeight="1" x14ac:dyDescent="0.3">
      <c r="A101" s="831">
        <v>17</v>
      </c>
      <c r="B101" s="832" t="s">
        <v>2428</v>
      </c>
      <c r="C101" s="832" t="s">
        <v>2434</v>
      </c>
      <c r="D101" s="833" t="s">
        <v>5256</v>
      </c>
      <c r="E101" s="834" t="s">
        <v>2440</v>
      </c>
      <c r="F101" s="832" t="s">
        <v>2429</v>
      </c>
      <c r="G101" s="832" t="s">
        <v>2698</v>
      </c>
      <c r="H101" s="832" t="s">
        <v>596</v>
      </c>
      <c r="I101" s="832" t="s">
        <v>2699</v>
      </c>
      <c r="J101" s="832" t="s">
        <v>2700</v>
      </c>
      <c r="K101" s="832" t="s">
        <v>2701</v>
      </c>
      <c r="L101" s="835">
        <v>0</v>
      </c>
      <c r="M101" s="835">
        <v>0</v>
      </c>
      <c r="N101" s="832">
        <v>1</v>
      </c>
      <c r="O101" s="836">
        <v>1</v>
      </c>
      <c r="P101" s="835">
        <v>0</v>
      </c>
      <c r="Q101" s="837"/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17</v>
      </c>
      <c r="B102" s="832" t="s">
        <v>2428</v>
      </c>
      <c r="C102" s="832" t="s">
        <v>2434</v>
      </c>
      <c r="D102" s="833" t="s">
        <v>5256</v>
      </c>
      <c r="E102" s="834" t="s">
        <v>2440</v>
      </c>
      <c r="F102" s="832" t="s">
        <v>2429</v>
      </c>
      <c r="G102" s="832" t="s">
        <v>2702</v>
      </c>
      <c r="H102" s="832" t="s">
        <v>596</v>
      </c>
      <c r="I102" s="832" t="s">
        <v>2703</v>
      </c>
      <c r="J102" s="832" t="s">
        <v>2704</v>
      </c>
      <c r="K102" s="832" t="s">
        <v>2705</v>
      </c>
      <c r="L102" s="835">
        <v>0</v>
      </c>
      <c r="M102" s="835">
        <v>0</v>
      </c>
      <c r="N102" s="832">
        <v>2</v>
      </c>
      <c r="O102" s="836">
        <v>0.5</v>
      </c>
      <c r="P102" s="835"/>
      <c r="Q102" s="837"/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17</v>
      </c>
      <c r="B103" s="832" t="s">
        <v>2428</v>
      </c>
      <c r="C103" s="832" t="s">
        <v>2434</v>
      </c>
      <c r="D103" s="833" t="s">
        <v>5256</v>
      </c>
      <c r="E103" s="834" t="s">
        <v>2440</v>
      </c>
      <c r="F103" s="832" t="s">
        <v>2429</v>
      </c>
      <c r="G103" s="832" t="s">
        <v>2706</v>
      </c>
      <c r="H103" s="832" t="s">
        <v>596</v>
      </c>
      <c r="I103" s="832" t="s">
        <v>2707</v>
      </c>
      <c r="J103" s="832" t="s">
        <v>670</v>
      </c>
      <c r="K103" s="832" t="s">
        <v>2708</v>
      </c>
      <c r="L103" s="835">
        <v>35.25</v>
      </c>
      <c r="M103" s="835">
        <v>493.5</v>
      </c>
      <c r="N103" s="832">
        <v>14</v>
      </c>
      <c r="O103" s="836">
        <v>7</v>
      </c>
      <c r="P103" s="835">
        <v>105.75</v>
      </c>
      <c r="Q103" s="837">
        <v>0.21428571428571427</v>
      </c>
      <c r="R103" s="832">
        <v>3</v>
      </c>
      <c r="S103" s="837">
        <v>0.21428571428571427</v>
      </c>
      <c r="T103" s="836">
        <v>2.5</v>
      </c>
      <c r="U103" s="838">
        <v>0.35714285714285715</v>
      </c>
    </row>
    <row r="104" spans="1:21" ht="14.4" customHeight="1" x14ac:dyDescent="0.3">
      <c r="A104" s="831">
        <v>17</v>
      </c>
      <c r="B104" s="832" t="s">
        <v>2428</v>
      </c>
      <c r="C104" s="832" t="s">
        <v>2434</v>
      </c>
      <c r="D104" s="833" t="s">
        <v>5256</v>
      </c>
      <c r="E104" s="834" t="s">
        <v>2440</v>
      </c>
      <c r="F104" s="832" t="s">
        <v>2429</v>
      </c>
      <c r="G104" s="832" t="s">
        <v>2706</v>
      </c>
      <c r="H104" s="832" t="s">
        <v>596</v>
      </c>
      <c r="I104" s="832" t="s">
        <v>2709</v>
      </c>
      <c r="J104" s="832" t="s">
        <v>670</v>
      </c>
      <c r="K104" s="832" t="s">
        <v>2710</v>
      </c>
      <c r="L104" s="835">
        <v>35.25</v>
      </c>
      <c r="M104" s="835">
        <v>282</v>
      </c>
      <c r="N104" s="832">
        <v>8</v>
      </c>
      <c r="O104" s="836">
        <v>4.5</v>
      </c>
      <c r="P104" s="835">
        <v>105.75</v>
      </c>
      <c r="Q104" s="837">
        <v>0.375</v>
      </c>
      <c r="R104" s="832">
        <v>3</v>
      </c>
      <c r="S104" s="837">
        <v>0.375</v>
      </c>
      <c r="T104" s="836">
        <v>1.5</v>
      </c>
      <c r="U104" s="838">
        <v>0.33333333333333331</v>
      </c>
    </row>
    <row r="105" spans="1:21" ht="14.4" customHeight="1" x14ac:dyDescent="0.3">
      <c r="A105" s="831">
        <v>17</v>
      </c>
      <c r="B105" s="832" t="s">
        <v>2428</v>
      </c>
      <c r="C105" s="832" t="s">
        <v>2434</v>
      </c>
      <c r="D105" s="833" t="s">
        <v>5256</v>
      </c>
      <c r="E105" s="834" t="s">
        <v>2440</v>
      </c>
      <c r="F105" s="832" t="s">
        <v>2429</v>
      </c>
      <c r="G105" s="832" t="s">
        <v>2706</v>
      </c>
      <c r="H105" s="832" t="s">
        <v>596</v>
      </c>
      <c r="I105" s="832" t="s">
        <v>2711</v>
      </c>
      <c r="J105" s="832" t="s">
        <v>2712</v>
      </c>
      <c r="K105" s="832" t="s">
        <v>2713</v>
      </c>
      <c r="L105" s="835">
        <v>35.25</v>
      </c>
      <c r="M105" s="835">
        <v>317.25</v>
      </c>
      <c r="N105" s="832">
        <v>9</v>
      </c>
      <c r="O105" s="836">
        <v>4</v>
      </c>
      <c r="P105" s="835">
        <v>211.5</v>
      </c>
      <c r="Q105" s="837">
        <v>0.66666666666666663</v>
      </c>
      <c r="R105" s="832">
        <v>6</v>
      </c>
      <c r="S105" s="837">
        <v>0.66666666666666663</v>
      </c>
      <c r="T105" s="836">
        <v>2.5</v>
      </c>
      <c r="U105" s="838">
        <v>0.625</v>
      </c>
    </row>
    <row r="106" spans="1:21" ht="14.4" customHeight="1" x14ac:dyDescent="0.3">
      <c r="A106" s="831">
        <v>17</v>
      </c>
      <c r="B106" s="832" t="s">
        <v>2428</v>
      </c>
      <c r="C106" s="832" t="s">
        <v>2434</v>
      </c>
      <c r="D106" s="833" t="s">
        <v>5256</v>
      </c>
      <c r="E106" s="834" t="s">
        <v>2440</v>
      </c>
      <c r="F106" s="832" t="s">
        <v>2429</v>
      </c>
      <c r="G106" s="832" t="s">
        <v>2714</v>
      </c>
      <c r="H106" s="832" t="s">
        <v>596</v>
      </c>
      <c r="I106" s="832" t="s">
        <v>2715</v>
      </c>
      <c r="J106" s="832" t="s">
        <v>2716</v>
      </c>
      <c r="K106" s="832" t="s">
        <v>2708</v>
      </c>
      <c r="L106" s="835">
        <v>174.59</v>
      </c>
      <c r="M106" s="835">
        <v>523.77</v>
      </c>
      <c r="N106" s="832">
        <v>3</v>
      </c>
      <c r="O106" s="836">
        <v>1</v>
      </c>
      <c r="P106" s="835">
        <v>523.77</v>
      </c>
      <c r="Q106" s="837">
        <v>1</v>
      </c>
      <c r="R106" s="832">
        <v>3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17</v>
      </c>
      <c r="B107" s="832" t="s">
        <v>2428</v>
      </c>
      <c r="C107" s="832" t="s">
        <v>2434</v>
      </c>
      <c r="D107" s="833" t="s">
        <v>5256</v>
      </c>
      <c r="E107" s="834" t="s">
        <v>2440</v>
      </c>
      <c r="F107" s="832" t="s">
        <v>2429</v>
      </c>
      <c r="G107" s="832" t="s">
        <v>2717</v>
      </c>
      <c r="H107" s="832" t="s">
        <v>596</v>
      </c>
      <c r="I107" s="832" t="s">
        <v>2718</v>
      </c>
      <c r="J107" s="832" t="s">
        <v>790</v>
      </c>
      <c r="K107" s="832" t="s">
        <v>2719</v>
      </c>
      <c r="L107" s="835">
        <v>103.67</v>
      </c>
      <c r="M107" s="835">
        <v>103.67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17</v>
      </c>
      <c r="B108" s="832" t="s">
        <v>2428</v>
      </c>
      <c r="C108" s="832" t="s">
        <v>2434</v>
      </c>
      <c r="D108" s="833" t="s">
        <v>5256</v>
      </c>
      <c r="E108" s="834" t="s">
        <v>2440</v>
      </c>
      <c r="F108" s="832" t="s">
        <v>2429</v>
      </c>
      <c r="G108" s="832" t="s">
        <v>2717</v>
      </c>
      <c r="H108" s="832" t="s">
        <v>596</v>
      </c>
      <c r="I108" s="832" t="s">
        <v>2720</v>
      </c>
      <c r="J108" s="832" t="s">
        <v>2721</v>
      </c>
      <c r="K108" s="832" t="s">
        <v>2722</v>
      </c>
      <c r="L108" s="835">
        <v>112.87</v>
      </c>
      <c r="M108" s="835">
        <v>112.87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17</v>
      </c>
      <c r="B109" s="832" t="s">
        <v>2428</v>
      </c>
      <c r="C109" s="832" t="s">
        <v>2434</v>
      </c>
      <c r="D109" s="833" t="s">
        <v>5256</v>
      </c>
      <c r="E109" s="834" t="s">
        <v>2440</v>
      </c>
      <c r="F109" s="832" t="s">
        <v>2429</v>
      </c>
      <c r="G109" s="832" t="s">
        <v>2717</v>
      </c>
      <c r="H109" s="832" t="s">
        <v>596</v>
      </c>
      <c r="I109" s="832" t="s">
        <v>2723</v>
      </c>
      <c r="J109" s="832" t="s">
        <v>790</v>
      </c>
      <c r="K109" s="832" t="s">
        <v>2724</v>
      </c>
      <c r="L109" s="835">
        <v>103.67</v>
      </c>
      <c r="M109" s="835">
        <v>311.01</v>
      </c>
      <c r="N109" s="832">
        <v>3</v>
      </c>
      <c r="O109" s="836">
        <v>1.5</v>
      </c>
      <c r="P109" s="835">
        <v>103.67</v>
      </c>
      <c r="Q109" s="837">
        <v>0.33333333333333337</v>
      </c>
      <c r="R109" s="832">
        <v>1</v>
      </c>
      <c r="S109" s="837">
        <v>0.33333333333333331</v>
      </c>
      <c r="T109" s="836">
        <v>0.5</v>
      </c>
      <c r="U109" s="838">
        <v>0.33333333333333331</v>
      </c>
    </row>
    <row r="110" spans="1:21" ht="14.4" customHeight="1" x14ac:dyDescent="0.3">
      <c r="A110" s="831">
        <v>17</v>
      </c>
      <c r="B110" s="832" t="s">
        <v>2428</v>
      </c>
      <c r="C110" s="832" t="s">
        <v>2434</v>
      </c>
      <c r="D110" s="833" t="s">
        <v>5256</v>
      </c>
      <c r="E110" s="834" t="s">
        <v>2440</v>
      </c>
      <c r="F110" s="832" t="s">
        <v>2429</v>
      </c>
      <c r="G110" s="832" t="s">
        <v>2725</v>
      </c>
      <c r="H110" s="832" t="s">
        <v>649</v>
      </c>
      <c r="I110" s="832" t="s">
        <v>1880</v>
      </c>
      <c r="J110" s="832" t="s">
        <v>1876</v>
      </c>
      <c r="K110" s="832" t="s">
        <v>1881</v>
      </c>
      <c r="L110" s="835">
        <v>115.18</v>
      </c>
      <c r="M110" s="835">
        <v>230.36</v>
      </c>
      <c r="N110" s="832">
        <v>2</v>
      </c>
      <c r="O110" s="836">
        <v>1</v>
      </c>
      <c r="P110" s="835">
        <v>230.36</v>
      </c>
      <c r="Q110" s="837">
        <v>1</v>
      </c>
      <c r="R110" s="832">
        <v>2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17</v>
      </c>
      <c r="B111" s="832" t="s">
        <v>2428</v>
      </c>
      <c r="C111" s="832" t="s">
        <v>2434</v>
      </c>
      <c r="D111" s="833" t="s">
        <v>5256</v>
      </c>
      <c r="E111" s="834" t="s">
        <v>2440</v>
      </c>
      <c r="F111" s="832" t="s">
        <v>2429</v>
      </c>
      <c r="G111" s="832" t="s">
        <v>2726</v>
      </c>
      <c r="H111" s="832" t="s">
        <v>649</v>
      </c>
      <c r="I111" s="832" t="s">
        <v>2727</v>
      </c>
      <c r="J111" s="832" t="s">
        <v>2728</v>
      </c>
      <c r="K111" s="832" t="s">
        <v>2484</v>
      </c>
      <c r="L111" s="835">
        <v>439.98</v>
      </c>
      <c r="M111" s="835">
        <v>879.96</v>
      </c>
      <c r="N111" s="832">
        <v>2</v>
      </c>
      <c r="O111" s="836">
        <v>1.5</v>
      </c>
      <c r="P111" s="835">
        <v>879.96</v>
      </c>
      <c r="Q111" s="837">
        <v>1</v>
      </c>
      <c r="R111" s="832">
        <v>2</v>
      </c>
      <c r="S111" s="837">
        <v>1</v>
      </c>
      <c r="T111" s="836">
        <v>1.5</v>
      </c>
      <c r="U111" s="838">
        <v>1</v>
      </c>
    </row>
    <row r="112" spans="1:21" ht="14.4" customHeight="1" x14ac:dyDescent="0.3">
      <c r="A112" s="831">
        <v>17</v>
      </c>
      <c r="B112" s="832" t="s">
        <v>2428</v>
      </c>
      <c r="C112" s="832" t="s">
        <v>2434</v>
      </c>
      <c r="D112" s="833" t="s">
        <v>5256</v>
      </c>
      <c r="E112" s="834" t="s">
        <v>2440</v>
      </c>
      <c r="F112" s="832" t="s">
        <v>2429</v>
      </c>
      <c r="G112" s="832" t="s">
        <v>2726</v>
      </c>
      <c r="H112" s="832" t="s">
        <v>596</v>
      </c>
      <c r="I112" s="832" t="s">
        <v>2729</v>
      </c>
      <c r="J112" s="832" t="s">
        <v>2730</v>
      </c>
      <c r="K112" s="832" t="s">
        <v>1332</v>
      </c>
      <c r="L112" s="835">
        <v>132</v>
      </c>
      <c r="M112" s="835">
        <v>792</v>
      </c>
      <c r="N112" s="832">
        <v>6</v>
      </c>
      <c r="O112" s="836">
        <v>2</v>
      </c>
      <c r="P112" s="835">
        <v>396</v>
      </c>
      <c r="Q112" s="837">
        <v>0.5</v>
      </c>
      <c r="R112" s="832">
        <v>3</v>
      </c>
      <c r="S112" s="837">
        <v>0.5</v>
      </c>
      <c r="T112" s="836">
        <v>1</v>
      </c>
      <c r="U112" s="838">
        <v>0.5</v>
      </c>
    </row>
    <row r="113" spans="1:21" ht="14.4" customHeight="1" x14ac:dyDescent="0.3">
      <c r="A113" s="831">
        <v>17</v>
      </c>
      <c r="B113" s="832" t="s">
        <v>2428</v>
      </c>
      <c r="C113" s="832" t="s">
        <v>2434</v>
      </c>
      <c r="D113" s="833" t="s">
        <v>5256</v>
      </c>
      <c r="E113" s="834" t="s">
        <v>2440</v>
      </c>
      <c r="F113" s="832" t="s">
        <v>2429</v>
      </c>
      <c r="G113" s="832" t="s">
        <v>2731</v>
      </c>
      <c r="H113" s="832" t="s">
        <v>596</v>
      </c>
      <c r="I113" s="832" t="s">
        <v>2732</v>
      </c>
      <c r="J113" s="832" t="s">
        <v>1318</v>
      </c>
      <c r="K113" s="832" t="s">
        <v>2733</v>
      </c>
      <c r="L113" s="835">
        <v>108.44</v>
      </c>
      <c r="M113" s="835">
        <v>325.32</v>
      </c>
      <c r="N113" s="832">
        <v>3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17</v>
      </c>
      <c r="B114" s="832" t="s">
        <v>2428</v>
      </c>
      <c r="C114" s="832" t="s">
        <v>2434</v>
      </c>
      <c r="D114" s="833" t="s">
        <v>5256</v>
      </c>
      <c r="E114" s="834" t="s">
        <v>2440</v>
      </c>
      <c r="F114" s="832" t="s">
        <v>2429</v>
      </c>
      <c r="G114" s="832" t="s">
        <v>2731</v>
      </c>
      <c r="H114" s="832" t="s">
        <v>596</v>
      </c>
      <c r="I114" s="832" t="s">
        <v>2732</v>
      </c>
      <c r="J114" s="832" t="s">
        <v>1318</v>
      </c>
      <c r="K114" s="832" t="s">
        <v>2733</v>
      </c>
      <c r="L114" s="835">
        <v>127.91</v>
      </c>
      <c r="M114" s="835">
        <v>1023.28</v>
      </c>
      <c r="N114" s="832">
        <v>8</v>
      </c>
      <c r="O114" s="836">
        <v>4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17</v>
      </c>
      <c r="B115" s="832" t="s">
        <v>2428</v>
      </c>
      <c r="C115" s="832" t="s">
        <v>2434</v>
      </c>
      <c r="D115" s="833" t="s">
        <v>5256</v>
      </c>
      <c r="E115" s="834" t="s">
        <v>2440</v>
      </c>
      <c r="F115" s="832" t="s">
        <v>2429</v>
      </c>
      <c r="G115" s="832" t="s">
        <v>2731</v>
      </c>
      <c r="H115" s="832" t="s">
        <v>596</v>
      </c>
      <c r="I115" s="832" t="s">
        <v>2734</v>
      </c>
      <c r="J115" s="832" t="s">
        <v>1318</v>
      </c>
      <c r="K115" s="832" t="s">
        <v>2735</v>
      </c>
      <c r="L115" s="835">
        <v>52.61</v>
      </c>
      <c r="M115" s="835">
        <v>105.22</v>
      </c>
      <c r="N115" s="832">
        <v>2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17</v>
      </c>
      <c r="B116" s="832" t="s">
        <v>2428</v>
      </c>
      <c r="C116" s="832" t="s">
        <v>2434</v>
      </c>
      <c r="D116" s="833" t="s">
        <v>5256</v>
      </c>
      <c r="E116" s="834" t="s">
        <v>2440</v>
      </c>
      <c r="F116" s="832" t="s">
        <v>2429</v>
      </c>
      <c r="G116" s="832" t="s">
        <v>2736</v>
      </c>
      <c r="H116" s="832" t="s">
        <v>596</v>
      </c>
      <c r="I116" s="832" t="s">
        <v>2737</v>
      </c>
      <c r="J116" s="832" t="s">
        <v>2738</v>
      </c>
      <c r="K116" s="832" t="s">
        <v>2739</v>
      </c>
      <c r="L116" s="835">
        <v>304.43</v>
      </c>
      <c r="M116" s="835">
        <v>913.29</v>
      </c>
      <c r="N116" s="832">
        <v>3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17</v>
      </c>
      <c r="B117" s="832" t="s">
        <v>2428</v>
      </c>
      <c r="C117" s="832" t="s">
        <v>2434</v>
      </c>
      <c r="D117" s="833" t="s">
        <v>5256</v>
      </c>
      <c r="E117" s="834" t="s">
        <v>2440</v>
      </c>
      <c r="F117" s="832" t="s">
        <v>2429</v>
      </c>
      <c r="G117" s="832" t="s">
        <v>2740</v>
      </c>
      <c r="H117" s="832" t="s">
        <v>596</v>
      </c>
      <c r="I117" s="832" t="s">
        <v>2741</v>
      </c>
      <c r="J117" s="832" t="s">
        <v>2742</v>
      </c>
      <c r="K117" s="832" t="s">
        <v>2743</v>
      </c>
      <c r="L117" s="835">
        <v>21.92</v>
      </c>
      <c r="M117" s="835">
        <v>350.72</v>
      </c>
      <c r="N117" s="832">
        <v>16</v>
      </c>
      <c r="O117" s="836">
        <v>1.5</v>
      </c>
      <c r="P117" s="835">
        <v>65.760000000000005</v>
      </c>
      <c r="Q117" s="837">
        <v>0.1875</v>
      </c>
      <c r="R117" s="832">
        <v>3</v>
      </c>
      <c r="S117" s="837">
        <v>0.1875</v>
      </c>
      <c r="T117" s="836">
        <v>0.5</v>
      </c>
      <c r="U117" s="838">
        <v>0.33333333333333331</v>
      </c>
    </row>
    <row r="118" spans="1:21" ht="14.4" customHeight="1" x14ac:dyDescent="0.3">
      <c r="A118" s="831">
        <v>17</v>
      </c>
      <c r="B118" s="832" t="s">
        <v>2428</v>
      </c>
      <c r="C118" s="832" t="s">
        <v>2434</v>
      </c>
      <c r="D118" s="833" t="s">
        <v>5256</v>
      </c>
      <c r="E118" s="834" t="s">
        <v>2440</v>
      </c>
      <c r="F118" s="832" t="s">
        <v>2429</v>
      </c>
      <c r="G118" s="832" t="s">
        <v>2740</v>
      </c>
      <c r="H118" s="832" t="s">
        <v>596</v>
      </c>
      <c r="I118" s="832" t="s">
        <v>2744</v>
      </c>
      <c r="J118" s="832" t="s">
        <v>2742</v>
      </c>
      <c r="K118" s="832" t="s">
        <v>2745</v>
      </c>
      <c r="L118" s="835">
        <v>87.67</v>
      </c>
      <c r="M118" s="835">
        <v>350.68</v>
      </c>
      <c r="N118" s="832">
        <v>4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17</v>
      </c>
      <c r="B119" s="832" t="s">
        <v>2428</v>
      </c>
      <c r="C119" s="832" t="s">
        <v>2434</v>
      </c>
      <c r="D119" s="833" t="s">
        <v>5256</v>
      </c>
      <c r="E119" s="834" t="s">
        <v>2440</v>
      </c>
      <c r="F119" s="832" t="s">
        <v>2429</v>
      </c>
      <c r="G119" s="832" t="s">
        <v>2746</v>
      </c>
      <c r="H119" s="832" t="s">
        <v>596</v>
      </c>
      <c r="I119" s="832" t="s">
        <v>2747</v>
      </c>
      <c r="J119" s="832" t="s">
        <v>2748</v>
      </c>
      <c r="K119" s="832" t="s">
        <v>2209</v>
      </c>
      <c r="L119" s="835">
        <v>169.29</v>
      </c>
      <c r="M119" s="835">
        <v>7448.76</v>
      </c>
      <c r="N119" s="832">
        <v>44</v>
      </c>
      <c r="O119" s="836">
        <v>9</v>
      </c>
      <c r="P119" s="835">
        <v>2539.35</v>
      </c>
      <c r="Q119" s="837">
        <v>0.34090909090909088</v>
      </c>
      <c r="R119" s="832">
        <v>15</v>
      </c>
      <c r="S119" s="837">
        <v>0.34090909090909088</v>
      </c>
      <c r="T119" s="836">
        <v>3.5</v>
      </c>
      <c r="U119" s="838">
        <v>0.3888888888888889</v>
      </c>
    </row>
    <row r="120" spans="1:21" ht="14.4" customHeight="1" x14ac:dyDescent="0.3">
      <c r="A120" s="831">
        <v>17</v>
      </c>
      <c r="B120" s="832" t="s">
        <v>2428</v>
      </c>
      <c r="C120" s="832" t="s">
        <v>2434</v>
      </c>
      <c r="D120" s="833" t="s">
        <v>5256</v>
      </c>
      <c r="E120" s="834" t="s">
        <v>2440</v>
      </c>
      <c r="F120" s="832" t="s">
        <v>2429</v>
      </c>
      <c r="G120" s="832" t="s">
        <v>2746</v>
      </c>
      <c r="H120" s="832" t="s">
        <v>596</v>
      </c>
      <c r="I120" s="832" t="s">
        <v>2749</v>
      </c>
      <c r="J120" s="832" t="s">
        <v>2748</v>
      </c>
      <c r="K120" s="832" t="s">
        <v>2750</v>
      </c>
      <c r="L120" s="835">
        <v>338.58</v>
      </c>
      <c r="M120" s="835">
        <v>9480.24</v>
      </c>
      <c r="N120" s="832">
        <v>28</v>
      </c>
      <c r="O120" s="836">
        <v>5.5</v>
      </c>
      <c r="P120" s="835">
        <v>4401.54</v>
      </c>
      <c r="Q120" s="837">
        <v>0.4642857142857143</v>
      </c>
      <c r="R120" s="832">
        <v>13</v>
      </c>
      <c r="S120" s="837">
        <v>0.4642857142857143</v>
      </c>
      <c r="T120" s="836">
        <v>2.5</v>
      </c>
      <c r="U120" s="838">
        <v>0.45454545454545453</v>
      </c>
    </row>
    <row r="121" spans="1:21" ht="14.4" customHeight="1" x14ac:dyDescent="0.3">
      <c r="A121" s="831">
        <v>17</v>
      </c>
      <c r="B121" s="832" t="s">
        <v>2428</v>
      </c>
      <c r="C121" s="832" t="s">
        <v>2434</v>
      </c>
      <c r="D121" s="833" t="s">
        <v>5256</v>
      </c>
      <c r="E121" s="834" t="s">
        <v>2440</v>
      </c>
      <c r="F121" s="832" t="s">
        <v>2429</v>
      </c>
      <c r="G121" s="832" t="s">
        <v>2746</v>
      </c>
      <c r="H121" s="832" t="s">
        <v>596</v>
      </c>
      <c r="I121" s="832" t="s">
        <v>2751</v>
      </c>
      <c r="J121" s="832" t="s">
        <v>2748</v>
      </c>
      <c r="K121" s="832" t="s">
        <v>2752</v>
      </c>
      <c r="L121" s="835">
        <v>677.18</v>
      </c>
      <c r="M121" s="835">
        <v>2031.54</v>
      </c>
      <c r="N121" s="832">
        <v>3</v>
      </c>
      <c r="O121" s="836">
        <v>1.5</v>
      </c>
      <c r="P121" s="835">
        <v>2031.54</v>
      </c>
      <c r="Q121" s="837">
        <v>1</v>
      </c>
      <c r="R121" s="832">
        <v>3</v>
      </c>
      <c r="S121" s="837">
        <v>1</v>
      </c>
      <c r="T121" s="836">
        <v>1.5</v>
      </c>
      <c r="U121" s="838">
        <v>1</v>
      </c>
    </row>
    <row r="122" spans="1:21" ht="14.4" customHeight="1" x14ac:dyDescent="0.3">
      <c r="A122" s="831">
        <v>17</v>
      </c>
      <c r="B122" s="832" t="s">
        <v>2428</v>
      </c>
      <c r="C122" s="832" t="s">
        <v>2434</v>
      </c>
      <c r="D122" s="833" t="s">
        <v>5256</v>
      </c>
      <c r="E122" s="834" t="s">
        <v>2440</v>
      </c>
      <c r="F122" s="832" t="s">
        <v>2429</v>
      </c>
      <c r="G122" s="832" t="s">
        <v>2746</v>
      </c>
      <c r="H122" s="832" t="s">
        <v>596</v>
      </c>
      <c r="I122" s="832" t="s">
        <v>2753</v>
      </c>
      <c r="J122" s="832" t="s">
        <v>2748</v>
      </c>
      <c r="K122" s="832" t="s">
        <v>2754</v>
      </c>
      <c r="L122" s="835">
        <v>338.58</v>
      </c>
      <c r="M122" s="835">
        <v>1015.74</v>
      </c>
      <c r="N122" s="832">
        <v>3</v>
      </c>
      <c r="O122" s="836">
        <v>1.5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17</v>
      </c>
      <c r="B123" s="832" t="s">
        <v>2428</v>
      </c>
      <c r="C123" s="832" t="s">
        <v>2434</v>
      </c>
      <c r="D123" s="833" t="s">
        <v>5256</v>
      </c>
      <c r="E123" s="834" t="s">
        <v>2440</v>
      </c>
      <c r="F123" s="832" t="s">
        <v>2429</v>
      </c>
      <c r="G123" s="832" t="s">
        <v>2746</v>
      </c>
      <c r="H123" s="832" t="s">
        <v>596</v>
      </c>
      <c r="I123" s="832" t="s">
        <v>2755</v>
      </c>
      <c r="J123" s="832" t="s">
        <v>2756</v>
      </c>
      <c r="K123" s="832" t="s">
        <v>2209</v>
      </c>
      <c r="L123" s="835">
        <v>169.29</v>
      </c>
      <c r="M123" s="835">
        <v>1185.03</v>
      </c>
      <c r="N123" s="832">
        <v>7</v>
      </c>
      <c r="O123" s="836">
        <v>1</v>
      </c>
      <c r="P123" s="835">
        <v>1185.03</v>
      </c>
      <c r="Q123" s="837">
        <v>1</v>
      </c>
      <c r="R123" s="832">
        <v>7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17</v>
      </c>
      <c r="B124" s="832" t="s">
        <v>2428</v>
      </c>
      <c r="C124" s="832" t="s">
        <v>2434</v>
      </c>
      <c r="D124" s="833" t="s">
        <v>5256</v>
      </c>
      <c r="E124" s="834" t="s">
        <v>2440</v>
      </c>
      <c r="F124" s="832" t="s">
        <v>2429</v>
      </c>
      <c r="G124" s="832" t="s">
        <v>2746</v>
      </c>
      <c r="H124" s="832" t="s">
        <v>649</v>
      </c>
      <c r="I124" s="832" t="s">
        <v>2757</v>
      </c>
      <c r="J124" s="832" t="s">
        <v>1238</v>
      </c>
      <c r="K124" s="832" t="s">
        <v>2209</v>
      </c>
      <c r="L124" s="835">
        <v>169.29</v>
      </c>
      <c r="M124" s="835">
        <v>3216.5099999999998</v>
      </c>
      <c r="N124" s="832">
        <v>19</v>
      </c>
      <c r="O124" s="836">
        <v>4</v>
      </c>
      <c r="P124" s="835">
        <v>2370.06</v>
      </c>
      <c r="Q124" s="837">
        <v>0.73684210526315796</v>
      </c>
      <c r="R124" s="832">
        <v>14</v>
      </c>
      <c r="S124" s="837">
        <v>0.73684210526315785</v>
      </c>
      <c r="T124" s="836">
        <v>3</v>
      </c>
      <c r="U124" s="838">
        <v>0.75</v>
      </c>
    </row>
    <row r="125" spans="1:21" ht="14.4" customHeight="1" x14ac:dyDescent="0.3">
      <c r="A125" s="831">
        <v>17</v>
      </c>
      <c r="B125" s="832" t="s">
        <v>2428</v>
      </c>
      <c r="C125" s="832" t="s">
        <v>2434</v>
      </c>
      <c r="D125" s="833" t="s">
        <v>5256</v>
      </c>
      <c r="E125" s="834" t="s">
        <v>2440</v>
      </c>
      <c r="F125" s="832" t="s">
        <v>2429</v>
      </c>
      <c r="G125" s="832" t="s">
        <v>2746</v>
      </c>
      <c r="H125" s="832" t="s">
        <v>596</v>
      </c>
      <c r="I125" s="832" t="s">
        <v>2758</v>
      </c>
      <c r="J125" s="832" t="s">
        <v>2759</v>
      </c>
      <c r="K125" s="832" t="s">
        <v>2209</v>
      </c>
      <c r="L125" s="835">
        <v>169.29</v>
      </c>
      <c r="M125" s="835">
        <v>1185.03</v>
      </c>
      <c r="N125" s="832">
        <v>7</v>
      </c>
      <c r="O125" s="836">
        <v>2.5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17</v>
      </c>
      <c r="B126" s="832" t="s">
        <v>2428</v>
      </c>
      <c r="C126" s="832" t="s">
        <v>2434</v>
      </c>
      <c r="D126" s="833" t="s">
        <v>5256</v>
      </c>
      <c r="E126" s="834" t="s">
        <v>2440</v>
      </c>
      <c r="F126" s="832" t="s">
        <v>2429</v>
      </c>
      <c r="G126" s="832" t="s">
        <v>2746</v>
      </c>
      <c r="H126" s="832" t="s">
        <v>649</v>
      </c>
      <c r="I126" s="832" t="s">
        <v>2760</v>
      </c>
      <c r="J126" s="832" t="s">
        <v>1238</v>
      </c>
      <c r="K126" s="832" t="s">
        <v>2750</v>
      </c>
      <c r="L126" s="835">
        <v>338.58</v>
      </c>
      <c r="M126" s="835">
        <v>1354.32</v>
      </c>
      <c r="N126" s="832">
        <v>4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17</v>
      </c>
      <c r="B127" s="832" t="s">
        <v>2428</v>
      </c>
      <c r="C127" s="832" t="s">
        <v>2434</v>
      </c>
      <c r="D127" s="833" t="s">
        <v>5256</v>
      </c>
      <c r="E127" s="834" t="s">
        <v>2440</v>
      </c>
      <c r="F127" s="832" t="s">
        <v>2429</v>
      </c>
      <c r="G127" s="832" t="s">
        <v>2746</v>
      </c>
      <c r="H127" s="832" t="s">
        <v>596</v>
      </c>
      <c r="I127" s="832" t="s">
        <v>2761</v>
      </c>
      <c r="J127" s="832" t="s">
        <v>2748</v>
      </c>
      <c r="K127" s="832" t="s">
        <v>2762</v>
      </c>
      <c r="L127" s="835">
        <v>507.88</v>
      </c>
      <c r="M127" s="835">
        <v>1015.76</v>
      </c>
      <c r="N127" s="832">
        <v>2</v>
      </c>
      <c r="O127" s="836">
        <v>0.5</v>
      </c>
      <c r="P127" s="835">
        <v>1015.76</v>
      </c>
      <c r="Q127" s="837">
        <v>1</v>
      </c>
      <c r="R127" s="832">
        <v>2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17</v>
      </c>
      <c r="B128" s="832" t="s">
        <v>2428</v>
      </c>
      <c r="C128" s="832" t="s">
        <v>2434</v>
      </c>
      <c r="D128" s="833" t="s">
        <v>5256</v>
      </c>
      <c r="E128" s="834" t="s">
        <v>2440</v>
      </c>
      <c r="F128" s="832" t="s">
        <v>2429</v>
      </c>
      <c r="G128" s="832" t="s">
        <v>2763</v>
      </c>
      <c r="H128" s="832" t="s">
        <v>596</v>
      </c>
      <c r="I128" s="832" t="s">
        <v>2764</v>
      </c>
      <c r="J128" s="832" t="s">
        <v>2765</v>
      </c>
      <c r="K128" s="832" t="s">
        <v>1879</v>
      </c>
      <c r="L128" s="835">
        <v>115.18</v>
      </c>
      <c r="M128" s="835">
        <v>115.18</v>
      </c>
      <c r="N128" s="832">
        <v>1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17</v>
      </c>
      <c r="B129" s="832" t="s">
        <v>2428</v>
      </c>
      <c r="C129" s="832" t="s">
        <v>2434</v>
      </c>
      <c r="D129" s="833" t="s">
        <v>5256</v>
      </c>
      <c r="E129" s="834" t="s">
        <v>2440</v>
      </c>
      <c r="F129" s="832" t="s">
        <v>2429</v>
      </c>
      <c r="G129" s="832" t="s">
        <v>2766</v>
      </c>
      <c r="H129" s="832" t="s">
        <v>649</v>
      </c>
      <c r="I129" s="832" t="s">
        <v>2358</v>
      </c>
      <c r="J129" s="832" t="s">
        <v>1967</v>
      </c>
      <c r="K129" s="832" t="s">
        <v>2359</v>
      </c>
      <c r="L129" s="835">
        <v>15.9</v>
      </c>
      <c r="M129" s="835">
        <v>63.6</v>
      </c>
      <c r="N129" s="832">
        <v>4</v>
      </c>
      <c r="O129" s="836">
        <v>0.5</v>
      </c>
      <c r="P129" s="835">
        <v>63.6</v>
      </c>
      <c r="Q129" s="837">
        <v>1</v>
      </c>
      <c r="R129" s="832">
        <v>4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17</v>
      </c>
      <c r="B130" s="832" t="s">
        <v>2428</v>
      </c>
      <c r="C130" s="832" t="s">
        <v>2434</v>
      </c>
      <c r="D130" s="833" t="s">
        <v>5256</v>
      </c>
      <c r="E130" s="834" t="s">
        <v>2440</v>
      </c>
      <c r="F130" s="832" t="s">
        <v>2429</v>
      </c>
      <c r="G130" s="832" t="s">
        <v>2767</v>
      </c>
      <c r="H130" s="832" t="s">
        <v>596</v>
      </c>
      <c r="I130" s="832" t="s">
        <v>2768</v>
      </c>
      <c r="J130" s="832" t="s">
        <v>2769</v>
      </c>
      <c r="K130" s="832" t="s">
        <v>2770</v>
      </c>
      <c r="L130" s="835">
        <v>6177.8</v>
      </c>
      <c r="M130" s="835">
        <v>6177.8</v>
      </c>
      <c r="N130" s="832">
        <v>1</v>
      </c>
      <c r="O130" s="836">
        <v>0.5</v>
      </c>
      <c r="P130" s="835">
        <v>6177.8</v>
      </c>
      <c r="Q130" s="837">
        <v>1</v>
      </c>
      <c r="R130" s="832">
        <v>1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17</v>
      </c>
      <c r="B131" s="832" t="s">
        <v>2428</v>
      </c>
      <c r="C131" s="832" t="s">
        <v>2434</v>
      </c>
      <c r="D131" s="833" t="s">
        <v>5256</v>
      </c>
      <c r="E131" s="834" t="s">
        <v>2440</v>
      </c>
      <c r="F131" s="832" t="s">
        <v>2429</v>
      </c>
      <c r="G131" s="832" t="s">
        <v>2771</v>
      </c>
      <c r="H131" s="832" t="s">
        <v>596</v>
      </c>
      <c r="I131" s="832" t="s">
        <v>2772</v>
      </c>
      <c r="J131" s="832" t="s">
        <v>2773</v>
      </c>
      <c r="K131" s="832" t="s">
        <v>2774</v>
      </c>
      <c r="L131" s="835">
        <v>430.05</v>
      </c>
      <c r="M131" s="835">
        <v>2150.25</v>
      </c>
      <c r="N131" s="832">
        <v>5</v>
      </c>
      <c r="O131" s="836">
        <v>2.5</v>
      </c>
      <c r="P131" s="835">
        <v>1720.2</v>
      </c>
      <c r="Q131" s="837">
        <v>0.8</v>
      </c>
      <c r="R131" s="832">
        <v>4</v>
      </c>
      <c r="S131" s="837">
        <v>0.8</v>
      </c>
      <c r="T131" s="836">
        <v>2</v>
      </c>
      <c r="U131" s="838">
        <v>0.8</v>
      </c>
    </row>
    <row r="132" spans="1:21" ht="14.4" customHeight="1" x14ac:dyDescent="0.3">
      <c r="A132" s="831">
        <v>17</v>
      </c>
      <c r="B132" s="832" t="s">
        <v>2428</v>
      </c>
      <c r="C132" s="832" t="s">
        <v>2434</v>
      </c>
      <c r="D132" s="833" t="s">
        <v>5256</v>
      </c>
      <c r="E132" s="834" t="s">
        <v>2440</v>
      </c>
      <c r="F132" s="832" t="s">
        <v>2429</v>
      </c>
      <c r="G132" s="832" t="s">
        <v>2771</v>
      </c>
      <c r="H132" s="832" t="s">
        <v>596</v>
      </c>
      <c r="I132" s="832" t="s">
        <v>2775</v>
      </c>
      <c r="J132" s="832" t="s">
        <v>2773</v>
      </c>
      <c r="K132" s="832" t="s">
        <v>2294</v>
      </c>
      <c r="L132" s="835">
        <v>661.62</v>
      </c>
      <c r="M132" s="835">
        <v>661.62</v>
      </c>
      <c r="N132" s="832">
        <v>1</v>
      </c>
      <c r="O132" s="836">
        <v>1</v>
      </c>
      <c r="P132" s="835">
        <v>661.62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17</v>
      </c>
      <c r="B133" s="832" t="s">
        <v>2428</v>
      </c>
      <c r="C133" s="832" t="s">
        <v>2434</v>
      </c>
      <c r="D133" s="833" t="s">
        <v>5256</v>
      </c>
      <c r="E133" s="834" t="s">
        <v>2440</v>
      </c>
      <c r="F133" s="832" t="s">
        <v>2429</v>
      </c>
      <c r="G133" s="832" t="s">
        <v>2776</v>
      </c>
      <c r="H133" s="832" t="s">
        <v>649</v>
      </c>
      <c r="I133" s="832" t="s">
        <v>2119</v>
      </c>
      <c r="J133" s="832" t="s">
        <v>2120</v>
      </c>
      <c r="K133" s="832" t="s">
        <v>2121</v>
      </c>
      <c r="L133" s="835">
        <v>122.96</v>
      </c>
      <c r="M133" s="835">
        <v>1229.5999999999999</v>
      </c>
      <c r="N133" s="832">
        <v>10</v>
      </c>
      <c r="O133" s="836">
        <v>5</v>
      </c>
      <c r="P133" s="835">
        <v>245.92</v>
      </c>
      <c r="Q133" s="837">
        <v>0.2</v>
      </c>
      <c r="R133" s="832">
        <v>2</v>
      </c>
      <c r="S133" s="837">
        <v>0.2</v>
      </c>
      <c r="T133" s="836">
        <v>1.5</v>
      </c>
      <c r="U133" s="838">
        <v>0.3</v>
      </c>
    </row>
    <row r="134" spans="1:21" ht="14.4" customHeight="1" x14ac:dyDescent="0.3">
      <c r="A134" s="831">
        <v>17</v>
      </c>
      <c r="B134" s="832" t="s">
        <v>2428</v>
      </c>
      <c r="C134" s="832" t="s">
        <v>2434</v>
      </c>
      <c r="D134" s="833" t="s">
        <v>5256</v>
      </c>
      <c r="E134" s="834" t="s">
        <v>2440</v>
      </c>
      <c r="F134" s="832" t="s">
        <v>2429</v>
      </c>
      <c r="G134" s="832" t="s">
        <v>2777</v>
      </c>
      <c r="H134" s="832" t="s">
        <v>596</v>
      </c>
      <c r="I134" s="832" t="s">
        <v>2778</v>
      </c>
      <c r="J134" s="832" t="s">
        <v>2779</v>
      </c>
      <c r="K134" s="832" t="s">
        <v>2780</v>
      </c>
      <c r="L134" s="835">
        <v>3928.71</v>
      </c>
      <c r="M134" s="835">
        <v>3928.71</v>
      </c>
      <c r="N134" s="832">
        <v>1</v>
      </c>
      <c r="O134" s="836">
        <v>0.5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17</v>
      </c>
      <c r="B135" s="832" t="s">
        <v>2428</v>
      </c>
      <c r="C135" s="832" t="s">
        <v>2434</v>
      </c>
      <c r="D135" s="833" t="s">
        <v>5256</v>
      </c>
      <c r="E135" s="834" t="s">
        <v>2440</v>
      </c>
      <c r="F135" s="832" t="s">
        <v>2429</v>
      </c>
      <c r="G135" s="832" t="s">
        <v>2777</v>
      </c>
      <c r="H135" s="832" t="s">
        <v>596</v>
      </c>
      <c r="I135" s="832" t="s">
        <v>2781</v>
      </c>
      <c r="J135" s="832" t="s">
        <v>2779</v>
      </c>
      <c r="K135" s="832" t="s">
        <v>2782</v>
      </c>
      <c r="L135" s="835">
        <v>1111.05</v>
      </c>
      <c r="M135" s="835">
        <v>3333.1499999999996</v>
      </c>
      <c r="N135" s="832">
        <v>3</v>
      </c>
      <c r="O135" s="836">
        <v>1</v>
      </c>
      <c r="P135" s="835">
        <v>3333.1499999999996</v>
      </c>
      <c r="Q135" s="837">
        <v>1</v>
      </c>
      <c r="R135" s="832">
        <v>3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17</v>
      </c>
      <c r="B136" s="832" t="s">
        <v>2428</v>
      </c>
      <c r="C136" s="832" t="s">
        <v>2434</v>
      </c>
      <c r="D136" s="833" t="s">
        <v>5256</v>
      </c>
      <c r="E136" s="834" t="s">
        <v>2440</v>
      </c>
      <c r="F136" s="832" t="s">
        <v>2429</v>
      </c>
      <c r="G136" s="832" t="s">
        <v>2783</v>
      </c>
      <c r="H136" s="832" t="s">
        <v>596</v>
      </c>
      <c r="I136" s="832" t="s">
        <v>2784</v>
      </c>
      <c r="J136" s="832" t="s">
        <v>869</v>
      </c>
      <c r="K136" s="832" t="s">
        <v>2785</v>
      </c>
      <c r="L136" s="835">
        <v>54.13</v>
      </c>
      <c r="M136" s="835">
        <v>54.13</v>
      </c>
      <c r="N136" s="832">
        <v>1</v>
      </c>
      <c r="O136" s="836">
        <v>0.5</v>
      </c>
      <c r="P136" s="835">
        <v>54.13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17</v>
      </c>
      <c r="B137" s="832" t="s">
        <v>2428</v>
      </c>
      <c r="C137" s="832" t="s">
        <v>2434</v>
      </c>
      <c r="D137" s="833" t="s">
        <v>5256</v>
      </c>
      <c r="E137" s="834" t="s">
        <v>2440</v>
      </c>
      <c r="F137" s="832" t="s">
        <v>2429</v>
      </c>
      <c r="G137" s="832" t="s">
        <v>2786</v>
      </c>
      <c r="H137" s="832" t="s">
        <v>649</v>
      </c>
      <c r="I137" s="832" t="s">
        <v>2073</v>
      </c>
      <c r="J137" s="832" t="s">
        <v>911</v>
      </c>
      <c r="K137" s="832" t="s">
        <v>912</v>
      </c>
      <c r="L137" s="835">
        <v>0</v>
      </c>
      <c r="M137" s="835">
        <v>0</v>
      </c>
      <c r="N137" s="832">
        <v>12</v>
      </c>
      <c r="O137" s="836">
        <v>6</v>
      </c>
      <c r="P137" s="835">
        <v>0</v>
      </c>
      <c r="Q137" s="837"/>
      <c r="R137" s="832">
        <v>6</v>
      </c>
      <c r="S137" s="837">
        <v>0.5</v>
      </c>
      <c r="T137" s="836">
        <v>3.5</v>
      </c>
      <c r="U137" s="838">
        <v>0.58333333333333337</v>
      </c>
    </row>
    <row r="138" spans="1:21" ht="14.4" customHeight="1" x14ac:dyDescent="0.3">
      <c r="A138" s="831">
        <v>17</v>
      </c>
      <c r="B138" s="832" t="s">
        <v>2428</v>
      </c>
      <c r="C138" s="832" t="s">
        <v>2434</v>
      </c>
      <c r="D138" s="833" t="s">
        <v>5256</v>
      </c>
      <c r="E138" s="834" t="s">
        <v>2440</v>
      </c>
      <c r="F138" s="832" t="s">
        <v>2429</v>
      </c>
      <c r="G138" s="832" t="s">
        <v>2786</v>
      </c>
      <c r="H138" s="832" t="s">
        <v>649</v>
      </c>
      <c r="I138" s="832" t="s">
        <v>2074</v>
      </c>
      <c r="J138" s="832" t="s">
        <v>911</v>
      </c>
      <c r="K138" s="832" t="s">
        <v>2075</v>
      </c>
      <c r="L138" s="835">
        <v>76.86</v>
      </c>
      <c r="M138" s="835">
        <v>153.72</v>
      </c>
      <c r="N138" s="832">
        <v>2</v>
      </c>
      <c r="O138" s="836">
        <v>0.5</v>
      </c>
      <c r="P138" s="835">
        <v>153.72</v>
      </c>
      <c r="Q138" s="837">
        <v>1</v>
      </c>
      <c r="R138" s="832">
        <v>2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17</v>
      </c>
      <c r="B139" s="832" t="s">
        <v>2428</v>
      </c>
      <c r="C139" s="832" t="s">
        <v>2434</v>
      </c>
      <c r="D139" s="833" t="s">
        <v>5256</v>
      </c>
      <c r="E139" s="834" t="s">
        <v>2440</v>
      </c>
      <c r="F139" s="832" t="s">
        <v>2429</v>
      </c>
      <c r="G139" s="832" t="s">
        <v>2786</v>
      </c>
      <c r="H139" s="832" t="s">
        <v>596</v>
      </c>
      <c r="I139" s="832" t="s">
        <v>2787</v>
      </c>
      <c r="J139" s="832" t="s">
        <v>878</v>
      </c>
      <c r="K139" s="832" t="s">
        <v>2788</v>
      </c>
      <c r="L139" s="835">
        <v>45.53</v>
      </c>
      <c r="M139" s="835">
        <v>182.12</v>
      </c>
      <c r="N139" s="832">
        <v>4</v>
      </c>
      <c r="O139" s="836">
        <v>1</v>
      </c>
      <c r="P139" s="835">
        <v>182.12</v>
      </c>
      <c r="Q139" s="837">
        <v>1</v>
      </c>
      <c r="R139" s="832">
        <v>4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17</v>
      </c>
      <c r="B140" s="832" t="s">
        <v>2428</v>
      </c>
      <c r="C140" s="832" t="s">
        <v>2434</v>
      </c>
      <c r="D140" s="833" t="s">
        <v>5256</v>
      </c>
      <c r="E140" s="834" t="s">
        <v>2440</v>
      </c>
      <c r="F140" s="832" t="s">
        <v>2429</v>
      </c>
      <c r="G140" s="832" t="s">
        <v>2789</v>
      </c>
      <c r="H140" s="832" t="s">
        <v>596</v>
      </c>
      <c r="I140" s="832" t="s">
        <v>2790</v>
      </c>
      <c r="J140" s="832" t="s">
        <v>2791</v>
      </c>
      <c r="K140" s="832" t="s">
        <v>2792</v>
      </c>
      <c r="L140" s="835">
        <v>789.2</v>
      </c>
      <c r="M140" s="835">
        <v>9470.4000000000015</v>
      </c>
      <c r="N140" s="832">
        <v>12</v>
      </c>
      <c r="O140" s="836">
        <v>3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17</v>
      </c>
      <c r="B141" s="832" t="s">
        <v>2428</v>
      </c>
      <c r="C141" s="832" t="s">
        <v>2434</v>
      </c>
      <c r="D141" s="833" t="s">
        <v>5256</v>
      </c>
      <c r="E141" s="834" t="s">
        <v>2440</v>
      </c>
      <c r="F141" s="832" t="s">
        <v>2429</v>
      </c>
      <c r="G141" s="832" t="s">
        <v>2793</v>
      </c>
      <c r="H141" s="832" t="s">
        <v>596</v>
      </c>
      <c r="I141" s="832" t="s">
        <v>2794</v>
      </c>
      <c r="J141" s="832" t="s">
        <v>2795</v>
      </c>
      <c r="K141" s="832" t="s">
        <v>2796</v>
      </c>
      <c r="L141" s="835">
        <v>409.77</v>
      </c>
      <c r="M141" s="835">
        <v>44664.930000000008</v>
      </c>
      <c r="N141" s="832">
        <v>109</v>
      </c>
      <c r="O141" s="836">
        <v>18</v>
      </c>
      <c r="P141" s="835">
        <v>23766.66</v>
      </c>
      <c r="Q141" s="837">
        <v>0.53211009174311918</v>
      </c>
      <c r="R141" s="832">
        <v>58</v>
      </c>
      <c r="S141" s="837">
        <v>0.5321100917431193</v>
      </c>
      <c r="T141" s="836">
        <v>8.5</v>
      </c>
      <c r="U141" s="838">
        <v>0.47222222222222221</v>
      </c>
    </row>
    <row r="142" spans="1:21" ht="14.4" customHeight="1" x14ac:dyDescent="0.3">
      <c r="A142" s="831">
        <v>17</v>
      </c>
      <c r="B142" s="832" t="s">
        <v>2428</v>
      </c>
      <c r="C142" s="832" t="s">
        <v>2434</v>
      </c>
      <c r="D142" s="833" t="s">
        <v>5256</v>
      </c>
      <c r="E142" s="834" t="s">
        <v>2440</v>
      </c>
      <c r="F142" s="832" t="s">
        <v>2429</v>
      </c>
      <c r="G142" s="832" t="s">
        <v>2793</v>
      </c>
      <c r="H142" s="832" t="s">
        <v>596</v>
      </c>
      <c r="I142" s="832" t="s">
        <v>2797</v>
      </c>
      <c r="J142" s="832" t="s">
        <v>2798</v>
      </c>
      <c r="K142" s="832" t="s">
        <v>2799</v>
      </c>
      <c r="L142" s="835">
        <v>120.77</v>
      </c>
      <c r="M142" s="835">
        <v>1086.93</v>
      </c>
      <c r="N142" s="832">
        <v>9</v>
      </c>
      <c r="O142" s="836">
        <v>1.5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17</v>
      </c>
      <c r="B143" s="832" t="s">
        <v>2428</v>
      </c>
      <c r="C143" s="832" t="s">
        <v>2434</v>
      </c>
      <c r="D143" s="833" t="s">
        <v>5256</v>
      </c>
      <c r="E143" s="834" t="s">
        <v>2440</v>
      </c>
      <c r="F143" s="832" t="s">
        <v>2429</v>
      </c>
      <c r="G143" s="832" t="s">
        <v>2793</v>
      </c>
      <c r="H143" s="832" t="s">
        <v>596</v>
      </c>
      <c r="I143" s="832" t="s">
        <v>2800</v>
      </c>
      <c r="J143" s="832" t="s">
        <v>2801</v>
      </c>
      <c r="K143" s="832" t="s">
        <v>2802</v>
      </c>
      <c r="L143" s="835">
        <v>60.39</v>
      </c>
      <c r="M143" s="835">
        <v>15459.840000000007</v>
      </c>
      <c r="N143" s="832">
        <v>256</v>
      </c>
      <c r="O143" s="836">
        <v>63.5</v>
      </c>
      <c r="P143" s="835">
        <v>6039.0000000000027</v>
      </c>
      <c r="Q143" s="837">
        <v>0.390625</v>
      </c>
      <c r="R143" s="832">
        <v>100</v>
      </c>
      <c r="S143" s="837">
        <v>0.390625</v>
      </c>
      <c r="T143" s="836">
        <v>23.5</v>
      </c>
      <c r="U143" s="838">
        <v>0.37007874015748032</v>
      </c>
    </row>
    <row r="144" spans="1:21" ht="14.4" customHeight="1" x14ac:dyDescent="0.3">
      <c r="A144" s="831">
        <v>17</v>
      </c>
      <c r="B144" s="832" t="s">
        <v>2428</v>
      </c>
      <c r="C144" s="832" t="s">
        <v>2434</v>
      </c>
      <c r="D144" s="833" t="s">
        <v>5256</v>
      </c>
      <c r="E144" s="834" t="s">
        <v>2440</v>
      </c>
      <c r="F144" s="832" t="s">
        <v>2429</v>
      </c>
      <c r="G144" s="832" t="s">
        <v>2793</v>
      </c>
      <c r="H144" s="832" t="s">
        <v>596</v>
      </c>
      <c r="I144" s="832" t="s">
        <v>2803</v>
      </c>
      <c r="J144" s="832" t="s">
        <v>2795</v>
      </c>
      <c r="K144" s="832" t="s">
        <v>2804</v>
      </c>
      <c r="L144" s="835">
        <v>90.57</v>
      </c>
      <c r="M144" s="835">
        <v>90.57</v>
      </c>
      <c r="N144" s="832">
        <v>1</v>
      </c>
      <c r="O144" s="836">
        <v>0.5</v>
      </c>
      <c r="P144" s="835">
        <v>90.57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17</v>
      </c>
      <c r="B145" s="832" t="s">
        <v>2428</v>
      </c>
      <c r="C145" s="832" t="s">
        <v>2434</v>
      </c>
      <c r="D145" s="833" t="s">
        <v>5256</v>
      </c>
      <c r="E145" s="834" t="s">
        <v>2440</v>
      </c>
      <c r="F145" s="832" t="s">
        <v>2429</v>
      </c>
      <c r="G145" s="832" t="s">
        <v>2793</v>
      </c>
      <c r="H145" s="832" t="s">
        <v>596</v>
      </c>
      <c r="I145" s="832" t="s">
        <v>2805</v>
      </c>
      <c r="J145" s="832" t="s">
        <v>2806</v>
      </c>
      <c r="K145" s="832" t="s">
        <v>2807</v>
      </c>
      <c r="L145" s="835">
        <v>60.39</v>
      </c>
      <c r="M145" s="835">
        <v>1449.3600000000001</v>
      </c>
      <c r="N145" s="832">
        <v>24</v>
      </c>
      <c r="O145" s="836">
        <v>4.5</v>
      </c>
      <c r="P145" s="835">
        <v>724.68000000000006</v>
      </c>
      <c r="Q145" s="837">
        <v>0.5</v>
      </c>
      <c r="R145" s="832">
        <v>12</v>
      </c>
      <c r="S145" s="837">
        <v>0.5</v>
      </c>
      <c r="T145" s="836">
        <v>2</v>
      </c>
      <c r="U145" s="838">
        <v>0.44444444444444442</v>
      </c>
    </row>
    <row r="146" spans="1:21" ht="14.4" customHeight="1" x14ac:dyDescent="0.3">
      <c r="A146" s="831">
        <v>17</v>
      </c>
      <c r="B146" s="832" t="s">
        <v>2428</v>
      </c>
      <c r="C146" s="832" t="s">
        <v>2434</v>
      </c>
      <c r="D146" s="833" t="s">
        <v>5256</v>
      </c>
      <c r="E146" s="834" t="s">
        <v>2440</v>
      </c>
      <c r="F146" s="832" t="s">
        <v>2429</v>
      </c>
      <c r="G146" s="832" t="s">
        <v>2793</v>
      </c>
      <c r="H146" s="832" t="s">
        <v>596</v>
      </c>
      <c r="I146" s="832" t="s">
        <v>2808</v>
      </c>
      <c r="J146" s="832" t="s">
        <v>2809</v>
      </c>
      <c r="K146" s="832" t="s">
        <v>2810</v>
      </c>
      <c r="L146" s="835">
        <v>90.57</v>
      </c>
      <c r="M146" s="835">
        <v>1901.9699999999998</v>
      </c>
      <c r="N146" s="832">
        <v>21</v>
      </c>
      <c r="O146" s="836">
        <v>5</v>
      </c>
      <c r="P146" s="835">
        <v>543.41999999999996</v>
      </c>
      <c r="Q146" s="837">
        <v>0.2857142857142857</v>
      </c>
      <c r="R146" s="832">
        <v>6</v>
      </c>
      <c r="S146" s="837">
        <v>0.2857142857142857</v>
      </c>
      <c r="T146" s="836">
        <v>1</v>
      </c>
      <c r="U146" s="838">
        <v>0.2</v>
      </c>
    </row>
    <row r="147" spans="1:21" ht="14.4" customHeight="1" x14ac:dyDescent="0.3">
      <c r="A147" s="831">
        <v>17</v>
      </c>
      <c r="B147" s="832" t="s">
        <v>2428</v>
      </c>
      <c r="C147" s="832" t="s">
        <v>2434</v>
      </c>
      <c r="D147" s="833" t="s">
        <v>5256</v>
      </c>
      <c r="E147" s="834" t="s">
        <v>2440</v>
      </c>
      <c r="F147" s="832" t="s">
        <v>2429</v>
      </c>
      <c r="G147" s="832" t="s">
        <v>2793</v>
      </c>
      <c r="H147" s="832" t="s">
        <v>596</v>
      </c>
      <c r="I147" s="832" t="s">
        <v>2811</v>
      </c>
      <c r="J147" s="832" t="s">
        <v>2812</v>
      </c>
      <c r="K147" s="832" t="s">
        <v>2813</v>
      </c>
      <c r="L147" s="835">
        <v>936.81</v>
      </c>
      <c r="M147" s="835">
        <v>57145.41</v>
      </c>
      <c r="N147" s="832">
        <v>61</v>
      </c>
      <c r="O147" s="836">
        <v>15.5</v>
      </c>
      <c r="P147" s="835">
        <v>32788.350000000006</v>
      </c>
      <c r="Q147" s="837">
        <v>0.57377049180327877</v>
      </c>
      <c r="R147" s="832">
        <v>35</v>
      </c>
      <c r="S147" s="837">
        <v>0.57377049180327866</v>
      </c>
      <c r="T147" s="836">
        <v>9.5</v>
      </c>
      <c r="U147" s="838">
        <v>0.61290322580645162</v>
      </c>
    </row>
    <row r="148" spans="1:21" ht="14.4" customHeight="1" x14ac:dyDescent="0.3">
      <c r="A148" s="831">
        <v>17</v>
      </c>
      <c r="B148" s="832" t="s">
        <v>2428</v>
      </c>
      <c r="C148" s="832" t="s">
        <v>2434</v>
      </c>
      <c r="D148" s="833" t="s">
        <v>5256</v>
      </c>
      <c r="E148" s="834" t="s">
        <v>2440</v>
      </c>
      <c r="F148" s="832" t="s">
        <v>2429</v>
      </c>
      <c r="G148" s="832" t="s">
        <v>2793</v>
      </c>
      <c r="H148" s="832" t="s">
        <v>649</v>
      </c>
      <c r="I148" s="832" t="s">
        <v>2814</v>
      </c>
      <c r="J148" s="832" t="s">
        <v>2815</v>
      </c>
      <c r="K148" s="832" t="s">
        <v>2799</v>
      </c>
      <c r="L148" s="835">
        <v>120.77</v>
      </c>
      <c r="M148" s="835">
        <v>1570.01</v>
      </c>
      <c r="N148" s="832">
        <v>13</v>
      </c>
      <c r="O148" s="836">
        <v>2</v>
      </c>
      <c r="P148" s="835">
        <v>362.31</v>
      </c>
      <c r="Q148" s="837">
        <v>0.23076923076923078</v>
      </c>
      <c r="R148" s="832">
        <v>3</v>
      </c>
      <c r="S148" s="837">
        <v>0.23076923076923078</v>
      </c>
      <c r="T148" s="836">
        <v>0.5</v>
      </c>
      <c r="U148" s="838">
        <v>0.25</v>
      </c>
    </row>
    <row r="149" spans="1:21" ht="14.4" customHeight="1" x14ac:dyDescent="0.3">
      <c r="A149" s="831">
        <v>17</v>
      </c>
      <c r="B149" s="832" t="s">
        <v>2428</v>
      </c>
      <c r="C149" s="832" t="s">
        <v>2434</v>
      </c>
      <c r="D149" s="833" t="s">
        <v>5256</v>
      </c>
      <c r="E149" s="834" t="s">
        <v>2440</v>
      </c>
      <c r="F149" s="832" t="s">
        <v>2429</v>
      </c>
      <c r="G149" s="832" t="s">
        <v>2793</v>
      </c>
      <c r="H149" s="832" t="s">
        <v>596</v>
      </c>
      <c r="I149" s="832" t="s">
        <v>2816</v>
      </c>
      <c r="J149" s="832" t="s">
        <v>2795</v>
      </c>
      <c r="K149" s="832" t="s">
        <v>2817</v>
      </c>
      <c r="L149" s="835">
        <v>120.77</v>
      </c>
      <c r="M149" s="835">
        <v>362.31</v>
      </c>
      <c r="N149" s="832">
        <v>3</v>
      </c>
      <c r="O149" s="836">
        <v>1</v>
      </c>
      <c r="P149" s="835">
        <v>362.31</v>
      </c>
      <c r="Q149" s="837">
        <v>1</v>
      </c>
      <c r="R149" s="832">
        <v>3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17</v>
      </c>
      <c r="B150" s="832" t="s">
        <v>2428</v>
      </c>
      <c r="C150" s="832" t="s">
        <v>2434</v>
      </c>
      <c r="D150" s="833" t="s">
        <v>5256</v>
      </c>
      <c r="E150" s="834" t="s">
        <v>2440</v>
      </c>
      <c r="F150" s="832" t="s">
        <v>2429</v>
      </c>
      <c r="G150" s="832" t="s">
        <v>2793</v>
      </c>
      <c r="H150" s="832" t="s">
        <v>649</v>
      </c>
      <c r="I150" s="832" t="s">
        <v>2818</v>
      </c>
      <c r="J150" s="832" t="s">
        <v>2815</v>
      </c>
      <c r="K150" s="832" t="s">
        <v>2807</v>
      </c>
      <c r="L150" s="835">
        <v>60.39</v>
      </c>
      <c r="M150" s="835">
        <v>2053.2600000000002</v>
      </c>
      <c r="N150" s="832">
        <v>34</v>
      </c>
      <c r="O150" s="836">
        <v>8.5</v>
      </c>
      <c r="P150" s="835">
        <v>1026.6299999999999</v>
      </c>
      <c r="Q150" s="837">
        <v>0.49999999999999989</v>
      </c>
      <c r="R150" s="832">
        <v>17</v>
      </c>
      <c r="S150" s="837">
        <v>0.5</v>
      </c>
      <c r="T150" s="836">
        <v>4.5</v>
      </c>
      <c r="U150" s="838">
        <v>0.52941176470588236</v>
      </c>
    </row>
    <row r="151" spans="1:21" ht="14.4" customHeight="1" x14ac:dyDescent="0.3">
      <c r="A151" s="831">
        <v>17</v>
      </c>
      <c r="B151" s="832" t="s">
        <v>2428</v>
      </c>
      <c r="C151" s="832" t="s">
        <v>2434</v>
      </c>
      <c r="D151" s="833" t="s">
        <v>5256</v>
      </c>
      <c r="E151" s="834" t="s">
        <v>2440</v>
      </c>
      <c r="F151" s="832" t="s">
        <v>2429</v>
      </c>
      <c r="G151" s="832" t="s">
        <v>2793</v>
      </c>
      <c r="H151" s="832" t="s">
        <v>596</v>
      </c>
      <c r="I151" s="832" t="s">
        <v>2819</v>
      </c>
      <c r="J151" s="832" t="s">
        <v>2820</v>
      </c>
      <c r="K151" s="832" t="s">
        <v>2821</v>
      </c>
      <c r="L151" s="835">
        <v>120.77</v>
      </c>
      <c r="M151" s="835">
        <v>120.77</v>
      </c>
      <c r="N151" s="832">
        <v>1</v>
      </c>
      <c r="O151" s="836">
        <v>1</v>
      </c>
      <c r="P151" s="835">
        <v>120.77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17</v>
      </c>
      <c r="B152" s="832" t="s">
        <v>2428</v>
      </c>
      <c r="C152" s="832" t="s">
        <v>2434</v>
      </c>
      <c r="D152" s="833" t="s">
        <v>5256</v>
      </c>
      <c r="E152" s="834" t="s">
        <v>2440</v>
      </c>
      <c r="F152" s="832" t="s">
        <v>2429</v>
      </c>
      <c r="G152" s="832" t="s">
        <v>2793</v>
      </c>
      <c r="H152" s="832" t="s">
        <v>596</v>
      </c>
      <c r="I152" s="832" t="s">
        <v>2822</v>
      </c>
      <c r="J152" s="832" t="s">
        <v>2806</v>
      </c>
      <c r="K152" s="832" t="s">
        <v>2807</v>
      </c>
      <c r="L152" s="835">
        <v>60.39</v>
      </c>
      <c r="M152" s="835">
        <v>1992.8700000000003</v>
      </c>
      <c r="N152" s="832">
        <v>33</v>
      </c>
      <c r="O152" s="836">
        <v>6.5</v>
      </c>
      <c r="P152" s="835">
        <v>1147.4100000000003</v>
      </c>
      <c r="Q152" s="837">
        <v>0.5757575757575758</v>
      </c>
      <c r="R152" s="832">
        <v>19</v>
      </c>
      <c r="S152" s="837">
        <v>0.5757575757575758</v>
      </c>
      <c r="T152" s="836">
        <v>4</v>
      </c>
      <c r="U152" s="838">
        <v>0.61538461538461542</v>
      </c>
    </row>
    <row r="153" spans="1:21" ht="14.4" customHeight="1" x14ac:dyDescent="0.3">
      <c r="A153" s="831">
        <v>17</v>
      </c>
      <c r="B153" s="832" t="s">
        <v>2428</v>
      </c>
      <c r="C153" s="832" t="s">
        <v>2434</v>
      </c>
      <c r="D153" s="833" t="s">
        <v>5256</v>
      </c>
      <c r="E153" s="834" t="s">
        <v>2440</v>
      </c>
      <c r="F153" s="832" t="s">
        <v>2429</v>
      </c>
      <c r="G153" s="832" t="s">
        <v>2823</v>
      </c>
      <c r="H153" s="832" t="s">
        <v>596</v>
      </c>
      <c r="I153" s="832" t="s">
        <v>2824</v>
      </c>
      <c r="J153" s="832" t="s">
        <v>2825</v>
      </c>
      <c r="K153" s="832" t="s">
        <v>2826</v>
      </c>
      <c r="L153" s="835">
        <v>258.41000000000003</v>
      </c>
      <c r="M153" s="835">
        <v>258.41000000000003</v>
      </c>
      <c r="N153" s="832">
        <v>1</v>
      </c>
      <c r="O153" s="836">
        <v>0.5</v>
      </c>
      <c r="P153" s="835">
        <v>258.41000000000003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17</v>
      </c>
      <c r="B154" s="832" t="s">
        <v>2428</v>
      </c>
      <c r="C154" s="832" t="s">
        <v>2434</v>
      </c>
      <c r="D154" s="833" t="s">
        <v>5256</v>
      </c>
      <c r="E154" s="834" t="s">
        <v>2440</v>
      </c>
      <c r="F154" s="832" t="s">
        <v>2429</v>
      </c>
      <c r="G154" s="832" t="s">
        <v>2827</v>
      </c>
      <c r="H154" s="832" t="s">
        <v>596</v>
      </c>
      <c r="I154" s="832" t="s">
        <v>2828</v>
      </c>
      <c r="J154" s="832" t="s">
        <v>1007</v>
      </c>
      <c r="K154" s="832" t="s">
        <v>2829</v>
      </c>
      <c r="L154" s="835">
        <v>98.2</v>
      </c>
      <c r="M154" s="835">
        <v>98.2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17</v>
      </c>
      <c r="B155" s="832" t="s">
        <v>2428</v>
      </c>
      <c r="C155" s="832" t="s">
        <v>2434</v>
      </c>
      <c r="D155" s="833" t="s">
        <v>5256</v>
      </c>
      <c r="E155" s="834" t="s">
        <v>2440</v>
      </c>
      <c r="F155" s="832" t="s">
        <v>2429</v>
      </c>
      <c r="G155" s="832" t="s">
        <v>2827</v>
      </c>
      <c r="H155" s="832" t="s">
        <v>596</v>
      </c>
      <c r="I155" s="832" t="s">
        <v>2830</v>
      </c>
      <c r="J155" s="832" t="s">
        <v>1007</v>
      </c>
      <c r="K155" s="832" t="s">
        <v>2831</v>
      </c>
      <c r="L155" s="835">
        <v>55.16</v>
      </c>
      <c r="M155" s="835">
        <v>1103.1999999999998</v>
      </c>
      <c r="N155" s="832">
        <v>20</v>
      </c>
      <c r="O155" s="836">
        <v>7.5</v>
      </c>
      <c r="P155" s="835">
        <v>772.23999999999978</v>
      </c>
      <c r="Q155" s="837">
        <v>0.7</v>
      </c>
      <c r="R155" s="832">
        <v>14</v>
      </c>
      <c r="S155" s="837">
        <v>0.7</v>
      </c>
      <c r="T155" s="836">
        <v>5.5</v>
      </c>
      <c r="U155" s="838">
        <v>0.73333333333333328</v>
      </c>
    </row>
    <row r="156" spans="1:21" ht="14.4" customHeight="1" x14ac:dyDescent="0.3">
      <c r="A156" s="831">
        <v>17</v>
      </c>
      <c r="B156" s="832" t="s">
        <v>2428</v>
      </c>
      <c r="C156" s="832" t="s">
        <v>2434</v>
      </c>
      <c r="D156" s="833" t="s">
        <v>5256</v>
      </c>
      <c r="E156" s="834" t="s">
        <v>2440</v>
      </c>
      <c r="F156" s="832" t="s">
        <v>2429</v>
      </c>
      <c r="G156" s="832" t="s">
        <v>2832</v>
      </c>
      <c r="H156" s="832" t="s">
        <v>596</v>
      </c>
      <c r="I156" s="832" t="s">
        <v>2833</v>
      </c>
      <c r="J156" s="832" t="s">
        <v>1002</v>
      </c>
      <c r="K156" s="832" t="s">
        <v>2053</v>
      </c>
      <c r="L156" s="835">
        <v>122.73</v>
      </c>
      <c r="M156" s="835">
        <v>245.46</v>
      </c>
      <c r="N156" s="832">
        <v>2</v>
      </c>
      <c r="O156" s="836">
        <v>0.5</v>
      </c>
      <c r="P156" s="835">
        <v>245.46</v>
      </c>
      <c r="Q156" s="837">
        <v>1</v>
      </c>
      <c r="R156" s="832">
        <v>2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17</v>
      </c>
      <c r="B157" s="832" t="s">
        <v>2428</v>
      </c>
      <c r="C157" s="832" t="s">
        <v>2434</v>
      </c>
      <c r="D157" s="833" t="s">
        <v>5256</v>
      </c>
      <c r="E157" s="834" t="s">
        <v>2440</v>
      </c>
      <c r="F157" s="832" t="s">
        <v>2429</v>
      </c>
      <c r="G157" s="832" t="s">
        <v>2834</v>
      </c>
      <c r="H157" s="832" t="s">
        <v>596</v>
      </c>
      <c r="I157" s="832" t="s">
        <v>2835</v>
      </c>
      <c r="J157" s="832" t="s">
        <v>2836</v>
      </c>
      <c r="K157" s="832" t="s">
        <v>2837</v>
      </c>
      <c r="L157" s="835">
        <v>93.96</v>
      </c>
      <c r="M157" s="835">
        <v>93.96</v>
      </c>
      <c r="N157" s="832">
        <v>1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17</v>
      </c>
      <c r="B158" s="832" t="s">
        <v>2428</v>
      </c>
      <c r="C158" s="832" t="s">
        <v>2434</v>
      </c>
      <c r="D158" s="833" t="s">
        <v>5256</v>
      </c>
      <c r="E158" s="834" t="s">
        <v>2440</v>
      </c>
      <c r="F158" s="832" t="s">
        <v>2429</v>
      </c>
      <c r="G158" s="832" t="s">
        <v>2834</v>
      </c>
      <c r="H158" s="832" t="s">
        <v>596</v>
      </c>
      <c r="I158" s="832" t="s">
        <v>2838</v>
      </c>
      <c r="J158" s="832" t="s">
        <v>2839</v>
      </c>
      <c r="K158" s="832" t="s">
        <v>2840</v>
      </c>
      <c r="L158" s="835">
        <v>27.23</v>
      </c>
      <c r="M158" s="835">
        <v>27.23</v>
      </c>
      <c r="N158" s="832">
        <v>1</v>
      </c>
      <c r="O158" s="836">
        <v>0.5</v>
      </c>
      <c r="P158" s="835">
        <v>27.23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17</v>
      </c>
      <c r="B159" s="832" t="s">
        <v>2428</v>
      </c>
      <c r="C159" s="832" t="s">
        <v>2434</v>
      </c>
      <c r="D159" s="833" t="s">
        <v>5256</v>
      </c>
      <c r="E159" s="834" t="s">
        <v>2440</v>
      </c>
      <c r="F159" s="832" t="s">
        <v>2429</v>
      </c>
      <c r="G159" s="832" t="s">
        <v>2841</v>
      </c>
      <c r="H159" s="832" t="s">
        <v>596</v>
      </c>
      <c r="I159" s="832" t="s">
        <v>2842</v>
      </c>
      <c r="J159" s="832" t="s">
        <v>1280</v>
      </c>
      <c r="K159" s="832" t="s">
        <v>2843</v>
      </c>
      <c r="L159" s="835">
        <v>264</v>
      </c>
      <c r="M159" s="835">
        <v>3432</v>
      </c>
      <c r="N159" s="832">
        <v>13</v>
      </c>
      <c r="O159" s="836">
        <v>5</v>
      </c>
      <c r="P159" s="835">
        <v>1056</v>
      </c>
      <c r="Q159" s="837">
        <v>0.30769230769230771</v>
      </c>
      <c r="R159" s="832">
        <v>4</v>
      </c>
      <c r="S159" s="837">
        <v>0.30769230769230771</v>
      </c>
      <c r="T159" s="836">
        <v>2</v>
      </c>
      <c r="U159" s="838">
        <v>0.4</v>
      </c>
    </row>
    <row r="160" spans="1:21" ht="14.4" customHeight="1" x14ac:dyDescent="0.3">
      <c r="A160" s="831">
        <v>17</v>
      </c>
      <c r="B160" s="832" t="s">
        <v>2428</v>
      </c>
      <c r="C160" s="832" t="s">
        <v>2434</v>
      </c>
      <c r="D160" s="833" t="s">
        <v>5256</v>
      </c>
      <c r="E160" s="834" t="s">
        <v>2440</v>
      </c>
      <c r="F160" s="832" t="s">
        <v>2429</v>
      </c>
      <c r="G160" s="832" t="s">
        <v>2841</v>
      </c>
      <c r="H160" s="832" t="s">
        <v>596</v>
      </c>
      <c r="I160" s="832" t="s">
        <v>2844</v>
      </c>
      <c r="J160" s="832" t="s">
        <v>1594</v>
      </c>
      <c r="K160" s="832" t="s">
        <v>2845</v>
      </c>
      <c r="L160" s="835">
        <v>65.989999999999995</v>
      </c>
      <c r="M160" s="835">
        <v>1187.82</v>
      </c>
      <c r="N160" s="832">
        <v>18</v>
      </c>
      <c r="O160" s="836">
        <v>8</v>
      </c>
      <c r="P160" s="835">
        <v>593.91</v>
      </c>
      <c r="Q160" s="837">
        <v>0.5</v>
      </c>
      <c r="R160" s="832">
        <v>9</v>
      </c>
      <c r="S160" s="837">
        <v>0.5</v>
      </c>
      <c r="T160" s="836">
        <v>4</v>
      </c>
      <c r="U160" s="838">
        <v>0.5</v>
      </c>
    </row>
    <row r="161" spans="1:21" ht="14.4" customHeight="1" x14ac:dyDescent="0.3">
      <c r="A161" s="831">
        <v>17</v>
      </c>
      <c r="B161" s="832" t="s">
        <v>2428</v>
      </c>
      <c r="C161" s="832" t="s">
        <v>2434</v>
      </c>
      <c r="D161" s="833" t="s">
        <v>5256</v>
      </c>
      <c r="E161" s="834" t="s">
        <v>2440</v>
      </c>
      <c r="F161" s="832" t="s">
        <v>2429</v>
      </c>
      <c r="G161" s="832" t="s">
        <v>2846</v>
      </c>
      <c r="H161" s="832" t="s">
        <v>596</v>
      </c>
      <c r="I161" s="832" t="s">
        <v>2847</v>
      </c>
      <c r="J161" s="832" t="s">
        <v>2848</v>
      </c>
      <c r="K161" s="832" t="s">
        <v>2849</v>
      </c>
      <c r="L161" s="835">
        <v>80.53</v>
      </c>
      <c r="M161" s="835">
        <v>241.59</v>
      </c>
      <c r="N161" s="832">
        <v>3</v>
      </c>
      <c r="O161" s="836">
        <v>1</v>
      </c>
      <c r="P161" s="835">
        <v>241.59</v>
      </c>
      <c r="Q161" s="837">
        <v>1</v>
      </c>
      <c r="R161" s="832">
        <v>3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17</v>
      </c>
      <c r="B162" s="832" t="s">
        <v>2428</v>
      </c>
      <c r="C162" s="832" t="s">
        <v>2434</v>
      </c>
      <c r="D162" s="833" t="s">
        <v>5256</v>
      </c>
      <c r="E162" s="834" t="s">
        <v>2440</v>
      </c>
      <c r="F162" s="832" t="s">
        <v>2429</v>
      </c>
      <c r="G162" s="832" t="s">
        <v>2846</v>
      </c>
      <c r="H162" s="832" t="s">
        <v>596</v>
      </c>
      <c r="I162" s="832" t="s">
        <v>2850</v>
      </c>
      <c r="J162" s="832" t="s">
        <v>2851</v>
      </c>
      <c r="K162" s="832" t="s">
        <v>2852</v>
      </c>
      <c r="L162" s="835">
        <v>161.06</v>
      </c>
      <c r="M162" s="835">
        <v>966.36</v>
      </c>
      <c r="N162" s="832">
        <v>6</v>
      </c>
      <c r="O162" s="836">
        <v>1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17</v>
      </c>
      <c r="B163" s="832" t="s">
        <v>2428</v>
      </c>
      <c r="C163" s="832" t="s">
        <v>2434</v>
      </c>
      <c r="D163" s="833" t="s">
        <v>5256</v>
      </c>
      <c r="E163" s="834" t="s">
        <v>2440</v>
      </c>
      <c r="F163" s="832" t="s">
        <v>2429</v>
      </c>
      <c r="G163" s="832" t="s">
        <v>2846</v>
      </c>
      <c r="H163" s="832" t="s">
        <v>649</v>
      </c>
      <c r="I163" s="832" t="s">
        <v>2853</v>
      </c>
      <c r="J163" s="832" t="s">
        <v>2854</v>
      </c>
      <c r="K163" s="832" t="s">
        <v>2855</v>
      </c>
      <c r="L163" s="835">
        <v>80.53</v>
      </c>
      <c r="M163" s="835">
        <v>483.18</v>
      </c>
      <c r="N163" s="832">
        <v>6</v>
      </c>
      <c r="O163" s="836">
        <v>1.5</v>
      </c>
      <c r="P163" s="835">
        <v>241.59</v>
      </c>
      <c r="Q163" s="837">
        <v>0.5</v>
      </c>
      <c r="R163" s="832">
        <v>3</v>
      </c>
      <c r="S163" s="837">
        <v>0.5</v>
      </c>
      <c r="T163" s="836">
        <v>0.5</v>
      </c>
      <c r="U163" s="838">
        <v>0.33333333333333331</v>
      </c>
    </row>
    <row r="164" spans="1:21" ht="14.4" customHeight="1" x14ac:dyDescent="0.3">
      <c r="A164" s="831">
        <v>17</v>
      </c>
      <c r="B164" s="832" t="s">
        <v>2428</v>
      </c>
      <c r="C164" s="832" t="s">
        <v>2434</v>
      </c>
      <c r="D164" s="833" t="s">
        <v>5256</v>
      </c>
      <c r="E164" s="834" t="s">
        <v>2440</v>
      </c>
      <c r="F164" s="832" t="s">
        <v>2429</v>
      </c>
      <c r="G164" s="832" t="s">
        <v>2846</v>
      </c>
      <c r="H164" s="832" t="s">
        <v>649</v>
      </c>
      <c r="I164" s="832" t="s">
        <v>2856</v>
      </c>
      <c r="J164" s="832" t="s">
        <v>2854</v>
      </c>
      <c r="K164" s="832" t="s">
        <v>2857</v>
      </c>
      <c r="L164" s="835">
        <v>400.17</v>
      </c>
      <c r="M164" s="835">
        <v>1600.68</v>
      </c>
      <c r="N164" s="832">
        <v>4</v>
      </c>
      <c r="O164" s="836">
        <v>2.5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17</v>
      </c>
      <c r="B165" s="832" t="s">
        <v>2428</v>
      </c>
      <c r="C165" s="832" t="s">
        <v>2434</v>
      </c>
      <c r="D165" s="833" t="s">
        <v>5256</v>
      </c>
      <c r="E165" s="834" t="s">
        <v>2440</v>
      </c>
      <c r="F165" s="832" t="s">
        <v>2429</v>
      </c>
      <c r="G165" s="832" t="s">
        <v>2846</v>
      </c>
      <c r="H165" s="832" t="s">
        <v>649</v>
      </c>
      <c r="I165" s="832" t="s">
        <v>2858</v>
      </c>
      <c r="J165" s="832" t="s">
        <v>2854</v>
      </c>
      <c r="K165" s="832" t="s">
        <v>2859</v>
      </c>
      <c r="L165" s="835">
        <v>533.42999999999995</v>
      </c>
      <c r="M165" s="835">
        <v>1066.8599999999999</v>
      </c>
      <c r="N165" s="832">
        <v>2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17</v>
      </c>
      <c r="B166" s="832" t="s">
        <v>2428</v>
      </c>
      <c r="C166" s="832" t="s">
        <v>2434</v>
      </c>
      <c r="D166" s="833" t="s">
        <v>5256</v>
      </c>
      <c r="E166" s="834" t="s">
        <v>2440</v>
      </c>
      <c r="F166" s="832" t="s">
        <v>2429</v>
      </c>
      <c r="G166" s="832" t="s">
        <v>2846</v>
      </c>
      <c r="H166" s="832" t="s">
        <v>596</v>
      </c>
      <c r="I166" s="832" t="s">
        <v>2860</v>
      </c>
      <c r="J166" s="832" t="s">
        <v>2861</v>
      </c>
      <c r="K166" s="832" t="s">
        <v>2852</v>
      </c>
      <c r="L166" s="835">
        <v>161.06</v>
      </c>
      <c r="M166" s="835">
        <v>483.18</v>
      </c>
      <c r="N166" s="832">
        <v>3</v>
      </c>
      <c r="O166" s="836">
        <v>0.5</v>
      </c>
      <c r="P166" s="835">
        <v>483.18</v>
      </c>
      <c r="Q166" s="837">
        <v>1</v>
      </c>
      <c r="R166" s="832">
        <v>3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17</v>
      </c>
      <c r="B167" s="832" t="s">
        <v>2428</v>
      </c>
      <c r="C167" s="832" t="s">
        <v>2434</v>
      </c>
      <c r="D167" s="833" t="s">
        <v>5256</v>
      </c>
      <c r="E167" s="834" t="s">
        <v>2440</v>
      </c>
      <c r="F167" s="832" t="s">
        <v>2429</v>
      </c>
      <c r="G167" s="832" t="s">
        <v>2862</v>
      </c>
      <c r="H167" s="832" t="s">
        <v>649</v>
      </c>
      <c r="I167" s="832" t="s">
        <v>2863</v>
      </c>
      <c r="J167" s="832" t="s">
        <v>2241</v>
      </c>
      <c r="K167" s="832" t="s">
        <v>2864</v>
      </c>
      <c r="L167" s="835">
        <v>729.09</v>
      </c>
      <c r="M167" s="835">
        <v>2187.27</v>
      </c>
      <c r="N167" s="832">
        <v>3</v>
      </c>
      <c r="O167" s="836">
        <v>2.5</v>
      </c>
      <c r="P167" s="835">
        <v>1458.18</v>
      </c>
      <c r="Q167" s="837">
        <v>0.66666666666666674</v>
      </c>
      <c r="R167" s="832">
        <v>2</v>
      </c>
      <c r="S167" s="837">
        <v>0.66666666666666663</v>
      </c>
      <c r="T167" s="836">
        <v>1.5</v>
      </c>
      <c r="U167" s="838">
        <v>0.6</v>
      </c>
    </row>
    <row r="168" spans="1:21" ht="14.4" customHeight="1" x14ac:dyDescent="0.3">
      <c r="A168" s="831">
        <v>17</v>
      </c>
      <c r="B168" s="832" t="s">
        <v>2428</v>
      </c>
      <c r="C168" s="832" t="s">
        <v>2434</v>
      </c>
      <c r="D168" s="833" t="s">
        <v>5256</v>
      </c>
      <c r="E168" s="834" t="s">
        <v>2440</v>
      </c>
      <c r="F168" s="832" t="s">
        <v>2429</v>
      </c>
      <c r="G168" s="832" t="s">
        <v>2862</v>
      </c>
      <c r="H168" s="832" t="s">
        <v>596</v>
      </c>
      <c r="I168" s="832" t="s">
        <v>2865</v>
      </c>
      <c r="J168" s="832" t="s">
        <v>2241</v>
      </c>
      <c r="K168" s="832" t="s">
        <v>2864</v>
      </c>
      <c r="L168" s="835">
        <v>729.09</v>
      </c>
      <c r="M168" s="835">
        <v>729.09</v>
      </c>
      <c r="N168" s="832">
        <v>1</v>
      </c>
      <c r="O168" s="836">
        <v>0.5</v>
      </c>
      <c r="P168" s="835">
        <v>729.09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17</v>
      </c>
      <c r="B169" s="832" t="s">
        <v>2428</v>
      </c>
      <c r="C169" s="832" t="s">
        <v>2434</v>
      </c>
      <c r="D169" s="833" t="s">
        <v>5256</v>
      </c>
      <c r="E169" s="834" t="s">
        <v>2440</v>
      </c>
      <c r="F169" s="832" t="s">
        <v>2429</v>
      </c>
      <c r="G169" s="832" t="s">
        <v>2866</v>
      </c>
      <c r="H169" s="832" t="s">
        <v>649</v>
      </c>
      <c r="I169" s="832" t="s">
        <v>2270</v>
      </c>
      <c r="J169" s="832" t="s">
        <v>1434</v>
      </c>
      <c r="K169" s="832" t="s">
        <v>2271</v>
      </c>
      <c r="L169" s="835">
        <v>0</v>
      </c>
      <c r="M169" s="835">
        <v>0</v>
      </c>
      <c r="N169" s="832">
        <v>1</v>
      </c>
      <c r="O169" s="836">
        <v>0.5</v>
      </c>
      <c r="P169" s="835"/>
      <c r="Q169" s="837"/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17</v>
      </c>
      <c r="B170" s="832" t="s">
        <v>2428</v>
      </c>
      <c r="C170" s="832" t="s">
        <v>2434</v>
      </c>
      <c r="D170" s="833" t="s">
        <v>5256</v>
      </c>
      <c r="E170" s="834" t="s">
        <v>2440</v>
      </c>
      <c r="F170" s="832" t="s">
        <v>2429</v>
      </c>
      <c r="G170" s="832" t="s">
        <v>2867</v>
      </c>
      <c r="H170" s="832" t="s">
        <v>596</v>
      </c>
      <c r="I170" s="832" t="s">
        <v>2868</v>
      </c>
      <c r="J170" s="832" t="s">
        <v>884</v>
      </c>
      <c r="K170" s="832" t="s">
        <v>864</v>
      </c>
      <c r="L170" s="835">
        <v>0</v>
      </c>
      <c r="M170" s="835">
        <v>0</v>
      </c>
      <c r="N170" s="832">
        <v>1</v>
      </c>
      <c r="O170" s="836">
        <v>0.5</v>
      </c>
      <c r="P170" s="835">
        <v>0</v>
      </c>
      <c r="Q170" s="837"/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17</v>
      </c>
      <c r="B171" s="832" t="s">
        <v>2428</v>
      </c>
      <c r="C171" s="832" t="s">
        <v>2434</v>
      </c>
      <c r="D171" s="833" t="s">
        <v>5256</v>
      </c>
      <c r="E171" s="834" t="s">
        <v>2440</v>
      </c>
      <c r="F171" s="832" t="s">
        <v>2429</v>
      </c>
      <c r="G171" s="832" t="s">
        <v>2867</v>
      </c>
      <c r="H171" s="832" t="s">
        <v>596</v>
      </c>
      <c r="I171" s="832" t="s">
        <v>2869</v>
      </c>
      <c r="J171" s="832" t="s">
        <v>884</v>
      </c>
      <c r="K171" s="832" t="s">
        <v>2870</v>
      </c>
      <c r="L171" s="835">
        <v>0</v>
      </c>
      <c r="M171" s="835">
        <v>0</v>
      </c>
      <c r="N171" s="832">
        <v>1</v>
      </c>
      <c r="O171" s="836">
        <v>0.5</v>
      </c>
      <c r="P171" s="835"/>
      <c r="Q171" s="837"/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17</v>
      </c>
      <c r="B172" s="832" t="s">
        <v>2428</v>
      </c>
      <c r="C172" s="832" t="s">
        <v>2434</v>
      </c>
      <c r="D172" s="833" t="s">
        <v>5256</v>
      </c>
      <c r="E172" s="834" t="s">
        <v>2440</v>
      </c>
      <c r="F172" s="832" t="s">
        <v>2429</v>
      </c>
      <c r="G172" s="832" t="s">
        <v>1711</v>
      </c>
      <c r="H172" s="832" t="s">
        <v>649</v>
      </c>
      <c r="I172" s="832" t="s">
        <v>2349</v>
      </c>
      <c r="J172" s="832" t="s">
        <v>2350</v>
      </c>
      <c r="K172" s="832" t="s">
        <v>2351</v>
      </c>
      <c r="L172" s="835">
        <v>120.61</v>
      </c>
      <c r="M172" s="835">
        <v>241.22</v>
      </c>
      <c r="N172" s="832">
        <v>2</v>
      </c>
      <c r="O172" s="836">
        <v>0.5</v>
      </c>
      <c r="P172" s="835">
        <v>241.22</v>
      </c>
      <c r="Q172" s="837">
        <v>1</v>
      </c>
      <c r="R172" s="832">
        <v>2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17</v>
      </c>
      <c r="B173" s="832" t="s">
        <v>2428</v>
      </c>
      <c r="C173" s="832" t="s">
        <v>2434</v>
      </c>
      <c r="D173" s="833" t="s">
        <v>5256</v>
      </c>
      <c r="E173" s="834" t="s">
        <v>2440</v>
      </c>
      <c r="F173" s="832" t="s">
        <v>2429</v>
      </c>
      <c r="G173" s="832" t="s">
        <v>2871</v>
      </c>
      <c r="H173" s="832" t="s">
        <v>649</v>
      </c>
      <c r="I173" s="832" t="s">
        <v>2872</v>
      </c>
      <c r="J173" s="832" t="s">
        <v>1051</v>
      </c>
      <c r="K173" s="832" t="s">
        <v>2873</v>
      </c>
      <c r="L173" s="835">
        <v>0</v>
      </c>
      <c r="M173" s="835">
        <v>0</v>
      </c>
      <c r="N173" s="832">
        <v>1</v>
      </c>
      <c r="O173" s="836">
        <v>0.5</v>
      </c>
      <c r="P173" s="835"/>
      <c r="Q173" s="837"/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17</v>
      </c>
      <c r="B174" s="832" t="s">
        <v>2428</v>
      </c>
      <c r="C174" s="832" t="s">
        <v>2434</v>
      </c>
      <c r="D174" s="833" t="s">
        <v>5256</v>
      </c>
      <c r="E174" s="834" t="s">
        <v>2440</v>
      </c>
      <c r="F174" s="832" t="s">
        <v>2429</v>
      </c>
      <c r="G174" s="832" t="s">
        <v>2871</v>
      </c>
      <c r="H174" s="832" t="s">
        <v>649</v>
      </c>
      <c r="I174" s="832" t="s">
        <v>2116</v>
      </c>
      <c r="J174" s="832" t="s">
        <v>1051</v>
      </c>
      <c r="K174" s="832" t="s">
        <v>2117</v>
      </c>
      <c r="L174" s="835">
        <v>0</v>
      </c>
      <c r="M174" s="835">
        <v>0</v>
      </c>
      <c r="N174" s="832">
        <v>1</v>
      </c>
      <c r="O174" s="836">
        <v>1</v>
      </c>
      <c r="P174" s="835">
        <v>0</v>
      </c>
      <c r="Q174" s="837"/>
      <c r="R174" s="832">
        <v>1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17</v>
      </c>
      <c r="B175" s="832" t="s">
        <v>2428</v>
      </c>
      <c r="C175" s="832" t="s">
        <v>2434</v>
      </c>
      <c r="D175" s="833" t="s">
        <v>5256</v>
      </c>
      <c r="E175" s="834" t="s">
        <v>2440</v>
      </c>
      <c r="F175" s="832" t="s">
        <v>2429</v>
      </c>
      <c r="G175" s="832" t="s">
        <v>2871</v>
      </c>
      <c r="H175" s="832" t="s">
        <v>596</v>
      </c>
      <c r="I175" s="832" t="s">
        <v>2874</v>
      </c>
      <c r="J175" s="832" t="s">
        <v>2875</v>
      </c>
      <c r="K175" s="832" t="s">
        <v>2873</v>
      </c>
      <c r="L175" s="835">
        <v>0</v>
      </c>
      <c r="M175" s="835">
        <v>0</v>
      </c>
      <c r="N175" s="832">
        <v>1</v>
      </c>
      <c r="O175" s="836">
        <v>0.5</v>
      </c>
      <c r="P175" s="835">
        <v>0</v>
      </c>
      <c r="Q175" s="837"/>
      <c r="R175" s="832">
        <v>1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17</v>
      </c>
      <c r="B176" s="832" t="s">
        <v>2428</v>
      </c>
      <c r="C176" s="832" t="s">
        <v>2434</v>
      </c>
      <c r="D176" s="833" t="s">
        <v>5256</v>
      </c>
      <c r="E176" s="834" t="s">
        <v>2440</v>
      </c>
      <c r="F176" s="832" t="s">
        <v>2429</v>
      </c>
      <c r="G176" s="832" t="s">
        <v>2876</v>
      </c>
      <c r="H176" s="832" t="s">
        <v>596</v>
      </c>
      <c r="I176" s="832" t="s">
        <v>2877</v>
      </c>
      <c r="J176" s="832" t="s">
        <v>2878</v>
      </c>
      <c r="K176" s="832" t="s">
        <v>2879</v>
      </c>
      <c r="L176" s="835">
        <v>2469.7399999999998</v>
      </c>
      <c r="M176" s="835">
        <v>2469.7399999999998</v>
      </c>
      <c r="N176" s="832">
        <v>1</v>
      </c>
      <c r="O176" s="836">
        <v>0.5</v>
      </c>
      <c r="P176" s="835">
        <v>2469.7399999999998</v>
      </c>
      <c r="Q176" s="837">
        <v>1</v>
      </c>
      <c r="R176" s="832">
        <v>1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17</v>
      </c>
      <c r="B177" s="832" t="s">
        <v>2428</v>
      </c>
      <c r="C177" s="832" t="s">
        <v>2434</v>
      </c>
      <c r="D177" s="833" t="s">
        <v>5256</v>
      </c>
      <c r="E177" s="834" t="s">
        <v>2440</v>
      </c>
      <c r="F177" s="832" t="s">
        <v>2429</v>
      </c>
      <c r="G177" s="832" t="s">
        <v>2876</v>
      </c>
      <c r="H177" s="832" t="s">
        <v>596</v>
      </c>
      <c r="I177" s="832" t="s">
        <v>2880</v>
      </c>
      <c r="J177" s="832" t="s">
        <v>2878</v>
      </c>
      <c r="K177" s="832" t="s">
        <v>2881</v>
      </c>
      <c r="L177" s="835">
        <v>705.64</v>
      </c>
      <c r="M177" s="835">
        <v>1411.28</v>
      </c>
      <c r="N177" s="832">
        <v>2</v>
      </c>
      <c r="O177" s="836">
        <v>0.5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17</v>
      </c>
      <c r="B178" s="832" t="s">
        <v>2428</v>
      </c>
      <c r="C178" s="832" t="s">
        <v>2434</v>
      </c>
      <c r="D178" s="833" t="s">
        <v>5256</v>
      </c>
      <c r="E178" s="834" t="s">
        <v>2440</v>
      </c>
      <c r="F178" s="832" t="s">
        <v>2429</v>
      </c>
      <c r="G178" s="832" t="s">
        <v>2876</v>
      </c>
      <c r="H178" s="832" t="s">
        <v>596</v>
      </c>
      <c r="I178" s="832" t="s">
        <v>2882</v>
      </c>
      <c r="J178" s="832" t="s">
        <v>2883</v>
      </c>
      <c r="K178" s="832" t="s">
        <v>2884</v>
      </c>
      <c r="L178" s="835">
        <v>705.64</v>
      </c>
      <c r="M178" s="835">
        <v>6350.76</v>
      </c>
      <c r="N178" s="832">
        <v>9</v>
      </c>
      <c r="O178" s="836">
        <v>1.5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17</v>
      </c>
      <c r="B179" s="832" t="s">
        <v>2428</v>
      </c>
      <c r="C179" s="832" t="s">
        <v>2434</v>
      </c>
      <c r="D179" s="833" t="s">
        <v>5256</v>
      </c>
      <c r="E179" s="834" t="s">
        <v>2440</v>
      </c>
      <c r="F179" s="832" t="s">
        <v>2429</v>
      </c>
      <c r="G179" s="832" t="s">
        <v>2876</v>
      </c>
      <c r="H179" s="832" t="s">
        <v>596</v>
      </c>
      <c r="I179" s="832" t="s">
        <v>2885</v>
      </c>
      <c r="J179" s="832" t="s">
        <v>2883</v>
      </c>
      <c r="K179" s="832" t="s">
        <v>2886</v>
      </c>
      <c r="L179" s="835">
        <v>2469.7399999999998</v>
      </c>
      <c r="M179" s="835">
        <v>2469.7399999999998</v>
      </c>
      <c r="N179" s="832">
        <v>1</v>
      </c>
      <c r="O179" s="836">
        <v>0.5</v>
      </c>
      <c r="P179" s="835">
        <v>2469.7399999999998</v>
      </c>
      <c r="Q179" s="837">
        <v>1</v>
      </c>
      <c r="R179" s="832">
        <v>1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17</v>
      </c>
      <c r="B180" s="832" t="s">
        <v>2428</v>
      </c>
      <c r="C180" s="832" t="s">
        <v>2434</v>
      </c>
      <c r="D180" s="833" t="s">
        <v>5256</v>
      </c>
      <c r="E180" s="834" t="s">
        <v>2440</v>
      </c>
      <c r="F180" s="832" t="s">
        <v>2429</v>
      </c>
      <c r="G180" s="832" t="s">
        <v>2887</v>
      </c>
      <c r="H180" s="832" t="s">
        <v>596</v>
      </c>
      <c r="I180" s="832" t="s">
        <v>2888</v>
      </c>
      <c r="J180" s="832" t="s">
        <v>2889</v>
      </c>
      <c r="K180" s="832" t="s">
        <v>2890</v>
      </c>
      <c r="L180" s="835">
        <v>32.130000000000003</v>
      </c>
      <c r="M180" s="835">
        <v>32.130000000000003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17</v>
      </c>
      <c r="B181" s="832" t="s">
        <v>2428</v>
      </c>
      <c r="C181" s="832" t="s">
        <v>2434</v>
      </c>
      <c r="D181" s="833" t="s">
        <v>5256</v>
      </c>
      <c r="E181" s="834" t="s">
        <v>2440</v>
      </c>
      <c r="F181" s="832" t="s">
        <v>2429</v>
      </c>
      <c r="G181" s="832" t="s">
        <v>2891</v>
      </c>
      <c r="H181" s="832" t="s">
        <v>649</v>
      </c>
      <c r="I181" s="832" t="s">
        <v>2892</v>
      </c>
      <c r="J181" s="832" t="s">
        <v>1918</v>
      </c>
      <c r="K181" s="832" t="s">
        <v>2893</v>
      </c>
      <c r="L181" s="835">
        <v>5339.52</v>
      </c>
      <c r="M181" s="835">
        <v>5339.52</v>
      </c>
      <c r="N181" s="832">
        <v>1</v>
      </c>
      <c r="O181" s="836">
        <v>1</v>
      </c>
      <c r="P181" s="835">
        <v>5339.52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17</v>
      </c>
      <c r="B182" s="832" t="s">
        <v>2428</v>
      </c>
      <c r="C182" s="832" t="s">
        <v>2434</v>
      </c>
      <c r="D182" s="833" t="s">
        <v>5256</v>
      </c>
      <c r="E182" s="834" t="s">
        <v>2440</v>
      </c>
      <c r="F182" s="832" t="s">
        <v>2429</v>
      </c>
      <c r="G182" s="832" t="s">
        <v>2891</v>
      </c>
      <c r="H182" s="832" t="s">
        <v>649</v>
      </c>
      <c r="I182" s="832" t="s">
        <v>2352</v>
      </c>
      <c r="J182" s="832" t="s">
        <v>1918</v>
      </c>
      <c r="K182" s="832" t="s">
        <v>2353</v>
      </c>
      <c r="L182" s="835">
        <v>1906.97</v>
      </c>
      <c r="M182" s="835">
        <v>17162.73</v>
      </c>
      <c r="N182" s="832">
        <v>9</v>
      </c>
      <c r="O182" s="836">
        <v>2.5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17</v>
      </c>
      <c r="B183" s="832" t="s">
        <v>2428</v>
      </c>
      <c r="C183" s="832" t="s">
        <v>2434</v>
      </c>
      <c r="D183" s="833" t="s">
        <v>5256</v>
      </c>
      <c r="E183" s="834" t="s">
        <v>2440</v>
      </c>
      <c r="F183" s="832" t="s">
        <v>2429</v>
      </c>
      <c r="G183" s="832" t="s">
        <v>2891</v>
      </c>
      <c r="H183" s="832" t="s">
        <v>649</v>
      </c>
      <c r="I183" s="832" t="s">
        <v>2352</v>
      </c>
      <c r="J183" s="832" t="s">
        <v>1918</v>
      </c>
      <c r="K183" s="832" t="s">
        <v>2353</v>
      </c>
      <c r="L183" s="835">
        <v>1887.9</v>
      </c>
      <c r="M183" s="835">
        <v>11327.400000000001</v>
      </c>
      <c r="N183" s="832">
        <v>6</v>
      </c>
      <c r="O183" s="836">
        <v>2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17</v>
      </c>
      <c r="B184" s="832" t="s">
        <v>2428</v>
      </c>
      <c r="C184" s="832" t="s">
        <v>2434</v>
      </c>
      <c r="D184" s="833" t="s">
        <v>5256</v>
      </c>
      <c r="E184" s="834" t="s">
        <v>2440</v>
      </c>
      <c r="F184" s="832" t="s">
        <v>2429</v>
      </c>
      <c r="G184" s="832" t="s">
        <v>2891</v>
      </c>
      <c r="H184" s="832" t="s">
        <v>649</v>
      </c>
      <c r="I184" s="832" t="s">
        <v>2894</v>
      </c>
      <c r="J184" s="832" t="s">
        <v>1918</v>
      </c>
      <c r="K184" s="832" t="s">
        <v>2895</v>
      </c>
      <c r="L184" s="835">
        <v>2376.9299999999998</v>
      </c>
      <c r="M184" s="835">
        <v>14261.579999999998</v>
      </c>
      <c r="N184" s="832">
        <v>6</v>
      </c>
      <c r="O184" s="836">
        <v>1</v>
      </c>
      <c r="P184" s="835">
        <v>14261.579999999998</v>
      </c>
      <c r="Q184" s="837">
        <v>1</v>
      </c>
      <c r="R184" s="832">
        <v>6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17</v>
      </c>
      <c r="B185" s="832" t="s">
        <v>2428</v>
      </c>
      <c r="C185" s="832" t="s">
        <v>2434</v>
      </c>
      <c r="D185" s="833" t="s">
        <v>5256</v>
      </c>
      <c r="E185" s="834" t="s">
        <v>2440</v>
      </c>
      <c r="F185" s="832" t="s">
        <v>2429</v>
      </c>
      <c r="G185" s="832" t="s">
        <v>2891</v>
      </c>
      <c r="H185" s="832" t="s">
        <v>649</v>
      </c>
      <c r="I185" s="832" t="s">
        <v>2894</v>
      </c>
      <c r="J185" s="832" t="s">
        <v>1918</v>
      </c>
      <c r="K185" s="832" t="s">
        <v>2895</v>
      </c>
      <c r="L185" s="835">
        <v>1544.99</v>
      </c>
      <c r="M185" s="835">
        <v>4634.97</v>
      </c>
      <c r="N185" s="832">
        <v>3</v>
      </c>
      <c r="O185" s="836">
        <v>1</v>
      </c>
      <c r="P185" s="835">
        <v>4634.97</v>
      </c>
      <c r="Q185" s="837">
        <v>1</v>
      </c>
      <c r="R185" s="832">
        <v>3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17</v>
      </c>
      <c r="B186" s="832" t="s">
        <v>2428</v>
      </c>
      <c r="C186" s="832" t="s">
        <v>2434</v>
      </c>
      <c r="D186" s="833" t="s">
        <v>5256</v>
      </c>
      <c r="E186" s="834" t="s">
        <v>2440</v>
      </c>
      <c r="F186" s="832" t="s">
        <v>2429</v>
      </c>
      <c r="G186" s="832" t="s">
        <v>2896</v>
      </c>
      <c r="H186" s="832" t="s">
        <v>596</v>
      </c>
      <c r="I186" s="832" t="s">
        <v>2897</v>
      </c>
      <c r="J186" s="832" t="s">
        <v>2898</v>
      </c>
      <c r="K186" s="832" t="s">
        <v>2899</v>
      </c>
      <c r="L186" s="835">
        <v>275.77999999999997</v>
      </c>
      <c r="M186" s="835">
        <v>7446.0599999999995</v>
      </c>
      <c r="N186" s="832">
        <v>27</v>
      </c>
      <c r="O186" s="836">
        <v>4.5</v>
      </c>
      <c r="P186" s="835">
        <v>1654.6799999999998</v>
      </c>
      <c r="Q186" s="837">
        <v>0.22222222222222221</v>
      </c>
      <c r="R186" s="832">
        <v>6</v>
      </c>
      <c r="S186" s="837">
        <v>0.22222222222222221</v>
      </c>
      <c r="T186" s="836">
        <v>1</v>
      </c>
      <c r="U186" s="838">
        <v>0.22222222222222221</v>
      </c>
    </row>
    <row r="187" spans="1:21" ht="14.4" customHeight="1" x14ac:dyDescent="0.3">
      <c r="A187" s="831">
        <v>17</v>
      </c>
      <c r="B187" s="832" t="s">
        <v>2428</v>
      </c>
      <c r="C187" s="832" t="s">
        <v>2434</v>
      </c>
      <c r="D187" s="833" t="s">
        <v>5256</v>
      </c>
      <c r="E187" s="834" t="s">
        <v>2440</v>
      </c>
      <c r="F187" s="832" t="s">
        <v>2429</v>
      </c>
      <c r="G187" s="832" t="s">
        <v>2896</v>
      </c>
      <c r="H187" s="832" t="s">
        <v>596</v>
      </c>
      <c r="I187" s="832" t="s">
        <v>2897</v>
      </c>
      <c r="J187" s="832" t="s">
        <v>2898</v>
      </c>
      <c r="K187" s="832" t="s">
        <v>2899</v>
      </c>
      <c r="L187" s="835">
        <v>109.84</v>
      </c>
      <c r="M187" s="835">
        <v>6260.88</v>
      </c>
      <c r="N187" s="832">
        <v>57</v>
      </c>
      <c r="O187" s="836">
        <v>8</v>
      </c>
      <c r="P187" s="835">
        <v>2306.64</v>
      </c>
      <c r="Q187" s="837">
        <v>0.36842105263157893</v>
      </c>
      <c r="R187" s="832">
        <v>21</v>
      </c>
      <c r="S187" s="837">
        <v>0.36842105263157893</v>
      </c>
      <c r="T187" s="836">
        <v>3</v>
      </c>
      <c r="U187" s="838">
        <v>0.375</v>
      </c>
    </row>
    <row r="188" spans="1:21" ht="14.4" customHeight="1" x14ac:dyDescent="0.3">
      <c r="A188" s="831">
        <v>17</v>
      </c>
      <c r="B188" s="832" t="s">
        <v>2428</v>
      </c>
      <c r="C188" s="832" t="s">
        <v>2434</v>
      </c>
      <c r="D188" s="833" t="s">
        <v>5256</v>
      </c>
      <c r="E188" s="834" t="s">
        <v>2440</v>
      </c>
      <c r="F188" s="832" t="s">
        <v>2429</v>
      </c>
      <c r="G188" s="832" t="s">
        <v>2896</v>
      </c>
      <c r="H188" s="832" t="s">
        <v>596</v>
      </c>
      <c r="I188" s="832" t="s">
        <v>2900</v>
      </c>
      <c r="J188" s="832" t="s">
        <v>2898</v>
      </c>
      <c r="K188" s="832" t="s">
        <v>2901</v>
      </c>
      <c r="L188" s="835">
        <v>1049.3399999999999</v>
      </c>
      <c r="M188" s="835">
        <v>1049.3399999999999</v>
      </c>
      <c r="N188" s="832">
        <v>1</v>
      </c>
      <c r="O188" s="836">
        <v>0.5</v>
      </c>
      <c r="P188" s="835">
        <v>1049.3399999999999</v>
      </c>
      <c r="Q188" s="837">
        <v>1</v>
      </c>
      <c r="R188" s="832">
        <v>1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17</v>
      </c>
      <c r="B189" s="832" t="s">
        <v>2428</v>
      </c>
      <c r="C189" s="832" t="s">
        <v>2434</v>
      </c>
      <c r="D189" s="833" t="s">
        <v>5256</v>
      </c>
      <c r="E189" s="834" t="s">
        <v>2440</v>
      </c>
      <c r="F189" s="832" t="s">
        <v>2429</v>
      </c>
      <c r="G189" s="832" t="s">
        <v>2896</v>
      </c>
      <c r="H189" s="832" t="s">
        <v>596</v>
      </c>
      <c r="I189" s="832" t="s">
        <v>2900</v>
      </c>
      <c r="J189" s="832" t="s">
        <v>2898</v>
      </c>
      <c r="K189" s="832" t="s">
        <v>2901</v>
      </c>
      <c r="L189" s="835">
        <v>366.3</v>
      </c>
      <c r="M189" s="835">
        <v>11721.600000000002</v>
      </c>
      <c r="N189" s="832">
        <v>32</v>
      </c>
      <c r="O189" s="836">
        <v>8</v>
      </c>
      <c r="P189" s="835">
        <v>2564.1000000000004</v>
      </c>
      <c r="Q189" s="837">
        <v>0.21875</v>
      </c>
      <c r="R189" s="832">
        <v>7</v>
      </c>
      <c r="S189" s="837">
        <v>0.21875</v>
      </c>
      <c r="T189" s="836">
        <v>1.5</v>
      </c>
      <c r="U189" s="838">
        <v>0.1875</v>
      </c>
    </row>
    <row r="190" spans="1:21" ht="14.4" customHeight="1" x14ac:dyDescent="0.3">
      <c r="A190" s="831">
        <v>17</v>
      </c>
      <c r="B190" s="832" t="s">
        <v>2428</v>
      </c>
      <c r="C190" s="832" t="s">
        <v>2434</v>
      </c>
      <c r="D190" s="833" t="s">
        <v>5256</v>
      </c>
      <c r="E190" s="834" t="s">
        <v>2440</v>
      </c>
      <c r="F190" s="832" t="s">
        <v>2429</v>
      </c>
      <c r="G190" s="832" t="s">
        <v>2896</v>
      </c>
      <c r="H190" s="832" t="s">
        <v>596</v>
      </c>
      <c r="I190" s="832" t="s">
        <v>2902</v>
      </c>
      <c r="J190" s="832" t="s">
        <v>2898</v>
      </c>
      <c r="K190" s="832" t="s">
        <v>2121</v>
      </c>
      <c r="L190" s="835">
        <v>170.94</v>
      </c>
      <c r="M190" s="835">
        <v>854.69999999999993</v>
      </c>
      <c r="N190" s="832">
        <v>5</v>
      </c>
      <c r="O190" s="836">
        <v>1</v>
      </c>
      <c r="P190" s="835">
        <v>341.88</v>
      </c>
      <c r="Q190" s="837">
        <v>0.4</v>
      </c>
      <c r="R190" s="832">
        <v>2</v>
      </c>
      <c r="S190" s="837">
        <v>0.4</v>
      </c>
      <c r="T190" s="836">
        <v>0.5</v>
      </c>
      <c r="U190" s="838">
        <v>0.5</v>
      </c>
    </row>
    <row r="191" spans="1:21" ht="14.4" customHeight="1" x14ac:dyDescent="0.3">
      <c r="A191" s="831">
        <v>17</v>
      </c>
      <c r="B191" s="832" t="s">
        <v>2428</v>
      </c>
      <c r="C191" s="832" t="s">
        <v>2434</v>
      </c>
      <c r="D191" s="833" t="s">
        <v>5256</v>
      </c>
      <c r="E191" s="834" t="s">
        <v>2440</v>
      </c>
      <c r="F191" s="832" t="s">
        <v>2429</v>
      </c>
      <c r="G191" s="832" t="s">
        <v>2896</v>
      </c>
      <c r="H191" s="832" t="s">
        <v>596</v>
      </c>
      <c r="I191" s="832" t="s">
        <v>2903</v>
      </c>
      <c r="J191" s="832" t="s">
        <v>2904</v>
      </c>
      <c r="K191" s="832" t="s">
        <v>2648</v>
      </c>
      <c r="L191" s="835">
        <v>590.98</v>
      </c>
      <c r="M191" s="835">
        <v>2363.92</v>
      </c>
      <c r="N191" s="832">
        <v>4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17</v>
      </c>
      <c r="B192" s="832" t="s">
        <v>2428</v>
      </c>
      <c r="C192" s="832" t="s">
        <v>2434</v>
      </c>
      <c r="D192" s="833" t="s">
        <v>5256</v>
      </c>
      <c r="E192" s="834" t="s">
        <v>2440</v>
      </c>
      <c r="F192" s="832" t="s">
        <v>2429</v>
      </c>
      <c r="G192" s="832" t="s">
        <v>2896</v>
      </c>
      <c r="H192" s="832" t="s">
        <v>596</v>
      </c>
      <c r="I192" s="832" t="s">
        <v>2905</v>
      </c>
      <c r="J192" s="832" t="s">
        <v>2904</v>
      </c>
      <c r="K192" s="832" t="s">
        <v>2901</v>
      </c>
      <c r="L192" s="835">
        <v>1049.3399999999999</v>
      </c>
      <c r="M192" s="835">
        <v>4197.3599999999997</v>
      </c>
      <c r="N192" s="832">
        <v>4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17</v>
      </c>
      <c r="B193" s="832" t="s">
        <v>2428</v>
      </c>
      <c r="C193" s="832" t="s">
        <v>2434</v>
      </c>
      <c r="D193" s="833" t="s">
        <v>5256</v>
      </c>
      <c r="E193" s="834" t="s">
        <v>2440</v>
      </c>
      <c r="F193" s="832" t="s">
        <v>2429</v>
      </c>
      <c r="G193" s="832" t="s">
        <v>2906</v>
      </c>
      <c r="H193" s="832" t="s">
        <v>596</v>
      </c>
      <c r="I193" s="832" t="s">
        <v>2907</v>
      </c>
      <c r="J193" s="832" t="s">
        <v>2908</v>
      </c>
      <c r="K193" s="832" t="s">
        <v>2909</v>
      </c>
      <c r="L193" s="835">
        <v>99.94</v>
      </c>
      <c r="M193" s="835">
        <v>899.45999999999992</v>
      </c>
      <c r="N193" s="832">
        <v>9</v>
      </c>
      <c r="O193" s="836">
        <v>3.5</v>
      </c>
      <c r="P193" s="835">
        <v>199.88</v>
      </c>
      <c r="Q193" s="837">
        <v>0.22222222222222224</v>
      </c>
      <c r="R193" s="832">
        <v>2</v>
      </c>
      <c r="S193" s="837">
        <v>0.22222222222222221</v>
      </c>
      <c r="T193" s="836">
        <v>1</v>
      </c>
      <c r="U193" s="838">
        <v>0.2857142857142857</v>
      </c>
    </row>
    <row r="194" spans="1:21" ht="14.4" customHeight="1" x14ac:dyDescent="0.3">
      <c r="A194" s="831">
        <v>17</v>
      </c>
      <c r="B194" s="832" t="s">
        <v>2428</v>
      </c>
      <c r="C194" s="832" t="s">
        <v>2434</v>
      </c>
      <c r="D194" s="833" t="s">
        <v>5256</v>
      </c>
      <c r="E194" s="834" t="s">
        <v>2440</v>
      </c>
      <c r="F194" s="832" t="s">
        <v>2429</v>
      </c>
      <c r="G194" s="832" t="s">
        <v>2906</v>
      </c>
      <c r="H194" s="832" t="s">
        <v>596</v>
      </c>
      <c r="I194" s="832" t="s">
        <v>2910</v>
      </c>
      <c r="J194" s="832" t="s">
        <v>1045</v>
      </c>
      <c r="K194" s="832" t="s">
        <v>2911</v>
      </c>
      <c r="L194" s="835">
        <v>50.32</v>
      </c>
      <c r="M194" s="835">
        <v>100.64</v>
      </c>
      <c r="N194" s="832">
        <v>2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17</v>
      </c>
      <c r="B195" s="832" t="s">
        <v>2428</v>
      </c>
      <c r="C195" s="832" t="s">
        <v>2434</v>
      </c>
      <c r="D195" s="833" t="s">
        <v>5256</v>
      </c>
      <c r="E195" s="834" t="s">
        <v>2440</v>
      </c>
      <c r="F195" s="832" t="s">
        <v>2429</v>
      </c>
      <c r="G195" s="832" t="s">
        <v>2912</v>
      </c>
      <c r="H195" s="832" t="s">
        <v>649</v>
      </c>
      <c r="I195" s="832" t="s">
        <v>2070</v>
      </c>
      <c r="J195" s="832" t="s">
        <v>1033</v>
      </c>
      <c r="K195" s="832" t="s">
        <v>2071</v>
      </c>
      <c r="L195" s="835">
        <v>65.36</v>
      </c>
      <c r="M195" s="835">
        <v>261.44</v>
      </c>
      <c r="N195" s="832">
        <v>4</v>
      </c>
      <c r="O195" s="836">
        <v>1.5</v>
      </c>
      <c r="P195" s="835">
        <v>261.44</v>
      </c>
      <c r="Q195" s="837">
        <v>1</v>
      </c>
      <c r="R195" s="832">
        <v>4</v>
      </c>
      <c r="S195" s="837">
        <v>1</v>
      </c>
      <c r="T195" s="836">
        <v>1.5</v>
      </c>
      <c r="U195" s="838">
        <v>1</v>
      </c>
    </row>
    <row r="196" spans="1:21" ht="14.4" customHeight="1" x14ac:dyDescent="0.3">
      <c r="A196" s="831">
        <v>17</v>
      </c>
      <c r="B196" s="832" t="s">
        <v>2428</v>
      </c>
      <c r="C196" s="832" t="s">
        <v>2434</v>
      </c>
      <c r="D196" s="833" t="s">
        <v>5256</v>
      </c>
      <c r="E196" s="834" t="s">
        <v>2440</v>
      </c>
      <c r="F196" s="832" t="s">
        <v>2429</v>
      </c>
      <c r="G196" s="832" t="s">
        <v>2913</v>
      </c>
      <c r="H196" s="832" t="s">
        <v>649</v>
      </c>
      <c r="I196" s="832" t="s">
        <v>2914</v>
      </c>
      <c r="J196" s="832" t="s">
        <v>2915</v>
      </c>
      <c r="K196" s="832" t="s">
        <v>2916</v>
      </c>
      <c r="L196" s="835">
        <v>529.88</v>
      </c>
      <c r="M196" s="835">
        <v>2119.52</v>
      </c>
      <c r="N196" s="832">
        <v>4</v>
      </c>
      <c r="O196" s="836">
        <v>0.5</v>
      </c>
      <c r="P196" s="835">
        <v>2119.52</v>
      </c>
      <c r="Q196" s="837">
        <v>1</v>
      </c>
      <c r="R196" s="832">
        <v>4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17</v>
      </c>
      <c r="B197" s="832" t="s">
        <v>2428</v>
      </c>
      <c r="C197" s="832" t="s">
        <v>2434</v>
      </c>
      <c r="D197" s="833" t="s">
        <v>5256</v>
      </c>
      <c r="E197" s="834" t="s">
        <v>2440</v>
      </c>
      <c r="F197" s="832" t="s">
        <v>2429</v>
      </c>
      <c r="G197" s="832" t="s">
        <v>2917</v>
      </c>
      <c r="H197" s="832" t="s">
        <v>649</v>
      </c>
      <c r="I197" s="832" t="s">
        <v>2918</v>
      </c>
      <c r="J197" s="832" t="s">
        <v>2008</v>
      </c>
      <c r="K197" s="832" t="s">
        <v>2919</v>
      </c>
      <c r="L197" s="835">
        <v>63.14</v>
      </c>
      <c r="M197" s="835">
        <v>126.28</v>
      </c>
      <c r="N197" s="832">
        <v>2</v>
      </c>
      <c r="O197" s="836">
        <v>1</v>
      </c>
      <c r="P197" s="835">
        <v>126.28</v>
      </c>
      <c r="Q197" s="837">
        <v>1</v>
      </c>
      <c r="R197" s="832">
        <v>2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17</v>
      </c>
      <c r="B198" s="832" t="s">
        <v>2428</v>
      </c>
      <c r="C198" s="832" t="s">
        <v>2434</v>
      </c>
      <c r="D198" s="833" t="s">
        <v>5256</v>
      </c>
      <c r="E198" s="834" t="s">
        <v>2440</v>
      </c>
      <c r="F198" s="832" t="s">
        <v>2429</v>
      </c>
      <c r="G198" s="832" t="s">
        <v>2920</v>
      </c>
      <c r="H198" s="832" t="s">
        <v>596</v>
      </c>
      <c r="I198" s="832" t="s">
        <v>2921</v>
      </c>
      <c r="J198" s="832" t="s">
        <v>2922</v>
      </c>
      <c r="K198" s="832" t="s">
        <v>2923</v>
      </c>
      <c r="L198" s="835">
        <v>0</v>
      </c>
      <c r="M198" s="835">
        <v>0</v>
      </c>
      <c r="N198" s="832">
        <v>1</v>
      </c>
      <c r="O198" s="836">
        <v>0.5</v>
      </c>
      <c r="P198" s="835"/>
      <c r="Q198" s="837"/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17</v>
      </c>
      <c r="B199" s="832" t="s">
        <v>2428</v>
      </c>
      <c r="C199" s="832" t="s">
        <v>2434</v>
      </c>
      <c r="D199" s="833" t="s">
        <v>5256</v>
      </c>
      <c r="E199" s="834" t="s">
        <v>2440</v>
      </c>
      <c r="F199" s="832" t="s">
        <v>2429</v>
      </c>
      <c r="G199" s="832" t="s">
        <v>2924</v>
      </c>
      <c r="H199" s="832" t="s">
        <v>596</v>
      </c>
      <c r="I199" s="832" t="s">
        <v>2925</v>
      </c>
      <c r="J199" s="832" t="s">
        <v>871</v>
      </c>
      <c r="K199" s="832" t="s">
        <v>872</v>
      </c>
      <c r="L199" s="835">
        <v>107.27</v>
      </c>
      <c r="M199" s="835">
        <v>2145.4</v>
      </c>
      <c r="N199" s="832">
        <v>20</v>
      </c>
      <c r="O199" s="836">
        <v>4.5</v>
      </c>
      <c r="P199" s="835">
        <v>965.43000000000006</v>
      </c>
      <c r="Q199" s="837">
        <v>0.45</v>
      </c>
      <c r="R199" s="832">
        <v>9</v>
      </c>
      <c r="S199" s="837">
        <v>0.45</v>
      </c>
      <c r="T199" s="836">
        <v>2.5</v>
      </c>
      <c r="U199" s="838">
        <v>0.55555555555555558</v>
      </c>
    </row>
    <row r="200" spans="1:21" ht="14.4" customHeight="1" x14ac:dyDescent="0.3">
      <c r="A200" s="831">
        <v>17</v>
      </c>
      <c r="B200" s="832" t="s">
        <v>2428</v>
      </c>
      <c r="C200" s="832" t="s">
        <v>2434</v>
      </c>
      <c r="D200" s="833" t="s">
        <v>5256</v>
      </c>
      <c r="E200" s="834" t="s">
        <v>2440</v>
      </c>
      <c r="F200" s="832" t="s">
        <v>2429</v>
      </c>
      <c r="G200" s="832" t="s">
        <v>2924</v>
      </c>
      <c r="H200" s="832" t="s">
        <v>596</v>
      </c>
      <c r="I200" s="832" t="s">
        <v>2926</v>
      </c>
      <c r="J200" s="832" t="s">
        <v>871</v>
      </c>
      <c r="K200" s="832" t="s">
        <v>872</v>
      </c>
      <c r="L200" s="835">
        <v>107.27</v>
      </c>
      <c r="M200" s="835">
        <v>16948.660000000007</v>
      </c>
      <c r="N200" s="832">
        <v>158</v>
      </c>
      <c r="O200" s="836">
        <v>37</v>
      </c>
      <c r="P200" s="835">
        <v>7937.9800000000041</v>
      </c>
      <c r="Q200" s="837">
        <v>0.46835443037974689</v>
      </c>
      <c r="R200" s="832">
        <v>74</v>
      </c>
      <c r="S200" s="837">
        <v>0.46835443037974683</v>
      </c>
      <c r="T200" s="836">
        <v>16.5</v>
      </c>
      <c r="U200" s="838">
        <v>0.44594594594594594</v>
      </c>
    </row>
    <row r="201" spans="1:21" ht="14.4" customHeight="1" x14ac:dyDescent="0.3">
      <c r="A201" s="831">
        <v>17</v>
      </c>
      <c r="B201" s="832" t="s">
        <v>2428</v>
      </c>
      <c r="C201" s="832" t="s">
        <v>2434</v>
      </c>
      <c r="D201" s="833" t="s">
        <v>5256</v>
      </c>
      <c r="E201" s="834" t="s">
        <v>2440</v>
      </c>
      <c r="F201" s="832" t="s">
        <v>2429</v>
      </c>
      <c r="G201" s="832" t="s">
        <v>2927</v>
      </c>
      <c r="H201" s="832" t="s">
        <v>596</v>
      </c>
      <c r="I201" s="832" t="s">
        <v>2928</v>
      </c>
      <c r="J201" s="832" t="s">
        <v>2929</v>
      </c>
      <c r="K201" s="832" t="s">
        <v>2930</v>
      </c>
      <c r="L201" s="835">
        <v>0</v>
      </c>
      <c r="M201" s="835">
        <v>0</v>
      </c>
      <c r="N201" s="832">
        <v>4</v>
      </c>
      <c r="O201" s="836">
        <v>0.5</v>
      </c>
      <c r="P201" s="835"/>
      <c r="Q201" s="837"/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17</v>
      </c>
      <c r="B202" s="832" t="s">
        <v>2428</v>
      </c>
      <c r="C202" s="832" t="s">
        <v>2434</v>
      </c>
      <c r="D202" s="833" t="s">
        <v>5256</v>
      </c>
      <c r="E202" s="834" t="s">
        <v>2440</v>
      </c>
      <c r="F202" s="832" t="s">
        <v>2430</v>
      </c>
      <c r="G202" s="832" t="s">
        <v>2615</v>
      </c>
      <c r="H202" s="832" t="s">
        <v>596</v>
      </c>
      <c r="I202" s="832" t="s">
        <v>2616</v>
      </c>
      <c r="J202" s="832" t="s">
        <v>2617</v>
      </c>
      <c r="K202" s="832"/>
      <c r="L202" s="835">
        <v>0</v>
      </c>
      <c r="M202" s="835">
        <v>0</v>
      </c>
      <c r="N202" s="832">
        <v>2</v>
      </c>
      <c r="O202" s="836">
        <v>1</v>
      </c>
      <c r="P202" s="835"/>
      <c r="Q202" s="837"/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17</v>
      </c>
      <c r="B203" s="832" t="s">
        <v>2428</v>
      </c>
      <c r="C203" s="832" t="s">
        <v>2434</v>
      </c>
      <c r="D203" s="833" t="s">
        <v>5256</v>
      </c>
      <c r="E203" s="834" t="s">
        <v>2443</v>
      </c>
      <c r="F203" s="832" t="s">
        <v>2429</v>
      </c>
      <c r="G203" s="832" t="s">
        <v>2931</v>
      </c>
      <c r="H203" s="832" t="s">
        <v>649</v>
      </c>
      <c r="I203" s="832" t="s">
        <v>2106</v>
      </c>
      <c r="J203" s="832" t="s">
        <v>2107</v>
      </c>
      <c r="K203" s="832" t="s">
        <v>2108</v>
      </c>
      <c r="L203" s="835">
        <v>9.4</v>
      </c>
      <c r="M203" s="835">
        <v>9.4</v>
      </c>
      <c r="N203" s="832">
        <v>1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17</v>
      </c>
      <c r="B204" s="832" t="s">
        <v>2428</v>
      </c>
      <c r="C204" s="832" t="s">
        <v>2434</v>
      </c>
      <c r="D204" s="833" t="s">
        <v>5256</v>
      </c>
      <c r="E204" s="834" t="s">
        <v>2443</v>
      </c>
      <c r="F204" s="832" t="s">
        <v>2429</v>
      </c>
      <c r="G204" s="832" t="s">
        <v>2480</v>
      </c>
      <c r="H204" s="832" t="s">
        <v>596</v>
      </c>
      <c r="I204" s="832" t="s">
        <v>2932</v>
      </c>
      <c r="J204" s="832" t="s">
        <v>2488</v>
      </c>
      <c r="K204" s="832" t="s">
        <v>2774</v>
      </c>
      <c r="L204" s="835">
        <v>279.52999999999997</v>
      </c>
      <c r="M204" s="835">
        <v>279.52999999999997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17</v>
      </c>
      <c r="B205" s="832" t="s">
        <v>2428</v>
      </c>
      <c r="C205" s="832" t="s">
        <v>2434</v>
      </c>
      <c r="D205" s="833" t="s">
        <v>5256</v>
      </c>
      <c r="E205" s="834" t="s">
        <v>2443</v>
      </c>
      <c r="F205" s="832" t="s">
        <v>2429</v>
      </c>
      <c r="G205" s="832" t="s">
        <v>2500</v>
      </c>
      <c r="H205" s="832" t="s">
        <v>649</v>
      </c>
      <c r="I205" s="832" t="s">
        <v>2325</v>
      </c>
      <c r="J205" s="832" t="s">
        <v>1475</v>
      </c>
      <c r="K205" s="832" t="s">
        <v>1476</v>
      </c>
      <c r="L205" s="835">
        <v>86.5</v>
      </c>
      <c r="M205" s="835">
        <v>86.5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17</v>
      </c>
      <c r="B206" s="832" t="s">
        <v>2428</v>
      </c>
      <c r="C206" s="832" t="s">
        <v>2434</v>
      </c>
      <c r="D206" s="833" t="s">
        <v>5256</v>
      </c>
      <c r="E206" s="834" t="s">
        <v>2443</v>
      </c>
      <c r="F206" s="832" t="s">
        <v>2429</v>
      </c>
      <c r="G206" s="832" t="s">
        <v>2933</v>
      </c>
      <c r="H206" s="832" t="s">
        <v>596</v>
      </c>
      <c r="I206" s="832" t="s">
        <v>2934</v>
      </c>
      <c r="J206" s="832" t="s">
        <v>2935</v>
      </c>
      <c r="K206" s="832" t="s">
        <v>2936</v>
      </c>
      <c r="L206" s="835">
        <v>0</v>
      </c>
      <c r="M206" s="835">
        <v>0</v>
      </c>
      <c r="N206" s="832">
        <v>6</v>
      </c>
      <c r="O206" s="836">
        <v>3</v>
      </c>
      <c r="P206" s="835">
        <v>0</v>
      </c>
      <c r="Q206" s="837"/>
      <c r="R206" s="832">
        <v>2</v>
      </c>
      <c r="S206" s="837">
        <v>0.33333333333333331</v>
      </c>
      <c r="T206" s="836">
        <v>1</v>
      </c>
      <c r="U206" s="838">
        <v>0.33333333333333331</v>
      </c>
    </row>
    <row r="207" spans="1:21" ht="14.4" customHeight="1" x14ac:dyDescent="0.3">
      <c r="A207" s="831">
        <v>17</v>
      </c>
      <c r="B207" s="832" t="s">
        <v>2428</v>
      </c>
      <c r="C207" s="832" t="s">
        <v>2434</v>
      </c>
      <c r="D207" s="833" t="s">
        <v>5256</v>
      </c>
      <c r="E207" s="834" t="s">
        <v>2443</v>
      </c>
      <c r="F207" s="832" t="s">
        <v>2429</v>
      </c>
      <c r="G207" s="832" t="s">
        <v>2509</v>
      </c>
      <c r="H207" s="832" t="s">
        <v>596</v>
      </c>
      <c r="I207" s="832" t="s">
        <v>2510</v>
      </c>
      <c r="J207" s="832" t="s">
        <v>2511</v>
      </c>
      <c r="K207" s="832" t="s">
        <v>2512</v>
      </c>
      <c r="L207" s="835">
        <v>0</v>
      </c>
      <c r="M207" s="835">
        <v>0</v>
      </c>
      <c r="N207" s="832">
        <v>2</v>
      </c>
      <c r="O207" s="836">
        <v>0.5</v>
      </c>
      <c r="P207" s="835">
        <v>0</v>
      </c>
      <c r="Q207" s="837"/>
      <c r="R207" s="832">
        <v>2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17</v>
      </c>
      <c r="B208" s="832" t="s">
        <v>2428</v>
      </c>
      <c r="C208" s="832" t="s">
        <v>2434</v>
      </c>
      <c r="D208" s="833" t="s">
        <v>5256</v>
      </c>
      <c r="E208" s="834" t="s">
        <v>2443</v>
      </c>
      <c r="F208" s="832" t="s">
        <v>2429</v>
      </c>
      <c r="G208" s="832" t="s">
        <v>2513</v>
      </c>
      <c r="H208" s="832" t="s">
        <v>649</v>
      </c>
      <c r="I208" s="832" t="s">
        <v>2937</v>
      </c>
      <c r="J208" s="832" t="s">
        <v>696</v>
      </c>
      <c r="K208" s="832" t="s">
        <v>697</v>
      </c>
      <c r="L208" s="835">
        <v>65.989999999999995</v>
      </c>
      <c r="M208" s="835">
        <v>527.91999999999985</v>
      </c>
      <c r="N208" s="832">
        <v>8</v>
      </c>
      <c r="O208" s="836">
        <v>1.5</v>
      </c>
      <c r="P208" s="835">
        <v>197.96999999999997</v>
      </c>
      <c r="Q208" s="837">
        <v>0.37500000000000006</v>
      </c>
      <c r="R208" s="832">
        <v>3</v>
      </c>
      <c r="S208" s="837">
        <v>0.375</v>
      </c>
      <c r="T208" s="836">
        <v>0.5</v>
      </c>
      <c r="U208" s="838">
        <v>0.33333333333333331</v>
      </c>
    </row>
    <row r="209" spans="1:21" ht="14.4" customHeight="1" x14ac:dyDescent="0.3">
      <c r="A209" s="831">
        <v>17</v>
      </c>
      <c r="B209" s="832" t="s">
        <v>2428</v>
      </c>
      <c r="C209" s="832" t="s">
        <v>2434</v>
      </c>
      <c r="D209" s="833" t="s">
        <v>5256</v>
      </c>
      <c r="E209" s="834" t="s">
        <v>2443</v>
      </c>
      <c r="F209" s="832" t="s">
        <v>2429</v>
      </c>
      <c r="G209" s="832" t="s">
        <v>2531</v>
      </c>
      <c r="H209" s="832" t="s">
        <v>596</v>
      </c>
      <c r="I209" s="832" t="s">
        <v>2532</v>
      </c>
      <c r="J209" s="832" t="s">
        <v>727</v>
      </c>
      <c r="K209" s="832" t="s">
        <v>729</v>
      </c>
      <c r="L209" s="835">
        <v>18.809999999999999</v>
      </c>
      <c r="M209" s="835">
        <v>56.429999999999993</v>
      </c>
      <c r="N209" s="832">
        <v>3</v>
      </c>
      <c r="O209" s="836">
        <v>2.5</v>
      </c>
      <c r="P209" s="835">
        <v>37.619999999999997</v>
      </c>
      <c r="Q209" s="837">
        <v>0.66666666666666674</v>
      </c>
      <c r="R209" s="832">
        <v>2</v>
      </c>
      <c r="S209" s="837">
        <v>0.66666666666666663</v>
      </c>
      <c r="T209" s="836">
        <v>1.5</v>
      </c>
      <c r="U209" s="838">
        <v>0.6</v>
      </c>
    </row>
    <row r="210" spans="1:21" ht="14.4" customHeight="1" x14ac:dyDescent="0.3">
      <c r="A210" s="831">
        <v>17</v>
      </c>
      <c r="B210" s="832" t="s">
        <v>2428</v>
      </c>
      <c r="C210" s="832" t="s">
        <v>2434</v>
      </c>
      <c r="D210" s="833" t="s">
        <v>5256</v>
      </c>
      <c r="E210" s="834" t="s">
        <v>2443</v>
      </c>
      <c r="F210" s="832" t="s">
        <v>2429</v>
      </c>
      <c r="G210" s="832" t="s">
        <v>2531</v>
      </c>
      <c r="H210" s="832" t="s">
        <v>596</v>
      </c>
      <c r="I210" s="832" t="s">
        <v>2938</v>
      </c>
      <c r="J210" s="832" t="s">
        <v>727</v>
      </c>
      <c r="K210" s="832" t="s">
        <v>2939</v>
      </c>
      <c r="L210" s="835">
        <v>37.61</v>
      </c>
      <c r="M210" s="835">
        <v>338.49</v>
      </c>
      <c r="N210" s="832">
        <v>9</v>
      </c>
      <c r="O210" s="836">
        <v>3</v>
      </c>
      <c r="P210" s="835">
        <v>300.88</v>
      </c>
      <c r="Q210" s="837">
        <v>0.88888888888888884</v>
      </c>
      <c r="R210" s="832">
        <v>8</v>
      </c>
      <c r="S210" s="837">
        <v>0.88888888888888884</v>
      </c>
      <c r="T210" s="836">
        <v>2.5</v>
      </c>
      <c r="U210" s="838">
        <v>0.83333333333333337</v>
      </c>
    </row>
    <row r="211" spans="1:21" ht="14.4" customHeight="1" x14ac:dyDescent="0.3">
      <c r="A211" s="831">
        <v>17</v>
      </c>
      <c r="B211" s="832" t="s">
        <v>2428</v>
      </c>
      <c r="C211" s="832" t="s">
        <v>2434</v>
      </c>
      <c r="D211" s="833" t="s">
        <v>5256</v>
      </c>
      <c r="E211" s="834" t="s">
        <v>2443</v>
      </c>
      <c r="F211" s="832" t="s">
        <v>2429</v>
      </c>
      <c r="G211" s="832" t="s">
        <v>2531</v>
      </c>
      <c r="H211" s="832" t="s">
        <v>596</v>
      </c>
      <c r="I211" s="832" t="s">
        <v>2940</v>
      </c>
      <c r="J211" s="832" t="s">
        <v>2941</v>
      </c>
      <c r="K211" s="832" t="s">
        <v>2942</v>
      </c>
      <c r="L211" s="835">
        <v>80.760000000000005</v>
      </c>
      <c r="M211" s="835">
        <v>403.80000000000007</v>
      </c>
      <c r="N211" s="832">
        <v>5</v>
      </c>
      <c r="O211" s="836">
        <v>3.5</v>
      </c>
      <c r="P211" s="835">
        <v>242.28000000000003</v>
      </c>
      <c r="Q211" s="837">
        <v>0.6</v>
      </c>
      <c r="R211" s="832">
        <v>3</v>
      </c>
      <c r="S211" s="837">
        <v>0.6</v>
      </c>
      <c r="T211" s="836">
        <v>1.5</v>
      </c>
      <c r="U211" s="838">
        <v>0.42857142857142855</v>
      </c>
    </row>
    <row r="212" spans="1:21" ht="14.4" customHeight="1" x14ac:dyDescent="0.3">
      <c r="A212" s="831">
        <v>17</v>
      </c>
      <c r="B212" s="832" t="s">
        <v>2428</v>
      </c>
      <c r="C212" s="832" t="s">
        <v>2434</v>
      </c>
      <c r="D212" s="833" t="s">
        <v>5256</v>
      </c>
      <c r="E212" s="834" t="s">
        <v>2443</v>
      </c>
      <c r="F212" s="832" t="s">
        <v>2429</v>
      </c>
      <c r="G212" s="832" t="s">
        <v>2531</v>
      </c>
      <c r="H212" s="832" t="s">
        <v>596</v>
      </c>
      <c r="I212" s="832" t="s">
        <v>2943</v>
      </c>
      <c r="J212" s="832" t="s">
        <v>2941</v>
      </c>
      <c r="K212" s="832" t="s">
        <v>2944</v>
      </c>
      <c r="L212" s="835">
        <v>161.52000000000001</v>
      </c>
      <c r="M212" s="835">
        <v>161.52000000000001</v>
      </c>
      <c r="N212" s="832">
        <v>1</v>
      </c>
      <c r="O212" s="836">
        <v>0.5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17</v>
      </c>
      <c r="B213" s="832" t="s">
        <v>2428</v>
      </c>
      <c r="C213" s="832" t="s">
        <v>2434</v>
      </c>
      <c r="D213" s="833" t="s">
        <v>5256</v>
      </c>
      <c r="E213" s="834" t="s">
        <v>2443</v>
      </c>
      <c r="F213" s="832" t="s">
        <v>2429</v>
      </c>
      <c r="G213" s="832" t="s">
        <v>2539</v>
      </c>
      <c r="H213" s="832" t="s">
        <v>596</v>
      </c>
      <c r="I213" s="832" t="s">
        <v>2945</v>
      </c>
      <c r="J213" s="832" t="s">
        <v>2946</v>
      </c>
      <c r="K213" s="832" t="s">
        <v>2947</v>
      </c>
      <c r="L213" s="835">
        <v>23.49</v>
      </c>
      <c r="M213" s="835">
        <v>23.49</v>
      </c>
      <c r="N213" s="832">
        <v>1</v>
      </c>
      <c r="O213" s="836">
        <v>0.5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17</v>
      </c>
      <c r="B214" s="832" t="s">
        <v>2428</v>
      </c>
      <c r="C214" s="832" t="s">
        <v>2434</v>
      </c>
      <c r="D214" s="833" t="s">
        <v>5256</v>
      </c>
      <c r="E214" s="834" t="s">
        <v>2443</v>
      </c>
      <c r="F214" s="832" t="s">
        <v>2429</v>
      </c>
      <c r="G214" s="832" t="s">
        <v>2539</v>
      </c>
      <c r="H214" s="832" t="s">
        <v>596</v>
      </c>
      <c r="I214" s="832" t="s">
        <v>2948</v>
      </c>
      <c r="J214" s="832" t="s">
        <v>2949</v>
      </c>
      <c r="K214" s="832" t="s">
        <v>2950</v>
      </c>
      <c r="L214" s="835">
        <v>0</v>
      </c>
      <c r="M214" s="835">
        <v>0</v>
      </c>
      <c r="N214" s="832">
        <v>1</v>
      </c>
      <c r="O214" s="836">
        <v>1</v>
      </c>
      <c r="P214" s="835"/>
      <c r="Q214" s="837"/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17</v>
      </c>
      <c r="B215" s="832" t="s">
        <v>2428</v>
      </c>
      <c r="C215" s="832" t="s">
        <v>2434</v>
      </c>
      <c r="D215" s="833" t="s">
        <v>5256</v>
      </c>
      <c r="E215" s="834" t="s">
        <v>2443</v>
      </c>
      <c r="F215" s="832" t="s">
        <v>2429</v>
      </c>
      <c r="G215" s="832" t="s">
        <v>2539</v>
      </c>
      <c r="H215" s="832" t="s">
        <v>596</v>
      </c>
      <c r="I215" s="832" t="s">
        <v>2951</v>
      </c>
      <c r="J215" s="832" t="s">
        <v>2949</v>
      </c>
      <c r="K215" s="832" t="s">
        <v>2952</v>
      </c>
      <c r="L215" s="835">
        <v>0</v>
      </c>
      <c r="M215" s="835">
        <v>0</v>
      </c>
      <c r="N215" s="832">
        <v>1</v>
      </c>
      <c r="O215" s="836">
        <v>0.5</v>
      </c>
      <c r="P215" s="835">
        <v>0</v>
      </c>
      <c r="Q215" s="837"/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17</v>
      </c>
      <c r="B216" s="832" t="s">
        <v>2428</v>
      </c>
      <c r="C216" s="832" t="s">
        <v>2434</v>
      </c>
      <c r="D216" s="833" t="s">
        <v>5256</v>
      </c>
      <c r="E216" s="834" t="s">
        <v>2443</v>
      </c>
      <c r="F216" s="832" t="s">
        <v>2429</v>
      </c>
      <c r="G216" s="832" t="s">
        <v>2573</v>
      </c>
      <c r="H216" s="832" t="s">
        <v>596</v>
      </c>
      <c r="I216" s="832" t="s">
        <v>2953</v>
      </c>
      <c r="J216" s="832" t="s">
        <v>2578</v>
      </c>
      <c r="K216" s="832" t="s">
        <v>2954</v>
      </c>
      <c r="L216" s="835">
        <v>246.39</v>
      </c>
      <c r="M216" s="835">
        <v>985.56</v>
      </c>
      <c r="N216" s="832">
        <v>4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17</v>
      </c>
      <c r="B217" s="832" t="s">
        <v>2428</v>
      </c>
      <c r="C217" s="832" t="s">
        <v>2434</v>
      </c>
      <c r="D217" s="833" t="s">
        <v>5256</v>
      </c>
      <c r="E217" s="834" t="s">
        <v>2443</v>
      </c>
      <c r="F217" s="832" t="s">
        <v>2429</v>
      </c>
      <c r="G217" s="832" t="s">
        <v>2955</v>
      </c>
      <c r="H217" s="832" t="s">
        <v>596</v>
      </c>
      <c r="I217" s="832" t="s">
        <v>2956</v>
      </c>
      <c r="J217" s="832" t="s">
        <v>2957</v>
      </c>
      <c r="K217" s="832" t="s">
        <v>2958</v>
      </c>
      <c r="L217" s="835">
        <v>3292.47</v>
      </c>
      <c r="M217" s="835">
        <v>9877.41</v>
      </c>
      <c r="N217" s="832">
        <v>3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17</v>
      </c>
      <c r="B218" s="832" t="s">
        <v>2428</v>
      </c>
      <c r="C218" s="832" t="s">
        <v>2434</v>
      </c>
      <c r="D218" s="833" t="s">
        <v>5256</v>
      </c>
      <c r="E218" s="834" t="s">
        <v>2443</v>
      </c>
      <c r="F218" s="832" t="s">
        <v>2429</v>
      </c>
      <c r="G218" s="832" t="s">
        <v>2959</v>
      </c>
      <c r="H218" s="832" t="s">
        <v>596</v>
      </c>
      <c r="I218" s="832" t="s">
        <v>2960</v>
      </c>
      <c r="J218" s="832" t="s">
        <v>2961</v>
      </c>
      <c r="K218" s="832" t="s">
        <v>2962</v>
      </c>
      <c r="L218" s="835">
        <v>294.45</v>
      </c>
      <c r="M218" s="835">
        <v>2355.6</v>
      </c>
      <c r="N218" s="832">
        <v>8</v>
      </c>
      <c r="O218" s="836">
        <v>1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17</v>
      </c>
      <c r="B219" s="832" t="s">
        <v>2428</v>
      </c>
      <c r="C219" s="832" t="s">
        <v>2434</v>
      </c>
      <c r="D219" s="833" t="s">
        <v>5256</v>
      </c>
      <c r="E219" s="834" t="s">
        <v>2443</v>
      </c>
      <c r="F219" s="832" t="s">
        <v>2429</v>
      </c>
      <c r="G219" s="832" t="s">
        <v>2963</v>
      </c>
      <c r="H219" s="832" t="s">
        <v>596</v>
      </c>
      <c r="I219" s="832" t="s">
        <v>2964</v>
      </c>
      <c r="J219" s="832" t="s">
        <v>2965</v>
      </c>
      <c r="K219" s="832" t="s">
        <v>2966</v>
      </c>
      <c r="L219" s="835">
        <v>19.89</v>
      </c>
      <c r="M219" s="835">
        <v>19.89</v>
      </c>
      <c r="N219" s="832">
        <v>1</v>
      </c>
      <c r="O219" s="836">
        <v>0.5</v>
      </c>
      <c r="P219" s="835">
        <v>19.89</v>
      </c>
      <c r="Q219" s="837">
        <v>1</v>
      </c>
      <c r="R219" s="832">
        <v>1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17</v>
      </c>
      <c r="B220" s="832" t="s">
        <v>2428</v>
      </c>
      <c r="C220" s="832" t="s">
        <v>2434</v>
      </c>
      <c r="D220" s="833" t="s">
        <v>5256</v>
      </c>
      <c r="E220" s="834" t="s">
        <v>2443</v>
      </c>
      <c r="F220" s="832" t="s">
        <v>2429</v>
      </c>
      <c r="G220" s="832" t="s">
        <v>2963</v>
      </c>
      <c r="H220" s="832" t="s">
        <v>596</v>
      </c>
      <c r="I220" s="832" t="s">
        <v>2967</v>
      </c>
      <c r="J220" s="832" t="s">
        <v>2968</v>
      </c>
      <c r="K220" s="832" t="s">
        <v>2969</v>
      </c>
      <c r="L220" s="835">
        <v>132.63</v>
      </c>
      <c r="M220" s="835">
        <v>795.78</v>
      </c>
      <c r="N220" s="832">
        <v>6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17</v>
      </c>
      <c r="B221" s="832" t="s">
        <v>2428</v>
      </c>
      <c r="C221" s="832" t="s">
        <v>2434</v>
      </c>
      <c r="D221" s="833" t="s">
        <v>5256</v>
      </c>
      <c r="E221" s="834" t="s">
        <v>2443</v>
      </c>
      <c r="F221" s="832" t="s">
        <v>2429</v>
      </c>
      <c r="G221" s="832" t="s">
        <v>2970</v>
      </c>
      <c r="H221" s="832" t="s">
        <v>596</v>
      </c>
      <c r="I221" s="832" t="s">
        <v>2971</v>
      </c>
      <c r="J221" s="832" t="s">
        <v>2972</v>
      </c>
      <c r="K221" s="832" t="s">
        <v>1121</v>
      </c>
      <c r="L221" s="835">
        <v>76.069999999999993</v>
      </c>
      <c r="M221" s="835">
        <v>1293.19</v>
      </c>
      <c r="N221" s="832">
        <v>17</v>
      </c>
      <c r="O221" s="836">
        <v>6.5</v>
      </c>
      <c r="P221" s="835">
        <v>608.55999999999995</v>
      </c>
      <c r="Q221" s="837">
        <v>0.47058823529411759</v>
      </c>
      <c r="R221" s="832">
        <v>8</v>
      </c>
      <c r="S221" s="837">
        <v>0.47058823529411764</v>
      </c>
      <c r="T221" s="836">
        <v>3.5</v>
      </c>
      <c r="U221" s="838">
        <v>0.53846153846153844</v>
      </c>
    </row>
    <row r="222" spans="1:21" ht="14.4" customHeight="1" x14ac:dyDescent="0.3">
      <c r="A222" s="831">
        <v>17</v>
      </c>
      <c r="B222" s="832" t="s">
        <v>2428</v>
      </c>
      <c r="C222" s="832" t="s">
        <v>2434</v>
      </c>
      <c r="D222" s="833" t="s">
        <v>5256</v>
      </c>
      <c r="E222" s="834" t="s">
        <v>2443</v>
      </c>
      <c r="F222" s="832" t="s">
        <v>2429</v>
      </c>
      <c r="G222" s="832" t="s">
        <v>2973</v>
      </c>
      <c r="H222" s="832" t="s">
        <v>596</v>
      </c>
      <c r="I222" s="832" t="s">
        <v>2974</v>
      </c>
      <c r="J222" s="832" t="s">
        <v>2975</v>
      </c>
      <c r="K222" s="832" t="s">
        <v>2976</v>
      </c>
      <c r="L222" s="835">
        <v>88.3</v>
      </c>
      <c r="M222" s="835">
        <v>88.3</v>
      </c>
      <c r="N222" s="832">
        <v>1</v>
      </c>
      <c r="O222" s="836">
        <v>1</v>
      </c>
      <c r="P222" s="835">
        <v>88.3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17</v>
      </c>
      <c r="B223" s="832" t="s">
        <v>2428</v>
      </c>
      <c r="C223" s="832" t="s">
        <v>2434</v>
      </c>
      <c r="D223" s="833" t="s">
        <v>5256</v>
      </c>
      <c r="E223" s="834" t="s">
        <v>2443</v>
      </c>
      <c r="F223" s="832" t="s">
        <v>2429</v>
      </c>
      <c r="G223" s="832" t="s">
        <v>2593</v>
      </c>
      <c r="H223" s="832" t="s">
        <v>596</v>
      </c>
      <c r="I223" s="832" t="s">
        <v>2977</v>
      </c>
      <c r="J223" s="832" t="s">
        <v>2595</v>
      </c>
      <c r="K223" s="832" t="s">
        <v>2978</v>
      </c>
      <c r="L223" s="835">
        <v>169.73</v>
      </c>
      <c r="M223" s="835">
        <v>169.73</v>
      </c>
      <c r="N223" s="832">
        <v>1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17</v>
      </c>
      <c r="B224" s="832" t="s">
        <v>2428</v>
      </c>
      <c r="C224" s="832" t="s">
        <v>2434</v>
      </c>
      <c r="D224" s="833" t="s">
        <v>5256</v>
      </c>
      <c r="E224" s="834" t="s">
        <v>2443</v>
      </c>
      <c r="F224" s="832" t="s">
        <v>2429</v>
      </c>
      <c r="G224" s="832" t="s">
        <v>2593</v>
      </c>
      <c r="H224" s="832" t="s">
        <v>596</v>
      </c>
      <c r="I224" s="832" t="s">
        <v>2599</v>
      </c>
      <c r="J224" s="832" t="s">
        <v>2595</v>
      </c>
      <c r="K224" s="832" t="s">
        <v>2600</v>
      </c>
      <c r="L224" s="835">
        <v>339.47</v>
      </c>
      <c r="M224" s="835">
        <v>3394.7000000000003</v>
      </c>
      <c r="N224" s="832">
        <v>10</v>
      </c>
      <c r="O224" s="836">
        <v>3.5</v>
      </c>
      <c r="P224" s="835">
        <v>1697.3500000000001</v>
      </c>
      <c r="Q224" s="837">
        <v>0.5</v>
      </c>
      <c r="R224" s="832">
        <v>5</v>
      </c>
      <c r="S224" s="837">
        <v>0.5</v>
      </c>
      <c r="T224" s="836">
        <v>1</v>
      </c>
      <c r="U224" s="838">
        <v>0.2857142857142857</v>
      </c>
    </row>
    <row r="225" spans="1:21" ht="14.4" customHeight="1" x14ac:dyDescent="0.3">
      <c r="A225" s="831">
        <v>17</v>
      </c>
      <c r="B225" s="832" t="s">
        <v>2428</v>
      </c>
      <c r="C225" s="832" t="s">
        <v>2434</v>
      </c>
      <c r="D225" s="833" t="s">
        <v>5256</v>
      </c>
      <c r="E225" s="834" t="s">
        <v>2443</v>
      </c>
      <c r="F225" s="832" t="s">
        <v>2429</v>
      </c>
      <c r="G225" s="832" t="s">
        <v>2593</v>
      </c>
      <c r="H225" s="832" t="s">
        <v>596</v>
      </c>
      <c r="I225" s="832" t="s">
        <v>2979</v>
      </c>
      <c r="J225" s="832" t="s">
        <v>2595</v>
      </c>
      <c r="K225" s="832" t="s">
        <v>2980</v>
      </c>
      <c r="L225" s="835">
        <v>226.31</v>
      </c>
      <c r="M225" s="835">
        <v>3620.96</v>
      </c>
      <c r="N225" s="832">
        <v>16</v>
      </c>
      <c r="O225" s="836">
        <v>2.5</v>
      </c>
      <c r="P225" s="835">
        <v>1810.48</v>
      </c>
      <c r="Q225" s="837">
        <v>0.5</v>
      </c>
      <c r="R225" s="832">
        <v>8</v>
      </c>
      <c r="S225" s="837">
        <v>0.5</v>
      </c>
      <c r="T225" s="836">
        <v>1</v>
      </c>
      <c r="U225" s="838">
        <v>0.4</v>
      </c>
    </row>
    <row r="226" spans="1:21" ht="14.4" customHeight="1" x14ac:dyDescent="0.3">
      <c r="A226" s="831">
        <v>17</v>
      </c>
      <c r="B226" s="832" t="s">
        <v>2428</v>
      </c>
      <c r="C226" s="832" t="s">
        <v>2434</v>
      </c>
      <c r="D226" s="833" t="s">
        <v>5256</v>
      </c>
      <c r="E226" s="834" t="s">
        <v>2443</v>
      </c>
      <c r="F226" s="832" t="s">
        <v>2429</v>
      </c>
      <c r="G226" s="832" t="s">
        <v>2618</v>
      </c>
      <c r="H226" s="832" t="s">
        <v>596</v>
      </c>
      <c r="I226" s="832" t="s">
        <v>2619</v>
      </c>
      <c r="J226" s="832" t="s">
        <v>1098</v>
      </c>
      <c r="K226" s="832" t="s">
        <v>2620</v>
      </c>
      <c r="L226" s="835">
        <v>42.14</v>
      </c>
      <c r="M226" s="835">
        <v>42.14</v>
      </c>
      <c r="N226" s="832">
        <v>1</v>
      </c>
      <c r="O226" s="836">
        <v>0.5</v>
      </c>
      <c r="P226" s="835">
        <v>42.14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17</v>
      </c>
      <c r="B227" s="832" t="s">
        <v>2428</v>
      </c>
      <c r="C227" s="832" t="s">
        <v>2434</v>
      </c>
      <c r="D227" s="833" t="s">
        <v>5256</v>
      </c>
      <c r="E227" s="834" t="s">
        <v>2443</v>
      </c>
      <c r="F227" s="832" t="s">
        <v>2429</v>
      </c>
      <c r="G227" s="832" t="s">
        <v>2981</v>
      </c>
      <c r="H227" s="832" t="s">
        <v>596</v>
      </c>
      <c r="I227" s="832" t="s">
        <v>2982</v>
      </c>
      <c r="J227" s="832" t="s">
        <v>1586</v>
      </c>
      <c r="K227" s="832" t="s">
        <v>2151</v>
      </c>
      <c r="L227" s="835">
        <v>0</v>
      </c>
      <c r="M227" s="835">
        <v>0</v>
      </c>
      <c r="N227" s="832">
        <v>1</v>
      </c>
      <c r="O227" s="836">
        <v>0.5</v>
      </c>
      <c r="P227" s="835">
        <v>0</v>
      </c>
      <c r="Q227" s="837"/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17</v>
      </c>
      <c r="B228" s="832" t="s">
        <v>2428</v>
      </c>
      <c r="C228" s="832" t="s">
        <v>2434</v>
      </c>
      <c r="D228" s="833" t="s">
        <v>5256</v>
      </c>
      <c r="E228" s="834" t="s">
        <v>2443</v>
      </c>
      <c r="F228" s="832" t="s">
        <v>2429</v>
      </c>
      <c r="G228" s="832" t="s">
        <v>2623</v>
      </c>
      <c r="H228" s="832" t="s">
        <v>649</v>
      </c>
      <c r="I228" s="832" t="s">
        <v>2624</v>
      </c>
      <c r="J228" s="832" t="s">
        <v>2625</v>
      </c>
      <c r="K228" s="832" t="s">
        <v>2626</v>
      </c>
      <c r="L228" s="835">
        <v>102.9</v>
      </c>
      <c r="M228" s="835">
        <v>823.2</v>
      </c>
      <c r="N228" s="832">
        <v>8</v>
      </c>
      <c r="O228" s="836">
        <v>2</v>
      </c>
      <c r="P228" s="835">
        <v>823.2</v>
      </c>
      <c r="Q228" s="837">
        <v>1</v>
      </c>
      <c r="R228" s="832">
        <v>8</v>
      </c>
      <c r="S228" s="837">
        <v>1</v>
      </c>
      <c r="T228" s="836">
        <v>2</v>
      </c>
      <c r="U228" s="838">
        <v>1</v>
      </c>
    </row>
    <row r="229" spans="1:21" ht="14.4" customHeight="1" x14ac:dyDescent="0.3">
      <c r="A229" s="831">
        <v>17</v>
      </c>
      <c r="B229" s="832" t="s">
        <v>2428</v>
      </c>
      <c r="C229" s="832" t="s">
        <v>2434</v>
      </c>
      <c r="D229" s="833" t="s">
        <v>5256</v>
      </c>
      <c r="E229" s="834" t="s">
        <v>2443</v>
      </c>
      <c r="F229" s="832" t="s">
        <v>2429</v>
      </c>
      <c r="G229" s="832" t="s">
        <v>2623</v>
      </c>
      <c r="H229" s="832" t="s">
        <v>596</v>
      </c>
      <c r="I229" s="832" t="s">
        <v>2627</v>
      </c>
      <c r="J229" s="832" t="s">
        <v>2628</v>
      </c>
      <c r="K229" s="832" t="s">
        <v>2629</v>
      </c>
      <c r="L229" s="835">
        <v>74.64</v>
      </c>
      <c r="M229" s="835">
        <v>597.12</v>
      </c>
      <c r="N229" s="832">
        <v>8</v>
      </c>
      <c r="O229" s="836">
        <v>3</v>
      </c>
      <c r="P229" s="835">
        <v>149.28</v>
      </c>
      <c r="Q229" s="837">
        <v>0.25</v>
      </c>
      <c r="R229" s="832">
        <v>2</v>
      </c>
      <c r="S229" s="837">
        <v>0.25</v>
      </c>
      <c r="T229" s="836">
        <v>1</v>
      </c>
      <c r="U229" s="838">
        <v>0.33333333333333331</v>
      </c>
    </row>
    <row r="230" spans="1:21" ht="14.4" customHeight="1" x14ac:dyDescent="0.3">
      <c r="A230" s="831">
        <v>17</v>
      </c>
      <c r="B230" s="832" t="s">
        <v>2428</v>
      </c>
      <c r="C230" s="832" t="s">
        <v>2434</v>
      </c>
      <c r="D230" s="833" t="s">
        <v>5256</v>
      </c>
      <c r="E230" s="834" t="s">
        <v>2443</v>
      </c>
      <c r="F230" s="832" t="s">
        <v>2429</v>
      </c>
      <c r="G230" s="832" t="s">
        <v>2623</v>
      </c>
      <c r="H230" s="832" t="s">
        <v>596</v>
      </c>
      <c r="I230" s="832" t="s">
        <v>2630</v>
      </c>
      <c r="J230" s="832" t="s">
        <v>2628</v>
      </c>
      <c r="K230" s="832" t="s">
        <v>2631</v>
      </c>
      <c r="L230" s="835">
        <v>82.31</v>
      </c>
      <c r="M230" s="835">
        <v>5597.0800000000008</v>
      </c>
      <c r="N230" s="832">
        <v>68</v>
      </c>
      <c r="O230" s="836">
        <v>8.5</v>
      </c>
      <c r="P230" s="835">
        <v>1316.96</v>
      </c>
      <c r="Q230" s="837">
        <v>0.23529411764705879</v>
      </c>
      <c r="R230" s="832">
        <v>16</v>
      </c>
      <c r="S230" s="837">
        <v>0.23529411764705882</v>
      </c>
      <c r="T230" s="836">
        <v>1.5</v>
      </c>
      <c r="U230" s="838">
        <v>0.17647058823529413</v>
      </c>
    </row>
    <row r="231" spans="1:21" ht="14.4" customHeight="1" x14ac:dyDescent="0.3">
      <c r="A231" s="831">
        <v>17</v>
      </c>
      <c r="B231" s="832" t="s">
        <v>2428</v>
      </c>
      <c r="C231" s="832" t="s">
        <v>2434</v>
      </c>
      <c r="D231" s="833" t="s">
        <v>5256</v>
      </c>
      <c r="E231" s="834" t="s">
        <v>2443</v>
      </c>
      <c r="F231" s="832" t="s">
        <v>2429</v>
      </c>
      <c r="G231" s="832" t="s">
        <v>2623</v>
      </c>
      <c r="H231" s="832" t="s">
        <v>596</v>
      </c>
      <c r="I231" s="832" t="s">
        <v>2983</v>
      </c>
      <c r="J231" s="832" t="s">
        <v>2984</v>
      </c>
      <c r="K231" s="832" t="s">
        <v>2626</v>
      </c>
      <c r="L231" s="835">
        <v>102.9</v>
      </c>
      <c r="M231" s="835">
        <v>205.8</v>
      </c>
      <c r="N231" s="832">
        <v>2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17</v>
      </c>
      <c r="B232" s="832" t="s">
        <v>2428</v>
      </c>
      <c r="C232" s="832" t="s">
        <v>2434</v>
      </c>
      <c r="D232" s="833" t="s">
        <v>5256</v>
      </c>
      <c r="E232" s="834" t="s">
        <v>2443</v>
      </c>
      <c r="F232" s="832" t="s">
        <v>2429</v>
      </c>
      <c r="G232" s="832" t="s">
        <v>2623</v>
      </c>
      <c r="H232" s="832" t="s">
        <v>596</v>
      </c>
      <c r="I232" s="832" t="s">
        <v>2985</v>
      </c>
      <c r="J232" s="832" t="s">
        <v>2984</v>
      </c>
      <c r="K232" s="832" t="s">
        <v>2986</v>
      </c>
      <c r="L232" s="835">
        <v>205.8</v>
      </c>
      <c r="M232" s="835">
        <v>6791.4000000000015</v>
      </c>
      <c r="N232" s="832">
        <v>33</v>
      </c>
      <c r="O232" s="836">
        <v>11.5</v>
      </c>
      <c r="P232" s="835">
        <v>1646.4</v>
      </c>
      <c r="Q232" s="837">
        <v>0.24242424242424238</v>
      </c>
      <c r="R232" s="832">
        <v>8</v>
      </c>
      <c r="S232" s="837">
        <v>0.24242424242424243</v>
      </c>
      <c r="T232" s="836">
        <v>2.5</v>
      </c>
      <c r="U232" s="838">
        <v>0.21739130434782608</v>
      </c>
    </row>
    <row r="233" spans="1:21" ht="14.4" customHeight="1" x14ac:dyDescent="0.3">
      <c r="A233" s="831">
        <v>17</v>
      </c>
      <c r="B233" s="832" t="s">
        <v>2428</v>
      </c>
      <c r="C233" s="832" t="s">
        <v>2434</v>
      </c>
      <c r="D233" s="833" t="s">
        <v>5256</v>
      </c>
      <c r="E233" s="834" t="s">
        <v>2443</v>
      </c>
      <c r="F233" s="832" t="s">
        <v>2429</v>
      </c>
      <c r="G233" s="832" t="s">
        <v>2623</v>
      </c>
      <c r="H233" s="832" t="s">
        <v>596</v>
      </c>
      <c r="I233" s="832" t="s">
        <v>2987</v>
      </c>
      <c r="J233" s="832" t="s">
        <v>2988</v>
      </c>
      <c r="K233" s="832" t="s">
        <v>2989</v>
      </c>
      <c r="L233" s="835">
        <v>62.42</v>
      </c>
      <c r="M233" s="835">
        <v>124.84</v>
      </c>
      <c r="N233" s="832">
        <v>2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17</v>
      </c>
      <c r="B234" s="832" t="s">
        <v>2428</v>
      </c>
      <c r="C234" s="832" t="s">
        <v>2434</v>
      </c>
      <c r="D234" s="833" t="s">
        <v>5256</v>
      </c>
      <c r="E234" s="834" t="s">
        <v>2443</v>
      </c>
      <c r="F234" s="832" t="s">
        <v>2429</v>
      </c>
      <c r="G234" s="832" t="s">
        <v>2623</v>
      </c>
      <c r="H234" s="832" t="s">
        <v>596</v>
      </c>
      <c r="I234" s="832" t="s">
        <v>2990</v>
      </c>
      <c r="J234" s="832" t="s">
        <v>2991</v>
      </c>
      <c r="K234" s="832" t="s">
        <v>2992</v>
      </c>
      <c r="L234" s="835">
        <v>205.8</v>
      </c>
      <c r="M234" s="835">
        <v>411.6</v>
      </c>
      <c r="N234" s="832">
        <v>2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17</v>
      </c>
      <c r="B235" s="832" t="s">
        <v>2428</v>
      </c>
      <c r="C235" s="832" t="s">
        <v>2434</v>
      </c>
      <c r="D235" s="833" t="s">
        <v>5256</v>
      </c>
      <c r="E235" s="834" t="s">
        <v>2443</v>
      </c>
      <c r="F235" s="832" t="s">
        <v>2429</v>
      </c>
      <c r="G235" s="832" t="s">
        <v>2623</v>
      </c>
      <c r="H235" s="832" t="s">
        <v>649</v>
      </c>
      <c r="I235" s="832" t="s">
        <v>2993</v>
      </c>
      <c r="J235" s="832" t="s">
        <v>2994</v>
      </c>
      <c r="K235" s="832" t="s">
        <v>2992</v>
      </c>
      <c r="L235" s="835">
        <v>205.8</v>
      </c>
      <c r="M235" s="835">
        <v>2469.6</v>
      </c>
      <c r="N235" s="832">
        <v>12</v>
      </c>
      <c r="O235" s="836">
        <v>3.5</v>
      </c>
      <c r="P235" s="835">
        <v>2058</v>
      </c>
      <c r="Q235" s="837">
        <v>0.83333333333333337</v>
      </c>
      <c r="R235" s="832">
        <v>10</v>
      </c>
      <c r="S235" s="837">
        <v>0.83333333333333337</v>
      </c>
      <c r="T235" s="836">
        <v>2.5</v>
      </c>
      <c r="U235" s="838">
        <v>0.7142857142857143</v>
      </c>
    </row>
    <row r="236" spans="1:21" ht="14.4" customHeight="1" x14ac:dyDescent="0.3">
      <c r="A236" s="831">
        <v>17</v>
      </c>
      <c r="B236" s="832" t="s">
        <v>2428</v>
      </c>
      <c r="C236" s="832" t="s">
        <v>2434</v>
      </c>
      <c r="D236" s="833" t="s">
        <v>5256</v>
      </c>
      <c r="E236" s="834" t="s">
        <v>2443</v>
      </c>
      <c r="F236" s="832" t="s">
        <v>2429</v>
      </c>
      <c r="G236" s="832" t="s">
        <v>2995</v>
      </c>
      <c r="H236" s="832" t="s">
        <v>596</v>
      </c>
      <c r="I236" s="832" t="s">
        <v>2996</v>
      </c>
      <c r="J236" s="832" t="s">
        <v>2997</v>
      </c>
      <c r="K236" s="832" t="s">
        <v>2998</v>
      </c>
      <c r="L236" s="835">
        <v>56.63</v>
      </c>
      <c r="M236" s="835">
        <v>226.52</v>
      </c>
      <c r="N236" s="832">
        <v>4</v>
      </c>
      <c r="O236" s="836">
        <v>0.5</v>
      </c>
      <c r="P236" s="835">
        <v>226.52</v>
      </c>
      <c r="Q236" s="837">
        <v>1</v>
      </c>
      <c r="R236" s="832">
        <v>4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17</v>
      </c>
      <c r="B237" s="832" t="s">
        <v>2428</v>
      </c>
      <c r="C237" s="832" t="s">
        <v>2434</v>
      </c>
      <c r="D237" s="833" t="s">
        <v>5256</v>
      </c>
      <c r="E237" s="834" t="s">
        <v>2443</v>
      </c>
      <c r="F237" s="832" t="s">
        <v>2429</v>
      </c>
      <c r="G237" s="832" t="s">
        <v>2632</v>
      </c>
      <c r="H237" s="832" t="s">
        <v>596</v>
      </c>
      <c r="I237" s="832" t="s">
        <v>2633</v>
      </c>
      <c r="J237" s="832" t="s">
        <v>1563</v>
      </c>
      <c r="K237" s="832" t="s">
        <v>2634</v>
      </c>
      <c r="L237" s="835">
        <v>24.37</v>
      </c>
      <c r="M237" s="835">
        <v>706.73</v>
      </c>
      <c r="N237" s="832">
        <v>29</v>
      </c>
      <c r="O237" s="836">
        <v>6.5</v>
      </c>
      <c r="P237" s="835">
        <v>316.81</v>
      </c>
      <c r="Q237" s="837">
        <v>0.44827586206896552</v>
      </c>
      <c r="R237" s="832">
        <v>13</v>
      </c>
      <c r="S237" s="837">
        <v>0.44827586206896552</v>
      </c>
      <c r="T237" s="836">
        <v>3.5</v>
      </c>
      <c r="U237" s="838">
        <v>0.53846153846153844</v>
      </c>
    </row>
    <row r="238" spans="1:21" ht="14.4" customHeight="1" x14ac:dyDescent="0.3">
      <c r="A238" s="831">
        <v>17</v>
      </c>
      <c r="B238" s="832" t="s">
        <v>2428</v>
      </c>
      <c r="C238" s="832" t="s">
        <v>2434</v>
      </c>
      <c r="D238" s="833" t="s">
        <v>5256</v>
      </c>
      <c r="E238" s="834" t="s">
        <v>2443</v>
      </c>
      <c r="F238" s="832" t="s">
        <v>2429</v>
      </c>
      <c r="G238" s="832" t="s">
        <v>2632</v>
      </c>
      <c r="H238" s="832" t="s">
        <v>596</v>
      </c>
      <c r="I238" s="832" t="s">
        <v>2999</v>
      </c>
      <c r="J238" s="832" t="s">
        <v>1563</v>
      </c>
      <c r="K238" s="832" t="s">
        <v>1903</v>
      </c>
      <c r="L238" s="835">
        <v>38.590000000000003</v>
      </c>
      <c r="M238" s="835">
        <v>1196.29</v>
      </c>
      <c r="N238" s="832">
        <v>31</v>
      </c>
      <c r="O238" s="836">
        <v>6</v>
      </c>
      <c r="P238" s="835">
        <v>424.49</v>
      </c>
      <c r="Q238" s="837">
        <v>0.35483870967741937</v>
      </c>
      <c r="R238" s="832">
        <v>11</v>
      </c>
      <c r="S238" s="837">
        <v>0.35483870967741937</v>
      </c>
      <c r="T238" s="836">
        <v>3</v>
      </c>
      <c r="U238" s="838">
        <v>0.5</v>
      </c>
    </row>
    <row r="239" spans="1:21" ht="14.4" customHeight="1" x14ac:dyDescent="0.3">
      <c r="A239" s="831">
        <v>17</v>
      </c>
      <c r="B239" s="832" t="s">
        <v>2428</v>
      </c>
      <c r="C239" s="832" t="s">
        <v>2434</v>
      </c>
      <c r="D239" s="833" t="s">
        <v>5256</v>
      </c>
      <c r="E239" s="834" t="s">
        <v>2443</v>
      </c>
      <c r="F239" s="832" t="s">
        <v>2429</v>
      </c>
      <c r="G239" s="832" t="s">
        <v>2635</v>
      </c>
      <c r="H239" s="832" t="s">
        <v>596</v>
      </c>
      <c r="I239" s="832" t="s">
        <v>2636</v>
      </c>
      <c r="J239" s="832" t="s">
        <v>2637</v>
      </c>
      <c r="K239" s="832" t="s">
        <v>2638</v>
      </c>
      <c r="L239" s="835">
        <v>300.33</v>
      </c>
      <c r="M239" s="835">
        <v>300.33</v>
      </c>
      <c r="N239" s="832">
        <v>1</v>
      </c>
      <c r="O239" s="836">
        <v>1</v>
      </c>
      <c r="P239" s="835">
        <v>300.33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17</v>
      </c>
      <c r="B240" s="832" t="s">
        <v>2428</v>
      </c>
      <c r="C240" s="832" t="s">
        <v>2434</v>
      </c>
      <c r="D240" s="833" t="s">
        <v>5256</v>
      </c>
      <c r="E240" s="834" t="s">
        <v>2443</v>
      </c>
      <c r="F240" s="832" t="s">
        <v>2429</v>
      </c>
      <c r="G240" s="832" t="s">
        <v>2666</v>
      </c>
      <c r="H240" s="832" t="s">
        <v>596</v>
      </c>
      <c r="I240" s="832" t="s">
        <v>3000</v>
      </c>
      <c r="J240" s="832" t="s">
        <v>3001</v>
      </c>
      <c r="K240" s="832" t="s">
        <v>3002</v>
      </c>
      <c r="L240" s="835">
        <v>109.89</v>
      </c>
      <c r="M240" s="835">
        <v>2417.58</v>
      </c>
      <c r="N240" s="832">
        <v>22</v>
      </c>
      <c r="O240" s="836">
        <v>2.5</v>
      </c>
      <c r="P240" s="835">
        <v>1318.68</v>
      </c>
      <c r="Q240" s="837">
        <v>0.54545454545454553</v>
      </c>
      <c r="R240" s="832">
        <v>12</v>
      </c>
      <c r="S240" s="837">
        <v>0.54545454545454541</v>
      </c>
      <c r="T240" s="836">
        <v>1.5</v>
      </c>
      <c r="U240" s="838">
        <v>0.6</v>
      </c>
    </row>
    <row r="241" spans="1:21" ht="14.4" customHeight="1" x14ac:dyDescent="0.3">
      <c r="A241" s="831">
        <v>17</v>
      </c>
      <c r="B241" s="832" t="s">
        <v>2428</v>
      </c>
      <c r="C241" s="832" t="s">
        <v>2434</v>
      </c>
      <c r="D241" s="833" t="s">
        <v>5256</v>
      </c>
      <c r="E241" s="834" t="s">
        <v>2443</v>
      </c>
      <c r="F241" s="832" t="s">
        <v>2429</v>
      </c>
      <c r="G241" s="832" t="s">
        <v>2666</v>
      </c>
      <c r="H241" s="832" t="s">
        <v>596</v>
      </c>
      <c r="I241" s="832" t="s">
        <v>2667</v>
      </c>
      <c r="J241" s="832" t="s">
        <v>2668</v>
      </c>
      <c r="K241" s="832" t="s">
        <v>2669</v>
      </c>
      <c r="L241" s="835">
        <v>366.31</v>
      </c>
      <c r="M241" s="835">
        <v>732.62</v>
      </c>
      <c r="N241" s="832">
        <v>2</v>
      </c>
      <c r="O241" s="836">
        <v>2</v>
      </c>
      <c r="P241" s="835">
        <v>366.31</v>
      </c>
      <c r="Q241" s="837">
        <v>0.5</v>
      </c>
      <c r="R241" s="832">
        <v>1</v>
      </c>
      <c r="S241" s="837">
        <v>0.5</v>
      </c>
      <c r="T241" s="836">
        <v>1</v>
      </c>
      <c r="U241" s="838">
        <v>0.5</v>
      </c>
    </row>
    <row r="242" spans="1:21" ht="14.4" customHeight="1" x14ac:dyDescent="0.3">
      <c r="A242" s="831">
        <v>17</v>
      </c>
      <c r="B242" s="832" t="s">
        <v>2428</v>
      </c>
      <c r="C242" s="832" t="s">
        <v>2434</v>
      </c>
      <c r="D242" s="833" t="s">
        <v>5256</v>
      </c>
      <c r="E242" s="834" t="s">
        <v>2443</v>
      </c>
      <c r="F242" s="832" t="s">
        <v>2429</v>
      </c>
      <c r="G242" s="832" t="s">
        <v>2666</v>
      </c>
      <c r="H242" s="832" t="s">
        <v>649</v>
      </c>
      <c r="I242" s="832" t="s">
        <v>2318</v>
      </c>
      <c r="J242" s="832" t="s">
        <v>2084</v>
      </c>
      <c r="K242" s="832" t="s">
        <v>2319</v>
      </c>
      <c r="L242" s="835">
        <v>366.31</v>
      </c>
      <c r="M242" s="835">
        <v>15385.020000000004</v>
      </c>
      <c r="N242" s="832">
        <v>42</v>
      </c>
      <c r="O242" s="836">
        <v>12.5</v>
      </c>
      <c r="P242" s="835">
        <v>10622.990000000003</v>
      </c>
      <c r="Q242" s="837">
        <v>0.69047619047619047</v>
      </c>
      <c r="R242" s="832">
        <v>29</v>
      </c>
      <c r="S242" s="837">
        <v>0.69047619047619047</v>
      </c>
      <c r="T242" s="836">
        <v>8</v>
      </c>
      <c r="U242" s="838">
        <v>0.64</v>
      </c>
    </row>
    <row r="243" spans="1:21" ht="14.4" customHeight="1" x14ac:dyDescent="0.3">
      <c r="A243" s="831">
        <v>17</v>
      </c>
      <c r="B243" s="832" t="s">
        <v>2428</v>
      </c>
      <c r="C243" s="832" t="s">
        <v>2434</v>
      </c>
      <c r="D243" s="833" t="s">
        <v>5256</v>
      </c>
      <c r="E243" s="834" t="s">
        <v>2443</v>
      </c>
      <c r="F243" s="832" t="s">
        <v>2429</v>
      </c>
      <c r="G243" s="832" t="s">
        <v>2666</v>
      </c>
      <c r="H243" s="832" t="s">
        <v>596</v>
      </c>
      <c r="I243" s="832" t="s">
        <v>3003</v>
      </c>
      <c r="J243" s="832" t="s">
        <v>3001</v>
      </c>
      <c r="K243" s="832" t="s">
        <v>3004</v>
      </c>
      <c r="L243" s="835">
        <v>54.95</v>
      </c>
      <c r="M243" s="835">
        <v>604.45000000000005</v>
      </c>
      <c r="N243" s="832">
        <v>11</v>
      </c>
      <c r="O243" s="836">
        <v>2.5</v>
      </c>
      <c r="P243" s="835">
        <v>549.5</v>
      </c>
      <c r="Q243" s="837">
        <v>0.90909090909090906</v>
      </c>
      <c r="R243" s="832">
        <v>10</v>
      </c>
      <c r="S243" s="837">
        <v>0.90909090909090906</v>
      </c>
      <c r="T243" s="836">
        <v>2</v>
      </c>
      <c r="U243" s="838">
        <v>0.8</v>
      </c>
    </row>
    <row r="244" spans="1:21" ht="14.4" customHeight="1" x14ac:dyDescent="0.3">
      <c r="A244" s="831">
        <v>17</v>
      </c>
      <c r="B244" s="832" t="s">
        <v>2428</v>
      </c>
      <c r="C244" s="832" t="s">
        <v>2434</v>
      </c>
      <c r="D244" s="833" t="s">
        <v>5256</v>
      </c>
      <c r="E244" s="834" t="s">
        <v>2443</v>
      </c>
      <c r="F244" s="832" t="s">
        <v>2429</v>
      </c>
      <c r="G244" s="832" t="s">
        <v>2666</v>
      </c>
      <c r="H244" s="832" t="s">
        <v>596</v>
      </c>
      <c r="I244" s="832" t="s">
        <v>3005</v>
      </c>
      <c r="J244" s="832" t="s">
        <v>3001</v>
      </c>
      <c r="K244" s="832" t="s">
        <v>3006</v>
      </c>
      <c r="L244" s="835">
        <v>109.89</v>
      </c>
      <c r="M244" s="835">
        <v>439.56</v>
      </c>
      <c r="N244" s="832">
        <v>4</v>
      </c>
      <c r="O244" s="836">
        <v>1.5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17</v>
      </c>
      <c r="B245" s="832" t="s">
        <v>2428</v>
      </c>
      <c r="C245" s="832" t="s">
        <v>2434</v>
      </c>
      <c r="D245" s="833" t="s">
        <v>5256</v>
      </c>
      <c r="E245" s="834" t="s">
        <v>2443</v>
      </c>
      <c r="F245" s="832" t="s">
        <v>2429</v>
      </c>
      <c r="G245" s="832" t="s">
        <v>2666</v>
      </c>
      <c r="H245" s="832" t="s">
        <v>649</v>
      </c>
      <c r="I245" s="832" t="s">
        <v>2365</v>
      </c>
      <c r="J245" s="832" t="s">
        <v>2366</v>
      </c>
      <c r="K245" s="832" t="s">
        <v>2367</v>
      </c>
      <c r="L245" s="835">
        <v>219.78</v>
      </c>
      <c r="M245" s="835">
        <v>1538.46</v>
      </c>
      <c r="N245" s="832">
        <v>7</v>
      </c>
      <c r="O245" s="836">
        <v>3.5</v>
      </c>
      <c r="P245" s="835">
        <v>1318.68</v>
      </c>
      <c r="Q245" s="837">
        <v>0.85714285714285721</v>
      </c>
      <c r="R245" s="832">
        <v>6</v>
      </c>
      <c r="S245" s="837">
        <v>0.8571428571428571</v>
      </c>
      <c r="T245" s="836">
        <v>2.5</v>
      </c>
      <c r="U245" s="838">
        <v>0.7142857142857143</v>
      </c>
    </row>
    <row r="246" spans="1:21" ht="14.4" customHeight="1" x14ac:dyDescent="0.3">
      <c r="A246" s="831">
        <v>17</v>
      </c>
      <c r="B246" s="832" t="s">
        <v>2428</v>
      </c>
      <c r="C246" s="832" t="s">
        <v>2434</v>
      </c>
      <c r="D246" s="833" t="s">
        <v>5256</v>
      </c>
      <c r="E246" s="834" t="s">
        <v>2443</v>
      </c>
      <c r="F246" s="832" t="s">
        <v>2429</v>
      </c>
      <c r="G246" s="832" t="s">
        <v>2666</v>
      </c>
      <c r="H246" s="832" t="s">
        <v>596</v>
      </c>
      <c r="I246" s="832" t="s">
        <v>3007</v>
      </c>
      <c r="J246" s="832" t="s">
        <v>2668</v>
      </c>
      <c r="K246" s="832" t="s">
        <v>2986</v>
      </c>
      <c r="L246" s="835">
        <v>219.78</v>
      </c>
      <c r="M246" s="835">
        <v>219.78</v>
      </c>
      <c r="N246" s="832">
        <v>1</v>
      </c>
      <c r="O246" s="836">
        <v>1</v>
      </c>
      <c r="P246" s="835">
        <v>219.78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17</v>
      </c>
      <c r="B247" s="832" t="s">
        <v>2428</v>
      </c>
      <c r="C247" s="832" t="s">
        <v>2434</v>
      </c>
      <c r="D247" s="833" t="s">
        <v>5256</v>
      </c>
      <c r="E247" s="834" t="s">
        <v>2443</v>
      </c>
      <c r="F247" s="832" t="s">
        <v>2429</v>
      </c>
      <c r="G247" s="832" t="s">
        <v>2666</v>
      </c>
      <c r="H247" s="832" t="s">
        <v>596</v>
      </c>
      <c r="I247" s="832" t="s">
        <v>3008</v>
      </c>
      <c r="J247" s="832" t="s">
        <v>3009</v>
      </c>
      <c r="K247" s="832" t="s">
        <v>3010</v>
      </c>
      <c r="L247" s="835">
        <v>219.78</v>
      </c>
      <c r="M247" s="835">
        <v>879.12</v>
      </c>
      <c r="N247" s="832">
        <v>4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17</v>
      </c>
      <c r="B248" s="832" t="s">
        <v>2428</v>
      </c>
      <c r="C248" s="832" t="s">
        <v>2434</v>
      </c>
      <c r="D248" s="833" t="s">
        <v>5256</v>
      </c>
      <c r="E248" s="834" t="s">
        <v>2443</v>
      </c>
      <c r="F248" s="832" t="s">
        <v>2429</v>
      </c>
      <c r="G248" s="832" t="s">
        <v>2666</v>
      </c>
      <c r="H248" s="832" t="s">
        <v>596</v>
      </c>
      <c r="I248" s="832" t="s">
        <v>3011</v>
      </c>
      <c r="J248" s="832" t="s">
        <v>3012</v>
      </c>
      <c r="K248" s="832" t="s">
        <v>3013</v>
      </c>
      <c r="L248" s="835">
        <v>183.16</v>
      </c>
      <c r="M248" s="835">
        <v>2564.2399999999998</v>
      </c>
      <c r="N248" s="832">
        <v>14</v>
      </c>
      <c r="O248" s="836">
        <v>1.5</v>
      </c>
      <c r="P248" s="835">
        <v>1465.28</v>
      </c>
      <c r="Q248" s="837">
        <v>0.57142857142857151</v>
      </c>
      <c r="R248" s="832">
        <v>8</v>
      </c>
      <c r="S248" s="837">
        <v>0.5714285714285714</v>
      </c>
      <c r="T248" s="836">
        <v>1</v>
      </c>
      <c r="U248" s="838">
        <v>0.66666666666666663</v>
      </c>
    </row>
    <row r="249" spans="1:21" ht="14.4" customHeight="1" x14ac:dyDescent="0.3">
      <c r="A249" s="831">
        <v>17</v>
      </c>
      <c r="B249" s="832" t="s">
        <v>2428</v>
      </c>
      <c r="C249" s="832" t="s">
        <v>2434</v>
      </c>
      <c r="D249" s="833" t="s">
        <v>5256</v>
      </c>
      <c r="E249" s="834" t="s">
        <v>2443</v>
      </c>
      <c r="F249" s="832" t="s">
        <v>2429</v>
      </c>
      <c r="G249" s="832" t="s">
        <v>2666</v>
      </c>
      <c r="H249" s="832" t="s">
        <v>596</v>
      </c>
      <c r="I249" s="832" t="s">
        <v>3014</v>
      </c>
      <c r="J249" s="832" t="s">
        <v>2671</v>
      </c>
      <c r="K249" s="832" t="s">
        <v>3015</v>
      </c>
      <c r="L249" s="835">
        <v>54.95</v>
      </c>
      <c r="M249" s="835">
        <v>109.9</v>
      </c>
      <c r="N249" s="832">
        <v>2</v>
      </c>
      <c r="O249" s="836">
        <v>1</v>
      </c>
      <c r="P249" s="835">
        <v>109.9</v>
      </c>
      <c r="Q249" s="837">
        <v>1</v>
      </c>
      <c r="R249" s="832">
        <v>2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17</v>
      </c>
      <c r="B250" s="832" t="s">
        <v>2428</v>
      </c>
      <c r="C250" s="832" t="s">
        <v>2434</v>
      </c>
      <c r="D250" s="833" t="s">
        <v>5256</v>
      </c>
      <c r="E250" s="834" t="s">
        <v>2443</v>
      </c>
      <c r="F250" s="832" t="s">
        <v>2429</v>
      </c>
      <c r="G250" s="832" t="s">
        <v>2666</v>
      </c>
      <c r="H250" s="832" t="s">
        <v>596</v>
      </c>
      <c r="I250" s="832" t="s">
        <v>3016</v>
      </c>
      <c r="J250" s="832" t="s">
        <v>3001</v>
      </c>
      <c r="K250" s="832" t="s">
        <v>3017</v>
      </c>
      <c r="L250" s="835">
        <v>183.16</v>
      </c>
      <c r="M250" s="835">
        <v>10073.800000000001</v>
      </c>
      <c r="N250" s="832">
        <v>55</v>
      </c>
      <c r="O250" s="836">
        <v>10.5</v>
      </c>
      <c r="P250" s="835">
        <v>2197.92</v>
      </c>
      <c r="Q250" s="837">
        <v>0.21818181818181817</v>
      </c>
      <c r="R250" s="832">
        <v>12</v>
      </c>
      <c r="S250" s="837">
        <v>0.21818181818181817</v>
      </c>
      <c r="T250" s="836">
        <v>2.5</v>
      </c>
      <c r="U250" s="838">
        <v>0.23809523809523808</v>
      </c>
    </row>
    <row r="251" spans="1:21" ht="14.4" customHeight="1" x14ac:dyDescent="0.3">
      <c r="A251" s="831">
        <v>17</v>
      </c>
      <c r="B251" s="832" t="s">
        <v>2428</v>
      </c>
      <c r="C251" s="832" t="s">
        <v>2434</v>
      </c>
      <c r="D251" s="833" t="s">
        <v>5256</v>
      </c>
      <c r="E251" s="834" t="s">
        <v>2443</v>
      </c>
      <c r="F251" s="832" t="s">
        <v>2429</v>
      </c>
      <c r="G251" s="832" t="s">
        <v>2666</v>
      </c>
      <c r="H251" s="832" t="s">
        <v>596</v>
      </c>
      <c r="I251" s="832" t="s">
        <v>3018</v>
      </c>
      <c r="J251" s="832" t="s">
        <v>3012</v>
      </c>
      <c r="K251" s="832" t="s">
        <v>3019</v>
      </c>
      <c r="L251" s="835">
        <v>109.89</v>
      </c>
      <c r="M251" s="835">
        <v>5274.72</v>
      </c>
      <c r="N251" s="832">
        <v>48</v>
      </c>
      <c r="O251" s="836">
        <v>7.5</v>
      </c>
      <c r="P251" s="835">
        <v>219.78</v>
      </c>
      <c r="Q251" s="837">
        <v>4.1666666666666664E-2</v>
      </c>
      <c r="R251" s="832">
        <v>2</v>
      </c>
      <c r="S251" s="837">
        <v>4.1666666666666664E-2</v>
      </c>
      <c r="T251" s="836">
        <v>1</v>
      </c>
      <c r="U251" s="838">
        <v>0.13333333333333333</v>
      </c>
    </row>
    <row r="252" spans="1:21" ht="14.4" customHeight="1" x14ac:dyDescent="0.3">
      <c r="A252" s="831">
        <v>17</v>
      </c>
      <c r="B252" s="832" t="s">
        <v>2428</v>
      </c>
      <c r="C252" s="832" t="s">
        <v>2434</v>
      </c>
      <c r="D252" s="833" t="s">
        <v>5256</v>
      </c>
      <c r="E252" s="834" t="s">
        <v>2443</v>
      </c>
      <c r="F252" s="832" t="s">
        <v>2429</v>
      </c>
      <c r="G252" s="832" t="s">
        <v>2666</v>
      </c>
      <c r="H252" s="832" t="s">
        <v>596</v>
      </c>
      <c r="I252" s="832" t="s">
        <v>3020</v>
      </c>
      <c r="J252" s="832" t="s">
        <v>3012</v>
      </c>
      <c r="K252" s="832" t="s">
        <v>3021</v>
      </c>
      <c r="L252" s="835">
        <v>183.16</v>
      </c>
      <c r="M252" s="835">
        <v>2197.92</v>
      </c>
      <c r="N252" s="832">
        <v>12</v>
      </c>
      <c r="O252" s="836">
        <v>2.5</v>
      </c>
      <c r="P252" s="835">
        <v>366.32</v>
      </c>
      <c r="Q252" s="837">
        <v>0.16666666666666666</v>
      </c>
      <c r="R252" s="832">
        <v>2</v>
      </c>
      <c r="S252" s="837">
        <v>0.16666666666666666</v>
      </c>
      <c r="T252" s="836">
        <v>1</v>
      </c>
      <c r="U252" s="838">
        <v>0.4</v>
      </c>
    </row>
    <row r="253" spans="1:21" ht="14.4" customHeight="1" x14ac:dyDescent="0.3">
      <c r="A253" s="831">
        <v>17</v>
      </c>
      <c r="B253" s="832" t="s">
        <v>2428</v>
      </c>
      <c r="C253" s="832" t="s">
        <v>2434</v>
      </c>
      <c r="D253" s="833" t="s">
        <v>5256</v>
      </c>
      <c r="E253" s="834" t="s">
        <v>2443</v>
      </c>
      <c r="F253" s="832" t="s">
        <v>2429</v>
      </c>
      <c r="G253" s="832" t="s">
        <v>2666</v>
      </c>
      <c r="H253" s="832" t="s">
        <v>596</v>
      </c>
      <c r="I253" s="832" t="s">
        <v>3022</v>
      </c>
      <c r="J253" s="832" t="s">
        <v>3001</v>
      </c>
      <c r="K253" s="832" t="s">
        <v>3023</v>
      </c>
      <c r="L253" s="835">
        <v>366.31</v>
      </c>
      <c r="M253" s="835">
        <v>366.31</v>
      </c>
      <c r="N253" s="832">
        <v>1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17</v>
      </c>
      <c r="B254" s="832" t="s">
        <v>2428</v>
      </c>
      <c r="C254" s="832" t="s">
        <v>2434</v>
      </c>
      <c r="D254" s="833" t="s">
        <v>5256</v>
      </c>
      <c r="E254" s="834" t="s">
        <v>2443</v>
      </c>
      <c r="F254" s="832" t="s">
        <v>2429</v>
      </c>
      <c r="G254" s="832" t="s">
        <v>2666</v>
      </c>
      <c r="H254" s="832" t="s">
        <v>596</v>
      </c>
      <c r="I254" s="832" t="s">
        <v>3024</v>
      </c>
      <c r="J254" s="832" t="s">
        <v>3012</v>
      </c>
      <c r="K254" s="832" t="s">
        <v>3025</v>
      </c>
      <c r="L254" s="835">
        <v>109.89</v>
      </c>
      <c r="M254" s="835">
        <v>439.56</v>
      </c>
      <c r="N254" s="832">
        <v>4</v>
      </c>
      <c r="O254" s="836">
        <v>0.5</v>
      </c>
      <c r="P254" s="835">
        <v>439.56</v>
      </c>
      <c r="Q254" s="837">
        <v>1</v>
      </c>
      <c r="R254" s="832">
        <v>4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17</v>
      </c>
      <c r="B255" s="832" t="s">
        <v>2428</v>
      </c>
      <c r="C255" s="832" t="s">
        <v>2434</v>
      </c>
      <c r="D255" s="833" t="s">
        <v>5256</v>
      </c>
      <c r="E255" s="834" t="s">
        <v>2443</v>
      </c>
      <c r="F255" s="832" t="s">
        <v>2429</v>
      </c>
      <c r="G255" s="832" t="s">
        <v>2666</v>
      </c>
      <c r="H255" s="832" t="s">
        <v>596</v>
      </c>
      <c r="I255" s="832" t="s">
        <v>3026</v>
      </c>
      <c r="J255" s="832" t="s">
        <v>3009</v>
      </c>
      <c r="K255" s="832" t="s">
        <v>3027</v>
      </c>
      <c r="L255" s="835">
        <v>109.89</v>
      </c>
      <c r="M255" s="835">
        <v>439.56</v>
      </c>
      <c r="N255" s="832">
        <v>4</v>
      </c>
      <c r="O255" s="836">
        <v>0.5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17</v>
      </c>
      <c r="B256" s="832" t="s">
        <v>2428</v>
      </c>
      <c r="C256" s="832" t="s">
        <v>2434</v>
      </c>
      <c r="D256" s="833" t="s">
        <v>5256</v>
      </c>
      <c r="E256" s="834" t="s">
        <v>2443</v>
      </c>
      <c r="F256" s="832" t="s">
        <v>2429</v>
      </c>
      <c r="G256" s="832" t="s">
        <v>2673</v>
      </c>
      <c r="H256" s="832" t="s">
        <v>649</v>
      </c>
      <c r="I256" s="832" t="s">
        <v>3028</v>
      </c>
      <c r="J256" s="832" t="s">
        <v>2088</v>
      </c>
      <c r="K256" s="832" t="s">
        <v>3029</v>
      </c>
      <c r="L256" s="835">
        <v>221.44</v>
      </c>
      <c r="M256" s="835">
        <v>442.88</v>
      </c>
      <c r="N256" s="832">
        <v>2</v>
      </c>
      <c r="O256" s="836">
        <v>0.5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17</v>
      </c>
      <c r="B257" s="832" t="s">
        <v>2428</v>
      </c>
      <c r="C257" s="832" t="s">
        <v>2434</v>
      </c>
      <c r="D257" s="833" t="s">
        <v>5256</v>
      </c>
      <c r="E257" s="834" t="s">
        <v>2443</v>
      </c>
      <c r="F257" s="832" t="s">
        <v>2429</v>
      </c>
      <c r="G257" s="832" t="s">
        <v>2673</v>
      </c>
      <c r="H257" s="832" t="s">
        <v>649</v>
      </c>
      <c r="I257" s="832" t="s">
        <v>2202</v>
      </c>
      <c r="J257" s="832" t="s">
        <v>2088</v>
      </c>
      <c r="K257" s="832" t="s">
        <v>2203</v>
      </c>
      <c r="L257" s="835">
        <v>516.71</v>
      </c>
      <c r="M257" s="835">
        <v>141061.8299999999</v>
      </c>
      <c r="N257" s="832">
        <v>273</v>
      </c>
      <c r="O257" s="836">
        <v>69.5</v>
      </c>
      <c r="P257" s="835">
        <v>60455.069999999978</v>
      </c>
      <c r="Q257" s="837">
        <v>0.42857142857142871</v>
      </c>
      <c r="R257" s="832">
        <v>117</v>
      </c>
      <c r="S257" s="837">
        <v>0.42857142857142855</v>
      </c>
      <c r="T257" s="836">
        <v>31.5</v>
      </c>
      <c r="U257" s="838">
        <v>0.45323741007194246</v>
      </c>
    </row>
    <row r="258" spans="1:21" ht="14.4" customHeight="1" x14ac:dyDescent="0.3">
      <c r="A258" s="831">
        <v>17</v>
      </c>
      <c r="B258" s="832" t="s">
        <v>2428</v>
      </c>
      <c r="C258" s="832" t="s">
        <v>2434</v>
      </c>
      <c r="D258" s="833" t="s">
        <v>5256</v>
      </c>
      <c r="E258" s="834" t="s">
        <v>2443</v>
      </c>
      <c r="F258" s="832" t="s">
        <v>2429</v>
      </c>
      <c r="G258" s="832" t="s">
        <v>2673</v>
      </c>
      <c r="H258" s="832" t="s">
        <v>649</v>
      </c>
      <c r="I258" s="832" t="s">
        <v>2674</v>
      </c>
      <c r="J258" s="832" t="s">
        <v>2088</v>
      </c>
      <c r="K258" s="832" t="s">
        <v>2675</v>
      </c>
      <c r="L258" s="835">
        <v>55.37</v>
      </c>
      <c r="M258" s="835">
        <v>1605.73</v>
      </c>
      <c r="N258" s="832">
        <v>29</v>
      </c>
      <c r="O258" s="836">
        <v>8</v>
      </c>
      <c r="P258" s="835">
        <v>775.18</v>
      </c>
      <c r="Q258" s="837">
        <v>0.48275862068965514</v>
      </c>
      <c r="R258" s="832">
        <v>14</v>
      </c>
      <c r="S258" s="837">
        <v>0.48275862068965519</v>
      </c>
      <c r="T258" s="836">
        <v>3.5</v>
      </c>
      <c r="U258" s="838">
        <v>0.4375</v>
      </c>
    </row>
    <row r="259" spans="1:21" ht="14.4" customHeight="1" x14ac:dyDescent="0.3">
      <c r="A259" s="831">
        <v>17</v>
      </c>
      <c r="B259" s="832" t="s">
        <v>2428</v>
      </c>
      <c r="C259" s="832" t="s">
        <v>2434</v>
      </c>
      <c r="D259" s="833" t="s">
        <v>5256</v>
      </c>
      <c r="E259" s="834" t="s">
        <v>2443</v>
      </c>
      <c r="F259" s="832" t="s">
        <v>2429</v>
      </c>
      <c r="G259" s="832" t="s">
        <v>2673</v>
      </c>
      <c r="H259" s="832" t="s">
        <v>649</v>
      </c>
      <c r="I259" s="832" t="s">
        <v>2087</v>
      </c>
      <c r="J259" s="832" t="s">
        <v>2088</v>
      </c>
      <c r="K259" s="832" t="s">
        <v>2089</v>
      </c>
      <c r="L259" s="835">
        <v>110.73</v>
      </c>
      <c r="M259" s="835">
        <v>16609.499999999996</v>
      </c>
      <c r="N259" s="832">
        <v>150</v>
      </c>
      <c r="O259" s="836">
        <v>31</v>
      </c>
      <c r="P259" s="835">
        <v>5757.96</v>
      </c>
      <c r="Q259" s="837">
        <v>0.34666666666666673</v>
      </c>
      <c r="R259" s="832">
        <v>52</v>
      </c>
      <c r="S259" s="837">
        <v>0.34666666666666668</v>
      </c>
      <c r="T259" s="836">
        <v>11</v>
      </c>
      <c r="U259" s="838">
        <v>0.35483870967741937</v>
      </c>
    </row>
    <row r="260" spans="1:21" ht="14.4" customHeight="1" x14ac:dyDescent="0.3">
      <c r="A260" s="831">
        <v>17</v>
      </c>
      <c r="B260" s="832" t="s">
        <v>2428</v>
      </c>
      <c r="C260" s="832" t="s">
        <v>2434</v>
      </c>
      <c r="D260" s="833" t="s">
        <v>5256</v>
      </c>
      <c r="E260" s="834" t="s">
        <v>2443</v>
      </c>
      <c r="F260" s="832" t="s">
        <v>2429</v>
      </c>
      <c r="G260" s="832" t="s">
        <v>3030</v>
      </c>
      <c r="H260" s="832" t="s">
        <v>596</v>
      </c>
      <c r="I260" s="832" t="s">
        <v>3031</v>
      </c>
      <c r="J260" s="832" t="s">
        <v>759</v>
      </c>
      <c r="K260" s="832" t="s">
        <v>2978</v>
      </c>
      <c r="L260" s="835">
        <v>0</v>
      </c>
      <c r="M260" s="835">
        <v>0</v>
      </c>
      <c r="N260" s="832">
        <v>1</v>
      </c>
      <c r="O260" s="836">
        <v>1</v>
      </c>
      <c r="P260" s="835"/>
      <c r="Q260" s="837"/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17</v>
      </c>
      <c r="B261" s="832" t="s">
        <v>2428</v>
      </c>
      <c r="C261" s="832" t="s">
        <v>2434</v>
      </c>
      <c r="D261" s="833" t="s">
        <v>5256</v>
      </c>
      <c r="E261" s="834" t="s">
        <v>2443</v>
      </c>
      <c r="F261" s="832" t="s">
        <v>2429</v>
      </c>
      <c r="G261" s="832" t="s">
        <v>2676</v>
      </c>
      <c r="H261" s="832" t="s">
        <v>649</v>
      </c>
      <c r="I261" s="832" t="s">
        <v>2091</v>
      </c>
      <c r="J261" s="832" t="s">
        <v>2092</v>
      </c>
      <c r="K261" s="832" t="s">
        <v>2093</v>
      </c>
      <c r="L261" s="835">
        <v>910.2</v>
      </c>
      <c r="M261" s="835">
        <v>6371.4</v>
      </c>
      <c r="N261" s="832">
        <v>7</v>
      </c>
      <c r="O261" s="836">
        <v>2</v>
      </c>
      <c r="P261" s="835">
        <v>4551</v>
      </c>
      <c r="Q261" s="837">
        <v>0.7142857142857143</v>
      </c>
      <c r="R261" s="832">
        <v>5</v>
      </c>
      <c r="S261" s="837">
        <v>0.7142857142857143</v>
      </c>
      <c r="T261" s="836">
        <v>1.5</v>
      </c>
      <c r="U261" s="838">
        <v>0.75</v>
      </c>
    </row>
    <row r="262" spans="1:21" ht="14.4" customHeight="1" x14ac:dyDescent="0.3">
      <c r="A262" s="831">
        <v>17</v>
      </c>
      <c r="B262" s="832" t="s">
        <v>2428</v>
      </c>
      <c r="C262" s="832" t="s">
        <v>2434</v>
      </c>
      <c r="D262" s="833" t="s">
        <v>5256</v>
      </c>
      <c r="E262" s="834" t="s">
        <v>2443</v>
      </c>
      <c r="F262" s="832" t="s">
        <v>2429</v>
      </c>
      <c r="G262" s="832" t="s">
        <v>2676</v>
      </c>
      <c r="H262" s="832" t="s">
        <v>596</v>
      </c>
      <c r="I262" s="832" t="s">
        <v>2096</v>
      </c>
      <c r="J262" s="832" t="s">
        <v>2097</v>
      </c>
      <c r="K262" s="832" t="s">
        <v>2098</v>
      </c>
      <c r="L262" s="835">
        <v>227.56</v>
      </c>
      <c r="M262" s="835">
        <v>910.24</v>
      </c>
      <c r="N262" s="832">
        <v>4</v>
      </c>
      <c r="O262" s="836">
        <v>1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17</v>
      </c>
      <c r="B263" s="832" t="s">
        <v>2428</v>
      </c>
      <c r="C263" s="832" t="s">
        <v>2434</v>
      </c>
      <c r="D263" s="833" t="s">
        <v>5256</v>
      </c>
      <c r="E263" s="834" t="s">
        <v>2443</v>
      </c>
      <c r="F263" s="832" t="s">
        <v>2429</v>
      </c>
      <c r="G263" s="832" t="s">
        <v>2676</v>
      </c>
      <c r="H263" s="832" t="s">
        <v>596</v>
      </c>
      <c r="I263" s="832" t="s">
        <v>3032</v>
      </c>
      <c r="J263" s="832" t="s">
        <v>2679</v>
      </c>
      <c r="K263" s="832" t="s">
        <v>2098</v>
      </c>
      <c r="L263" s="835">
        <v>227.56</v>
      </c>
      <c r="M263" s="835">
        <v>455.12</v>
      </c>
      <c r="N263" s="832">
        <v>2</v>
      </c>
      <c r="O263" s="836">
        <v>1</v>
      </c>
      <c r="P263" s="835">
        <v>227.56</v>
      </c>
      <c r="Q263" s="837">
        <v>0.5</v>
      </c>
      <c r="R263" s="832">
        <v>1</v>
      </c>
      <c r="S263" s="837">
        <v>0.5</v>
      </c>
      <c r="T263" s="836">
        <v>0.5</v>
      </c>
      <c r="U263" s="838">
        <v>0.5</v>
      </c>
    </row>
    <row r="264" spans="1:21" ht="14.4" customHeight="1" x14ac:dyDescent="0.3">
      <c r="A264" s="831">
        <v>17</v>
      </c>
      <c r="B264" s="832" t="s">
        <v>2428</v>
      </c>
      <c r="C264" s="832" t="s">
        <v>2434</v>
      </c>
      <c r="D264" s="833" t="s">
        <v>5256</v>
      </c>
      <c r="E264" s="834" t="s">
        <v>2443</v>
      </c>
      <c r="F264" s="832" t="s">
        <v>2429</v>
      </c>
      <c r="G264" s="832" t="s">
        <v>2676</v>
      </c>
      <c r="H264" s="832" t="s">
        <v>596</v>
      </c>
      <c r="I264" s="832" t="s">
        <v>2678</v>
      </c>
      <c r="J264" s="832" t="s">
        <v>2679</v>
      </c>
      <c r="K264" s="832" t="s">
        <v>2093</v>
      </c>
      <c r="L264" s="835">
        <v>910.2</v>
      </c>
      <c r="M264" s="835">
        <v>25485.599999999999</v>
      </c>
      <c r="N264" s="832">
        <v>28</v>
      </c>
      <c r="O264" s="836">
        <v>7</v>
      </c>
      <c r="P264" s="835">
        <v>15473.400000000001</v>
      </c>
      <c r="Q264" s="837">
        <v>0.60714285714285721</v>
      </c>
      <c r="R264" s="832">
        <v>17</v>
      </c>
      <c r="S264" s="837">
        <v>0.6071428571428571</v>
      </c>
      <c r="T264" s="836">
        <v>4.5</v>
      </c>
      <c r="U264" s="838">
        <v>0.6428571428571429</v>
      </c>
    </row>
    <row r="265" spans="1:21" ht="14.4" customHeight="1" x14ac:dyDescent="0.3">
      <c r="A265" s="831">
        <v>17</v>
      </c>
      <c r="B265" s="832" t="s">
        <v>2428</v>
      </c>
      <c r="C265" s="832" t="s">
        <v>2434</v>
      </c>
      <c r="D265" s="833" t="s">
        <v>5256</v>
      </c>
      <c r="E265" s="834" t="s">
        <v>2443</v>
      </c>
      <c r="F265" s="832" t="s">
        <v>2429</v>
      </c>
      <c r="G265" s="832" t="s">
        <v>2676</v>
      </c>
      <c r="H265" s="832" t="s">
        <v>596</v>
      </c>
      <c r="I265" s="832" t="s">
        <v>3033</v>
      </c>
      <c r="J265" s="832" t="s">
        <v>2679</v>
      </c>
      <c r="K265" s="832" t="s">
        <v>3034</v>
      </c>
      <c r="L265" s="835">
        <v>910.2</v>
      </c>
      <c r="M265" s="835">
        <v>78277.200000000012</v>
      </c>
      <c r="N265" s="832">
        <v>86</v>
      </c>
      <c r="O265" s="836">
        <v>10.5</v>
      </c>
      <c r="P265" s="835">
        <v>26395.8</v>
      </c>
      <c r="Q265" s="837">
        <v>0.33720930232558133</v>
      </c>
      <c r="R265" s="832">
        <v>29</v>
      </c>
      <c r="S265" s="837">
        <v>0.33720930232558138</v>
      </c>
      <c r="T265" s="836">
        <v>4</v>
      </c>
      <c r="U265" s="838">
        <v>0.38095238095238093</v>
      </c>
    </row>
    <row r="266" spans="1:21" ht="14.4" customHeight="1" x14ac:dyDescent="0.3">
      <c r="A266" s="831">
        <v>17</v>
      </c>
      <c r="B266" s="832" t="s">
        <v>2428</v>
      </c>
      <c r="C266" s="832" t="s">
        <v>2434</v>
      </c>
      <c r="D266" s="833" t="s">
        <v>5256</v>
      </c>
      <c r="E266" s="834" t="s">
        <v>2443</v>
      </c>
      <c r="F266" s="832" t="s">
        <v>2429</v>
      </c>
      <c r="G266" s="832" t="s">
        <v>2676</v>
      </c>
      <c r="H266" s="832" t="s">
        <v>649</v>
      </c>
      <c r="I266" s="832" t="s">
        <v>2094</v>
      </c>
      <c r="J266" s="832" t="s">
        <v>2092</v>
      </c>
      <c r="K266" s="832" t="s">
        <v>2095</v>
      </c>
      <c r="L266" s="835">
        <v>1820.4</v>
      </c>
      <c r="M266" s="835">
        <v>5461.2000000000007</v>
      </c>
      <c r="N266" s="832">
        <v>3</v>
      </c>
      <c r="O266" s="836">
        <v>1</v>
      </c>
      <c r="P266" s="835">
        <v>5461.2000000000007</v>
      </c>
      <c r="Q266" s="837">
        <v>1</v>
      </c>
      <c r="R266" s="832">
        <v>3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17</v>
      </c>
      <c r="B267" s="832" t="s">
        <v>2428</v>
      </c>
      <c r="C267" s="832" t="s">
        <v>2434</v>
      </c>
      <c r="D267" s="833" t="s">
        <v>5256</v>
      </c>
      <c r="E267" s="834" t="s">
        <v>2443</v>
      </c>
      <c r="F267" s="832" t="s">
        <v>2429</v>
      </c>
      <c r="G267" s="832" t="s">
        <v>2676</v>
      </c>
      <c r="H267" s="832" t="s">
        <v>596</v>
      </c>
      <c r="I267" s="832" t="s">
        <v>3035</v>
      </c>
      <c r="J267" s="832" t="s">
        <v>2679</v>
      </c>
      <c r="K267" s="832" t="s">
        <v>3036</v>
      </c>
      <c r="L267" s="835">
        <v>455.1</v>
      </c>
      <c r="M267" s="835">
        <v>3640.8</v>
      </c>
      <c r="N267" s="832">
        <v>8</v>
      </c>
      <c r="O267" s="836">
        <v>1</v>
      </c>
      <c r="P267" s="835">
        <v>1820.4</v>
      </c>
      <c r="Q267" s="837">
        <v>0.5</v>
      </c>
      <c r="R267" s="832">
        <v>4</v>
      </c>
      <c r="S267" s="837">
        <v>0.5</v>
      </c>
      <c r="T267" s="836">
        <v>0.5</v>
      </c>
      <c r="U267" s="838">
        <v>0.5</v>
      </c>
    </row>
    <row r="268" spans="1:21" ht="14.4" customHeight="1" x14ac:dyDescent="0.3">
      <c r="A268" s="831">
        <v>17</v>
      </c>
      <c r="B268" s="832" t="s">
        <v>2428</v>
      </c>
      <c r="C268" s="832" t="s">
        <v>2434</v>
      </c>
      <c r="D268" s="833" t="s">
        <v>5256</v>
      </c>
      <c r="E268" s="834" t="s">
        <v>2443</v>
      </c>
      <c r="F268" s="832" t="s">
        <v>2429</v>
      </c>
      <c r="G268" s="832" t="s">
        <v>2676</v>
      </c>
      <c r="H268" s="832" t="s">
        <v>596</v>
      </c>
      <c r="I268" s="832" t="s">
        <v>3037</v>
      </c>
      <c r="J268" s="832" t="s">
        <v>3038</v>
      </c>
      <c r="K268" s="832" t="s">
        <v>3039</v>
      </c>
      <c r="L268" s="835">
        <v>891.99</v>
      </c>
      <c r="M268" s="835">
        <v>1783.98</v>
      </c>
      <c r="N268" s="832">
        <v>2</v>
      </c>
      <c r="O268" s="836">
        <v>1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17</v>
      </c>
      <c r="B269" s="832" t="s">
        <v>2428</v>
      </c>
      <c r="C269" s="832" t="s">
        <v>2434</v>
      </c>
      <c r="D269" s="833" t="s">
        <v>5256</v>
      </c>
      <c r="E269" s="834" t="s">
        <v>2443</v>
      </c>
      <c r="F269" s="832" t="s">
        <v>2429</v>
      </c>
      <c r="G269" s="832" t="s">
        <v>3040</v>
      </c>
      <c r="H269" s="832" t="s">
        <v>596</v>
      </c>
      <c r="I269" s="832" t="s">
        <v>3041</v>
      </c>
      <c r="J269" s="832" t="s">
        <v>3042</v>
      </c>
      <c r="K269" s="832" t="s">
        <v>3043</v>
      </c>
      <c r="L269" s="835">
        <v>0</v>
      </c>
      <c r="M269" s="835">
        <v>0</v>
      </c>
      <c r="N269" s="832">
        <v>4</v>
      </c>
      <c r="O269" s="836">
        <v>2</v>
      </c>
      <c r="P269" s="835"/>
      <c r="Q269" s="837"/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17</v>
      </c>
      <c r="B270" s="832" t="s">
        <v>2428</v>
      </c>
      <c r="C270" s="832" t="s">
        <v>2434</v>
      </c>
      <c r="D270" s="833" t="s">
        <v>5256</v>
      </c>
      <c r="E270" s="834" t="s">
        <v>2443</v>
      </c>
      <c r="F270" s="832" t="s">
        <v>2429</v>
      </c>
      <c r="G270" s="832" t="s">
        <v>3044</v>
      </c>
      <c r="H270" s="832" t="s">
        <v>596</v>
      </c>
      <c r="I270" s="832" t="s">
        <v>3045</v>
      </c>
      <c r="J270" s="832" t="s">
        <v>3046</v>
      </c>
      <c r="K270" s="832" t="s">
        <v>3047</v>
      </c>
      <c r="L270" s="835">
        <v>0</v>
      </c>
      <c r="M270" s="835">
        <v>0</v>
      </c>
      <c r="N270" s="832">
        <v>2</v>
      </c>
      <c r="O270" s="836">
        <v>1.5</v>
      </c>
      <c r="P270" s="835">
        <v>0</v>
      </c>
      <c r="Q270" s="837"/>
      <c r="R270" s="832">
        <v>2</v>
      </c>
      <c r="S270" s="837">
        <v>1</v>
      </c>
      <c r="T270" s="836">
        <v>1.5</v>
      </c>
      <c r="U270" s="838">
        <v>1</v>
      </c>
    </row>
    <row r="271" spans="1:21" ht="14.4" customHeight="1" x14ac:dyDescent="0.3">
      <c r="A271" s="831">
        <v>17</v>
      </c>
      <c r="B271" s="832" t="s">
        <v>2428</v>
      </c>
      <c r="C271" s="832" t="s">
        <v>2434</v>
      </c>
      <c r="D271" s="833" t="s">
        <v>5256</v>
      </c>
      <c r="E271" s="834" t="s">
        <v>2443</v>
      </c>
      <c r="F271" s="832" t="s">
        <v>2429</v>
      </c>
      <c r="G271" s="832" t="s">
        <v>3048</v>
      </c>
      <c r="H271" s="832" t="s">
        <v>596</v>
      </c>
      <c r="I271" s="832" t="s">
        <v>3049</v>
      </c>
      <c r="J271" s="832" t="s">
        <v>3050</v>
      </c>
      <c r="K271" s="832" t="s">
        <v>1955</v>
      </c>
      <c r="L271" s="835">
        <v>130.41999999999999</v>
      </c>
      <c r="M271" s="835">
        <v>782.52</v>
      </c>
      <c r="N271" s="832">
        <v>6</v>
      </c>
      <c r="O271" s="836">
        <v>1</v>
      </c>
      <c r="P271" s="835">
        <v>782.52</v>
      </c>
      <c r="Q271" s="837">
        <v>1</v>
      </c>
      <c r="R271" s="832">
        <v>6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17</v>
      </c>
      <c r="B272" s="832" t="s">
        <v>2428</v>
      </c>
      <c r="C272" s="832" t="s">
        <v>2434</v>
      </c>
      <c r="D272" s="833" t="s">
        <v>5256</v>
      </c>
      <c r="E272" s="834" t="s">
        <v>2443</v>
      </c>
      <c r="F272" s="832" t="s">
        <v>2429</v>
      </c>
      <c r="G272" s="832" t="s">
        <v>3051</v>
      </c>
      <c r="H272" s="832" t="s">
        <v>596</v>
      </c>
      <c r="I272" s="832" t="s">
        <v>3052</v>
      </c>
      <c r="J272" s="832" t="s">
        <v>3053</v>
      </c>
      <c r="K272" s="832" t="s">
        <v>1211</v>
      </c>
      <c r="L272" s="835">
        <v>80.53</v>
      </c>
      <c r="M272" s="835">
        <v>241.59</v>
      </c>
      <c r="N272" s="832">
        <v>3</v>
      </c>
      <c r="O272" s="836">
        <v>0.5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17</v>
      </c>
      <c r="B273" s="832" t="s">
        <v>2428</v>
      </c>
      <c r="C273" s="832" t="s">
        <v>2434</v>
      </c>
      <c r="D273" s="833" t="s">
        <v>5256</v>
      </c>
      <c r="E273" s="834" t="s">
        <v>2443</v>
      </c>
      <c r="F273" s="832" t="s">
        <v>2429</v>
      </c>
      <c r="G273" s="832" t="s">
        <v>2692</v>
      </c>
      <c r="H273" s="832" t="s">
        <v>596</v>
      </c>
      <c r="I273" s="832" t="s">
        <v>2693</v>
      </c>
      <c r="J273" s="832" t="s">
        <v>1174</v>
      </c>
      <c r="K273" s="832" t="s">
        <v>1133</v>
      </c>
      <c r="L273" s="835">
        <v>134.47999999999999</v>
      </c>
      <c r="M273" s="835">
        <v>268.95999999999998</v>
      </c>
      <c r="N273" s="832">
        <v>2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17</v>
      </c>
      <c r="B274" s="832" t="s">
        <v>2428</v>
      </c>
      <c r="C274" s="832" t="s">
        <v>2434</v>
      </c>
      <c r="D274" s="833" t="s">
        <v>5256</v>
      </c>
      <c r="E274" s="834" t="s">
        <v>2443</v>
      </c>
      <c r="F274" s="832" t="s">
        <v>2429</v>
      </c>
      <c r="G274" s="832" t="s">
        <v>2706</v>
      </c>
      <c r="H274" s="832" t="s">
        <v>596</v>
      </c>
      <c r="I274" s="832" t="s">
        <v>3054</v>
      </c>
      <c r="J274" s="832" t="s">
        <v>670</v>
      </c>
      <c r="K274" s="832" t="s">
        <v>2708</v>
      </c>
      <c r="L274" s="835">
        <v>35.25</v>
      </c>
      <c r="M274" s="835">
        <v>35.25</v>
      </c>
      <c r="N274" s="832">
        <v>1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17</v>
      </c>
      <c r="B275" s="832" t="s">
        <v>2428</v>
      </c>
      <c r="C275" s="832" t="s">
        <v>2434</v>
      </c>
      <c r="D275" s="833" t="s">
        <v>5256</v>
      </c>
      <c r="E275" s="834" t="s">
        <v>2443</v>
      </c>
      <c r="F275" s="832" t="s">
        <v>2429</v>
      </c>
      <c r="G275" s="832" t="s">
        <v>2717</v>
      </c>
      <c r="H275" s="832" t="s">
        <v>596</v>
      </c>
      <c r="I275" s="832" t="s">
        <v>3055</v>
      </c>
      <c r="J275" s="832" t="s">
        <v>3056</v>
      </c>
      <c r="K275" s="832" t="s">
        <v>3057</v>
      </c>
      <c r="L275" s="835">
        <v>64.5</v>
      </c>
      <c r="M275" s="835">
        <v>64.5</v>
      </c>
      <c r="N275" s="832">
        <v>1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17</v>
      </c>
      <c r="B276" s="832" t="s">
        <v>2428</v>
      </c>
      <c r="C276" s="832" t="s">
        <v>2434</v>
      </c>
      <c r="D276" s="833" t="s">
        <v>5256</v>
      </c>
      <c r="E276" s="834" t="s">
        <v>2443</v>
      </c>
      <c r="F276" s="832" t="s">
        <v>2429</v>
      </c>
      <c r="G276" s="832" t="s">
        <v>3058</v>
      </c>
      <c r="H276" s="832" t="s">
        <v>596</v>
      </c>
      <c r="I276" s="832" t="s">
        <v>3059</v>
      </c>
      <c r="J276" s="832" t="s">
        <v>3060</v>
      </c>
      <c r="K276" s="832" t="s">
        <v>2998</v>
      </c>
      <c r="L276" s="835">
        <v>18.809999999999999</v>
      </c>
      <c r="M276" s="835">
        <v>169.29</v>
      </c>
      <c r="N276" s="832">
        <v>9</v>
      </c>
      <c r="O276" s="836">
        <v>1.5</v>
      </c>
      <c r="P276" s="835">
        <v>18.809999999999999</v>
      </c>
      <c r="Q276" s="837">
        <v>0.1111111111111111</v>
      </c>
      <c r="R276" s="832">
        <v>1</v>
      </c>
      <c r="S276" s="837">
        <v>0.1111111111111111</v>
      </c>
      <c r="T276" s="836">
        <v>0.5</v>
      </c>
      <c r="U276" s="838">
        <v>0.33333333333333331</v>
      </c>
    </row>
    <row r="277" spans="1:21" ht="14.4" customHeight="1" x14ac:dyDescent="0.3">
      <c r="A277" s="831">
        <v>17</v>
      </c>
      <c r="B277" s="832" t="s">
        <v>2428</v>
      </c>
      <c r="C277" s="832" t="s">
        <v>2434</v>
      </c>
      <c r="D277" s="833" t="s">
        <v>5256</v>
      </c>
      <c r="E277" s="834" t="s">
        <v>2443</v>
      </c>
      <c r="F277" s="832" t="s">
        <v>2429</v>
      </c>
      <c r="G277" s="832" t="s">
        <v>3061</v>
      </c>
      <c r="H277" s="832" t="s">
        <v>649</v>
      </c>
      <c r="I277" s="832" t="s">
        <v>3062</v>
      </c>
      <c r="J277" s="832" t="s">
        <v>1971</v>
      </c>
      <c r="K277" s="832" t="s">
        <v>3063</v>
      </c>
      <c r="L277" s="835">
        <v>819.07</v>
      </c>
      <c r="M277" s="835">
        <v>819.07</v>
      </c>
      <c r="N277" s="832">
        <v>1</v>
      </c>
      <c r="O277" s="836">
        <v>0.5</v>
      </c>
      <c r="P277" s="835">
        <v>819.07</v>
      </c>
      <c r="Q277" s="837">
        <v>1</v>
      </c>
      <c r="R277" s="832">
        <v>1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17</v>
      </c>
      <c r="B278" s="832" t="s">
        <v>2428</v>
      </c>
      <c r="C278" s="832" t="s">
        <v>2434</v>
      </c>
      <c r="D278" s="833" t="s">
        <v>5256</v>
      </c>
      <c r="E278" s="834" t="s">
        <v>2443</v>
      </c>
      <c r="F278" s="832" t="s">
        <v>2429</v>
      </c>
      <c r="G278" s="832" t="s">
        <v>3064</v>
      </c>
      <c r="H278" s="832" t="s">
        <v>596</v>
      </c>
      <c r="I278" s="832" t="s">
        <v>3065</v>
      </c>
      <c r="J278" s="832" t="s">
        <v>3066</v>
      </c>
      <c r="K278" s="832" t="s">
        <v>3067</v>
      </c>
      <c r="L278" s="835">
        <v>0</v>
      </c>
      <c r="M278" s="835">
        <v>0</v>
      </c>
      <c r="N278" s="832">
        <v>1</v>
      </c>
      <c r="O278" s="836">
        <v>0.5</v>
      </c>
      <c r="P278" s="835"/>
      <c r="Q278" s="837"/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17</v>
      </c>
      <c r="B279" s="832" t="s">
        <v>2428</v>
      </c>
      <c r="C279" s="832" t="s">
        <v>2434</v>
      </c>
      <c r="D279" s="833" t="s">
        <v>5256</v>
      </c>
      <c r="E279" s="834" t="s">
        <v>2443</v>
      </c>
      <c r="F279" s="832" t="s">
        <v>2429</v>
      </c>
      <c r="G279" s="832" t="s">
        <v>3064</v>
      </c>
      <c r="H279" s="832" t="s">
        <v>596</v>
      </c>
      <c r="I279" s="832" t="s">
        <v>3068</v>
      </c>
      <c r="J279" s="832" t="s">
        <v>3069</v>
      </c>
      <c r="K279" s="832" t="s">
        <v>3067</v>
      </c>
      <c r="L279" s="835">
        <v>0</v>
      </c>
      <c r="M279" s="835">
        <v>0</v>
      </c>
      <c r="N279" s="832">
        <v>4</v>
      </c>
      <c r="O279" s="836">
        <v>0.5</v>
      </c>
      <c r="P279" s="835"/>
      <c r="Q279" s="837"/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17</v>
      </c>
      <c r="B280" s="832" t="s">
        <v>2428</v>
      </c>
      <c r="C280" s="832" t="s">
        <v>2434</v>
      </c>
      <c r="D280" s="833" t="s">
        <v>5256</v>
      </c>
      <c r="E280" s="834" t="s">
        <v>2443</v>
      </c>
      <c r="F280" s="832" t="s">
        <v>2429</v>
      </c>
      <c r="G280" s="832" t="s">
        <v>2731</v>
      </c>
      <c r="H280" s="832" t="s">
        <v>596</v>
      </c>
      <c r="I280" s="832" t="s">
        <v>3070</v>
      </c>
      <c r="J280" s="832" t="s">
        <v>3071</v>
      </c>
      <c r="K280" s="832" t="s">
        <v>3072</v>
      </c>
      <c r="L280" s="835">
        <v>107.37</v>
      </c>
      <c r="M280" s="835">
        <v>107.37</v>
      </c>
      <c r="N280" s="832">
        <v>1</v>
      </c>
      <c r="O280" s="836">
        <v>1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17</v>
      </c>
      <c r="B281" s="832" t="s">
        <v>2428</v>
      </c>
      <c r="C281" s="832" t="s">
        <v>2434</v>
      </c>
      <c r="D281" s="833" t="s">
        <v>5256</v>
      </c>
      <c r="E281" s="834" t="s">
        <v>2443</v>
      </c>
      <c r="F281" s="832" t="s">
        <v>2429</v>
      </c>
      <c r="G281" s="832" t="s">
        <v>3073</v>
      </c>
      <c r="H281" s="832" t="s">
        <v>596</v>
      </c>
      <c r="I281" s="832" t="s">
        <v>3074</v>
      </c>
      <c r="J281" s="832" t="s">
        <v>3075</v>
      </c>
      <c r="K281" s="832" t="s">
        <v>3076</v>
      </c>
      <c r="L281" s="835">
        <v>79.099999999999994</v>
      </c>
      <c r="M281" s="835">
        <v>158.19999999999999</v>
      </c>
      <c r="N281" s="832">
        <v>2</v>
      </c>
      <c r="O281" s="836">
        <v>2</v>
      </c>
      <c r="P281" s="835">
        <v>79.099999999999994</v>
      </c>
      <c r="Q281" s="837">
        <v>0.5</v>
      </c>
      <c r="R281" s="832">
        <v>1</v>
      </c>
      <c r="S281" s="837">
        <v>0.5</v>
      </c>
      <c r="T281" s="836">
        <v>1</v>
      </c>
      <c r="U281" s="838">
        <v>0.5</v>
      </c>
    </row>
    <row r="282" spans="1:21" ht="14.4" customHeight="1" x14ac:dyDescent="0.3">
      <c r="A282" s="831">
        <v>17</v>
      </c>
      <c r="B282" s="832" t="s">
        <v>2428</v>
      </c>
      <c r="C282" s="832" t="s">
        <v>2434</v>
      </c>
      <c r="D282" s="833" t="s">
        <v>5256</v>
      </c>
      <c r="E282" s="834" t="s">
        <v>2443</v>
      </c>
      <c r="F282" s="832" t="s">
        <v>2429</v>
      </c>
      <c r="G282" s="832" t="s">
        <v>2746</v>
      </c>
      <c r="H282" s="832" t="s">
        <v>596</v>
      </c>
      <c r="I282" s="832" t="s">
        <v>2747</v>
      </c>
      <c r="J282" s="832" t="s">
        <v>2748</v>
      </c>
      <c r="K282" s="832" t="s">
        <v>2209</v>
      </c>
      <c r="L282" s="835">
        <v>169.29</v>
      </c>
      <c r="M282" s="835">
        <v>846.44999999999993</v>
      </c>
      <c r="N282" s="832">
        <v>5</v>
      </c>
      <c r="O282" s="836">
        <v>1</v>
      </c>
      <c r="P282" s="835">
        <v>169.29</v>
      </c>
      <c r="Q282" s="837">
        <v>0.2</v>
      </c>
      <c r="R282" s="832">
        <v>1</v>
      </c>
      <c r="S282" s="837">
        <v>0.2</v>
      </c>
      <c r="T282" s="836">
        <v>0.5</v>
      </c>
      <c r="U282" s="838">
        <v>0.5</v>
      </c>
    </row>
    <row r="283" spans="1:21" ht="14.4" customHeight="1" x14ac:dyDescent="0.3">
      <c r="A283" s="831">
        <v>17</v>
      </c>
      <c r="B283" s="832" t="s">
        <v>2428</v>
      </c>
      <c r="C283" s="832" t="s">
        <v>2434</v>
      </c>
      <c r="D283" s="833" t="s">
        <v>5256</v>
      </c>
      <c r="E283" s="834" t="s">
        <v>2443</v>
      </c>
      <c r="F283" s="832" t="s">
        <v>2429</v>
      </c>
      <c r="G283" s="832" t="s">
        <v>2746</v>
      </c>
      <c r="H283" s="832" t="s">
        <v>596</v>
      </c>
      <c r="I283" s="832" t="s">
        <v>2751</v>
      </c>
      <c r="J283" s="832" t="s">
        <v>2748</v>
      </c>
      <c r="K283" s="832" t="s">
        <v>2752</v>
      </c>
      <c r="L283" s="835">
        <v>677.18</v>
      </c>
      <c r="M283" s="835">
        <v>2031.54</v>
      </c>
      <c r="N283" s="832">
        <v>3</v>
      </c>
      <c r="O283" s="836">
        <v>0.5</v>
      </c>
      <c r="P283" s="835">
        <v>2031.54</v>
      </c>
      <c r="Q283" s="837">
        <v>1</v>
      </c>
      <c r="R283" s="832">
        <v>3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17</v>
      </c>
      <c r="B284" s="832" t="s">
        <v>2428</v>
      </c>
      <c r="C284" s="832" t="s">
        <v>2434</v>
      </c>
      <c r="D284" s="833" t="s">
        <v>5256</v>
      </c>
      <c r="E284" s="834" t="s">
        <v>2443</v>
      </c>
      <c r="F284" s="832" t="s">
        <v>2429</v>
      </c>
      <c r="G284" s="832" t="s">
        <v>2746</v>
      </c>
      <c r="H284" s="832" t="s">
        <v>596</v>
      </c>
      <c r="I284" s="832" t="s">
        <v>3077</v>
      </c>
      <c r="J284" s="832" t="s">
        <v>2748</v>
      </c>
      <c r="K284" s="832" t="s">
        <v>3078</v>
      </c>
      <c r="L284" s="835">
        <v>677.17</v>
      </c>
      <c r="M284" s="835">
        <v>2708.68</v>
      </c>
      <c r="N284" s="832">
        <v>4</v>
      </c>
      <c r="O284" s="836">
        <v>0.5</v>
      </c>
      <c r="P284" s="835">
        <v>2708.68</v>
      </c>
      <c r="Q284" s="837">
        <v>1</v>
      </c>
      <c r="R284" s="832">
        <v>4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17</v>
      </c>
      <c r="B285" s="832" t="s">
        <v>2428</v>
      </c>
      <c r="C285" s="832" t="s">
        <v>2434</v>
      </c>
      <c r="D285" s="833" t="s">
        <v>5256</v>
      </c>
      <c r="E285" s="834" t="s">
        <v>2443</v>
      </c>
      <c r="F285" s="832" t="s">
        <v>2429</v>
      </c>
      <c r="G285" s="832" t="s">
        <v>3079</v>
      </c>
      <c r="H285" s="832" t="s">
        <v>596</v>
      </c>
      <c r="I285" s="832" t="s">
        <v>3080</v>
      </c>
      <c r="J285" s="832" t="s">
        <v>3081</v>
      </c>
      <c r="K285" s="832" t="s">
        <v>2592</v>
      </c>
      <c r="L285" s="835">
        <v>302.49</v>
      </c>
      <c r="M285" s="835">
        <v>1512.45</v>
      </c>
      <c r="N285" s="832">
        <v>5</v>
      </c>
      <c r="O285" s="836">
        <v>2.5</v>
      </c>
      <c r="P285" s="835">
        <v>907.47</v>
      </c>
      <c r="Q285" s="837">
        <v>0.6</v>
      </c>
      <c r="R285" s="832">
        <v>3</v>
      </c>
      <c r="S285" s="837">
        <v>0.6</v>
      </c>
      <c r="T285" s="836">
        <v>1.5</v>
      </c>
      <c r="U285" s="838">
        <v>0.6</v>
      </c>
    </row>
    <row r="286" spans="1:21" ht="14.4" customHeight="1" x14ac:dyDescent="0.3">
      <c r="A286" s="831">
        <v>17</v>
      </c>
      <c r="B286" s="832" t="s">
        <v>2428</v>
      </c>
      <c r="C286" s="832" t="s">
        <v>2434</v>
      </c>
      <c r="D286" s="833" t="s">
        <v>5256</v>
      </c>
      <c r="E286" s="834" t="s">
        <v>2443</v>
      </c>
      <c r="F286" s="832" t="s">
        <v>2429</v>
      </c>
      <c r="G286" s="832" t="s">
        <v>3082</v>
      </c>
      <c r="H286" s="832" t="s">
        <v>596</v>
      </c>
      <c r="I286" s="832" t="s">
        <v>3083</v>
      </c>
      <c r="J286" s="832" t="s">
        <v>3084</v>
      </c>
      <c r="K286" s="832" t="s">
        <v>2104</v>
      </c>
      <c r="L286" s="835">
        <v>183.54</v>
      </c>
      <c r="M286" s="835">
        <v>550.62</v>
      </c>
      <c r="N286" s="832">
        <v>3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17</v>
      </c>
      <c r="B287" s="832" t="s">
        <v>2428</v>
      </c>
      <c r="C287" s="832" t="s">
        <v>2434</v>
      </c>
      <c r="D287" s="833" t="s">
        <v>5256</v>
      </c>
      <c r="E287" s="834" t="s">
        <v>2443</v>
      </c>
      <c r="F287" s="832" t="s">
        <v>2429</v>
      </c>
      <c r="G287" s="832" t="s">
        <v>3082</v>
      </c>
      <c r="H287" s="832" t="s">
        <v>596</v>
      </c>
      <c r="I287" s="832" t="s">
        <v>3085</v>
      </c>
      <c r="J287" s="832" t="s">
        <v>3086</v>
      </c>
      <c r="K287" s="832" t="s">
        <v>3087</v>
      </c>
      <c r="L287" s="835">
        <v>152.96</v>
      </c>
      <c r="M287" s="835">
        <v>152.96</v>
      </c>
      <c r="N287" s="832">
        <v>1</v>
      </c>
      <c r="O287" s="836">
        <v>0.5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17</v>
      </c>
      <c r="B288" s="832" t="s">
        <v>2428</v>
      </c>
      <c r="C288" s="832" t="s">
        <v>2434</v>
      </c>
      <c r="D288" s="833" t="s">
        <v>5256</v>
      </c>
      <c r="E288" s="834" t="s">
        <v>2443</v>
      </c>
      <c r="F288" s="832" t="s">
        <v>2429</v>
      </c>
      <c r="G288" s="832" t="s">
        <v>3088</v>
      </c>
      <c r="H288" s="832" t="s">
        <v>596</v>
      </c>
      <c r="I288" s="832" t="s">
        <v>3089</v>
      </c>
      <c r="J288" s="832" t="s">
        <v>3090</v>
      </c>
      <c r="K288" s="832" t="s">
        <v>3091</v>
      </c>
      <c r="L288" s="835">
        <v>1785.15</v>
      </c>
      <c r="M288" s="835">
        <v>7140.6</v>
      </c>
      <c r="N288" s="832">
        <v>4</v>
      </c>
      <c r="O288" s="836">
        <v>0.5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17</v>
      </c>
      <c r="B289" s="832" t="s">
        <v>2428</v>
      </c>
      <c r="C289" s="832" t="s">
        <v>2434</v>
      </c>
      <c r="D289" s="833" t="s">
        <v>5256</v>
      </c>
      <c r="E289" s="834" t="s">
        <v>2443</v>
      </c>
      <c r="F289" s="832" t="s">
        <v>2429</v>
      </c>
      <c r="G289" s="832" t="s">
        <v>2786</v>
      </c>
      <c r="H289" s="832" t="s">
        <v>649</v>
      </c>
      <c r="I289" s="832" t="s">
        <v>2073</v>
      </c>
      <c r="J289" s="832" t="s">
        <v>911</v>
      </c>
      <c r="K289" s="832" t="s">
        <v>912</v>
      </c>
      <c r="L289" s="835">
        <v>0</v>
      </c>
      <c r="M289" s="835">
        <v>0</v>
      </c>
      <c r="N289" s="832">
        <v>3</v>
      </c>
      <c r="O289" s="836">
        <v>2</v>
      </c>
      <c r="P289" s="835">
        <v>0</v>
      </c>
      <c r="Q289" s="837"/>
      <c r="R289" s="832">
        <v>2</v>
      </c>
      <c r="S289" s="837">
        <v>0.66666666666666663</v>
      </c>
      <c r="T289" s="836">
        <v>1.5</v>
      </c>
      <c r="U289" s="838">
        <v>0.75</v>
      </c>
    </row>
    <row r="290" spans="1:21" ht="14.4" customHeight="1" x14ac:dyDescent="0.3">
      <c r="A290" s="831">
        <v>17</v>
      </c>
      <c r="B290" s="832" t="s">
        <v>2428</v>
      </c>
      <c r="C290" s="832" t="s">
        <v>2434</v>
      </c>
      <c r="D290" s="833" t="s">
        <v>5256</v>
      </c>
      <c r="E290" s="834" t="s">
        <v>2443</v>
      </c>
      <c r="F290" s="832" t="s">
        <v>2429</v>
      </c>
      <c r="G290" s="832" t="s">
        <v>3092</v>
      </c>
      <c r="H290" s="832" t="s">
        <v>596</v>
      </c>
      <c r="I290" s="832" t="s">
        <v>3093</v>
      </c>
      <c r="J290" s="832" t="s">
        <v>3094</v>
      </c>
      <c r="K290" s="832" t="s">
        <v>3095</v>
      </c>
      <c r="L290" s="835">
        <v>325.52</v>
      </c>
      <c r="M290" s="835">
        <v>2604.16</v>
      </c>
      <c r="N290" s="832">
        <v>8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17</v>
      </c>
      <c r="B291" s="832" t="s">
        <v>2428</v>
      </c>
      <c r="C291" s="832" t="s">
        <v>2434</v>
      </c>
      <c r="D291" s="833" t="s">
        <v>5256</v>
      </c>
      <c r="E291" s="834" t="s">
        <v>2443</v>
      </c>
      <c r="F291" s="832" t="s">
        <v>2429</v>
      </c>
      <c r="G291" s="832" t="s">
        <v>2793</v>
      </c>
      <c r="H291" s="832" t="s">
        <v>596</v>
      </c>
      <c r="I291" s="832" t="s">
        <v>2794</v>
      </c>
      <c r="J291" s="832" t="s">
        <v>2795</v>
      </c>
      <c r="K291" s="832" t="s">
        <v>2796</v>
      </c>
      <c r="L291" s="835">
        <v>409.77</v>
      </c>
      <c r="M291" s="835">
        <v>2048.85</v>
      </c>
      <c r="N291" s="832">
        <v>5</v>
      </c>
      <c r="O291" s="836">
        <v>2</v>
      </c>
      <c r="P291" s="835">
        <v>819.54</v>
      </c>
      <c r="Q291" s="837">
        <v>0.4</v>
      </c>
      <c r="R291" s="832">
        <v>2</v>
      </c>
      <c r="S291" s="837">
        <v>0.4</v>
      </c>
      <c r="T291" s="836">
        <v>0.5</v>
      </c>
      <c r="U291" s="838">
        <v>0.25</v>
      </c>
    </row>
    <row r="292" spans="1:21" ht="14.4" customHeight="1" x14ac:dyDescent="0.3">
      <c r="A292" s="831">
        <v>17</v>
      </c>
      <c r="B292" s="832" t="s">
        <v>2428</v>
      </c>
      <c r="C292" s="832" t="s">
        <v>2434</v>
      </c>
      <c r="D292" s="833" t="s">
        <v>5256</v>
      </c>
      <c r="E292" s="834" t="s">
        <v>2443</v>
      </c>
      <c r="F292" s="832" t="s">
        <v>2429</v>
      </c>
      <c r="G292" s="832" t="s">
        <v>2793</v>
      </c>
      <c r="H292" s="832" t="s">
        <v>596</v>
      </c>
      <c r="I292" s="832" t="s">
        <v>2808</v>
      </c>
      <c r="J292" s="832" t="s">
        <v>2809</v>
      </c>
      <c r="K292" s="832" t="s">
        <v>2810</v>
      </c>
      <c r="L292" s="835">
        <v>90.57</v>
      </c>
      <c r="M292" s="835">
        <v>271.70999999999998</v>
      </c>
      <c r="N292" s="832">
        <v>3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17</v>
      </c>
      <c r="B293" s="832" t="s">
        <v>2428</v>
      </c>
      <c r="C293" s="832" t="s">
        <v>2434</v>
      </c>
      <c r="D293" s="833" t="s">
        <v>5256</v>
      </c>
      <c r="E293" s="834" t="s">
        <v>2443</v>
      </c>
      <c r="F293" s="832" t="s">
        <v>2429</v>
      </c>
      <c r="G293" s="832" t="s">
        <v>2793</v>
      </c>
      <c r="H293" s="832" t="s">
        <v>596</v>
      </c>
      <c r="I293" s="832" t="s">
        <v>3096</v>
      </c>
      <c r="J293" s="832" t="s">
        <v>2795</v>
      </c>
      <c r="K293" s="832" t="s">
        <v>3097</v>
      </c>
      <c r="L293" s="835">
        <v>90.57</v>
      </c>
      <c r="M293" s="835">
        <v>271.70999999999998</v>
      </c>
      <c r="N293" s="832">
        <v>3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17</v>
      </c>
      <c r="B294" s="832" t="s">
        <v>2428</v>
      </c>
      <c r="C294" s="832" t="s">
        <v>2434</v>
      </c>
      <c r="D294" s="833" t="s">
        <v>5256</v>
      </c>
      <c r="E294" s="834" t="s">
        <v>2443</v>
      </c>
      <c r="F294" s="832" t="s">
        <v>2429</v>
      </c>
      <c r="G294" s="832" t="s">
        <v>3098</v>
      </c>
      <c r="H294" s="832" t="s">
        <v>596</v>
      </c>
      <c r="I294" s="832" t="s">
        <v>3099</v>
      </c>
      <c r="J294" s="832" t="s">
        <v>3100</v>
      </c>
      <c r="K294" s="832" t="s">
        <v>2117</v>
      </c>
      <c r="L294" s="835">
        <v>1301.26</v>
      </c>
      <c r="M294" s="835">
        <v>7807.5599999999995</v>
      </c>
      <c r="N294" s="832">
        <v>6</v>
      </c>
      <c r="O294" s="836">
        <v>2.5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17</v>
      </c>
      <c r="B295" s="832" t="s">
        <v>2428</v>
      </c>
      <c r="C295" s="832" t="s">
        <v>2434</v>
      </c>
      <c r="D295" s="833" t="s">
        <v>5256</v>
      </c>
      <c r="E295" s="834" t="s">
        <v>2443</v>
      </c>
      <c r="F295" s="832" t="s">
        <v>2429</v>
      </c>
      <c r="G295" s="832" t="s">
        <v>3101</v>
      </c>
      <c r="H295" s="832" t="s">
        <v>596</v>
      </c>
      <c r="I295" s="832" t="s">
        <v>3102</v>
      </c>
      <c r="J295" s="832" t="s">
        <v>689</v>
      </c>
      <c r="K295" s="832" t="s">
        <v>3103</v>
      </c>
      <c r="L295" s="835">
        <v>311.02</v>
      </c>
      <c r="M295" s="835">
        <v>311.02</v>
      </c>
      <c r="N295" s="832">
        <v>1</v>
      </c>
      <c r="O295" s="836">
        <v>0.5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17</v>
      </c>
      <c r="B296" s="832" t="s">
        <v>2428</v>
      </c>
      <c r="C296" s="832" t="s">
        <v>2434</v>
      </c>
      <c r="D296" s="833" t="s">
        <v>5256</v>
      </c>
      <c r="E296" s="834" t="s">
        <v>2443</v>
      </c>
      <c r="F296" s="832" t="s">
        <v>2429</v>
      </c>
      <c r="G296" s="832" t="s">
        <v>3104</v>
      </c>
      <c r="H296" s="832" t="s">
        <v>596</v>
      </c>
      <c r="I296" s="832" t="s">
        <v>3105</v>
      </c>
      <c r="J296" s="832" t="s">
        <v>3106</v>
      </c>
      <c r="K296" s="832" t="s">
        <v>2093</v>
      </c>
      <c r="L296" s="835">
        <v>1274.5999999999999</v>
      </c>
      <c r="M296" s="835">
        <v>10196.800000000001</v>
      </c>
      <c r="N296" s="832">
        <v>8</v>
      </c>
      <c r="O296" s="836">
        <v>4.5</v>
      </c>
      <c r="P296" s="835">
        <v>8922.2000000000007</v>
      </c>
      <c r="Q296" s="837">
        <v>0.875</v>
      </c>
      <c r="R296" s="832">
        <v>7</v>
      </c>
      <c r="S296" s="837">
        <v>0.875</v>
      </c>
      <c r="T296" s="836">
        <v>4</v>
      </c>
      <c r="U296" s="838">
        <v>0.88888888888888884</v>
      </c>
    </row>
    <row r="297" spans="1:21" ht="14.4" customHeight="1" x14ac:dyDescent="0.3">
      <c r="A297" s="831">
        <v>17</v>
      </c>
      <c r="B297" s="832" t="s">
        <v>2428</v>
      </c>
      <c r="C297" s="832" t="s">
        <v>2434</v>
      </c>
      <c r="D297" s="833" t="s">
        <v>5256</v>
      </c>
      <c r="E297" s="834" t="s">
        <v>2443</v>
      </c>
      <c r="F297" s="832" t="s">
        <v>2429</v>
      </c>
      <c r="G297" s="832" t="s">
        <v>2871</v>
      </c>
      <c r="H297" s="832" t="s">
        <v>649</v>
      </c>
      <c r="I297" s="832" t="s">
        <v>2116</v>
      </c>
      <c r="J297" s="832" t="s">
        <v>1051</v>
      </c>
      <c r="K297" s="832" t="s">
        <v>2117</v>
      </c>
      <c r="L297" s="835">
        <v>0</v>
      </c>
      <c r="M297" s="835">
        <v>0</v>
      </c>
      <c r="N297" s="832">
        <v>1</v>
      </c>
      <c r="O297" s="836">
        <v>1</v>
      </c>
      <c r="P297" s="835"/>
      <c r="Q297" s="837"/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17</v>
      </c>
      <c r="B298" s="832" t="s">
        <v>2428</v>
      </c>
      <c r="C298" s="832" t="s">
        <v>2434</v>
      </c>
      <c r="D298" s="833" t="s">
        <v>5256</v>
      </c>
      <c r="E298" s="834" t="s">
        <v>2443</v>
      </c>
      <c r="F298" s="832" t="s">
        <v>2429</v>
      </c>
      <c r="G298" s="832" t="s">
        <v>2871</v>
      </c>
      <c r="H298" s="832" t="s">
        <v>596</v>
      </c>
      <c r="I298" s="832" t="s">
        <v>3107</v>
      </c>
      <c r="J298" s="832" t="s">
        <v>3108</v>
      </c>
      <c r="K298" s="832" t="s">
        <v>2173</v>
      </c>
      <c r="L298" s="835">
        <v>0</v>
      </c>
      <c r="M298" s="835">
        <v>0</v>
      </c>
      <c r="N298" s="832">
        <v>1</v>
      </c>
      <c r="O298" s="836">
        <v>1</v>
      </c>
      <c r="P298" s="835"/>
      <c r="Q298" s="837"/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17</v>
      </c>
      <c r="B299" s="832" t="s">
        <v>2428</v>
      </c>
      <c r="C299" s="832" t="s">
        <v>2434</v>
      </c>
      <c r="D299" s="833" t="s">
        <v>5256</v>
      </c>
      <c r="E299" s="834" t="s">
        <v>2443</v>
      </c>
      <c r="F299" s="832" t="s">
        <v>2429</v>
      </c>
      <c r="G299" s="832" t="s">
        <v>2876</v>
      </c>
      <c r="H299" s="832" t="s">
        <v>596</v>
      </c>
      <c r="I299" s="832" t="s">
        <v>2877</v>
      </c>
      <c r="J299" s="832" t="s">
        <v>2878</v>
      </c>
      <c r="K299" s="832" t="s">
        <v>2879</v>
      </c>
      <c r="L299" s="835">
        <v>2469.7399999999998</v>
      </c>
      <c r="M299" s="835">
        <v>74092.2</v>
      </c>
      <c r="N299" s="832">
        <v>30</v>
      </c>
      <c r="O299" s="836">
        <v>6</v>
      </c>
      <c r="P299" s="835">
        <v>54334.28</v>
      </c>
      <c r="Q299" s="837">
        <v>0.73333333333333339</v>
      </c>
      <c r="R299" s="832">
        <v>22</v>
      </c>
      <c r="S299" s="837">
        <v>0.73333333333333328</v>
      </c>
      <c r="T299" s="836">
        <v>4.5</v>
      </c>
      <c r="U299" s="838">
        <v>0.75</v>
      </c>
    </row>
    <row r="300" spans="1:21" ht="14.4" customHeight="1" x14ac:dyDescent="0.3">
      <c r="A300" s="831">
        <v>17</v>
      </c>
      <c r="B300" s="832" t="s">
        <v>2428</v>
      </c>
      <c r="C300" s="832" t="s">
        <v>2434</v>
      </c>
      <c r="D300" s="833" t="s">
        <v>5256</v>
      </c>
      <c r="E300" s="834" t="s">
        <v>2443</v>
      </c>
      <c r="F300" s="832" t="s">
        <v>2429</v>
      </c>
      <c r="G300" s="832" t="s">
        <v>2896</v>
      </c>
      <c r="H300" s="832" t="s">
        <v>596</v>
      </c>
      <c r="I300" s="832" t="s">
        <v>2897</v>
      </c>
      <c r="J300" s="832" t="s">
        <v>2898</v>
      </c>
      <c r="K300" s="832" t="s">
        <v>2899</v>
      </c>
      <c r="L300" s="835">
        <v>275.77999999999997</v>
      </c>
      <c r="M300" s="835">
        <v>275.77999999999997</v>
      </c>
      <c r="N300" s="832">
        <v>1</v>
      </c>
      <c r="O300" s="836">
        <v>0.5</v>
      </c>
      <c r="P300" s="835">
        <v>275.77999999999997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17</v>
      </c>
      <c r="B301" s="832" t="s">
        <v>2428</v>
      </c>
      <c r="C301" s="832" t="s">
        <v>2434</v>
      </c>
      <c r="D301" s="833" t="s">
        <v>5256</v>
      </c>
      <c r="E301" s="834" t="s">
        <v>2443</v>
      </c>
      <c r="F301" s="832" t="s">
        <v>2429</v>
      </c>
      <c r="G301" s="832" t="s">
        <v>2896</v>
      </c>
      <c r="H301" s="832" t="s">
        <v>596</v>
      </c>
      <c r="I301" s="832" t="s">
        <v>2900</v>
      </c>
      <c r="J301" s="832" t="s">
        <v>2898</v>
      </c>
      <c r="K301" s="832" t="s">
        <v>2901</v>
      </c>
      <c r="L301" s="835">
        <v>1049.3399999999999</v>
      </c>
      <c r="M301" s="835">
        <v>3148.0199999999995</v>
      </c>
      <c r="N301" s="832">
        <v>3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17</v>
      </c>
      <c r="B302" s="832" t="s">
        <v>2428</v>
      </c>
      <c r="C302" s="832" t="s">
        <v>2434</v>
      </c>
      <c r="D302" s="833" t="s">
        <v>5256</v>
      </c>
      <c r="E302" s="834" t="s">
        <v>2443</v>
      </c>
      <c r="F302" s="832" t="s">
        <v>2429</v>
      </c>
      <c r="G302" s="832" t="s">
        <v>2896</v>
      </c>
      <c r="H302" s="832" t="s">
        <v>596</v>
      </c>
      <c r="I302" s="832" t="s">
        <v>2900</v>
      </c>
      <c r="J302" s="832" t="s">
        <v>2898</v>
      </c>
      <c r="K302" s="832" t="s">
        <v>2901</v>
      </c>
      <c r="L302" s="835">
        <v>366.3</v>
      </c>
      <c r="M302" s="835">
        <v>7692.2999999999993</v>
      </c>
      <c r="N302" s="832">
        <v>21</v>
      </c>
      <c r="O302" s="836">
        <v>5</v>
      </c>
      <c r="P302" s="835">
        <v>4761.8999999999996</v>
      </c>
      <c r="Q302" s="837">
        <v>0.61904761904761907</v>
      </c>
      <c r="R302" s="832">
        <v>13</v>
      </c>
      <c r="S302" s="837">
        <v>0.61904761904761907</v>
      </c>
      <c r="T302" s="836">
        <v>3</v>
      </c>
      <c r="U302" s="838">
        <v>0.6</v>
      </c>
    </row>
    <row r="303" spans="1:21" ht="14.4" customHeight="1" x14ac:dyDescent="0.3">
      <c r="A303" s="831">
        <v>17</v>
      </c>
      <c r="B303" s="832" t="s">
        <v>2428</v>
      </c>
      <c r="C303" s="832" t="s">
        <v>2434</v>
      </c>
      <c r="D303" s="833" t="s">
        <v>5256</v>
      </c>
      <c r="E303" s="834" t="s">
        <v>2443</v>
      </c>
      <c r="F303" s="832" t="s">
        <v>2429</v>
      </c>
      <c r="G303" s="832" t="s">
        <v>2896</v>
      </c>
      <c r="H303" s="832" t="s">
        <v>596</v>
      </c>
      <c r="I303" s="832" t="s">
        <v>3109</v>
      </c>
      <c r="J303" s="832" t="s">
        <v>2898</v>
      </c>
      <c r="K303" s="832" t="s">
        <v>2473</v>
      </c>
      <c r="L303" s="835">
        <v>1865.81</v>
      </c>
      <c r="M303" s="835">
        <v>31718.77</v>
      </c>
      <c r="N303" s="832">
        <v>17</v>
      </c>
      <c r="O303" s="836">
        <v>2</v>
      </c>
      <c r="P303" s="835">
        <v>11194.86</v>
      </c>
      <c r="Q303" s="837">
        <v>0.35294117647058826</v>
      </c>
      <c r="R303" s="832">
        <v>6</v>
      </c>
      <c r="S303" s="837">
        <v>0.35294117647058826</v>
      </c>
      <c r="T303" s="836">
        <v>0.5</v>
      </c>
      <c r="U303" s="838">
        <v>0.25</v>
      </c>
    </row>
    <row r="304" spans="1:21" ht="14.4" customHeight="1" x14ac:dyDescent="0.3">
      <c r="A304" s="831">
        <v>17</v>
      </c>
      <c r="B304" s="832" t="s">
        <v>2428</v>
      </c>
      <c r="C304" s="832" t="s">
        <v>2434</v>
      </c>
      <c r="D304" s="833" t="s">
        <v>5256</v>
      </c>
      <c r="E304" s="834" t="s">
        <v>2443</v>
      </c>
      <c r="F304" s="832" t="s">
        <v>2429</v>
      </c>
      <c r="G304" s="832" t="s">
        <v>2896</v>
      </c>
      <c r="H304" s="832" t="s">
        <v>596</v>
      </c>
      <c r="I304" s="832" t="s">
        <v>3109</v>
      </c>
      <c r="J304" s="832" t="s">
        <v>2898</v>
      </c>
      <c r="K304" s="832" t="s">
        <v>2473</v>
      </c>
      <c r="L304" s="835">
        <v>633.53</v>
      </c>
      <c r="M304" s="835">
        <v>24707.67</v>
      </c>
      <c r="N304" s="832">
        <v>39</v>
      </c>
      <c r="O304" s="836">
        <v>6.5</v>
      </c>
      <c r="P304" s="835">
        <v>10770.01</v>
      </c>
      <c r="Q304" s="837">
        <v>0.43589743589743596</v>
      </c>
      <c r="R304" s="832">
        <v>17</v>
      </c>
      <c r="S304" s="837">
        <v>0.4358974358974359</v>
      </c>
      <c r="T304" s="836">
        <v>3</v>
      </c>
      <c r="U304" s="838">
        <v>0.46153846153846156</v>
      </c>
    </row>
    <row r="305" spans="1:21" ht="14.4" customHeight="1" x14ac:dyDescent="0.3">
      <c r="A305" s="831">
        <v>17</v>
      </c>
      <c r="B305" s="832" t="s">
        <v>2428</v>
      </c>
      <c r="C305" s="832" t="s">
        <v>2434</v>
      </c>
      <c r="D305" s="833" t="s">
        <v>5256</v>
      </c>
      <c r="E305" s="834" t="s">
        <v>2443</v>
      </c>
      <c r="F305" s="832" t="s">
        <v>2429</v>
      </c>
      <c r="G305" s="832" t="s">
        <v>2896</v>
      </c>
      <c r="H305" s="832" t="s">
        <v>596</v>
      </c>
      <c r="I305" s="832" t="s">
        <v>2902</v>
      </c>
      <c r="J305" s="832" t="s">
        <v>2898</v>
      </c>
      <c r="K305" s="832" t="s">
        <v>2121</v>
      </c>
      <c r="L305" s="835">
        <v>489.69</v>
      </c>
      <c r="M305" s="835">
        <v>1469.07</v>
      </c>
      <c r="N305" s="832">
        <v>3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17</v>
      </c>
      <c r="B306" s="832" t="s">
        <v>2428</v>
      </c>
      <c r="C306" s="832" t="s">
        <v>2434</v>
      </c>
      <c r="D306" s="833" t="s">
        <v>5256</v>
      </c>
      <c r="E306" s="834" t="s">
        <v>2443</v>
      </c>
      <c r="F306" s="832" t="s">
        <v>2429</v>
      </c>
      <c r="G306" s="832" t="s">
        <v>2896</v>
      </c>
      <c r="H306" s="832" t="s">
        <v>596</v>
      </c>
      <c r="I306" s="832" t="s">
        <v>2902</v>
      </c>
      <c r="J306" s="832" t="s">
        <v>2898</v>
      </c>
      <c r="K306" s="832" t="s">
        <v>2121</v>
      </c>
      <c r="L306" s="835">
        <v>170.94</v>
      </c>
      <c r="M306" s="835">
        <v>341.88</v>
      </c>
      <c r="N306" s="832">
        <v>2</v>
      </c>
      <c r="O306" s="836">
        <v>1</v>
      </c>
      <c r="P306" s="835">
        <v>341.88</v>
      </c>
      <c r="Q306" s="837">
        <v>1</v>
      </c>
      <c r="R306" s="832">
        <v>2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17</v>
      </c>
      <c r="B307" s="832" t="s">
        <v>2428</v>
      </c>
      <c r="C307" s="832" t="s">
        <v>2434</v>
      </c>
      <c r="D307" s="833" t="s">
        <v>5256</v>
      </c>
      <c r="E307" s="834" t="s">
        <v>2443</v>
      </c>
      <c r="F307" s="832" t="s">
        <v>2429</v>
      </c>
      <c r="G307" s="832" t="s">
        <v>2896</v>
      </c>
      <c r="H307" s="832" t="s">
        <v>649</v>
      </c>
      <c r="I307" s="832" t="s">
        <v>3110</v>
      </c>
      <c r="J307" s="832" t="s">
        <v>3111</v>
      </c>
      <c r="K307" s="832" t="s">
        <v>2473</v>
      </c>
      <c r="L307" s="835">
        <v>633.53</v>
      </c>
      <c r="M307" s="835">
        <v>1900.59</v>
      </c>
      <c r="N307" s="832">
        <v>3</v>
      </c>
      <c r="O307" s="836">
        <v>0.5</v>
      </c>
      <c r="P307" s="835">
        <v>1900.59</v>
      </c>
      <c r="Q307" s="837">
        <v>1</v>
      </c>
      <c r="R307" s="832">
        <v>3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17</v>
      </c>
      <c r="B308" s="832" t="s">
        <v>2428</v>
      </c>
      <c r="C308" s="832" t="s">
        <v>2434</v>
      </c>
      <c r="D308" s="833" t="s">
        <v>5256</v>
      </c>
      <c r="E308" s="834" t="s">
        <v>2443</v>
      </c>
      <c r="F308" s="832" t="s">
        <v>2429</v>
      </c>
      <c r="G308" s="832" t="s">
        <v>2896</v>
      </c>
      <c r="H308" s="832" t="s">
        <v>649</v>
      </c>
      <c r="I308" s="832" t="s">
        <v>3112</v>
      </c>
      <c r="J308" s="832" t="s">
        <v>3111</v>
      </c>
      <c r="K308" s="832" t="s">
        <v>2648</v>
      </c>
      <c r="L308" s="835">
        <v>235.38</v>
      </c>
      <c r="M308" s="835">
        <v>706.14</v>
      </c>
      <c r="N308" s="832">
        <v>3</v>
      </c>
      <c r="O308" s="836">
        <v>0.5</v>
      </c>
      <c r="P308" s="835">
        <v>706.14</v>
      </c>
      <c r="Q308" s="837">
        <v>1</v>
      </c>
      <c r="R308" s="832">
        <v>3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17</v>
      </c>
      <c r="B309" s="832" t="s">
        <v>2428</v>
      </c>
      <c r="C309" s="832" t="s">
        <v>2434</v>
      </c>
      <c r="D309" s="833" t="s">
        <v>5256</v>
      </c>
      <c r="E309" s="834" t="s">
        <v>2443</v>
      </c>
      <c r="F309" s="832" t="s">
        <v>2429</v>
      </c>
      <c r="G309" s="832" t="s">
        <v>3113</v>
      </c>
      <c r="H309" s="832" t="s">
        <v>596</v>
      </c>
      <c r="I309" s="832" t="s">
        <v>3114</v>
      </c>
      <c r="J309" s="832" t="s">
        <v>3115</v>
      </c>
      <c r="K309" s="832" t="s">
        <v>3116</v>
      </c>
      <c r="L309" s="835">
        <v>189.37</v>
      </c>
      <c r="M309" s="835">
        <v>189.37</v>
      </c>
      <c r="N309" s="832">
        <v>1</v>
      </c>
      <c r="O309" s="836">
        <v>0.5</v>
      </c>
      <c r="P309" s="835">
        <v>189.37</v>
      </c>
      <c r="Q309" s="837">
        <v>1</v>
      </c>
      <c r="R309" s="832">
        <v>1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17</v>
      </c>
      <c r="B310" s="832" t="s">
        <v>2428</v>
      </c>
      <c r="C310" s="832" t="s">
        <v>2434</v>
      </c>
      <c r="D310" s="833" t="s">
        <v>5256</v>
      </c>
      <c r="E310" s="834" t="s">
        <v>2443</v>
      </c>
      <c r="F310" s="832" t="s">
        <v>2429</v>
      </c>
      <c r="G310" s="832" t="s">
        <v>3113</v>
      </c>
      <c r="H310" s="832" t="s">
        <v>596</v>
      </c>
      <c r="I310" s="832" t="s">
        <v>3117</v>
      </c>
      <c r="J310" s="832" t="s">
        <v>3115</v>
      </c>
      <c r="K310" s="832" t="s">
        <v>3118</v>
      </c>
      <c r="L310" s="835">
        <v>1513.6</v>
      </c>
      <c r="M310" s="835">
        <v>7567.9999999999991</v>
      </c>
      <c r="N310" s="832">
        <v>5</v>
      </c>
      <c r="O310" s="836">
        <v>1</v>
      </c>
      <c r="P310" s="835">
        <v>7567.9999999999991</v>
      </c>
      <c r="Q310" s="837">
        <v>1</v>
      </c>
      <c r="R310" s="832">
        <v>5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17</v>
      </c>
      <c r="B311" s="832" t="s">
        <v>2428</v>
      </c>
      <c r="C311" s="832" t="s">
        <v>2434</v>
      </c>
      <c r="D311" s="833" t="s">
        <v>5256</v>
      </c>
      <c r="E311" s="834" t="s">
        <v>2443</v>
      </c>
      <c r="F311" s="832" t="s">
        <v>2429</v>
      </c>
      <c r="G311" s="832" t="s">
        <v>3113</v>
      </c>
      <c r="H311" s="832" t="s">
        <v>596</v>
      </c>
      <c r="I311" s="832" t="s">
        <v>3119</v>
      </c>
      <c r="J311" s="832" t="s">
        <v>3115</v>
      </c>
      <c r="K311" s="832" t="s">
        <v>3120</v>
      </c>
      <c r="L311" s="835">
        <v>2270.39</v>
      </c>
      <c r="M311" s="835">
        <v>6811.17</v>
      </c>
      <c r="N311" s="832">
        <v>3</v>
      </c>
      <c r="O311" s="836">
        <v>1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17</v>
      </c>
      <c r="B312" s="832" t="s">
        <v>2428</v>
      </c>
      <c r="C312" s="832" t="s">
        <v>2434</v>
      </c>
      <c r="D312" s="833" t="s">
        <v>5256</v>
      </c>
      <c r="E312" s="834" t="s">
        <v>2443</v>
      </c>
      <c r="F312" s="832" t="s">
        <v>2429</v>
      </c>
      <c r="G312" s="832" t="s">
        <v>2906</v>
      </c>
      <c r="H312" s="832" t="s">
        <v>596</v>
      </c>
      <c r="I312" s="832" t="s">
        <v>3121</v>
      </c>
      <c r="J312" s="832" t="s">
        <v>3122</v>
      </c>
      <c r="K312" s="832" t="s">
        <v>3123</v>
      </c>
      <c r="L312" s="835">
        <v>33.549999999999997</v>
      </c>
      <c r="M312" s="835">
        <v>33.549999999999997</v>
      </c>
      <c r="N312" s="832">
        <v>1</v>
      </c>
      <c r="O312" s="836">
        <v>1</v>
      </c>
      <c r="P312" s="835">
        <v>33.549999999999997</v>
      </c>
      <c r="Q312" s="837">
        <v>1</v>
      </c>
      <c r="R312" s="832">
        <v>1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17</v>
      </c>
      <c r="B313" s="832" t="s">
        <v>2428</v>
      </c>
      <c r="C313" s="832" t="s">
        <v>2434</v>
      </c>
      <c r="D313" s="833" t="s">
        <v>5256</v>
      </c>
      <c r="E313" s="834" t="s">
        <v>2443</v>
      </c>
      <c r="F313" s="832" t="s">
        <v>2429</v>
      </c>
      <c r="G313" s="832" t="s">
        <v>2906</v>
      </c>
      <c r="H313" s="832" t="s">
        <v>596</v>
      </c>
      <c r="I313" s="832" t="s">
        <v>3124</v>
      </c>
      <c r="J313" s="832" t="s">
        <v>3122</v>
      </c>
      <c r="K313" s="832" t="s">
        <v>3125</v>
      </c>
      <c r="L313" s="835">
        <v>50.32</v>
      </c>
      <c r="M313" s="835">
        <v>50.32</v>
      </c>
      <c r="N313" s="832">
        <v>1</v>
      </c>
      <c r="O313" s="836">
        <v>1</v>
      </c>
      <c r="P313" s="835">
        <v>50.32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17</v>
      </c>
      <c r="B314" s="832" t="s">
        <v>2428</v>
      </c>
      <c r="C314" s="832" t="s">
        <v>2434</v>
      </c>
      <c r="D314" s="833" t="s">
        <v>5256</v>
      </c>
      <c r="E314" s="834" t="s">
        <v>2443</v>
      </c>
      <c r="F314" s="832" t="s">
        <v>2429</v>
      </c>
      <c r="G314" s="832" t="s">
        <v>2906</v>
      </c>
      <c r="H314" s="832" t="s">
        <v>596</v>
      </c>
      <c r="I314" s="832" t="s">
        <v>2907</v>
      </c>
      <c r="J314" s="832" t="s">
        <v>2908</v>
      </c>
      <c r="K314" s="832" t="s">
        <v>2909</v>
      </c>
      <c r="L314" s="835">
        <v>99.94</v>
      </c>
      <c r="M314" s="835">
        <v>99.94</v>
      </c>
      <c r="N314" s="832">
        <v>1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17</v>
      </c>
      <c r="B315" s="832" t="s">
        <v>2428</v>
      </c>
      <c r="C315" s="832" t="s">
        <v>2434</v>
      </c>
      <c r="D315" s="833" t="s">
        <v>5256</v>
      </c>
      <c r="E315" s="834" t="s">
        <v>2443</v>
      </c>
      <c r="F315" s="832" t="s">
        <v>2429</v>
      </c>
      <c r="G315" s="832" t="s">
        <v>3126</v>
      </c>
      <c r="H315" s="832" t="s">
        <v>596</v>
      </c>
      <c r="I315" s="832" t="s">
        <v>3127</v>
      </c>
      <c r="J315" s="832" t="s">
        <v>3128</v>
      </c>
      <c r="K315" s="832" t="s">
        <v>3129</v>
      </c>
      <c r="L315" s="835">
        <v>256.08</v>
      </c>
      <c r="M315" s="835">
        <v>4865.5200000000004</v>
      </c>
      <c r="N315" s="832">
        <v>19</v>
      </c>
      <c r="O315" s="836">
        <v>3.5</v>
      </c>
      <c r="P315" s="835">
        <v>4865.5200000000004</v>
      </c>
      <c r="Q315" s="837">
        <v>1</v>
      </c>
      <c r="R315" s="832">
        <v>19</v>
      </c>
      <c r="S315" s="837">
        <v>1</v>
      </c>
      <c r="T315" s="836">
        <v>3.5</v>
      </c>
      <c r="U315" s="838">
        <v>1</v>
      </c>
    </row>
    <row r="316" spans="1:21" ht="14.4" customHeight="1" x14ac:dyDescent="0.3">
      <c r="A316" s="831">
        <v>17</v>
      </c>
      <c r="B316" s="832" t="s">
        <v>2428</v>
      </c>
      <c r="C316" s="832" t="s">
        <v>2434</v>
      </c>
      <c r="D316" s="833" t="s">
        <v>5256</v>
      </c>
      <c r="E316" s="834" t="s">
        <v>2443</v>
      </c>
      <c r="F316" s="832" t="s">
        <v>2429</v>
      </c>
      <c r="G316" s="832" t="s">
        <v>3126</v>
      </c>
      <c r="H316" s="832" t="s">
        <v>596</v>
      </c>
      <c r="I316" s="832" t="s">
        <v>3130</v>
      </c>
      <c r="J316" s="832" t="s">
        <v>3128</v>
      </c>
      <c r="K316" s="832" t="s">
        <v>3131</v>
      </c>
      <c r="L316" s="835">
        <v>2048.64</v>
      </c>
      <c r="M316" s="835">
        <v>124967.03999999998</v>
      </c>
      <c r="N316" s="832">
        <v>61</v>
      </c>
      <c r="O316" s="836">
        <v>13.5</v>
      </c>
      <c r="P316" s="835">
        <v>88091.51999999999</v>
      </c>
      <c r="Q316" s="837">
        <v>0.70491803278688525</v>
      </c>
      <c r="R316" s="832">
        <v>43</v>
      </c>
      <c r="S316" s="837">
        <v>0.70491803278688525</v>
      </c>
      <c r="T316" s="836">
        <v>9.5</v>
      </c>
      <c r="U316" s="838">
        <v>0.70370370370370372</v>
      </c>
    </row>
    <row r="317" spans="1:21" ht="14.4" customHeight="1" x14ac:dyDescent="0.3">
      <c r="A317" s="831">
        <v>17</v>
      </c>
      <c r="B317" s="832" t="s">
        <v>2428</v>
      </c>
      <c r="C317" s="832" t="s">
        <v>2434</v>
      </c>
      <c r="D317" s="833" t="s">
        <v>5256</v>
      </c>
      <c r="E317" s="834" t="s">
        <v>2443</v>
      </c>
      <c r="F317" s="832" t="s">
        <v>2429</v>
      </c>
      <c r="G317" s="832" t="s">
        <v>3126</v>
      </c>
      <c r="H317" s="832" t="s">
        <v>596</v>
      </c>
      <c r="I317" s="832" t="s">
        <v>3132</v>
      </c>
      <c r="J317" s="832" t="s">
        <v>3128</v>
      </c>
      <c r="K317" s="832" t="s">
        <v>3133</v>
      </c>
      <c r="L317" s="835">
        <v>3072.96</v>
      </c>
      <c r="M317" s="835">
        <v>101407.67999999999</v>
      </c>
      <c r="N317" s="832">
        <v>33</v>
      </c>
      <c r="O317" s="836">
        <v>7</v>
      </c>
      <c r="P317" s="835">
        <v>49167.360000000001</v>
      </c>
      <c r="Q317" s="837">
        <v>0.48484848484848486</v>
      </c>
      <c r="R317" s="832">
        <v>16</v>
      </c>
      <c r="S317" s="837">
        <v>0.48484848484848486</v>
      </c>
      <c r="T317" s="836">
        <v>3</v>
      </c>
      <c r="U317" s="838">
        <v>0.42857142857142855</v>
      </c>
    </row>
    <row r="318" spans="1:21" ht="14.4" customHeight="1" x14ac:dyDescent="0.3">
      <c r="A318" s="831">
        <v>17</v>
      </c>
      <c r="B318" s="832" t="s">
        <v>2428</v>
      </c>
      <c r="C318" s="832" t="s">
        <v>2434</v>
      </c>
      <c r="D318" s="833" t="s">
        <v>5256</v>
      </c>
      <c r="E318" s="834" t="s">
        <v>2443</v>
      </c>
      <c r="F318" s="832" t="s">
        <v>2429</v>
      </c>
      <c r="G318" s="832" t="s">
        <v>3126</v>
      </c>
      <c r="H318" s="832" t="s">
        <v>596</v>
      </c>
      <c r="I318" s="832" t="s">
        <v>3134</v>
      </c>
      <c r="J318" s="832" t="s">
        <v>3128</v>
      </c>
      <c r="K318" s="832" t="s">
        <v>3135</v>
      </c>
      <c r="L318" s="835">
        <v>4097.29</v>
      </c>
      <c r="M318" s="835">
        <v>352366.94</v>
      </c>
      <c r="N318" s="832">
        <v>86</v>
      </c>
      <c r="O318" s="836">
        <v>13.5</v>
      </c>
      <c r="P318" s="835">
        <v>127015.99</v>
      </c>
      <c r="Q318" s="837">
        <v>0.3604651162790698</v>
      </c>
      <c r="R318" s="832">
        <v>31</v>
      </c>
      <c r="S318" s="837">
        <v>0.36046511627906974</v>
      </c>
      <c r="T318" s="836">
        <v>5</v>
      </c>
      <c r="U318" s="838">
        <v>0.37037037037037035</v>
      </c>
    </row>
    <row r="319" spans="1:21" ht="14.4" customHeight="1" x14ac:dyDescent="0.3">
      <c r="A319" s="831">
        <v>17</v>
      </c>
      <c r="B319" s="832" t="s">
        <v>2428</v>
      </c>
      <c r="C319" s="832" t="s">
        <v>2434</v>
      </c>
      <c r="D319" s="833" t="s">
        <v>5256</v>
      </c>
      <c r="E319" s="834" t="s">
        <v>2443</v>
      </c>
      <c r="F319" s="832" t="s">
        <v>2429</v>
      </c>
      <c r="G319" s="832" t="s">
        <v>2920</v>
      </c>
      <c r="H319" s="832" t="s">
        <v>596</v>
      </c>
      <c r="I319" s="832" t="s">
        <v>2921</v>
      </c>
      <c r="J319" s="832" t="s">
        <v>2922</v>
      </c>
      <c r="K319" s="832" t="s">
        <v>2923</v>
      </c>
      <c r="L319" s="835">
        <v>0</v>
      </c>
      <c r="M319" s="835">
        <v>0</v>
      </c>
      <c r="N319" s="832">
        <v>1</v>
      </c>
      <c r="O319" s="836">
        <v>0.5</v>
      </c>
      <c r="P319" s="835"/>
      <c r="Q319" s="837"/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17</v>
      </c>
      <c r="B320" s="832" t="s">
        <v>2428</v>
      </c>
      <c r="C320" s="832" t="s">
        <v>2434</v>
      </c>
      <c r="D320" s="833" t="s">
        <v>5256</v>
      </c>
      <c r="E320" s="834" t="s">
        <v>2443</v>
      </c>
      <c r="F320" s="832" t="s">
        <v>2429</v>
      </c>
      <c r="G320" s="832" t="s">
        <v>2924</v>
      </c>
      <c r="H320" s="832" t="s">
        <v>596</v>
      </c>
      <c r="I320" s="832" t="s">
        <v>2925</v>
      </c>
      <c r="J320" s="832" t="s">
        <v>871</v>
      </c>
      <c r="K320" s="832" t="s">
        <v>872</v>
      </c>
      <c r="L320" s="835">
        <v>107.27</v>
      </c>
      <c r="M320" s="835">
        <v>6972.5499999999993</v>
      </c>
      <c r="N320" s="832">
        <v>65</v>
      </c>
      <c r="O320" s="836">
        <v>25.5</v>
      </c>
      <c r="P320" s="835">
        <v>2896.29</v>
      </c>
      <c r="Q320" s="837">
        <v>0.41538461538461541</v>
      </c>
      <c r="R320" s="832">
        <v>27</v>
      </c>
      <c r="S320" s="837">
        <v>0.41538461538461541</v>
      </c>
      <c r="T320" s="836">
        <v>11</v>
      </c>
      <c r="U320" s="838">
        <v>0.43137254901960786</v>
      </c>
    </row>
    <row r="321" spans="1:21" ht="14.4" customHeight="1" x14ac:dyDescent="0.3">
      <c r="A321" s="831">
        <v>17</v>
      </c>
      <c r="B321" s="832" t="s">
        <v>2428</v>
      </c>
      <c r="C321" s="832" t="s">
        <v>2434</v>
      </c>
      <c r="D321" s="833" t="s">
        <v>5256</v>
      </c>
      <c r="E321" s="834" t="s">
        <v>2443</v>
      </c>
      <c r="F321" s="832" t="s">
        <v>2429</v>
      </c>
      <c r="G321" s="832" t="s">
        <v>2924</v>
      </c>
      <c r="H321" s="832" t="s">
        <v>596</v>
      </c>
      <c r="I321" s="832" t="s">
        <v>2926</v>
      </c>
      <c r="J321" s="832" t="s">
        <v>871</v>
      </c>
      <c r="K321" s="832" t="s">
        <v>872</v>
      </c>
      <c r="L321" s="835">
        <v>107.27</v>
      </c>
      <c r="M321" s="835">
        <v>429.08</v>
      </c>
      <c r="N321" s="832">
        <v>4</v>
      </c>
      <c r="O321" s="836">
        <v>2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17</v>
      </c>
      <c r="B322" s="832" t="s">
        <v>2428</v>
      </c>
      <c r="C322" s="832" t="s">
        <v>2434</v>
      </c>
      <c r="D322" s="833" t="s">
        <v>5256</v>
      </c>
      <c r="E322" s="834" t="s">
        <v>2443</v>
      </c>
      <c r="F322" s="832" t="s">
        <v>2429</v>
      </c>
      <c r="G322" s="832" t="s">
        <v>3136</v>
      </c>
      <c r="H322" s="832" t="s">
        <v>596</v>
      </c>
      <c r="I322" s="832" t="s">
        <v>3137</v>
      </c>
      <c r="J322" s="832" t="s">
        <v>3138</v>
      </c>
      <c r="K322" s="832" t="s">
        <v>3139</v>
      </c>
      <c r="L322" s="835">
        <v>2048</v>
      </c>
      <c r="M322" s="835">
        <v>26624</v>
      </c>
      <c r="N322" s="832">
        <v>13</v>
      </c>
      <c r="O322" s="836">
        <v>6.5</v>
      </c>
      <c r="P322" s="835">
        <v>14336</v>
      </c>
      <c r="Q322" s="837">
        <v>0.53846153846153844</v>
      </c>
      <c r="R322" s="832">
        <v>7</v>
      </c>
      <c r="S322" s="837">
        <v>0.53846153846153844</v>
      </c>
      <c r="T322" s="836">
        <v>4.5</v>
      </c>
      <c r="U322" s="838">
        <v>0.69230769230769229</v>
      </c>
    </row>
    <row r="323" spans="1:21" ht="14.4" customHeight="1" x14ac:dyDescent="0.3">
      <c r="A323" s="831">
        <v>17</v>
      </c>
      <c r="B323" s="832" t="s">
        <v>2428</v>
      </c>
      <c r="C323" s="832" t="s">
        <v>2434</v>
      </c>
      <c r="D323" s="833" t="s">
        <v>5256</v>
      </c>
      <c r="E323" s="834" t="s">
        <v>2443</v>
      </c>
      <c r="F323" s="832" t="s">
        <v>2429</v>
      </c>
      <c r="G323" s="832" t="s">
        <v>3136</v>
      </c>
      <c r="H323" s="832" t="s">
        <v>596</v>
      </c>
      <c r="I323" s="832" t="s">
        <v>3140</v>
      </c>
      <c r="J323" s="832" t="s">
        <v>3138</v>
      </c>
      <c r="K323" s="832" t="s">
        <v>3141</v>
      </c>
      <c r="L323" s="835">
        <v>677.28</v>
      </c>
      <c r="M323" s="835">
        <v>2031.84</v>
      </c>
      <c r="N323" s="832">
        <v>3</v>
      </c>
      <c r="O323" s="836">
        <v>1.5</v>
      </c>
      <c r="P323" s="835">
        <v>677.28</v>
      </c>
      <c r="Q323" s="837">
        <v>0.33333333333333331</v>
      </c>
      <c r="R323" s="832">
        <v>1</v>
      </c>
      <c r="S323" s="837">
        <v>0.33333333333333331</v>
      </c>
      <c r="T323" s="836">
        <v>0.5</v>
      </c>
      <c r="U323" s="838">
        <v>0.33333333333333331</v>
      </c>
    </row>
    <row r="324" spans="1:21" ht="14.4" customHeight="1" x14ac:dyDescent="0.3">
      <c r="A324" s="831">
        <v>17</v>
      </c>
      <c r="B324" s="832" t="s">
        <v>2428</v>
      </c>
      <c r="C324" s="832" t="s">
        <v>2434</v>
      </c>
      <c r="D324" s="833" t="s">
        <v>5256</v>
      </c>
      <c r="E324" s="834" t="s">
        <v>2443</v>
      </c>
      <c r="F324" s="832" t="s">
        <v>2429</v>
      </c>
      <c r="G324" s="832" t="s">
        <v>3136</v>
      </c>
      <c r="H324" s="832" t="s">
        <v>596</v>
      </c>
      <c r="I324" s="832" t="s">
        <v>3142</v>
      </c>
      <c r="J324" s="832" t="s">
        <v>3138</v>
      </c>
      <c r="K324" s="832" t="s">
        <v>3143</v>
      </c>
      <c r="L324" s="835">
        <v>1985</v>
      </c>
      <c r="M324" s="835">
        <v>3970</v>
      </c>
      <c r="N324" s="832">
        <v>2</v>
      </c>
      <c r="O324" s="836">
        <v>1</v>
      </c>
      <c r="P324" s="835">
        <v>3970</v>
      </c>
      <c r="Q324" s="837">
        <v>1</v>
      </c>
      <c r="R324" s="832">
        <v>2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17</v>
      </c>
      <c r="B325" s="832" t="s">
        <v>2428</v>
      </c>
      <c r="C325" s="832" t="s">
        <v>2434</v>
      </c>
      <c r="D325" s="833" t="s">
        <v>5256</v>
      </c>
      <c r="E325" s="834" t="s">
        <v>2443</v>
      </c>
      <c r="F325" s="832" t="s">
        <v>2430</v>
      </c>
      <c r="G325" s="832" t="s">
        <v>2615</v>
      </c>
      <c r="H325" s="832" t="s">
        <v>596</v>
      </c>
      <c r="I325" s="832" t="s">
        <v>3144</v>
      </c>
      <c r="J325" s="832" t="s">
        <v>2617</v>
      </c>
      <c r="K325" s="832"/>
      <c r="L325" s="835">
        <v>0</v>
      </c>
      <c r="M325" s="835">
        <v>0</v>
      </c>
      <c r="N325" s="832">
        <v>3</v>
      </c>
      <c r="O325" s="836">
        <v>3</v>
      </c>
      <c r="P325" s="835">
        <v>0</v>
      </c>
      <c r="Q325" s="837"/>
      <c r="R325" s="832">
        <v>1</v>
      </c>
      <c r="S325" s="837">
        <v>0.33333333333333331</v>
      </c>
      <c r="T325" s="836">
        <v>1</v>
      </c>
      <c r="U325" s="838">
        <v>0.33333333333333331</v>
      </c>
    </row>
    <row r="326" spans="1:21" ht="14.4" customHeight="1" x14ac:dyDescent="0.3">
      <c r="A326" s="831">
        <v>17</v>
      </c>
      <c r="B326" s="832" t="s">
        <v>2428</v>
      </c>
      <c r="C326" s="832" t="s">
        <v>2434</v>
      </c>
      <c r="D326" s="833" t="s">
        <v>5256</v>
      </c>
      <c r="E326" s="834" t="s">
        <v>2443</v>
      </c>
      <c r="F326" s="832" t="s">
        <v>2430</v>
      </c>
      <c r="G326" s="832" t="s">
        <v>2615</v>
      </c>
      <c r="H326" s="832" t="s">
        <v>596</v>
      </c>
      <c r="I326" s="832" t="s">
        <v>3145</v>
      </c>
      <c r="J326" s="832" t="s">
        <v>2617</v>
      </c>
      <c r="K326" s="832"/>
      <c r="L326" s="835">
        <v>0</v>
      </c>
      <c r="M326" s="835">
        <v>0</v>
      </c>
      <c r="N326" s="832">
        <v>8</v>
      </c>
      <c r="O326" s="836">
        <v>7</v>
      </c>
      <c r="P326" s="835">
        <v>0</v>
      </c>
      <c r="Q326" s="837"/>
      <c r="R326" s="832">
        <v>6</v>
      </c>
      <c r="S326" s="837">
        <v>0.75</v>
      </c>
      <c r="T326" s="836">
        <v>5</v>
      </c>
      <c r="U326" s="838">
        <v>0.7142857142857143</v>
      </c>
    </row>
    <row r="327" spans="1:21" ht="14.4" customHeight="1" x14ac:dyDescent="0.3">
      <c r="A327" s="831">
        <v>17</v>
      </c>
      <c r="B327" s="832" t="s">
        <v>2428</v>
      </c>
      <c r="C327" s="832" t="s">
        <v>2434</v>
      </c>
      <c r="D327" s="833" t="s">
        <v>5256</v>
      </c>
      <c r="E327" s="834" t="s">
        <v>2443</v>
      </c>
      <c r="F327" s="832" t="s">
        <v>2430</v>
      </c>
      <c r="G327" s="832" t="s">
        <v>2615</v>
      </c>
      <c r="H327" s="832" t="s">
        <v>596</v>
      </c>
      <c r="I327" s="832" t="s">
        <v>3146</v>
      </c>
      <c r="J327" s="832" t="s">
        <v>2617</v>
      </c>
      <c r="K327" s="832"/>
      <c r="L327" s="835">
        <v>0</v>
      </c>
      <c r="M327" s="835">
        <v>0</v>
      </c>
      <c r="N327" s="832">
        <v>2</v>
      </c>
      <c r="O327" s="836">
        <v>2</v>
      </c>
      <c r="P327" s="835"/>
      <c r="Q327" s="837"/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17</v>
      </c>
      <c r="B328" s="832" t="s">
        <v>2428</v>
      </c>
      <c r="C328" s="832" t="s">
        <v>2434</v>
      </c>
      <c r="D328" s="833" t="s">
        <v>5256</v>
      </c>
      <c r="E328" s="834" t="s">
        <v>2443</v>
      </c>
      <c r="F328" s="832" t="s">
        <v>2430</v>
      </c>
      <c r="G328" s="832" t="s">
        <v>2615</v>
      </c>
      <c r="H328" s="832" t="s">
        <v>596</v>
      </c>
      <c r="I328" s="832" t="s">
        <v>2532</v>
      </c>
      <c r="J328" s="832" t="s">
        <v>2617</v>
      </c>
      <c r="K328" s="832"/>
      <c r="L328" s="835">
        <v>18.809999999999999</v>
      </c>
      <c r="M328" s="835">
        <v>18.809999999999999</v>
      </c>
      <c r="N328" s="832">
        <v>1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17</v>
      </c>
      <c r="B329" s="832" t="s">
        <v>2428</v>
      </c>
      <c r="C329" s="832" t="s">
        <v>2434</v>
      </c>
      <c r="D329" s="833" t="s">
        <v>5256</v>
      </c>
      <c r="E329" s="834" t="s">
        <v>2443</v>
      </c>
      <c r="F329" s="832" t="s">
        <v>2431</v>
      </c>
      <c r="G329" s="832" t="s">
        <v>3147</v>
      </c>
      <c r="H329" s="832" t="s">
        <v>596</v>
      </c>
      <c r="I329" s="832" t="s">
        <v>3148</v>
      </c>
      <c r="J329" s="832" t="s">
        <v>3149</v>
      </c>
      <c r="K329" s="832" t="s">
        <v>3150</v>
      </c>
      <c r="L329" s="835">
        <v>300</v>
      </c>
      <c r="M329" s="835">
        <v>600</v>
      </c>
      <c r="N329" s="832">
        <v>2</v>
      </c>
      <c r="O329" s="836">
        <v>1</v>
      </c>
      <c r="P329" s="835">
        <v>600</v>
      </c>
      <c r="Q329" s="837">
        <v>1</v>
      </c>
      <c r="R329" s="832">
        <v>2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17</v>
      </c>
      <c r="B330" s="832" t="s">
        <v>2428</v>
      </c>
      <c r="C330" s="832" t="s">
        <v>2434</v>
      </c>
      <c r="D330" s="833" t="s">
        <v>5256</v>
      </c>
      <c r="E330" s="834" t="s">
        <v>2443</v>
      </c>
      <c r="F330" s="832" t="s">
        <v>2431</v>
      </c>
      <c r="G330" s="832" t="s">
        <v>3151</v>
      </c>
      <c r="H330" s="832" t="s">
        <v>596</v>
      </c>
      <c r="I330" s="832" t="s">
        <v>3152</v>
      </c>
      <c r="J330" s="832" t="s">
        <v>3153</v>
      </c>
      <c r="K330" s="832" t="s">
        <v>3154</v>
      </c>
      <c r="L330" s="835">
        <v>11298.75</v>
      </c>
      <c r="M330" s="835">
        <v>11298.75</v>
      </c>
      <c r="N330" s="832">
        <v>1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17</v>
      </c>
      <c r="B331" s="832" t="s">
        <v>2428</v>
      </c>
      <c r="C331" s="832" t="s">
        <v>2434</v>
      </c>
      <c r="D331" s="833" t="s">
        <v>5256</v>
      </c>
      <c r="E331" s="834" t="s">
        <v>2446</v>
      </c>
      <c r="F331" s="832" t="s">
        <v>2429</v>
      </c>
      <c r="G331" s="832" t="s">
        <v>2931</v>
      </c>
      <c r="H331" s="832" t="s">
        <v>596</v>
      </c>
      <c r="I331" s="832" t="s">
        <v>3155</v>
      </c>
      <c r="J331" s="832" t="s">
        <v>3156</v>
      </c>
      <c r="K331" s="832" t="s">
        <v>2108</v>
      </c>
      <c r="L331" s="835">
        <v>9.4</v>
      </c>
      <c r="M331" s="835">
        <v>9.4</v>
      </c>
      <c r="N331" s="832">
        <v>1</v>
      </c>
      <c r="O331" s="836">
        <v>1</v>
      </c>
      <c r="P331" s="835">
        <v>9.4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17</v>
      </c>
      <c r="B332" s="832" t="s">
        <v>2428</v>
      </c>
      <c r="C332" s="832" t="s">
        <v>2434</v>
      </c>
      <c r="D332" s="833" t="s">
        <v>5256</v>
      </c>
      <c r="E332" s="834" t="s">
        <v>2446</v>
      </c>
      <c r="F332" s="832" t="s">
        <v>2429</v>
      </c>
      <c r="G332" s="832" t="s">
        <v>2480</v>
      </c>
      <c r="H332" s="832" t="s">
        <v>596</v>
      </c>
      <c r="I332" s="832" t="s">
        <v>3157</v>
      </c>
      <c r="J332" s="832" t="s">
        <v>3158</v>
      </c>
      <c r="K332" s="832" t="s">
        <v>2232</v>
      </c>
      <c r="L332" s="835">
        <v>139.77000000000001</v>
      </c>
      <c r="M332" s="835">
        <v>139.77000000000001</v>
      </c>
      <c r="N332" s="832">
        <v>1</v>
      </c>
      <c r="O332" s="836">
        <v>0.5</v>
      </c>
      <c r="P332" s="835">
        <v>139.77000000000001</v>
      </c>
      <c r="Q332" s="837">
        <v>1</v>
      </c>
      <c r="R332" s="832">
        <v>1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17</v>
      </c>
      <c r="B333" s="832" t="s">
        <v>2428</v>
      </c>
      <c r="C333" s="832" t="s">
        <v>2434</v>
      </c>
      <c r="D333" s="833" t="s">
        <v>5256</v>
      </c>
      <c r="E333" s="834" t="s">
        <v>2446</v>
      </c>
      <c r="F333" s="832" t="s">
        <v>2429</v>
      </c>
      <c r="G333" s="832" t="s">
        <v>2515</v>
      </c>
      <c r="H333" s="832" t="s">
        <v>596</v>
      </c>
      <c r="I333" s="832" t="s">
        <v>2521</v>
      </c>
      <c r="J333" s="832" t="s">
        <v>2517</v>
      </c>
      <c r="K333" s="832" t="s">
        <v>2522</v>
      </c>
      <c r="L333" s="835">
        <v>2026.32</v>
      </c>
      <c r="M333" s="835">
        <v>6078.96</v>
      </c>
      <c r="N333" s="832">
        <v>3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17</v>
      </c>
      <c r="B334" s="832" t="s">
        <v>2428</v>
      </c>
      <c r="C334" s="832" t="s">
        <v>2434</v>
      </c>
      <c r="D334" s="833" t="s">
        <v>5256</v>
      </c>
      <c r="E334" s="834" t="s">
        <v>2446</v>
      </c>
      <c r="F334" s="832" t="s">
        <v>2429</v>
      </c>
      <c r="G334" s="832" t="s">
        <v>3159</v>
      </c>
      <c r="H334" s="832" t="s">
        <v>596</v>
      </c>
      <c r="I334" s="832" t="s">
        <v>3160</v>
      </c>
      <c r="J334" s="832" t="s">
        <v>1208</v>
      </c>
      <c r="K334" s="832" t="s">
        <v>673</v>
      </c>
      <c r="L334" s="835">
        <v>42.05</v>
      </c>
      <c r="M334" s="835">
        <v>84.1</v>
      </c>
      <c r="N334" s="832">
        <v>2</v>
      </c>
      <c r="O334" s="836">
        <v>1</v>
      </c>
      <c r="P334" s="835">
        <v>84.1</v>
      </c>
      <c r="Q334" s="837">
        <v>1</v>
      </c>
      <c r="R334" s="832">
        <v>2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17</v>
      </c>
      <c r="B335" s="832" t="s">
        <v>2428</v>
      </c>
      <c r="C335" s="832" t="s">
        <v>2434</v>
      </c>
      <c r="D335" s="833" t="s">
        <v>5256</v>
      </c>
      <c r="E335" s="834" t="s">
        <v>2446</v>
      </c>
      <c r="F335" s="832" t="s">
        <v>2429</v>
      </c>
      <c r="G335" s="832" t="s">
        <v>2539</v>
      </c>
      <c r="H335" s="832" t="s">
        <v>596</v>
      </c>
      <c r="I335" s="832" t="s">
        <v>3161</v>
      </c>
      <c r="J335" s="832" t="s">
        <v>3162</v>
      </c>
      <c r="K335" s="832" t="s">
        <v>3163</v>
      </c>
      <c r="L335" s="835">
        <v>35.25</v>
      </c>
      <c r="M335" s="835">
        <v>35.25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17</v>
      </c>
      <c r="B336" s="832" t="s">
        <v>2428</v>
      </c>
      <c r="C336" s="832" t="s">
        <v>2434</v>
      </c>
      <c r="D336" s="833" t="s">
        <v>5256</v>
      </c>
      <c r="E336" s="834" t="s">
        <v>2446</v>
      </c>
      <c r="F336" s="832" t="s">
        <v>2429</v>
      </c>
      <c r="G336" s="832" t="s">
        <v>2568</v>
      </c>
      <c r="H336" s="832" t="s">
        <v>649</v>
      </c>
      <c r="I336" s="832" t="s">
        <v>2127</v>
      </c>
      <c r="J336" s="832" t="s">
        <v>2128</v>
      </c>
      <c r="K336" s="832" t="s">
        <v>2129</v>
      </c>
      <c r="L336" s="835">
        <v>561.76</v>
      </c>
      <c r="M336" s="835">
        <v>561.76</v>
      </c>
      <c r="N336" s="832">
        <v>1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17</v>
      </c>
      <c r="B337" s="832" t="s">
        <v>2428</v>
      </c>
      <c r="C337" s="832" t="s">
        <v>2434</v>
      </c>
      <c r="D337" s="833" t="s">
        <v>5256</v>
      </c>
      <c r="E337" s="834" t="s">
        <v>2446</v>
      </c>
      <c r="F337" s="832" t="s">
        <v>2429</v>
      </c>
      <c r="G337" s="832" t="s">
        <v>2568</v>
      </c>
      <c r="H337" s="832" t="s">
        <v>649</v>
      </c>
      <c r="I337" s="832" t="s">
        <v>3164</v>
      </c>
      <c r="J337" s="832" t="s">
        <v>2128</v>
      </c>
      <c r="K337" s="832" t="s">
        <v>3165</v>
      </c>
      <c r="L337" s="835">
        <v>70.23</v>
      </c>
      <c r="M337" s="835">
        <v>70.23</v>
      </c>
      <c r="N337" s="832">
        <v>1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17</v>
      </c>
      <c r="B338" s="832" t="s">
        <v>2428</v>
      </c>
      <c r="C338" s="832" t="s">
        <v>2434</v>
      </c>
      <c r="D338" s="833" t="s">
        <v>5256</v>
      </c>
      <c r="E338" s="834" t="s">
        <v>2446</v>
      </c>
      <c r="F338" s="832" t="s">
        <v>2429</v>
      </c>
      <c r="G338" s="832" t="s">
        <v>2593</v>
      </c>
      <c r="H338" s="832" t="s">
        <v>596</v>
      </c>
      <c r="I338" s="832" t="s">
        <v>2977</v>
      </c>
      <c r="J338" s="832" t="s">
        <v>2595</v>
      </c>
      <c r="K338" s="832" t="s">
        <v>2978</v>
      </c>
      <c r="L338" s="835">
        <v>169.73</v>
      </c>
      <c r="M338" s="835">
        <v>169.73</v>
      </c>
      <c r="N338" s="832">
        <v>1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17</v>
      </c>
      <c r="B339" s="832" t="s">
        <v>2428</v>
      </c>
      <c r="C339" s="832" t="s">
        <v>2434</v>
      </c>
      <c r="D339" s="833" t="s">
        <v>5256</v>
      </c>
      <c r="E339" s="834" t="s">
        <v>2446</v>
      </c>
      <c r="F339" s="832" t="s">
        <v>2429</v>
      </c>
      <c r="G339" s="832" t="s">
        <v>2632</v>
      </c>
      <c r="H339" s="832" t="s">
        <v>596</v>
      </c>
      <c r="I339" s="832" t="s">
        <v>2633</v>
      </c>
      <c r="J339" s="832" t="s">
        <v>1563</v>
      </c>
      <c r="K339" s="832" t="s">
        <v>2634</v>
      </c>
      <c r="L339" s="835">
        <v>24.37</v>
      </c>
      <c r="M339" s="835">
        <v>48.74</v>
      </c>
      <c r="N339" s="832">
        <v>2</v>
      </c>
      <c r="O339" s="836">
        <v>1.5</v>
      </c>
      <c r="P339" s="835">
        <v>24.37</v>
      </c>
      <c r="Q339" s="837">
        <v>0.5</v>
      </c>
      <c r="R339" s="832">
        <v>1</v>
      </c>
      <c r="S339" s="837">
        <v>0.5</v>
      </c>
      <c r="T339" s="836">
        <v>0.5</v>
      </c>
      <c r="U339" s="838">
        <v>0.33333333333333331</v>
      </c>
    </row>
    <row r="340" spans="1:21" ht="14.4" customHeight="1" x14ac:dyDescent="0.3">
      <c r="A340" s="831">
        <v>17</v>
      </c>
      <c r="B340" s="832" t="s">
        <v>2428</v>
      </c>
      <c r="C340" s="832" t="s">
        <v>2434</v>
      </c>
      <c r="D340" s="833" t="s">
        <v>5256</v>
      </c>
      <c r="E340" s="834" t="s">
        <v>2446</v>
      </c>
      <c r="F340" s="832" t="s">
        <v>2429</v>
      </c>
      <c r="G340" s="832" t="s">
        <v>2635</v>
      </c>
      <c r="H340" s="832" t="s">
        <v>596</v>
      </c>
      <c r="I340" s="832" t="s">
        <v>2636</v>
      </c>
      <c r="J340" s="832" t="s">
        <v>2637</v>
      </c>
      <c r="K340" s="832" t="s">
        <v>2638</v>
      </c>
      <c r="L340" s="835">
        <v>300.33</v>
      </c>
      <c r="M340" s="835">
        <v>300.33</v>
      </c>
      <c r="N340" s="832">
        <v>1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17</v>
      </c>
      <c r="B341" s="832" t="s">
        <v>2428</v>
      </c>
      <c r="C341" s="832" t="s">
        <v>2434</v>
      </c>
      <c r="D341" s="833" t="s">
        <v>5256</v>
      </c>
      <c r="E341" s="834" t="s">
        <v>2446</v>
      </c>
      <c r="F341" s="832" t="s">
        <v>2429</v>
      </c>
      <c r="G341" s="832" t="s">
        <v>2635</v>
      </c>
      <c r="H341" s="832" t="s">
        <v>596</v>
      </c>
      <c r="I341" s="832" t="s">
        <v>2641</v>
      </c>
      <c r="J341" s="832" t="s">
        <v>2637</v>
      </c>
      <c r="K341" s="832" t="s">
        <v>2638</v>
      </c>
      <c r="L341" s="835">
        <v>300.33</v>
      </c>
      <c r="M341" s="835">
        <v>300.33</v>
      </c>
      <c r="N341" s="832">
        <v>1</v>
      </c>
      <c r="O341" s="836">
        <v>1</v>
      </c>
      <c r="P341" s="835">
        <v>300.33</v>
      </c>
      <c r="Q341" s="837">
        <v>1</v>
      </c>
      <c r="R341" s="832">
        <v>1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17</v>
      </c>
      <c r="B342" s="832" t="s">
        <v>2428</v>
      </c>
      <c r="C342" s="832" t="s">
        <v>2434</v>
      </c>
      <c r="D342" s="833" t="s">
        <v>5256</v>
      </c>
      <c r="E342" s="834" t="s">
        <v>2446</v>
      </c>
      <c r="F342" s="832" t="s">
        <v>2429</v>
      </c>
      <c r="G342" s="832" t="s">
        <v>2653</v>
      </c>
      <c r="H342" s="832" t="s">
        <v>596</v>
      </c>
      <c r="I342" s="832" t="s">
        <v>2656</v>
      </c>
      <c r="J342" s="832" t="s">
        <v>1180</v>
      </c>
      <c r="K342" s="832" t="s">
        <v>2657</v>
      </c>
      <c r="L342" s="835">
        <v>52.75</v>
      </c>
      <c r="M342" s="835">
        <v>52.75</v>
      </c>
      <c r="N342" s="832">
        <v>1</v>
      </c>
      <c r="O342" s="836">
        <v>0.5</v>
      </c>
      <c r="P342" s="835">
        <v>52.75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17</v>
      </c>
      <c r="B343" s="832" t="s">
        <v>2428</v>
      </c>
      <c r="C343" s="832" t="s">
        <v>2434</v>
      </c>
      <c r="D343" s="833" t="s">
        <v>5256</v>
      </c>
      <c r="E343" s="834" t="s">
        <v>2446</v>
      </c>
      <c r="F343" s="832" t="s">
        <v>2429</v>
      </c>
      <c r="G343" s="832" t="s">
        <v>2666</v>
      </c>
      <c r="H343" s="832" t="s">
        <v>649</v>
      </c>
      <c r="I343" s="832" t="s">
        <v>2318</v>
      </c>
      <c r="J343" s="832" t="s">
        <v>2084</v>
      </c>
      <c r="K343" s="832" t="s">
        <v>2319</v>
      </c>
      <c r="L343" s="835">
        <v>366.31</v>
      </c>
      <c r="M343" s="835">
        <v>366.31</v>
      </c>
      <c r="N343" s="832">
        <v>1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17</v>
      </c>
      <c r="B344" s="832" t="s">
        <v>2428</v>
      </c>
      <c r="C344" s="832" t="s">
        <v>2434</v>
      </c>
      <c r="D344" s="833" t="s">
        <v>5256</v>
      </c>
      <c r="E344" s="834" t="s">
        <v>2446</v>
      </c>
      <c r="F344" s="832" t="s">
        <v>2429</v>
      </c>
      <c r="G344" s="832" t="s">
        <v>3166</v>
      </c>
      <c r="H344" s="832" t="s">
        <v>596</v>
      </c>
      <c r="I344" s="832" t="s">
        <v>3167</v>
      </c>
      <c r="J344" s="832" t="s">
        <v>3168</v>
      </c>
      <c r="K344" s="832" t="s">
        <v>2821</v>
      </c>
      <c r="L344" s="835">
        <v>90.95</v>
      </c>
      <c r="M344" s="835">
        <v>181.9</v>
      </c>
      <c r="N344" s="832">
        <v>2</v>
      </c>
      <c r="O344" s="836">
        <v>2</v>
      </c>
      <c r="P344" s="835">
        <v>90.95</v>
      </c>
      <c r="Q344" s="837">
        <v>0.5</v>
      </c>
      <c r="R344" s="832">
        <v>1</v>
      </c>
      <c r="S344" s="837">
        <v>0.5</v>
      </c>
      <c r="T344" s="836">
        <v>1</v>
      </c>
      <c r="U344" s="838">
        <v>0.5</v>
      </c>
    </row>
    <row r="345" spans="1:21" ht="14.4" customHeight="1" x14ac:dyDescent="0.3">
      <c r="A345" s="831">
        <v>17</v>
      </c>
      <c r="B345" s="832" t="s">
        <v>2428</v>
      </c>
      <c r="C345" s="832" t="s">
        <v>2434</v>
      </c>
      <c r="D345" s="833" t="s">
        <v>5256</v>
      </c>
      <c r="E345" s="834" t="s">
        <v>2446</v>
      </c>
      <c r="F345" s="832" t="s">
        <v>2429</v>
      </c>
      <c r="G345" s="832" t="s">
        <v>3169</v>
      </c>
      <c r="H345" s="832" t="s">
        <v>596</v>
      </c>
      <c r="I345" s="832" t="s">
        <v>3170</v>
      </c>
      <c r="J345" s="832" t="s">
        <v>3171</v>
      </c>
      <c r="K345" s="832" t="s">
        <v>3172</v>
      </c>
      <c r="L345" s="835">
        <v>105.32</v>
      </c>
      <c r="M345" s="835">
        <v>105.32</v>
      </c>
      <c r="N345" s="832">
        <v>1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17</v>
      </c>
      <c r="B346" s="832" t="s">
        <v>2428</v>
      </c>
      <c r="C346" s="832" t="s">
        <v>2434</v>
      </c>
      <c r="D346" s="833" t="s">
        <v>5256</v>
      </c>
      <c r="E346" s="834" t="s">
        <v>2446</v>
      </c>
      <c r="F346" s="832" t="s">
        <v>2429</v>
      </c>
      <c r="G346" s="832" t="s">
        <v>2706</v>
      </c>
      <c r="H346" s="832" t="s">
        <v>596</v>
      </c>
      <c r="I346" s="832" t="s">
        <v>2707</v>
      </c>
      <c r="J346" s="832" t="s">
        <v>670</v>
      </c>
      <c r="K346" s="832" t="s">
        <v>2708</v>
      </c>
      <c r="L346" s="835">
        <v>35.25</v>
      </c>
      <c r="M346" s="835">
        <v>282</v>
      </c>
      <c r="N346" s="832">
        <v>8</v>
      </c>
      <c r="O346" s="836">
        <v>5</v>
      </c>
      <c r="P346" s="835">
        <v>70.5</v>
      </c>
      <c r="Q346" s="837">
        <v>0.25</v>
      </c>
      <c r="R346" s="832">
        <v>2</v>
      </c>
      <c r="S346" s="837">
        <v>0.25</v>
      </c>
      <c r="T346" s="836">
        <v>1.5</v>
      </c>
      <c r="U346" s="838">
        <v>0.3</v>
      </c>
    </row>
    <row r="347" spans="1:21" ht="14.4" customHeight="1" x14ac:dyDescent="0.3">
      <c r="A347" s="831">
        <v>17</v>
      </c>
      <c r="B347" s="832" t="s">
        <v>2428</v>
      </c>
      <c r="C347" s="832" t="s">
        <v>2434</v>
      </c>
      <c r="D347" s="833" t="s">
        <v>5256</v>
      </c>
      <c r="E347" s="834" t="s">
        <v>2446</v>
      </c>
      <c r="F347" s="832" t="s">
        <v>2429</v>
      </c>
      <c r="G347" s="832" t="s">
        <v>3061</v>
      </c>
      <c r="H347" s="832" t="s">
        <v>649</v>
      </c>
      <c r="I347" s="832" t="s">
        <v>3173</v>
      </c>
      <c r="J347" s="832" t="s">
        <v>2158</v>
      </c>
      <c r="K347" s="832" t="s">
        <v>3174</v>
      </c>
      <c r="L347" s="835">
        <v>545.82000000000005</v>
      </c>
      <c r="M347" s="835">
        <v>545.82000000000005</v>
      </c>
      <c r="N347" s="832">
        <v>1</v>
      </c>
      <c r="O347" s="836">
        <v>0.5</v>
      </c>
      <c r="P347" s="835">
        <v>545.82000000000005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17</v>
      </c>
      <c r="B348" s="832" t="s">
        <v>2428</v>
      </c>
      <c r="C348" s="832" t="s">
        <v>2434</v>
      </c>
      <c r="D348" s="833" t="s">
        <v>5256</v>
      </c>
      <c r="E348" s="834" t="s">
        <v>2446</v>
      </c>
      <c r="F348" s="832" t="s">
        <v>2429</v>
      </c>
      <c r="G348" s="832" t="s">
        <v>2746</v>
      </c>
      <c r="H348" s="832" t="s">
        <v>596</v>
      </c>
      <c r="I348" s="832" t="s">
        <v>2747</v>
      </c>
      <c r="J348" s="832" t="s">
        <v>2748</v>
      </c>
      <c r="K348" s="832" t="s">
        <v>2209</v>
      </c>
      <c r="L348" s="835">
        <v>169.29</v>
      </c>
      <c r="M348" s="835">
        <v>169.29</v>
      </c>
      <c r="N348" s="832">
        <v>1</v>
      </c>
      <c r="O348" s="836">
        <v>1</v>
      </c>
      <c r="P348" s="835">
        <v>169.29</v>
      </c>
      <c r="Q348" s="837">
        <v>1</v>
      </c>
      <c r="R348" s="832">
        <v>1</v>
      </c>
      <c r="S348" s="837">
        <v>1</v>
      </c>
      <c r="T348" s="836">
        <v>1</v>
      </c>
      <c r="U348" s="838">
        <v>1</v>
      </c>
    </row>
    <row r="349" spans="1:21" ht="14.4" customHeight="1" x14ac:dyDescent="0.3">
      <c r="A349" s="831">
        <v>17</v>
      </c>
      <c r="B349" s="832" t="s">
        <v>2428</v>
      </c>
      <c r="C349" s="832" t="s">
        <v>2434</v>
      </c>
      <c r="D349" s="833" t="s">
        <v>5256</v>
      </c>
      <c r="E349" s="834" t="s">
        <v>2446</v>
      </c>
      <c r="F349" s="832" t="s">
        <v>2429</v>
      </c>
      <c r="G349" s="832" t="s">
        <v>2746</v>
      </c>
      <c r="H349" s="832" t="s">
        <v>596</v>
      </c>
      <c r="I349" s="832" t="s">
        <v>2753</v>
      </c>
      <c r="J349" s="832" t="s">
        <v>2748</v>
      </c>
      <c r="K349" s="832" t="s">
        <v>2754</v>
      </c>
      <c r="L349" s="835">
        <v>338.58</v>
      </c>
      <c r="M349" s="835">
        <v>338.58</v>
      </c>
      <c r="N349" s="832">
        <v>1</v>
      </c>
      <c r="O349" s="836">
        <v>1</v>
      </c>
      <c r="P349" s="835">
        <v>338.58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17</v>
      </c>
      <c r="B350" s="832" t="s">
        <v>2428</v>
      </c>
      <c r="C350" s="832" t="s">
        <v>2434</v>
      </c>
      <c r="D350" s="833" t="s">
        <v>5256</v>
      </c>
      <c r="E350" s="834" t="s">
        <v>2446</v>
      </c>
      <c r="F350" s="832" t="s">
        <v>2429</v>
      </c>
      <c r="G350" s="832" t="s">
        <v>3175</v>
      </c>
      <c r="H350" s="832" t="s">
        <v>649</v>
      </c>
      <c r="I350" s="832" t="s">
        <v>3176</v>
      </c>
      <c r="J350" s="832" t="s">
        <v>965</v>
      </c>
      <c r="K350" s="832" t="s">
        <v>3177</v>
      </c>
      <c r="L350" s="835">
        <v>998.76</v>
      </c>
      <c r="M350" s="835">
        <v>998.76</v>
      </c>
      <c r="N350" s="832">
        <v>1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17</v>
      </c>
      <c r="B351" s="832" t="s">
        <v>2428</v>
      </c>
      <c r="C351" s="832" t="s">
        <v>2434</v>
      </c>
      <c r="D351" s="833" t="s">
        <v>5256</v>
      </c>
      <c r="E351" s="834" t="s">
        <v>2446</v>
      </c>
      <c r="F351" s="832" t="s">
        <v>2429</v>
      </c>
      <c r="G351" s="832" t="s">
        <v>2776</v>
      </c>
      <c r="H351" s="832" t="s">
        <v>649</v>
      </c>
      <c r="I351" s="832" t="s">
        <v>2119</v>
      </c>
      <c r="J351" s="832" t="s">
        <v>2120</v>
      </c>
      <c r="K351" s="832" t="s">
        <v>2121</v>
      </c>
      <c r="L351" s="835">
        <v>122.96</v>
      </c>
      <c r="M351" s="835">
        <v>245.92</v>
      </c>
      <c r="N351" s="832">
        <v>2</v>
      </c>
      <c r="O351" s="836">
        <v>1.5</v>
      </c>
      <c r="P351" s="835">
        <v>122.96</v>
      </c>
      <c r="Q351" s="837">
        <v>0.5</v>
      </c>
      <c r="R351" s="832">
        <v>1</v>
      </c>
      <c r="S351" s="837">
        <v>0.5</v>
      </c>
      <c r="T351" s="836">
        <v>0.5</v>
      </c>
      <c r="U351" s="838">
        <v>0.33333333333333331</v>
      </c>
    </row>
    <row r="352" spans="1:21" ht="14.4" customHeight="1" x14ac:dyDescent="0.3">
      <c r="A352" s="831">
        <v>17</v>
      </c>
      <c r="B352" s="832" t="s">
        <v>2428</v>
      </c>
      <c r="C352" s="832" t="s">
        <v>2434</v>
      </c>
      <c r="D352" s="833" t="s">
        <v>5256</v>
      </c>
      <c r="E352" s="834" t="s">
        <v>2446</v>
      </c>
      <c r="F352" s="832" t="s">
        <v>2429</v>
      </c>
      <c r="G352" s="832" t="s">
        <v>2786</v>
      </c>
      <c r="H352" s="832" t="s">
        <v>649</v>
      </c>
      <c r="I352" s="832" t="s">
        <v>2073</v>
      </c>
      <c r="J352" s="832" t="s">
        <v>911</v>
      </c>
      <c r="K352" s="832" t="s">
        <v>912</v>
      </c>
      <c r="L352" s="835">
        <v>0</v>
      </c>
      <c r="M352" s="835">
        <v>0</v>
      </c>
      <c r="N352" s="832">
        <v>4</v>
      </c>
      <c r="O352" s="836">
        <v>2</v>
      </c>
      <c r="P352" s="835">
        <v>0</v>
      </c>
      <c r="Q352" s="837"/>
      <c r="R352" s="832">
        <v>4</v>
      </c>
      <c r="S352" s="837">
        <v>1</v>
      </c>
      <c r="T352" s="836">
        <v>2</v>
      </c>
      <c r="U352" s="838">
        <v>1</v>
      </c>
    </row>
    <row r="353" spans="1:21" ht="14.4" customHeight="1" x14ac:dyDescent="0.3">
      <c r="A353" s="831">
        <v>17</v>
      </c>
      <c r="B353" s="832" t="s">
        <v>2428</v>
      </c>
      <c r="C353" s="832" t="s">
        <v>2434</v>
      </c>
      <c r="D353" s="833" t="s">
        <v>5256</v>
      </c>
      <c r="E353" s="834" t="s">
        <v>2446</v>
      </c>
      <c r="F353" s="832" t="s">
        <v>2429</v>
      </c>
      <c r="G353" s="832" t="s">
        <v>3178</v>
      </c>
      <c r="H353" s="832" t="s">
        <v>649</v>
      </c>
      <c r="I353" s="832" t="s">
        <v>3179</v>
      </c>
      <c r="J353" s="832" t="s">
        <v>3180</v>
      </c>
      <c r="K353" s="832" t="s">
        <v>3181</v>
      </c>
      <c r="L353" s="835">
        <v>166.86</v>
      </c>
      <c r="M353" s="835">
        <v>333.72</v>
      </c>
      <c r="N353" s="832">
        <v>2</v>
      </c>
      <c r="O353" s="836">
        <v>1</v>
      </c>
      <c r="P353" s="835">
        <v>333.72</v>
      </c>
      <c r="Q353" s="837">
        <v>1</v>
      </c>
      <c r="R353" s="832">
        <v>2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17</v>
      </c>
      <c r="B354" s="832" t="s">
        <v>2428</v>
      </c>
      <c r="C354" s="832" t="s">
        <v>2434</v>
      </c>
      <c r="D354" s="833" t="s">
        <v>5256</v>
      </c>
      <c r="E354" s="834" t="s">
        <v>2446</v>
      </c>
      <c r="F354" s="832" t="s">
        <v>2429</v>
      </c>
      <c r="G354" s="832" t="s">
        <v>2891</v>
      </c>
      <c r="H354" s="832" t="s">
        <v>649</v>
      </c>
      <c r="I354" s="832" t="s">
        <v>2892</v>
      </c>
      <c r="J354" s="832" t="s">
        <v>1918</v>
      </c>
      <c r="K354" s="832" t="s">
        <v>2893</v>
      </c>
      <c r="L354" s="835">
        <v>5339.52</v>
      </c>
      <c r="M354" s="835">
        <v>5339.52</v>
      </c>
      <c r="N354" s="832">
        <v>1</v>
      </c>
      <c r="O354" s="836">
        <v>1</v>
      </c>
      <c r="P354" s="835">
        <v>5339.52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17</v>
      </c>
      <c r="B355" s="832" t="s">
        <v>2428</v>
      </c>
      <c r="C355" s="832" t="s">
        <v>2434</v>
      </c>
      <c r="D355" s="833" t="s">
        <v>5256</v>
      </c>
      <c r="E355" s="834" t="s">
        <v>2446</v>
      </c>
      <c r="F355" s="832" t="s">
        <v>2429</v>
      </c>
      <c r="G355" s="832" t="s">
        <v>3182</v>
      </c>
      <c r="H355" s="832" t="s">
        <v>649</v>
      </c>
      <c r="I355" s="832" t="s">
        <v>2333</v>
      </c>
      <c r="J355" s="832" t="s">
        <v>2334</v>
      </c>
      <c r="K355" s="832" t="s">
        <v>2335</v>
      </c>
      <c r="L355" s="835">
        <v>1179.5</v>
      </c>
      <c r="M355" s="835">
        <v>1179.5</v>
      </c>
      <c r="N355" s="832">
        <v>1</v>
      </c>
      <c r="O355" s="836">
        <v>1</v>
      </c>
      <c r="P355" s="835">
        <v>1179.5</v>
      </c>
      <c r="Q355" s="837">
        <v>1</v>
      </c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17</v>
      </c>
      <c r="B356" s="832" t="s">
        <v>2428</v>
      </c>
      <c r="C356" s="832" t="s">
        <v>2434</v>
      </c>
      <c r="D356" s="833" t="s">
        <v>5256</v>
      </c>
      <c r="E356" s="834" t="s">
        <v>2446</v>
      </c>
      <c r="F356" s="832" t="s">
        <v>2429</v>
      </c>
      <c r="G356" s="832" t="s">
        <v>3183</v>
      </c>
      <c r="H356" s="832" t="s">
        <v>596</v>
      </c>
      <c r="I356" s="832" t="s">
        <v>3184</v>
      </c>
      <c r="J356" s="832" t="s">
        <v>3185</v>
      </c>
      <c r="K356" s="832" t="s">
        <v>3186</v>
      </c>
      <c r="L356" s="835">
        <v>201.3</v>
      </c>
      <c r="M356" s="835">
        <v>603.90000000000009</v>
      </c>
      <c r="N356" s="832">
        <v>3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17</v>
      </c>
      <c r="B357" s="832" t="s">
        <v>2428</v>
      </c>
      <c r="C357" s="832" t="s">
        <v>2434</v>
      </c>
      <c r="D357" s="833" t="s">
        <v>5256</v>
      </c>
      <c r="E357" s="834" t="s">
        <v>2446</v>
      </c>
      <c r="F357" s="832" t="s">
        <v>2429</v>
      </c>
      <c r="G357" s="832" t="s">
        <v>2917</v>
      </c>
      <c r="H357" s="832" t="s">
        <v>649</v>
      </c>
      <c r="I357" s="832" t="s">
        <v>2010</v>
      </c>
      <c r="J357" s="832" t="s">
        <v>2008</v>
      </c>
      <c r="K357" s="832" t="s">
        <v>2011</v>
      </c>
      <c r="L357" s="835">
        <v>126.27</v>
      </c>
      <c r="M357" s="835">
        <v>126.27</v>
      </c>
      <c r="N357" s="832">
        <v>1</v>
      </c>
      <c r="O357" s="836">
        <v>0.5</v>
      </c>
      <c r="P357" s="835">
        <v>126.27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17</v>
      </c>
      <c r="B358" s="832" t="s">
        <v>2428</v>
      </c>
      <c r="C358" s="832" t="s">
        <v>2434</v>
      </c>
      <c r="D358" s="833" t="s">
        <v>5256</v>
      </c>
      <c r="E358" s="834" t="s">
        <v>2446</v>
      </c>
      <c r="F358" s="832" t="s">
        <v>2429</v>
      </c>
      <c r="G358" s="832" t="s">
        <v>2924</v>
      </c>
      <c r="H358" s="832" t="s">
        <v>596</v>
      </c>
      <c r="I358" s="832" t="s">
        <v>2925</v>
      </c>
      <c r="J358" s="832" t="s">
        <v>871</v>
      </c>
      <c r="K358" s="832" t="s">
        <v>872</v>
      </c>
      <c r="L358" s="835">
        <v>107.27</v>
      </c>
      <c r="M358" s="835">
        <v>1394.51</v>
      </c>
      <c r="N358" s="832">
        <v>13</v>
      </c>
      <c r="O358" s="836">
        <v>3.5</v>
      </c>
      <c r="P358" s="835">
        <v>214.54</v>
      </c>
      <c r="Q358" s="837">
        <v>0.15384615384615385</v>
      </c>
      <c r="R358" s="832">
        <v>2</v>
      </c>
      <c r="S358" s="837">
        <v>0.15384615384615385</v>
      </c>
      <c r="T358" s="836">
        <v>1</v>
      </c>
      <c r="U358" s="838">
        <v>0.2857142857142857</v>
      </c>
    </row>
    <row r="359" spans="1:21" ht="14.4" customHeight="1" x14ac:dyDescent="0.3">
      <c r="A359" s="831">
        <v>17</v>
      </c>
      <c r="B359" s="832" t="s">
        <v>2428</v>
      </c>
      <c r="C359" s="832" t="s">
        <v>2434</v>
      </c>
      <c r="D359" s="833" t="s">
        <v>5256</v>
      </c>
      <c r="E359" s="834" t="s">
        <v>2446</v>
      </c>
      <c r="F359" s="832" t="s">
        <v>2429</v>
      </c>
      <c r="G359" s="832" t="s">
        <v>2924</v>
      </c>
      <c r="H359" s="832" t="s">
        <v>596</v>
      </c>
      <c r="I359" s="832" t="s">
        <v>2926</v>
      </c>
      <c r="J359" s="832" t="s">
        <v>871</v>
      </c>
      <c r="K359" s="832" t="s">
        <v>872</v>
      </c>
      <c r="L359" s="835">
        <v>107.27</v>
      </c>
      <c r="M359" s="835">
        <v>429.08</v>
      </c>
      <c r="N359" s="832">
        <v>4</v>
      </c>
      <c r="O359" s="836">
        <v>1</v>
      </c>
      <c r="P359" s="835">
        <v>107.27</v>
      </c>
      <c r="Q359" s="837">
        <v>0.25</v>
      </c>
      <c r="R359" s="832">
        <v>1</v>
      </c>
      <c r="S359" s="837">
        <v>0.25</v>
      </c>
      <c r="T359" s="836">
        <v>0.5</v>
      </c>
      <c r="U359" s="838">
        <v>0.5</v>
      </c>
    </row>
    <row r="360" spans="1:21" ht="14.4" customHeight="1" x14ac:dyDescent="0.3">
      <c r="A360" s="831">
        <v>17</v>
      </c>
      <c r="B360" s="832" t="s">
        <v>2428</v>
      </c>
      <c r="C360" s="832" t="s">
        <v>2434</v>
      </c>
      <c r="D360" s="833" t="s">
        <v>5256</v>
      </c>
      <c r="E360" s="834" t="s">
        <v>2447</v>
      </c>
      <c r="F360" s="832" t="s">
        <v>2429</v>
      </c>
      <c r="G360" s="832" t="s">
        <v>3187</v>
      </c>
      <c r="H360" s="832" t="s">
        <v>596</v>
      </c>
      <c r="I360" s="832" t="s">
        <v>3188</v>
      </c>
      <c r="J360" s="832" t="s">
        <v>3189</v>
      </c>
      <c r="K360" s="832" t="s">
        <v>2053</v>
      </c>
      <c r="L360" s="835">
        <v>36.270000000000003</v>
      </c>
      <c r="M360" s="835">
        <v>36.270000000000003</v>
      </c>
      <c r="N360" s="832">
        <v>1</v>
      </c>
      <c r="O360" s="836">
        <v>0.5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17</v>
      </c>
      <c r="B361" s="832" t="s">
        <v>2428</v>
      </c>
      <c r="C361" s="832" t="s">
        <v>2434</v>
      </c>
      <c r="D361" s="833" t="s">
        <v>5256</v>
      </c>
      <c r="E361" s="834" t="s">
        <v>2447</v>
      </c>
      <c r="F361" s="832" t="s">
        <v>2429</v>
      </c>
      <c r="G361" s="832" t="s">
        <v>3190</v>
      </c>
      <c r="H361" s="832" t="s">
        <v>649</v>
      </c>
      <c r="I361" s="832" t="s">
        <v>1951</v>
      </c>
      <c r="J361" s="832" t="s">
        <v>1952</v>
      </c>
      <c r="K361" s="832" t="s">
        <v>1953</v>
      </c>
      <c r="L361" s="835">
        <v>31.09</v>
      </c>
      <c r="M361" s="835">
        <v>124.36</v>
      </c>
      <c r="N361" s="832">
        <v>4</v>
      </c>
      <c r="O361" s="836">
        <v>2.5</v>
      </c>
      <c r="P361" s="835">
        <v>62.18</v>
      </c>
      <c r="Q361" s="837">
        <v>0.5</v>
      </c>
      <c r="R361" s="832">
        <v>2</v>
      </c>
      <c r="S361" s="837">
        <v>0.5</v>
      </c>
      <c r="T361" s="836">
        <v>1.5</v>
      </c>
      <c r="U361" s="838">
        <v>0.6</v>
      </c>
    </row>
    <row r="362" spans="1:21" ht="14.4" customHeight="1" x14ac:dyDescent="0.3">
      <c r="A362" s="831">
        <v>17</v>
      </c>
      <c r="B362" s="832" t="s">
        <v>2428</v>
      </c>
      <c r="C362" s="832" t="s">
        <v>2434</v>
      </c>
      <c r="D362" s="833" t="s">
        <v>5256</v>
      </c>
      <c r="E362" s="834" t="s">
        <v>2447</v>
      </c>
      <c r="F362" s="832" t="s">
        <v>2429</v>
      </c>
      <c r="G362" s="832" t="s">
        <v>3190</v>
      </c>
      <c r="H362" s="832" t="s">
        <v>649</v>
      </c>
      <c r="I362" s="832" t="s">
        <v>1954</v>
      </c>
      <c r="J362" s="832" t="s">
        <v>1952</v>
      </c>
      <c r="K362" s="832" t="s">
        <v>1955</v>
      </c>
      <c r="L362" s="835">
        <v>62.18</v>
      </c>
      <c r="M362" s="835">
        <v>62.18</v>
      </c>
      <c r="N362" s="832">
        <v>1</v>
      </c>
      <c r="O362" s="836">
        <v>1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17</v>
      </c>
      <c r="B363" s="832" t="s">
        <v>2428</v>
      </c>
      <c r="C363" s="832" t="s">
        <v>2434</v>
      </c>
      <c r="D363" s="833" t="s">
        <v>5256</v>
      </c>
      <c r="E363" s="834" t="s">
        <v>2447</v>
      </c>
      <c r="F363" s="832" t="s">
        <v>2429</v>
      </c>
      <c r="G363" s="832" t="s">
        <v>2480</v>
      </c>
      <c r="H363" s="832" t="s">
        <v>649</v>
      </c>
      <c r="I363" s="832" t="s">
        <v>3191</v>
      </c>
      <c r="J363" s="832" t="s">
        <v>2482</v>
      </c>
      <c r="K363" s="832" t="s">
        <v>3192</v>
      </c>
      <c r="L363" s="835">
        <v>278.63</v>
      </c>
      <c r="M363" s="835">
        <v>278.63</v>
      </c>
      <c r="N363" s="832">
        <v>1</v>
      </c>
      <c r="O363" s="836">
        <v>1</v>
      </c>
      <c r="P363" s="835">
        <v>278.63</v>
      </c>
      <c r="Q363" s="837">
        <v>1</v>
      </c>
      <c r="R363" s="832">
        <v>1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17</v>
      </c>
      <c r="B364" s="832" t="s">
        <v>2428</v>
      </c>
      <c r="C364" s="832" t="s">
        <v>2434</v>
      </c>
      <c r="D364" s="833" t="s">
        <v>5256</v>
      </c>
      <c r="E364" s="834" t="s">
        <v>2447</v>
      </c>
      <c r="F364" s="832" t="s">
        <v>2429</v>
      </c>
      <c r="G364" s="832" t="s">
        <v>2480</v>
      </c>
      <c r="H364" s="832" t="s">
        <v>596</v>
      </c>
      <c r="I364" s="832" t="s">
        <v>3193</v>
      </c>
      <c r="J364" s="832" t="s">
        <v>3158</v>
      </c>
      <c r="K364" s="832" t="s">
        <v>2774</v>
      </c>
      <c r="L364" s="835">
        <v>279.52999999999997</v>
      </c>
      <c r="M364" s="835">
        <v>559.05999999999995</v>
      </c>
      <c r="N364" s="832">
        <v>2</v>
      </c>
      <c r="O364" s="836">
        <v>1.5</v>
      </c>
      <c r="P364" s="835">
        <v>279.52999999999997</v>
      </c>
      <c r="Q364" s="837">
        <v>0.5</v>
      </c>
      <c r="R364" s="832">
        <v>1</v>
      </c>
      <c r="S364" s="837">
        <v>0.5</v>
      </c>
      <c r="T364" s="836">
        <v>0.5</v>
      </c>
      <c r="U364" s="838">
        <v>0.33333333333333331</v>
      </c>
    </row>
    <row r="365" spans="1:21" ht="14.4" customHeight="1" x14ac:dyDescent="0.3">
      <c r="A365" s="831">
        <v>17</v>
      </c>
      <c r="B365" s="832" t="s">
        <v>2428</v>
      </c>
      <c r="C365" s="832" t="s">
        <v>2434</v>
      </c>
      <c r="D365" s="833" t="s">
        <v>5256</v>
      </c>
      <c r="E365" s="834" t="s">
        <v>2447</v>
      </c>
      <c r="F365" s="832" t="s">
        <v>2429</v>
      </c>
      <c r="G365" s="832" t="s">
        <v>2480</v>
      </c>
      <c r="H365" s="832" t="s">
        <v>596</v>
      </c>
      <c r="I365" s="832" t="s">
        <v>3194</v>
      </c>
      <c r="J365" s="832" t="s">
        <v>3158</v>
      </c>
      <c r="K365" s="832" t="s">
        <v>2294</v>
      </c>
      <c r="L365" s="835">
        <v>430.05</v>
      </c>
      <c r="M365" s="835">
        <v>860.1</v>
      </c>
      <c r="N365" s="832">
        <v>2</v>
      </c>
      <c r="O365" s="836">
        <v>1.5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17</v>
      </c>
      <c r="B366" s="832" t="s">
        <v>2428</v>
      </c>
      <c r="C366" s="832" t="s">
        <v>2434</v>
      </c>
      <c r="D366" s="833" t="s">
        <v>5256</v>
      </c>
      <c r="E366" s="834" t="s">
        <v>2447</v>
      </c>
      <c r="F366" s="832" t="s">
        <v>2429</v>
      </c>
      <c r="G366" s="832" t="s">
        <v>2480</v>
      </c>
      <c r="H366" s="832" t="s">
        <v>596</v>
      </c>
      <c r="I366" s="832" t="s">
        <v>2481</v>
      </c>
      <c r="J366" s="832" t="s">
        <v>2482</v>
      </c>
      <c r="K366" s="832" t="s">
        <v>2173</v>
      </c>
      <c r="L366" s="835">
        <v>196.2</v>
      </c>
      <c r="M366" s="835">
        <v>588.59999999999991</v>
      </c>
      <c r="N366" s="832">
        <v>3</v>
      </c>
      <c r="O366" s="836">
        <v>2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17</v>
      </c>
      <c r="B367" s="832" t="s">
        <v>2428</v>
      </c>
      <c r="C367" s="832" t="s">
        <v>2434</v>
      </c>
      <c r="D367" s="833" t="s">
        <v>5256</v>
      </c>
      <c r="E367" s="834" t="s">
        <v>2447</v>
      </c>
      <c r="F367" s="832" t="s">
        <v>2429</v>
      </c>
      <c r="G367" s="832" t="s">
        <v>2480</v>
      </c>
      <c r="H367" s="832" t="s">
        <v>596</v>
      </c>
      <c r="I367" s="832" t="s">
        <v>3195</v>
      </c>
      <c r="J367" s="832" t="s">
        <v>2482</v>
      </c>
      <c r="K367" s="832" t="s">
        <v>1332</v>
      </c>
      <c r="L367" s="835">
        <v>117.71</v>
      </c>
      <c r="M367" s="835">
        <v>117.71</v>
      </c>
      <c r="N367" s="832">
        <v>1</v>
      </c>
      <c r="O367" s="836">
        <v>1</v>
      </c>
      <c r="P367" s="835">
        <v>117.71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17</v>
      </c>
      <c r="B368" s="832" t="s">
        <v>2428</v>
      </c>
      <c r="C368" s="832" t="s">
        <v>2434</v>
      </c>
      <c r="D368" s="833" t="s">
        <v>5256</v>
      </c>
      <c r="E368" s="834" t="s">
        <v>2447</v>
      </c>
      <c r="F368" s="832" t="s">
        <v>2429</v>
      </c>
      <c r="G368" s="832" t="s">
        <v>2480</v>
      </c>
      <c r="H368" s="832" t="s">
        <v>596</v>
      </c>
      <c r="I368" s="832" t="s">
        <v>2483</v>
      </c>
      <c r="J368" s="832" t="s">
        <v>2482</v>
      </c>
      <c r="K368" s="832" t="s">
        <v>2484</v>
      </c>
      <c r="L368" s="835">
        <v>392.41</v>
      </c>
      <c r="M368" s="835">
        <v>2354.46</v>
      </c>
      <c r="N368" s="832">
        <v>6</v>
      </c>
      <c r="O368" s="836">
        <v>3</v>
      </c>
      <c r="P368" s="835">
        <v>1962.0500000000002</v>
      </c>
      <c r="Q368" s="837">
        <v>0.83333333333333337</v>
      </c>
      <c r="R368" s="832">
        <v>5</v>
      </c>
      <c r="S368" s="837">
        <v>0.83333333333333337</v>
      </c>
      <c r="T368" s="836">
        <v>2.5</v>
      </c>
      <c r="U368" s="838">
        <v>0.83333333333333337</v>
      </c>
    </row>
    <row r="369" spans="1:21" ht="14.4" customHeight="1" x14ac:dyDescent="0.3">
      <c r="A369" s="831">
        <v>17</v>
      </c>
      <c r="B369" s="832" t="s">
        <v>2428</v>
      </c>
      <c r="C369" s="832" t="s">
        <v>2434</v>
      </c>
      <c r="D369" s="833" t="s">
        <v>5256</v>
      </c>
      <c r="E369" s="834" t="s">
        <v>2447</v>
      </c>
      <c r="F369" s="832" t="s">
        <v>2429</v>
      </c>
      <c r="G369" s="832" t="s">
        <v>2480</v>
      </c>
      <c r="H369" s="832" t="s">
        <v>596</v>
      </c>
      <c r="I369" s="832" t="s">
        <v>2485</v>
      </c>
      <c r="J369" s="832" t="s">
        <v>2482</v>
      </c>
      <c r="K369" s="832" t="s">
        <v>2486</v>
      </c>
      <c r="L369" s="835">
        <v>603.72</v>
      </c>
      <c r="M369" s="835">
        <v>603.72</v>
      </c>
      <c r="N369" s="832">
        <v>1</v>
      </c>
      <c r="O369" s="836">
        <v>0.5</v>
      </c>
      <c r="P369" s="835">
        <v>603.72</v>
      </c>
      <c r="Q369" s="837">
        <v>1</v>
      </c>
      <c r="R369" s="832">
        <v>1</v>
      </c>
      <c r="S369" s="837">
        <v>1</v>
      </c>
      <c r="T369" s="836">
        <v>0.5</v>
      </c>
      <c r="U369" s="838">
        <v>1</v>
      </c>
    </row>
    <row r="370" spans="1:21" ht="14.4" customHeight="1" x14ac:dyDescent="0.3">
      <c r="A370" s="831">
        <v>17</v>
      </c>
      <c r="B370" s="832" t="s">
        <v>2428</v>
      </c>
      <c r="C370" s="832" t="s">
        <v>2434</v>
      </c>
      <c r="D370" s="833" t="s">
        <v>5256</v>
      </c>
      <c r="E370" s="834" t="s">
        <v>2447</v>
      </c>
      <c r="F370" s="832" t="s">
        <v>2429</v>
      </c>
      <c r="G370" s="832" t="s">
        <v>2480</v>
      </c>
      <c r="H370" s="832" t="s">
        <v>596</v>
      </c>
      <c r="I370" s="832" t="s">
        <v>3196</v>
      </c>
      <c r="J370" s="832" t="s">
        <v>3158</v>
      </c>
      <c r="K370" s="832" t="s">
        <v>3197</v>
      </c>
      <c r="L370" s="835">
        <v>119.88</v>
      </c>
      <c r="M370" s="835">
        <v>359.64</v>
      </c>
      <c r="N370" s="832">
        <v>3</v>
      </c>
      <c r="O370" s="836">
        <v>0.5</v>
      </c>
      <c r="P370" s="835">
        <v>359.64</v>
      </c>
      <c r="Q370" s="837">
        <v>1</v>
      </c>
      <c r="R370" s="832">
        <v>3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17</v>
      </c>
      <c r="B371" s="832" t="s">
        <v>2428</v>
      </c>
      <c r="C371" s="832" t="s">
        <v>2434</v>
      </c>
      <c r="D371" s="833" t="s">
        <v>5256</v>
      </c>
      <c r="E371" s="834" t="s">
        <v>2447</v>
      </c>
      <c r="F371" s="832" t="s">
        <v>2429</v>
      </c>
      <c r="G371" s="832" t="s">
        <v>2480</v>
      </c>
      <c r="H371" s="832" t="s">
        <v>596</v>
      </c>
      <c r="I371" s="832" t="s">
        <v>3198</v>
      </c>
      <c r="J371" s="832" t="s">
        <v>3199</v>
      </c>
      <c r="K371" s="832" t="s">
        <v>2774</v>
      </c>
      <c r="L371" s="835">
        <v>279.52999999999997</v>
      </c>
      <c r="M371" s="835">
        <v>279.52999999999997</v>
      </c>
      <c r="N371" s="832">
        <v>1</v>
      </c>
      <c r="O371" s="836">
        <v>0.5</v>
      </c>
      <c r="P371" s="835">
        <v>279.52999999999997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17</v>
      </c>
      <c r="B372" s="832" t="s">
        <v>2428</v>
      </c>
      <c r="C372" s="832" t="s">
        <v>2434</v>
      </c>
      <c r="D372" s="833" t="s">
        <v>5256</v>
      </c>
      <c r="E372" s="834" t="s">
        <v>2447</v>
      </c>
      <c r="F372" s="832" t="s">
        <v>2429</v>
      </c>
      <c r="G372" s="832" t="s">
        <v>2496</v>
      </c>
      <c r="H372" s="832" t="s">
        <v>596</v>
      </c>
      <c r="I372" s="832" t="s">
        <v>3200</v>
      </c>
      <c r="J372" s="832" t="s">
        <v>2498</v>
      </c>
      <c r="K372" s="832" t="s">
        <v>2512</v>
      </c>
      <c r="L372" s="835">
        <v>128.55000000000001</v>
      </c>
      <c r="M372" s="835">
        <v>385.65000000000003</v>
      </c>
      <c r="N372" s="832">
        <v>3</v>
      </c>
      <c r="O372" s="836">
        <v>0.5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17</v>
      </c>
      <c r="B373" s="832" t="s">
        <v>2428</v>
      </c>
      <c r="C373" s="832" t="s">
        <v>2434</v>
      </c>
      <c r="D373" s="833" t="s">
        <v>5256</v>
      </c>
      <c r="E373" s="834" t="s">
        <v>2447</v>
      </c>
      <c r="F373" s="832" t="s">
        <v>2429</v>
      </c>
      <c r="G373" s="832" t="s">
        <v>3201</v>
      </c>
      <c r="H373" s="832" t="s">
        <v>596</v>
      </c>
      <c r="I373" s="832" t="s">
        <v>3202</v>
      </c>
      <c r="J373" s="832" t="s">
        <v>3203</v>
      </c>
      <c r="K373" s="832" t="s">
        <v>3204</v>
      </c>
      <c r="L373" s="835">
        <v>25.06</v>
      </c>
      <c r="M373" s="835">
        <v>50.12</v>
      </c>
      <c r="N373" s="832">
        <v>2</v>
      </c>
      <c r="O373" s="836">
        <v>1</v>
      </c>
      <c r="P373" s="835">
        <v>50.12</v>
      </c>
      <c r="Q373" s="837">
        <v>1</v>
      </c>
      <c r="R373" s="832">
        <v>2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17</v>
      </c>
      <c r="B374" s="832" t="s">
        <v>2428</v>
      </c>
      <c r="C374" s="832" t="s">
        <v>2434</v>
      </c>
      <c r="D374" s="833" t="s">
        <v>5256</v>
      </c>
      <c r="E374" s="834" t="s">
        <v>2447</v>
      </c>
      <c r="F374" s="832" t="s">
        <v>2429</v>
      </c>
      <c r="G374" s="832" t="s">
        <v>2500</v>
      </c>
      <c r="H374" s="832" t="s">
        <v>649</v>
      </c>
      <c r="I374" s="832" t="s">
        <v>3205</v>
      </c>
      <c r="J374" s="832" t="s">
        <v>2503</v>
      </c>
      <c r="K374" s="832" t="s">
        <v>1473</v>
      </c>
      <c r="L374" s="835">
        <v>103.8</v>
      </c>
      <c r="M374" s="835">
        <v>207.6</v>
      </c>
      <c r="N374" s="832">
        <v>2</v>
      </c>
      <c r="O374" s="836">
        <v>1.5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17</v>
      </c>
      <c r="B375" s="832" t="s">
        <v>2428</v>
      </c>
      <c r="C375" s="832" t="s">
        <v>2434</v>
      </c>
      <c r="D375" s="833" t="s">
        <v>5256</v>
      </c>
      <c r="E375" s="834" t="s">
        <v>2447</v>
      </c>
      <c r="F375" s="832" t="s">
        <v>2429</v>
      </c>
      <c r="G375" s="832" t="s">
        <v>3206</v>
      </c>
      <c r="H375" s="832" t="s">
        <v>596</v>
      </c>
      <c r="I375" s="832" t="s">
        <v>3207</v>
      </c>
      <c r="J375" s="832" t="s">
        <v>3208</v>
      </c>
      <c r="K375" s="832" t="s">
        <v>3209</v>
      </c>
      <c r="L375" s="835">
        <v>391.67</v>
      </c>
      <c r="M375" s="835">
        <v>391.67</v>
      </c>
      <c r="N375" s="832">
        <v>1</v>
      </c>
      <c r="O375" s="836">
        <v>0.5</v>
      </c>
      <c r="P375" s="835">
        <v>391.67</v>
      </c>
      <c r="Q375" s="837">
        <v>1</v>
      </c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17</v>
      </c>
      <c r="B376" s="832" t="s">
        <v>2428</v>
      </c>
      <c r="C376" s="832" t="s">
        <v>2434</v>
      </c>
      <c r="D376" s="833" t="s">
        <v>5256</v>
      </c>
      <c r="E376" s="834" t="s">
        <v>2447</v>
      </c>
      <c r="F376" s="832" t="s">
        <v>2429</v>
      </c>
      <c r="G376" s="832" t="s">
        <v>2515</v>
      </c>
      <c r="H376" s="832" t="s">
        <v>596</v>
      </c>
      <c r="I376" s="832" t="s">
        <v>2516</v>
      </c>
      <c r="J376" s="832" t="s">
        <v>2517</v>
      </c>
      <c r="K376" s="832" t="s">
        <v>2518</v>
      </c>
      <c r="L376" s="835">
        <v>1891.17</v>
      </c>
      <c r="M376" s="835">
        <v>18911.7</v>
      </c>
      <c r="N376" s="832">
        <v>10</v>
      </c>
      <c r="O376" s="836">
        <v>3</v>
      </c>
      <c r="P376" s="835">
        <v>13238.19</v>
      </c>
      <c r="Q376" s="837">
        <v>0.7</v>
      </c>
      <c r="R376" s="832">
        <v>7</v>
      </c>
      <c r="S376" s="837">
        <v>0.7</v>
      </c>
      <c r="T376" s="836">
        <v>2.5</v>
      </c>
      <c r="U376" s="838">
        <v>0.83333333333333337</v>
      </c>
    </row>
    <row r="377" spans="1:21" ht="14.4" customHeight="1" x14ac:dyDescent="0.3">
      <c r="A377" s="831">
        <v>17</v>
      </c>
      <c r="B377" s="832" t="s">
        <v>2428</v>
      </c>
      <c r="C377" s="832" t="s">
        <v>2434</v>
      </c>
      <c r="D377" s="833" t="s">
        <v>5256</v>
      </c>
      <c r="E377" s="834" t="s">
        <v>2447</v>
      </c>
      <c r="F377" s="832" t="s">
        <v>2429</v>
      </c>
      <c r="G377" s="832" t="s">
        <v>2515</v>
      </c>
      <c r="H377" s="832" t="s">
        <v>596</v>
      </c>
      <c r="I377" s="832" t="s">
        <v>2521</v>
      </c>
      <c r="J377" s="832" t="s">
        <v>2517</v>
      </c>
      <c r="K377" s="832" t="s">
        <v>2522</v>
      </c>
      <c r="L377" s="835">
        <v>1544.99</v>
      </c>
      <c r="M377" s="835">
        <v>1544.99</v>
      </c>
      <c r="N377" s="832">
        <v>1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17</v>
      </c>
      <c r="B378" s="832" t="s">
        <v>2428</v>
      </c>
      <c r="C378" s="832" t="s">
        <v>2434</v>
      </c>
      <c r="D378" s="833" t="s">
        <v>5256</v>
      </c>
      <c r="E378" s="834" t="s">
        <v>2447</v>
      </c>
      <c r="F378" s="832" t="s">
        <v>2429</v>
      </c>
      <c r="G378" s="832" t="s">
        <v>2531</v>
      </c>
      <c r="H378" s="832" t="s">
        <v>596</v>
      </c>
      <c r="I378" s="832" t="s">
        <v>2943</v>
      </c>
      <c r="J378" s="832" t="s">
        <v>2941</v>
      </c>
      <c r="K378" s="832" t="s">
        <v>2944</v>
      </c>
      <c r="L378" s="835">
        <v>161.52000000000001</v>
      </c>
      <c r="M378" s="835">
        <v>484.56000000000006</v>
      </c>
      <c r="N378" s="832">
        <v>3</v>
      </c>
      <c r="O378" s="836">
        <v>2</v>
      </c>
      <c r="P378" s="835">
        <v>161.52000000000001</v>
      </c>
      <c r="Q378" s="837">
        <v>0.33333333333333331</v>
      </c>
      <c r="R378" s="832">
        <v>1</v>
      </c>
      <c r="S378" s="837">
        <v>0.33333333333333331</v>
      </c>
      <c r="T378" s="836">
        <v>1</v>
      </c>
      <c r="U378" s="838">
        <v>0.5</v>
      </c>
    </row>
    <row r="379" spans="1:21" ht="14.4" customHeight="1" x14ac:dyDescent="0.3">
      <c r="A379" s="831">
        <v>17</v>
      </c>
      <c r="B379" s="832" t="s">
        <v>2428</v>
      </c>
      <c r="C379" s="832" t="s">
        <v>2434</v>
      </c>
      <c r="D379" s="833" t="s">
        <v>5256</v>
      </c>
      <c r="E379" s="834" t="s">
        <v>2447</v>
      </c>
      <c r="F379" s="832" t="s">
        <v>2429</v>
      </c>
      <c r="G379" s="832" t="s">
        <v>2531</v>
      </c>
      <c r="H379" s="832" t="s">
        <v>596</v>
      </c>
      <c r="I379" s="832" t="s">
        <v>3210</v>
      </c>
      <c r="J379" s="832" t="s">
        <v>727</v>
      </c>
      <c r="K379" s="832" t="s">
        <v>3211</v>
      </c>
      <c r="L379" s="835">
        <v>37.61</v>
      </c>
      <c r="M379" s="835">
        <v>150.44</v>
      </c>
      <c r="N379" s="832">
        <v>4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17</v>
      </c>
      <c r="B380" s="832" t="s">
        <v>2428</v>
      </c>
      <c r="C380" s="832" t="s">
        <v>2434</v>
      </c>
      <c r="D380" s="833" t="s">
        <v>5256</v>
      </c>
      <c r="E380" s="834" t="s">
        <v>2447</v>
      </c>
      <c r="F380" s="832" t="s">
        <v>2429</v>
      </c>
      <c r="G380" s="832" t="s">
        <v>2531</v>
      </c>
      <c r="H380" s="832" t="s">
        <v>596</v>
      </c>
      <c r="I380" s="832" t="s">
        <v>3212</v>
      </c>
      <c r="J380" s="832" t="s">
        <v>727</v>
      </c>
      <c r="K380" s="832" t="s">
        <v>2743</v>
      </c>
      <c r="L380" s="835">
        <v>18.809999999999999</v>
      </c>
      <c r="M380" s="835">
        <v>37.619999999999997</v>
      </c>
      <c r="N380" s="832">
        <v>2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17</v>
      </c>
      <c r="B381" s="832" t="s">
        <v>2428</v>
      </c>
      <c r="C381" s="832" t="s">
        <v>2434</v>
      </c>
      <c r="D381" s="833" t="s">
        <v>5256</v>
      </c>
      <c r="E381" s="834" t="s">
        <v>2447</v>
      </c>
      <c r="F381" s="832" t="s">
        <v>2429</v>
      </c>
      <c r="G381" s="832" t="s">
        <v>2963</v>
      </c>
      <c r="H381" s="832" t="s">
        <v>596</v>
      </c>
      <c r="I381" s="832" t="s">
        <v>2967</v>
      </c>
      <c r="J381" s="832" t="s">
        <v>2968</v>
      </c>
      <c r="K381" s="832" t="s">
        <v>2969</v>
      </c>
      <c r="L381" s="835">
        <v>132.63</v>
      </c>
      <c r="M381" s="835">
        <v>265.26</v>
      </c>
      <c r="N381" s="832">
        <v>2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17</v>
      </c>
      <c r="B382" s="832" t="s">
        <v>2428</v>
      </c>
      <c r="C382" s="832" t="s">
        <v>2434</v>
      </c>
      <c r="D382" s="833" t="s">
        <v>5256</v>
      </c>
      <c r="E382" s="834" t="s">
        <v>2447</v>
      </c>
      <c r="F382" s="832" t="s">
        <v>2429</v>
      </c>
      <c r="G382" s="832" t="s">
        <v>2963</v>
      </c>
      <c r="H382" s="832" t="s">
        <v>596</v>
      </c>
      <c r="I382" s="832" t="s">
        <v>3213</v>
      </c>
      <c r="J382" s="832" t="s">
        <v>2968</v>
      </c>
      <c r="K382" s="832" t="s">
        <v>3214</v>
      </c>
      <c r="L382" s="835">
        <v>132.63</v>
      </c>
      <c r="M382" s="835">
        <v>265.26</v>
      </c>
      <c r="N382" s="832">
        <v>2</v>
      </c>
      <c r="O382" s="836">
        <v>0.5</v>
      </c>
      <c r="P382" s="835">
        <v>265.26</v>
      </c>
      <c r="Q382" s="837">
        <v>1</v>
      </c>
      <c r="R382" s="832">
        <v>2</v>
      </c>
      <c r="S382" s="837">
        <v>1</v>
      </c>
      <c r="T382" s="836">
        <v>0.5</v>
      </c>
      <c r="U382" s="838">
        <v>1</v>
      </c>
    </row>
    <row r="383" spans="1:21" ht="14.4" customHeight="1" x14ac:dyDescent="0.3">
      <c r="A383" s="831">
        <v>17</v>
      </c>
      <c r="B383" s="832" t="s">
        <v>2428</v>
      </c>
      <c r="C383" s="832" t="s">
        <v>2434</v>
      </c>
      <c r="D383" s="833" t="s">
        <v>5256</v>
      </c>
      <c r="E383" s="834" t="s">
        <v>2447</v>
      </c>
      <c r="F383" s="832" t="s">
        <v>2429</v>
      </c>
      <c r="G383" s="832" t="s">
        <v>2970</v>
      </c>
      <c r="H383" s="832" t="s">
        <v>596</v>
      </c>
      <c r="I383" s="832" t="s">
        <v>2971</v>
      </c>
      <c r="J383" s="832" t="s">
        <v>2972</v>
      </c>
      <c r="K383" s="832" t="s">
        <v>1121</v>
      </c>
      <c r="L383" s="835">
        <v>76.069999999999993</v>
      </c>
      <c r="M383" s="835">
        <v>912.83999999999992</v>
      </c>
      <c r="N383" s="832">
        <v>12</v>
      </c>
      <c r="O383" s="836">
        <v>4.5</v>
      </c>
      <c r="P383" s="835">
        <v>608.55999999999995</v>
      </c>
      <c r="Q383" s="837">
        <v>0.66666666666666663</v>
      </c>
      <c r="R383" s="832">
        <v>8</v>
      </c>
      <c r="S383" s="837">
        <v>0.66666666666666663</v>
      </c>
      <c r="T383" s="836">
        <v>3</v>
      </c>
      <c r="U383" s="838">
        <v>0.66666666666666663</v>
      </c>
    </row>
    <row r="384" spans="1:21" ht="14.4" customHeight="1" x14ac:dyDescent="0.3">
      <c r="A384" s="831">
        <v>17</v>
      </c>
      <c r="B384" s="832" t="s">
        <v>2428</v>
      </c>
      <c r="C384" s="832" t="s">
        <v>2434</v>
      </c>
      <c r="D384" s="833" t="s">
        <v>5256</v>
      </c>
      <c r="E384" s="834" t="s">
        <v>2447</v>
      </c>
      <c r="F384" s="832" t="s">
        <v>2429</v>
      </c>
      <c r="G384" s="832" t="s">
        <v>2589</v>
      </c>
      <c r="H384" s="832" t="s">
        <v>596</v>
      </c>
      <c r="I384" s="832" t="s">
        <v>3215</v>
      </c>
      <c r="J384" s="832" t="s">
        <v>3216</v>
      </c>
      <c r="K384" s="832" t="s">
        <v>1936</v>
      </c>
      <c r="L384" s="835">
        <v>42.51</v>
      </c>
      <c r="M384" s="835">
        <v>42.51</v>
      </c>
      <c r="N384" s="832">
        <v>1</v>
      </c>
      <c r="O384" s="836">
        <v>0.5</v>
      </c>
      <c r="P384" s="835">
        <v>42.51</v>
      </c>
      <c r="Q384" s="837">
        <v>1</v>
      </c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17</v>
      </c>
      <c r="B385" s="832" t="s">
        <v>2428</v>
      </c>
      <c r="C385" s="832" t="s">
        <v>2434</v>
      </c>
      <c r="D385" s="833" t="s">
        <v>5256</v>
      </c>
      <c r="E385" s="834" t="s">
        <v>2447</v>
      </c>
      <c r="F385" s="832" t="s">
        <v>2429</v>
      </c>
      <c r="G385" s="832" t="s">
        <v>2593</v>
      </c>
      <c r="H385" s="832" t="s">
        <v>596</v>
      </c>
      <c r="I385" s="832" t="s">
        <v>2599</v>
      </c>
      <c r="J385" s="832" t="s">
        <v>2595</v>
      </c>
      <c r="K385" s="832" t="s">
        <v>2600</v>
      </c>
      <c r="L385" s="835">
        <v>339.47</v>
      </c>
      <c r="M385" s="835">
        <v>10184.100000000002</v>
      </c>
      <c r="N385" s="832">
        <v>30</v>
      </c>
      <c r="O385" s="836">
        <v>6.5</v>
      </c>
      <c r="P385" s="835">
        <v>5092.05</v>
      </c>
      <c r="Q385" s="837">
        <v>0.49999999999999989</v>
      </c>
      <c r="R385" s="832">
        <v>15</v>
      </c>
      <c r="S385" s="837">
        <v>0.5</v>
      </c>
      <c r="T385" s="836">
        <v>3.5</v>
      </c>
      <c r="U385" s="838">
        <v>0.53846153846153844</v>
      </c>
    </row>
    <row r="386" spans="1:21" ht="14.4" customHeight="1" x14ac:dyDescent="0.3">
      <c r="A386" s="831">
        <v>17</v>
      </c>
      <c r="B386" s="832" t="s">
        <v>2428</v>
      </c>
      <c r="C386" s="832" t="s">
        <v>2434</v>
      </c>
      <c r="D386" s="833" t="s">
        <v>5256</v>
      </c>
      <c r="E386" s="834" t="s">
        <v>2447</v>
      </c>
      <c r="F386" s="832" t="s">
        <v>2429</v>
      </c>
      <c r="G386" s="832" t="s">
        <v>2593</v>
      </c>
      <c r="H386" s="832" t="s">
        <v>596</v>
      </c>
      <c r="I386" s="832" t="s">
        <v>2979</v>
      </c>
      <c r="J386" s="832" t="s">
        <v>2595</v>
      </c>
      <c r="K386" s="832" t="s">
        <v>2980</v>
      </c>
      <c r="L386" s="835">
        <v>226.31</v>
      </c>
      <c r="M386" s="835">
        <v>1357.8600000000001</v>
      </c>
      <c r="N386" s="832">
        <v>6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17</v>
      </c>
      <c r="B387" s="832" t="s">
        <v>2428</v>
      </c>
      <c r="C387" s="832" t="s">
        <v>2434</v>
      </c>
      <c r="D387" s="833" t="s">
        <v>5256</v>
      </c>
      <c r="E387" s="834" t="s">
        <v>2447</v>
      </c>
      <c r="F387" s="832" t="s">
        <v>2429</v>
      </c>
      <c r="G387" s="832" t="s">
        <v>2593</v>
      </c>
      <c r="H387" s="832" t="s">
        <v>596</v>
      </c>
      <c r="I387" s="832" t="s">
        <v>2601</v>
      </c>
      <c r="J387" s="832" t="s">
        <v>2602</v>
      </c>
      <c r="K387" s="832" t="s">
        <v>2603</v>
      </c>
      <c r="L387" s="835">
        <v>763.63</v>
      </c>
      <c r="M387" s="835">
        <v>2290.89</v>
      </c>
      <c r="N387" s="832">
        <v>3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17</v>
      </c>
      <c r="B388" s="832" t="s">
        <v>2428</v>
      </c>
      <c r="C388" s="832" t="s">
        <v>2434</v>
      </c>
      <c r="D388" s="833" t="s">
        <v>5256</v>
      </c>
      <c r="E388" s="834" t="s">
        <v>2447</v>
      </c>
      <c r="F388" s="832" t="s">
        <v>2429</v>
      </c>
      <c r="G388" s="832" t="s">
        <v>2623</v>
      </c>
      <c r="H388" s="832" t="s">
        <v>596</v>
      </c>
      <c r="I388" s="832" t="s">
        <v>2627</v>
      </c>
      <c r="J388" s="832" t="s">
        <v>2628</v>
      </c>
      <c r="K388" s="832" t="s">
        <v>2629</v>
      </c>
      <c r="L388" s="835">
        <v>74.64</v>
      </c>
      <c r="M388" s="835">
        <v>223.92000000000002</v>
      </c>
      <c r="N388" s="832">
        <v>3</v>
      </c>
      <c r="O388" s="836">
        <v>0.5</v>
      </c>
      <c r="P388" s="835">
        <v>223.92000000000002</v>
      </c>
      <c r="Q388" s="837">
        <v>1</v>
      </c>
      <c r="R388" s="832">
        <v>3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17</v>
      </c>
      <c r="B389" s="832" t="s">
        <v>2428</v>
      </c>
      <c r="C389" s="832" t="s">
        <v>2434</v>
      </c>
      <c r="D389" s="833" t="s">
        <v>5256</v>
      </c>
      <c r="E389" s="834" t="s">
        <v>2447</v>
      </c>
      <c r="F389" s="832" t="s">
        <v>2429</v>
      </c>
      <c r="G389" s="832" t="s">
        <v>2623</v>
      </c>
      <c r="H389" s="832" t="s">
        <v>596</v>
      </c>
      <c r="I389" s="832" t="s">
        <v>2985</v>
      </c>
      <c r="J389" s="832" t="s">
        <v>2984</v>
      </c>
      <c r="K389" s="832" t="s">
        <v>2986</v>
      </c>
      <c r="L389" s="835">
        <v>205.8</v>
      </c>
      <c r="M389" s="835">
        <v>2469.6</v>
      </c>
      <c r="N389" s="832">
        <v>12</v>
      </c>
      <c r="O389" s="836">
        <v>4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17</v>
      </c>
      <c r="B390" s="832" t="s">
        <v>2428</v>
      </c>
      <c r="C390" s="832" t="s">
        <v>2434</v>
      </c>
      <c r="D390" s="833" t="s">
        <v>5256</v>
      </c>
      <c r="E390" s="834" t="s">
        <v>2447</v>
      </c>
      <c r="F390" s="832" t="s">
        <v>2429</v>
      </c>
      <c r="G390" s="832" t="s">
        <v>2623</v>
      </c>
      <c r="H390" s="832" t="s">
        <v>596</v>
      </c>
      <c r="I390" s="832" t="s">
        <v>2987</v>
      </c>
      <c r="J390" s="832" t="s">
        <v>2988</v>
      </c>
      <c r="K390" s="832" t="s">
        <v>2989</v>
      </c>
      <c r="L390" s="835">
        <v>62.42</v>
      </c>
      <c r="M390" s="835">
        <v>124.84</v>
      </c>
      <c r="N390" s="832">
        <v>2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17</v>
      </c>
      <c r="B391" s="832" t="s">
        <v>2428</v>
      </c>
      <c r="C391" s="832" t="s">
        <v>2434</v>
      </c>
      <c r="D391" s="833" t="s">
        <v>5256</v>
      </c>
      <c r="E391" s="834" t="s">
        <v>2447</v>
      </c>
      <c r="F391" s="832" t="s">
        <v>2429</v>
      </c>
      <c r="G391" s="832" t="s">
        <v>2623</v>
      </c>
      <c r="H391" s="832" t="s">
        <v>649</v>
      </c>
      <c r="I391" s="832" t="s">
        <v>2993</v>
      </c>
      <c r="J391" s="832" t="s">
        <v>2994</v>
      </c>
      <c r="K391" s="832" t="s">
        <v>2992</v>
      </c>
      <c r="L391" s="835">
        <v>205.8</v>
      </c>
      <c r="M391" s="835">
        <v>617.40000000000009</v>
      </c>
      <c r="N391" s="832">
        <v>3</v>
      </c>
      <c r="O391" s="836">
        <v>0.5</v>
      </c>
      <c r="P391" s="835">
        <v>617.40000000000009</v>
      </c>
      <c r="Q391" s="837">
        <v>1</v>
      </c>
      <c r="R391" s="832">
        <v>3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17</v>
      </c>
      <c r="B392" s="832" t="s">
        <v>2428</v>
      </c>
      <c r="C392" s="832" t="s">
        <v>2434</v>
      </c>
      <c r="D392" s="833" t="s">
        <v>5256</v>
      </c>
      <c r="E392" s="834" t="s">
        <v>2447</v>
      </c>
      <c r="F392" s="832" t="s">
        <v>2429</v>
      </c>
      <c r="G392" s="832" t="s">
        <v>3217</v>
      </c>
      <c r="H392" s="832" t="s">
        <v>596</v>
      </c>
      <c r="I392" s="832" t="s">
        <v>3218</v>
      </c>
      <c r="J392" s="832" t="s">
        <v>3219</v>
      </c>
      <c r="K392" s="832" t="s">
        <v>3220</v>
      </c>
      <c r="L392" s="835">
        <v>111.72</v>
      </c>
      <c r="M392" s="835">
        <v>223.44</v>
      </c>
      <c r="N392" s="832">
        <v>2</v>
      </c>
      <c r="O392" s="836">
        <v>2</v>
      </c>
      <c r="P392" s="835">
        <v>223.44</v>
      </c>
      <c r="Q392" s="837">
        <v>1</v>
      </c>
      <c r="R392" s="832">
        <v>2</v>
      </c>
      <c r="S392" s="837">
        <v>1</v>
      </c>
      <c r="T392" s="836">
        <v>2</v>
      </c>
      <c r="U392" s="838">
        <v>1</v>
      </c>
    </row>
    <row r="393" spans="1:21" ht="14.4" customHeight="1" x14ac:dyDescent="0.3">
      <c r="A393" s="831">
        <v>17</v>
      </c>
      <c r="B393" s="832" t="s">
        <v>2428</v>
      </c>
      <c r="C393" s="832" t="s">
        <v>2434</v>
      </c>
      <c r="D393" s="833" t="s">
        <v>5256</v>
      </c>
      <c r="E393" s="834" t="s">
        <v>2447</v>
      </c>
      <c r="F393" s="832" t="s">
        <v>2429</v>
      </c>
      <c r="G393" s="832" t="s">
        <v>2995</v>
      </c>
      <c r="H393" s="832" t="s">
        <v>596</v>
      </c>
      <c r="I393" s="832" t="s">
        <v>2996</v>
      </c>
      <c r="J393" s="832" t="s">
        <v>2997</v>
      </c>
      <c r="K393" s="832" t="s">
        <v>2998</v>
      </c>
      <c r="L393" s="835">
        <v>56.63</v>
      </c>
      <c r="M393" s="835">
        <v>849.45</v>
      </c>
      <c r="N393" s="832">
        <v>15</v>
      </c>
      <c r="O393" s="836">
        <v>3.5</v>
      </c>
      <c r="P393" s="835">
        <v>283.15000000000003</v>
      </c>
      <c r="Q393" s="837">
        <v>0.33333333333333337</v>
      </c>
      <c r="R393" s="832">
        <v>5</v>
      </c>
      <c r="S393" s="837">
        <v>0.33333333333333331</v>
      </c>
      <c r="T393" s="836">
        <v>0.5</v>
      </c>
      <c r="U393" s="838">
        <v>0.14285714285714285</v>
      </c>
    </row>
    <row r="394" spans="1:21" ht="14.4" customHeight="1" x14ac:dyDescent="0.3">
      <c r="A394" s="831">
        <v>17</v>
      </c>
      <c r="B394" s="832" t="s">
        <v>2428</v>
      </c>
      <c r="C394" s="832" t="s">
        <v>2434</v>
      </c>
      <c r="D394" s="833" t="s">
        <v>5256</v>
      </c>
      <c r="E394" s="834" t="s">
        <v>2447</v>
      </c>
      <c r="F394" s="832" t="s">
        <v>2429</v>
      </c>
      <c r="G394" s="832" t="s">
        <v>2632</v>
      </c>
      <c r="H394" s="832" t="s">
        <v>596</v>
      </c>
      <c r="I394" s="832" t="s">
        <v>2633</v>
      </c>
      <c r="J394" s="832" t="s">
        <v>1563</v>
      </c>
      <c r="K394" s="832" t="s">
        <v>2634</v>
      </c>
      <c r="L394" s="835">
        <v>24.37</v>
      </c>
      <c r="M394" s="835">
        <v>121.85000000000001</v>
      </c>
      <c r="N394" s="832">
        <v>5</v>
      </c>
      <c r="O394" s="836">
        <v>2.5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17</v>
      </c>
      <c r="B395" s="832" t="s">
        <v>2428</v>
      </c>
      <c r="C395" s="832" t="s">
        <v>2434</v>
      </c>
      <c r="D395" s="833" t="s">
        <v>5256</v>
      </c>
      <c r="E395" s="834" t="s">
        <v>2447</v>
      </c>
      <c r="F395" s="832" t="s">
        <v>2429</v>
      </c>
      <c r="G395" s="832" t="s">
        <v>2635</v>
      </c>
      <c r="H395" s="832" t="s">
        <v>596</v>
      </c>
      <c r="I395" s="832" t="s">
        <v>2636</v>
      </c>
      <c r="J395" s="832" t="s">
        <v>2637</v>
      </c>
      <c r="K395" s="832" t="s">
        <v>2638</v>
      </c>
      <c r="L395" s="835">
        <v>300.33</v>
      </c>
      <c r="M395" s="835">
        <v>5706.2699999999995</v>
      </c>
      <c r="N395" s="832">
        <v>19</v>
      </c>
      <c r="O395" s="836">
        <v>13.5</v>
      </c>
      <c r="P395" s="835">
        <v>3303.6299999999997</v>
      </c>
      <c r="Q395" s="837">
        <v>0.57894736842105265</v>
      </c>
      <c r="R395" s="832">
        <v>11</v>
      </c>
      <c r="S395" s="837">
        <v>0.57894736842105265</v>
      </c>
      <c r="T395" s="836">
        <v>7.5</v>
      </c>
      <c r="U395" s="838">
        <v>0.55555555555555558</v>
      </c>
    </row>
    <row r="396" spans="1:21" ht="14.4" customHeight="1" x14ac:dyDescent="0.3">
      <c r="A396" s="831">
        <v>17</v>
      </c>
      <c r="B396" s="832" t="s">
        <v>2428</v>
      </c>
      <c r="C396" s="832" t="s">
        <v>2434</v>
      </c>
      <c r="D396" s="833" t="s">
        <v>5256</v>
      </c>
      <c r="E396" s="834" t="s">
        <v>2447</v>
      </c>
      <c r="F396" s="832" t="s">
        <v>2429</v>
      </c>
      <c r="G396" s="832" t="s">
        <v>2635</v>
      </c>
      <c r="H396" s="832" t="s">
        <v>649</v>
      </c>
      <c r="I396" s="832" t="s">
        <v>1913</v>
      </c>
      <c r="J396" s="832" t="s">
        <v>1914</v>
      </c>
      <c r="K396" s="832" t="s">
        <v>1915</v>
      </c>
      <c r="L396" s="835">
        <v>186.87</v>
      </c>
      <c r="M396" s="835">
        <v>373.74</v>
      </c>
      <c r="N396" s="832">
        <v>2</v>
      </c>
      <c r="O396" s="836">
        <v>0.5</v>
      </c>
      <c r="P396" s="835">
        <v>373.74</v>
      </c>
      <c r="Q396" s="837">
        <v>1</v>
      </c>
      <c r="R396" s="832">
        <v>2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17</v>
      </c>
      <c r="B397" s="832" t="s">
        <v>2428</v>
      </c>
      <c r="C397" s="832" t="s">
        <v>2434</v>
      </c>
      <c r="D397" s="833" t="s">
        <v>5256</v>
      </c>
      <c r="E397" s="834" t="s">
        <v>2447</v>
      </c>
      <c r="F397" s="832" t="s">
        <v>2429</v>
      </c>
      <c r="G397" s="832" t="s">
        <v>2635</v>
      </c>
      <c r="H397" s="832" t="s">
        <v>596</v>
      </c>
      <c r="I397" s="832" t="s">
        <v>3221</v>
      </c>
      <c r="J397" s="832" t="s">
        <v>2637</v>
      </c>
      <c r="K397" s="832" t="s">
        <v>3222</v>
      </c>
      <c r="L397" s="835">
        <v>100.11</v>
      </c>
      <c r="M397" s="835">
        <v>100.11</v>
      </c>
      <c r="N397" s="832">
        <v>1</v>
      </c>
      <c r="O397" s="836">
        <v>0.5</v>
      </c>
      <c r="P397" s="835">
        <v>100.11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17</v>
      </c>
      <c r="B398" s="832" t="s">
        <v>2428</v>
      </c>
      <c r="C398" s="832" t="s">
        <v>2434</v>
      </c>
      <c r="D398" s="833" t="s">
        <v>5256</v>
      </c>
      <c r="E398" s="834" t="s">
        <v>2447</v>
      </c>
      <c r="F398" s="832" t="s">
        <v>2429</v>
      </c>
      <c r="G398" s="832" t="s">
        <v>3223</v>
      </c>
      <c r="H398" s="832" t="s">
        <v>596</v>
      </c>
      <c r="I398" s="832" t="s">
        <v>3224</v>
      </c>
      <c r="J398" s="832" t="s">
        <v>1641</v>
      </c>
      <c r="K398" s="832" t="s">
        <v>3225</v>
      </c>
      <c r="L398" s="835">
        <v>61.97</v>
      </c>
      <c r="M398" s="835">
        <v>61.97</v>
      </c>
      <c r="N398" s="832">
        <v>1</v>
      </c>
      <c r="O398" s="836">
        <v>1</v>
      </c>
      <c r="P398" s="835">
        <v>61.97</v>
      </c>
      <c r="Q398" s="837">
        <v>1</v>
      </c>
      <c r="R398" s="832">
        <v>1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17</v>
      </c>
      <c r="B399" s="832" t="s">
        <v>2428</v>
      </c>
      <c r="C399" s="832" t="s">
        <v>2434</v>
      </c>
      <c r="D399" s="833" t="s">
        <v>5256</v>
      </c>
      <c r="E399" s="834" t="s">
        <v>2447</v>
      </c>
      <c r="F399" s="832" t="s">
        <v>2429</v>
      </c>
      <c r="G399" s="832" t="s">
        <v>2653</v>
      </c>
      <c r="H399" s="832" t="s">
        <v>596</v>
      </c>
      <c r="I399" s="832" t="s">
        <v>2658</v>
      </c>
      <c r="J399" s="832" t="s">
        <v>2659</v>
      </c>
      <c r="K399" s="832" t="s">
        <v>2660</v>
      </c>
      <c r="L399" s="835">
        <v>52.75</v>
      </c>
      <c r="M399" s="835">
        <v>1160.5</v>
      </c>
      <c r="N399" s="832">
        <v>22</v>
      </c>
      <c r="O399" s="836">
        <v>13.5</v>
      </c>
      <c r="P399" s="835">
        <v>738.5</v>
      </c>
      <c r="Q399" s="837">
        <v>0.63636363636363635</v>
      </c>
      <c r="R399" s="832">
        <v>14</v>
      </c>
      <c r="S399" s="837">
        <v>0.63636363636363635</v>
      </c>
      <c r="T399" s="836">
        <v>8</v>
      </c>
      <c r="U399" s="838">
        <v>0.59259259259259256</v>
      </c>
    </row>
    <row r="400" spans="1:21" ht="14.4" customHeight="1" x14ac:dyDescent="0.3">
      <c r="A400" s="831">
        <v>17</v>
      </c>
      <c r="B400" s="832" t="s">
        <v>2428</v>
      </c>
      <c r="C400" s="832" t="s">
        <v>2434</v>
      </c>
      <c r="D400" s="833" t="s">
        <v>5256</v>
      </c>
      <c r="E400" s="834" t="s">
        <v>2447</v>
      </c>
      <c r="F400" s="832" t="s">
        <v>2429</v>
      </c>
      <c r="G400" s="832" t="s">
        <v>2662</v>
      </c>
      <c r="H400" s="832" t="s">
        <v>596</v>
      </c>
      <c r="I400" s="832" t="s">
        <v>2663</v>
      </c>
      <c r="J400" s="832" t="s">
        <v>2664</v>
      </c>
      <c r="K400" s="832" t="s">
        <v>2665</v>
      </c>
      <c r="L400" s="835">
        <v>73.150000000000006</v>
      </c>
      <c r="M400" s="835">
        <v>219.45000000000002</v>
      </c>
      <c r="N400" s="832">
        <v>3</v>
      </c>
      <c r="O400" s="836">
        <v>1</v>
      </c>
      <c r="P400" s="835">
        <v>219.45000000000002</v>
      </c>
      <c r="Q400" s="837">
        <v>1</v>
      </c>
      <c r="R400" s="832">
        <v>3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17</v>
      </c>
      <c r="B401" s="832" t="s">
        <v>2428</v>
      </c>
      <c r="C401" s="832" t="s">
        <v>2434</v>
      </c>
      <c r="D401" s="833" t="s">
        <v>5256</v>
      </c>
      <c r="E401" s="834" t="s">
        <v>2447</v>
      </c>
      <c r="F401" s="832" t="s">
        <v>2429</v>
      </c>
      <c r="G401" s="832" t="s">
        <v>2662</v>
      </c>
      <c r="H401" s="832" t="s">
        <v>596</v>
      </c>
      <c r="I401" s="832" t="s">
        <v>2663</v>
      </c>
      <c r="J401" s="832" t="s">
        <v>2664</v>
      </c>
      <c r="K401" s="832" t="s">
        <v>2665</v>
      </c>
      <c r="L401" s="835">
        <v>88.76</v>
      </c>
      <c r="M401" s="835">
        <v>443.80000000000007</v>
      </c>
      <c r="N401" s="832">
        <v>5</v>
      </c>
      <c r="O401" s="836">
        <v>3</v>
      </c>
      <c r="P401" s="835">
        <v>177.52</v>
      </c>
      <c r="Q401" s="837">
        <v>0.39999999999999997</v>
      </c>
      <c r="R401" s="832">
        <v>2</v>
      </c>
      <c r="S401" s="837">
        <v>0.4</v>
      </c>
      <c r="T401" s="836">
        <v>1</v>
      </c>
      <c r="U401" s="838">
        <v>0.33333333333333331</v>
      </c>
    </row>
    <row r="402" spans="1:21" ht="14.4" customHeight="1" x14ac:dyDescent="0.3">
      <c r="A402" s="831">
        <v>17</v>
      </c>
      <c r="B402" s="832" t="s">
        <v>2428</v>
      </c>
      <c r="C402" s="832" t="s">
        <v>2434</v>
      </c>
      <c r="D402" s="833" t="s">
        <v>5256</v>
      </c>
      <c r="E402" s="834" t="s">
        <v>2447</v>
      </c>
      <c r="F402" s="832" t="s">
        <v>2429</v>
      </c>
      <c r="G402" s="832" t="s">
        <v>2666</v>
      </c>
      <c r="H402" s="832" t="s">
        <v>596</v>
      </c>
      <c r="I402" s="832" t="s">
        <v>3000</v>
      </c>
      <c r="J402" s="832" t="s">
        <v>3001</v>
      </c>
      <c r="K402" s="832" t="s">
        <v>3002</v>
      </c>
      <c r="L402" s="835">
        <v>109.89</v>
      </c>
      <c r="M402" s="835">
        <v>439.56</v>
      </c>
      <c r="N402" s="832">
        <v>4</v>
      </c>
      <c r="O402" s="836">
        <v>0.5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17</v>
      </c>
      <c r="B403" s="832" t="s">
        <v>2428</v>
      </c>
      <c r="C403" s="832" t="s">
        <v>2434</v>
      </c>
      <c r="D403" s="833" t="s">
        <v>5256</v>
      </c>
      <c r="E403" s="834" t="s">
        <v>2447</v>
      </c>
      <c r="F403" s="832" t="s">
        <v>2429</v>
      </c>
      <c r="G403" s="832" t="s">
        <v>2666</v>
      </c>
      <c r="H403" s="832" t="s">
        <v>596</v>
      </c>
      <c r="I403" s="832" t="s">
        <v>2667</v>
      </c>
      <c r="J403" s="832" t="s">
        <v>2668</v>
      </c>
      <c r="K403" s="832" t="s">
        <v>2669</v>
      </c>
      <c r="L403" s="835">
        <v>366.31</v>
      </c>
      <c r="M403" s="835">
        <v>3663.1</v>
      </c>
      <c r="N403" s="832">
        <v>10</v>
      </c>
      <c r="O403" s="836">
        <v>4</v>
      </c>
      <c r="P403" s="835">
        <v>732.62</v>
      </c>
      <c r="Q403" s="837">
        <v>0.2</v>
      </c>
      <c r="R403" s="832">
        <v>2</v>
      </c>
      <c r="S403" s="837">
        <v>0.2</v>
      </c>
      <c r="T403" s="836">
        <v>1</v>
      </c>
      <c r="U403" s="838">
        <v>0.25</v>
      </c>
    </row>
    <row r="404" spans="1:21" ht="14.4" customHeight="1" x14ac:dyDescent="0.3">
      <c r="A404" s="831">
        <v>17</v>
      </c>
      <c r="B404" s="832" t="s">
        <v>2428</v>
      </c>
      <c r="C404" s="832" t="s">
        <v>2434</v>
      </c>
      <c r="D404" s="833" t="s">
        <v>5256</v>
      </c>
      <c r="E404" s="834" t="s">
        <v>2447</v>
      </c>
      <c r="F404" s="832" t="s">
        <v>2429</v>
      </c>
      <c r="G404" s="832" t="s">
        <v>2666</v>
      </c>
      <c r="H404" s="832" t="s">
        <v>649</v>
      </c>
      <c r="I404" s="832" t="s">
        <v>2318</v>
      </c>
      <c r="J404" s="832" t="s">
        <v>2084</v>
      </c>
      <c r="K404" s="832" t="s">
        <v>2319</v>
      </c>
      <c r="L404" s="835">
        <v>366.31</v>
      </c>
      <c r="M404" s="835">
        <v>42858.270000000004</v>
      </c>
      <c r="N404" s="832">
        <v>117</v>
      </c>
      <c r="O404" s="836">
        <v>34</v>
      </c>
      <c r="P404" s="835">
        <v>25275.390000000003</v>
      </c>
      <c r="Q404" s="837">
        <v>0.58974358974358976</v>
      </c>
      <c r="R404" s="832">
        <v>69</v>
      </c>
      <c r="S404" s="837">
        <v>0.58974358974358976</v>
      </c>
      <c r="T404" s="836">
        <v>18.5</v>
      </c>
      <c r="U404" s="838">
        <v>0.54411764705882348</v>
      </c>
    </row>
    <row r="405" spans="1:21" ht="14.4" customHeight="1" x14ac:dyDescent="0.3">
      <c r="A405" s="831">
        <v>17</v>
      </c>
      <c r="B405" s="832" t="s">
        <v>2428</v>
      </c>
      <c r="C405" s="832" t="s">
        <v>2434</v>
      </c>
      <c r="D405" s="833" t="s">
        <v>5256</v>
      </c>
      <c r="E405" s="834" t="s">
        <v>2447</v>
      </c>
      <c r="F405" s="832" t="s">
        <v>2429</v>
      </c>
      <c r="G405" s="832" t="s">
        <v>2666</v>
      </c>
      <c r="H405" s="832" t="s">
        <v>649</v>
      </c>
      <c r="I405" s="832" t="s">
        <v>2365</v>
      </c>
      <c r="J405" s="832" t="s">
        <v>2366</v>
      </c>
      <c r="K405" s="832" t="s">
        <v>2367</v>
      </c>
      <c r="L405" s="835">
        <v>219.78</v>
      </c>
      <c r="M405" s="835">
        <v>1758.24</v>
      </c>
      <c r="N405" s="832">
        <v>8</v>
      </c>
      <c r="O405" s="836">
        <v>3.5</v>
      </c>
      <c r="P405" s="835">
        <v>1318.68</v>
      </c>
      <c r="Q405" s="837">
        <v>0.75</v>
      </c>
      <c r="R405" s="832">
        <v>6</v>
      </c>
      <c r="S405" s="837">
        <v>0.75</v>
      </c>
      <c r="T405" s="836">
        <v>3</v>
      </c>
      <c r="U405" s="838">
        <v>0.8571428571428571</v>
      </c>
    </row>
    <row r="406" spans="1:21" ht="14.4" customHeight="1" x14ac:dyDescent="0.3">
      <c r="A406" s="831">
        <v>17</v>
      </c>
      <c r="B406" s="832" t="s">
        <v>2428</v>
      </c>
      <c r="C406" s="832" t="s">
        <v>2434</v>
      </c>
      <c r="D406" s="833" t="s">
        <v>5256</v>
      </c>
      <c r="E406" s="834" t="s">
        <v>2447</v>
      </c>
      <c r="F406" s="832" t="s">
        <v>2429</v>
      </c>
      <c r="G406" s="832" t="s">
        <v>2666</v>
      </c>
      <c r="H406" s="832" t="s">
        <v>596</v>
      </c>
      <c r="I406" s="832" t="s">
        <v>3016</v>
      </c>
      <c r="J406" s="832" t="s">
        <v>3001</v>
      </c>
      <c r="K406" s="832" t="s">
        <v>3017</v>
      </c>
      <c r="L406" s="835">
        <v>183.16</v>
      </c>
      <c r="M406" s="835">
        <v>1098.96</v>
      </c>
      <c r="N406" s="832">
        <v>6</v>
      </c>
      <c r="O406" s="836">
        <v>1.5</v>
      </c>
      <c r="P406" s="835">
        <v>732.64</v>
      </c>
      <c r="Q406" s="837">
        <v>0.66666666666666663</v>
      </c>
      <c r="R406" s="832">
        <v>4</v>
      </c>
      <c r="S406" s="837">
        <v>0.66666666666666663</v>
      </c>
      <c r="T406" s="836">
        <v>0.5</v>
      </c>
      <c r="U406" s="838">
        <v>0.33333333333333331</v>
      </c>
    </row>
    <row r="407" spans="1:21" ht="14.4" customHeight="1" x14ac:dyDescent="0.3">
      <c r="A407" s="831">
        <v>17</v>
      </c>
      <c r="B407" s="832" t="s">
        <v>2428</v>
      </c>
      <c r="C407" s="832" t="s">
        <v>2434</v>
      </c>
      <c r="D407" s="833" t="s">
        <v>5256</v>
      </c>
      <c r="E407" s="834" t="s">
        <v>2447</v>
      </c>
      <c r="F407" s="832" t="s">
        <v>2429</v>
      </c>
      <c r="G407" s="832" t="s">
        <v>2666</v>
      </c>
      <c r="H407" s="832" t="s">
        <v>596</v>
      </c>
      <c r="I407" s="832" t="s">
        <v>3022</v>
      </c>
      <c r="J407" s="832" t="s">
        <v>3001</v>
      </c>
      <c r="K407" s="832" t="s">
        <v>3023</v>
      </c>
      <c r="L407" s="835">
        <v>366.31</v>
      </c>
      <c r="M407" s="835">
        <v>732.62</v>
      </c>
      <c r="N407" s="832">
        <v>2</v>
      </c>
      <c r="O407" s="836">
        <v>0.5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17</v>
      </c>
      <c r="B408" s="832" t="s">
        <v>2428</v>
      </c>
      <c r="C408" s="832" t="s">
        <v>2434</v>
      </c>
      <c r="D408" s="833" t="s">
        <v>5256</v>
      </c>
      <c r="E408" s="834" t="s">
        <v>2447</v>
      </c>
      <c r="F408" s="832" t="s">
        <v>2429</v>
      </c>
      <c r="G408" s="832" t="s">
        <v>2666</v>
      </c>
      <c r="H408" s="832" t="s">
        <v>596</v>
      </c>
      <c r="I408" s="832" t="s">
        <v>3226</v>
      </c>
      <c r="J408" s="832" t="s">
        <v>2668</v>
      </c>
      <c r="K408" s="832" t="s">
        <v>3227</v>
      </c>
      <c r="L408" s="835">
        <v>329.67</v>
      </c>
      <c r="M408" s="835">
        <v>659.34</v>
      </c>
      <c r="N408" s="832">
        <v>2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17</v>
      </c>
      <c r="B409" s="832" t="s">
        <v>2428</v>
      </c>
      <c r="C409" s="832" t="s">
        <v>2434</v>
      </c>
      <c r="D409" s="833" t="s">
        <v>5256</v>
      </c>
      <c r="E409" s="834" t="s">
        <v>2447</v>
      </c>
      <c r="F409" s="832" t="s">
        <v>2429</v>
      </c>
      <c r="G409" s="832" t="s">
        <v>2673</v>
      </c>
      <c r="H409" s="832" t="s">
        <v>649</v>
      </c>
      <c r="I409" s="832" t="s">
        <v>2202</v>
      </c>
      <c r="J409" s="832" t="s">
        <v>2088</v>
      </c>
      <c r="K409" s="832" t="s">
        <v>2203</v>
      </c>
      <c r="L409" s="835">
        <v>516.71</v>
      </c>
      <c r="M409" s="835">
        <v>47537.319999999992</v>
      </c>
      <c r="N409" s="832">
        <v>92</v>
      </c>
      <c r="O409" s="836">
        <v>26</v>
      </c>
      <c r="P409" s="835">
        <v>30485.889999999992</v>
      </c>
      <c r="Q409" s="837">
        <v>0.64130434782608692</v>
      </c>
      <c r="R409" s="832">
        <v>59</v>
      </c>
      <c r="S409" s="837">
        <v>0.64130434782608692</v>
      </c>
      <c r="T409" s="836">
        <v>15.5</v>
      </c>
      <c r="U409" s="838">
        <v>0.59615384615384615</v>
      </c>
    </row>
    <row r="410" spans="1:21" ht="14.4" customHeight="1" x14ac:dyDescent="0.3">
      <c r="A410" s="831">
        <v>17</v>
      </c>
      <c r="B410" s="832" t="s">
        <v>2428</v>
      </c>
      <c r="C410" s="832" t="s">
        <v>2434</v>
      </c>
      <c r="D410" s="833" t="s">
        <v>5256</v>
      </c>
      <c r="E410" s="834" t="s">
        <v>2447</v>
      </c>
      <c r="F410" s="832" t="s">
        <v>2429</v>
      </c>
      <c r="G410" s="832" t="s">
        <v>2673</v>
      </c>
      <c r="H410" s="832" t="s">
        <v>649</v>
      </c>
      <c r="I410" s="832" t="s">
        <v>2674</v>
      </c>
      <c r="J410" s="832" t="s">
        <v>2088</v>
      </c>
      <c r="K410" s="832" t="s">
        <v>2675</v>
      </c>
      <c r="L410" s="835">
        <v>55.37</v>
      </c>
      <c r="M410" s="835">
        <v>3377.5699999999997</v>
      </c>
      <c r="N410" s="832">
        <v>61</v>
      </c>
      <c r="O410" s="836">
        <v>9.5</v>
      </c>
      <c r="P410" s="835">
        <v>1827.2099999999998</v>
      </c>
      <c r="Q410" s="837">
        <v>0.54098360655737709</v>
      </c>
      <c r="R410" s="832">
        <v>33</v>
      </c>
      <c r="S410" s="837">
        <v>0.54098360655737709</v>
      </c>
      <c r="T410" s="836">
        <v>5</v>
      </c>
      <c r="U410" s="838">
        <v>0.52631578947368418</v>
      </c>
    </row>
    <row r="411" spans="1:21" ht="14.4" customHeight="1" x14ac:dyDescent="0.3">
      <c r="A411" s="831">
        <v>17</v>
      </c>
      <c r="B411" s="832" t="s">
        <v>2428</v>
      </c>
      <c r="C411" s="832" t="s">
        <v>2434</v>
      </c>
      <c r="D411" s="833" t="s">
        <v>5256</v>
      </c>
      <c r="E411" s="834" t="s">
        <v>2447</v>
      </c>
      <c r="F411" s="832" t="s">
        <v>2429</v>
      </c>
      <c r="G411" s="832" t="s">
        <v>2673</v>
      </c>
      <c r="H411" s="832" t="s">
        <v>649</v>
      </c>
      <c r="I411" s="832" t="s">
        <v>2087</v>
      </c>
      <c r="J411" s="832" t="s">
        <v>2088</v>
      </c>
      <c r="K411" s="832" t="s">
        <v>2089</v>
      </c>
      <c r="L411" s="835">
        <v>110.73</v>
      </c>
      <c r="M411" s="835">
        <v>9633.51</v>
      </c>
      <c r="N411" s="832">
        <v>87</v>
      </c>
      <c r="O411" s="836">
        <v>13.5</v>
      </c>
      <c r="P411" s="835">
        <v>6422.34</v>
      </c>
      <c r="Q411" s="837">
        <v>0.66666666666666663</v>
      </c>
      <c r="R411" s="832">
        <v>58</v>
      </c>
      <c r="S411" s="837">
        <v>0.66666666666666663</v>
      </c>
      <c r="T411" s="836">
        <v>9</v>
      </c>
      <c r="U411" s="838">
        <v>0.66666666666666663</v>
      </c>
    </row>
    <row r="412" spans="1:21" ht="14.4" customHeight="1" x14ac:dyDescent="0.3">
      <c r="A412" s="831">
        <v>17</v>
      </c>
      <c r="B412" s="832" t="s">
        <v>2428</v>
      </c>
      <c r="C412" s="832" t="s">
        <v>2434</v>
      </c>
      <c r="D412" s="833" t="s">
        <v>5256</v>
      </c>
      <c r="E412" s="834" t="s">
        <v>2447</v>
      </c>
      <c r="F412" s="832" t="s">
        <v>2429</v>
      </c>
      <c r="G412" s="832" t="s">
        <v>2673</v>
      </c>
      <c r="H412" s="832" t="s">
        <v>596</v>
      </c>
      <c r="I412" s="832" t="s">
        <v>3228</v>
      </c>
      <c r="J412" s="832" t="s">
        <v>3229</v>
      </c>
      <c r="K412" s="832" t="s">
        <v>3230</v>
      </c>
      <c r="L412" s="835">
        <v>79.09</v>
      </c>
      <c r="M412" s="835">
        <v>790.90000000000009</v>
      </c>
      <c r="N412" s="832">
        <v>10</v>
      </c>
      <c r="O412" s="836">
        <v>1.5</v>
      </c>
      <c r="P412" s="835">
        <v>316.36</v>
      </c>
      <c r="Q412" s="837">
        <v>0.39999999999999997</v>
      </c>
      <c r="R412" s="832">
        <v>4</v>
      </c>
      <c r="S412" s="837">
        <v>0.4</v>
      </c>
      <c r="T412" s="836">
        <v>1</v>
      </c>
      <c r="U412" s="838">
        <v>0.66666666666666663</v>
      </c>
    </row>
    <row r="413" spans="1:21" ht="14.4" customHeight="1" x14ac:dyDescent="0.3">
      <c r="A413" s="831">
        <v>17</v>
      </c>
      <c r="B413" s="832" t="s">
        <v>2428</v>
      </c>
      <c r="C413" s="832" t="s">
        <v>2434</v>
      </c>
      <c r="D413" s="833" t="s">
        <v>5256</v>
      </c>
      <c r="E413" s="834" t="s">
        <v>2447</v>
      </c>
      <c r="F413" s="832" t="s">
        <v>2429</v>
      </c>
      <c r="G413" s="832" t="s">
        <v>2673</v>
      </c>
      <c r="H413" s="832" t="s">
        <v>596</v>
      </c>
      <c r="I413" s="832" t="s">
        <v>3231</v>
      </c>
      <c r="J413" s="832" t="s">
        <v>3229</v>
      </c>
      <c r="K413" s="832" t="s">
        <v>1121</v>
      </c>
      <c r="L413" s="835">
        <v>527.26</v>
      </c>
      <c r="M413" s="835">
        <v>3163.56</v>
      </c>
      <c r="N413" s="832">
        <v>6</v>
      </c>
      <c r="O413" s="836">
        <v>1.5</v>
      </c>
      <c r="P413" s="835">
        <v>1054.52</v>
      </c>
      <c r="Q413" s="837">
        <v>0.33333333333333331</v>
      </c>
      <c r="R413" s="832">
        <v>2</v>
      </c>
      <c r="S413" s="837">
        <v>0.33333333333333331</v>
      </c>
      <c r="T413" s="836">
        <v>0.5</v>
      </c>
      <c r="U413" s="838">
        <v>0.33333333333333331</v>
      </c>
    </row>
    <row r="414" spans="1:21" ht="14.4" customHeight="1" x14ac:dyDescent="0.3">
      <c r="A414" s="831">
        <v>17</v>
      </c>
      <c r="B414" s="832" t="s">
        <v>2428</v>
      </c>
      <c r="C414" s="832" t="s">
        <v>2434</v>
      </c>
      <c r="D414" s="833" t="s">
        <v>5256</v>
      </c>
      <c r="E414" s="834" t="s">
        <v>2447</v>
      </c>
      <c r="F414" s="832" t="s">
        <v>2429</v>
      </c>
      <c r="G414" s="832" t="s">
        <v>2676</v>
      </c>
      <c r="H414" s="832" t="s">
        <v>649</v>
      </c>
      <c r="I414" s="832" t="s">
        <v>2091</v>
      </c>
      <c r="J414" s="832" t="s">
        <v>2092</v>
      </c>
      <c r="K414" s="832" t="s">
        <v>2093</v>
      </c>
      <c r="L414" s="835">
        <v>910.2</v>
      </c>
      <c r="M414" s="835">
        <v>19114.2</v>
      </c>
      <c r="N414" s="832">
        <v>21</v>
      </c>
      <c r="O414" s="836">
        <v>9</v>
      </c>
      <c r="P414" s="835">
        <v>13653</v>
      </c>
      <c r="Q414" s="837">
        <v>0.7142857142857143</v>
      </c>
      <c r="R414" s="832">
        <v>15</v>
      </c>
      <c r="S414" s="837">
        <v>0.7142857142857143</v>
      </c>
      <c r="T414" s="836">
        <v>6</v>
      </c>
      <c r="U414" s="838">
        <v>0.66666666666666663</v>
      </c>
    </row>
    <row r="415" spans="1:21" ht="14.4" customHeight="1" x14ac:dyDescent="0.3">
      <c r="A415" s="831">
        <v>17</v>
      </c>
      <c r="B415" s="832" t="s">
        <v>2428</v>
      </c>
      <c r="C415" s="832" t="s">
        <v>2434</v>
      </c>
      <c r="D415" s="833" t="s">
        <v>5256</v>
      </c>
      <c r="E415" s="834" t="s">
        <v>2447</v>
      </c>
      <c r="F415" s="832" t="s">
        <v>2429</v>
      </c>
      <c r="G415" s="832" t="s">
        <v>2676</v>
      </c>
      <c r="H415" s="832" t="s">
        <v>596</v>
      </c>
      <c r="I415" s="832" t="s">
        <v>2096</v>
      </c>
      <c r="J415" s="832" t="s">
        <v>2097</v>
      </c>
      <c r="K415" s="832" t="s">
        <v>2098</v>
      </c>
      <c r="L415" s="835">
        <v>227.56</v>
      </c>
      <c r="M415" s="835">
        <v>910.24</v>
      </c>
      <c r="N415" s="832">
        <v>4</v>
      </c>
      <c r="O415" s="836">
        <v>0.5</v>
      </c>
      <c r="P415" s="835">
        <v>910.24</v>
      </c>
      <c r="Q415" s="837">
        <v>1</v>
      </c>
      <c r="R415" s="832">
        <v>4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17</v>
      </c>
      <c r="B416" s="832" t="s">
        <v>2428</v>
      </c>
      <c r="C416" s="832" t="s">
        <v>2434</v>
      </c>
      <c r="D416" s="833" t="s">
        <v>5256</v>
      </c>
      <c r="E416" s="834" t="s">
        <v>2447</v>
      </c>
      <c r="F416" s="832" t="s">
        <v>2429</v>
      </c>
      <c r="G416" s="832" t="s">
        <v>2676</v>
      </c>
      <c r="H416" s="832" t="s">
        <v>596</v>
      </c>
      <c r="I416" s="832" t="s">
        <v>2677</v>
      </c>
      <c r="J416" s="832" t="s">
        <v>2097</v>
      </c>
      <c r="K416" s="832" t="s">
        <v>2093</v>
      </c>
      <c r="L416" s="835">
        <v>910.2</v>
      </c>
      <c r="M416" s="835">
        <v>13653</v>
      </c>
      <c r="N416" s="832">
        <v>15</v>
      </c>
      <c r="O416" s="836">
        <v>5.5</v>
      </c>
      <c r="P416" s="835">
        <v>7281.6</v>
      </c>
      <c r="Q416" s="837">
        <v>0.53333333333333333</v>
      </c>
      <c r="R416" s="832">
        <v>8</v>
      </c>
      <c r="S416" s="837">
        <v>0.53333333333333333</v>
      </c>
      <c r="T416" s="836">
        <v>3</v>
      </c>
      <c r="U416" s="838">
        <v>0.54545454545454541</v>
      </c>
    </row>
    <row r="417" spans="1:21" ht="14.4" customHeight="1" x14ac:dyDescent="0.3">
      <c r="A417" s="831">
        <v>17</v>
      </c>
      <c r="B417" s="832" t="s">
        <v>2428</v>
      </c>
      <c r="C417" s="832" t="s">
        <v>2434</v>
      </c>
      <c r="D417" s="833" t="s">
        <v>5256</v>
      </c>
      <c r="E417" s="834" t="s">
        <v>2447</v>
      </c>
      <c r="F417" s="832" t="s">
        <v>2429</v>
      </c>
      <c r="G417" s="832" t="s">
        <v>2676</v>
      </c>
      <c r="H417" s="832" t="s">
        <v>596</v>
      </c>
      <c r="I417" s="832" t="s">
        <v>3232</v>
      </c>
      <c r="J417" s="832" t="s">
        <v>2097</v>
      </c>
      <c r="K417" s="832" t="s">
        <v>2095</v>
      </c>
      <c r="L417" s="835">
        <v>1820.4</v>
      </c>
      <c r="M417" s="835">
        <v>14563.2</v>
      </c>
      <c r="N417" s="832">
        <v>8</v>
      </c>
      <c r="O417" s="836">
        <v>2</v>
      </c>
      <c r="P417" s="835">
        <v>14563.2</v>
      </c>
      <c r="Q417" s="837">
        <v>1</v>
      </c>
      <c r="R417" s="832">
        <v>8</v>
      </c>
      <c r="S417" s="837">
        <v>1</v>
      </c>
      <c r="T417" s="836">
        <v>2</v>
      </c>
      <c r="U417" s="838">
        <v>1</v>
      </c>
    </row>
    <row r="418" spans="1:21" ht="14.4" customHeight="1" x14ac:dyDescent="0.3">
      <c r="A418" s="831">
        <v>17</v>
      </c>
      <c r="B418" s="832" t="s">
        <v>2428</v>
      </c>
      <c r="C418" s="832" t="s">
        <v>2434</v>
      </c>
      <c r="D418" s="833" t="s">
        <v>5256</v>
      </c>
      <c r="E418" s="834" t="s">
        <v>2447</v>
      </c>
      <c r="F418" s="832" t="s">
        <v>2429</v>
      </c>
      <c r="G418" s="832" t="s">
        <v>2676</v>
      </c>
      <c r="H418" s="832" t="s">
        <v>596</v>
      </c>
      <c r="I418" s="832" t="s">
        <v>3032</v>
      </c>
      <c r="J418" s="832" t="s">
        <v>2679</v>
      </c>
      <c r="K418" s="832" t="s">
        <v>2098</v>
      </c>
      <c r="L418" s="835">
        <v>227.56</v>
      </c>
      <c r="M418" s="835">
        <v>25941.840000000004</v>
      </c>
      <c r="N418" s="832">
        <v>114</v>
      </c>
      <c r="O418" s="836">
        <v>24</v>
      </c>
      <c r="P418" s="835">
        <v>18659.920000000002</v>
      </c>
      <c r="Q418" s="837">
        <v>0.7192982456140351</v>
      </c>
      <c r="R418" s="832">
        <v>82</v>
      </c>
      <c r="S418" s="837">
        <v>0.7192982456140351</v>
      </c>
      <c r="T418" s="836">
        <v>14.5</v>
      </c>
      <c r="U418" s="838">
        <v>0.60416666666666663</v>
      </c>
    </row>
    <row r="419" spans="1:21" ht="14.4" customHeight="1" x14ac:dyDescent="0.3">
      <c r="A419" s="831">
        <v>17</v>
      </c>
      <c r="B419" s="832" t="s">
        <v>2428</v>
      </c>
      <c r="C419" s="832" t="s">
        <v>2434</v>
      </c>
      <c r="D419" s="833" t="s">
        <v>5256</v>
      </c>
      <c r="E419" s="834" t="s">
        <v>2447</v>
      </c>
      <c r="F419" s="832" t="s">
        <v>2429</v>
      </c>
      <c r="G419" s="832" t="s">
        <v>2676</v>
      </c>
      <c r="H419" s="832" t="s">
        <v>596</v>
      </c>
      <c r="I419" s="832" t="s">
        <v>2678</v>
      </c>
      <c r="J419" s="832" t="s">
        <v>2679</v>
      </c>
      <c r="K419" s="832" t="s">
        <v>2093</v>
      </c>
      <c r="L419" s="835">
        <v>910.2</v>
      </c>
      <c r="M419" s="835">
        <v>125607.6</v>
      </c>
      <c r="N419" s="832">
        <v>138</v>
      </c>
      <c r="O419" s="836">
        <v>56</v>
      </c>
      <c r="P419" s="835">
        <v>77367</v>
      </c>
      <c r="Q419" s="837">
        <v>0.61594202898550721</v>
      </c>
      <c r="R419" s="832">
        <v>85</v>
      </c>
      <c r="S419" s="837">
        <v>0.61594202898550721</v>
      </c>
      <c r="T419" s="836">
        <v>33.5</v>
      </c>
      <c r="U419" s="838">
        <v>0.5982142857142857</v>
      </c>
    </row>
    <row r="420" spans="1:21" ht="14.4" customHeight="1" x14ac:dyDescent="0.3">
      <c r="A420" s="831">
        <v>17</v>
      </c>
      <c r="B420" s="832" t="s">
        <v>2428</v>
      </c>
      <c r="C420" s="832" t="s">
        <v>2434</v>
      </c>
      <c r="D420" s="833" t="s">
        <v>5256</v>
      </c>
      <c r="E420" s="834" t="s">
        <v>2447</v>
      </c>
      <c r="F420" s="832" t="s">
        <v>2429</v>
      </c>
      <c r="G420" s="832" t="s">
        <v>2676</v>
      </c>
      <c r="H420" s="832" t="s">
        <v>596</v>
      </c>
      <c r="I420" s="832" t="s">
        <v>3033</v>
      </c>
      <c r="J420" s="832" t="s">
        <v>2679</v>
      </c>
      <c r="K420" s="832" t="s">
        <v>3034</v>
      </c>
      <c r="L420" s="835">
        <v>910.2</v>
      </c>
      <c r="M420" s="835">
        <v>117415.80000000002</v>
      </c>
      <c r="N420" s="832">
        <v>129</v>
      </c>
      <c r="O420" s="836">
        <v>21.5</v>
      </c>
      <c r="P420" s="835">
        <v>98301.60000000002</v>
      </c>
      <c r="Q420" s="837">
        <v>0.83720930232558144</v>
      </c>
      <c r="R420" s="832">
        <v>108</v>
      </c>
      <c r="S420" s="837">
        <v>0.83720930232558144</v>
      </c>
      <c r="T420" s="836">
        <v>17.5</v>
      </c>
      <c r="U420" s="838">
        <v>0.81395348837209303</v>
      </c>
    </row>
    <row r="421" spans="1:21" ht="14.4" customHeight="1" x14ac:dyDescent="0.3">
      <c r="A421" s="831">
        <v>17</v>
      </c>
      <c r="B421" s="832" t="s">
        <v>2428</v>
      </c>
      <c r="C421" s="832" t="s">
        <v>2434</v>
      </c>
      <c r="D421" s="833" t="s">
        <v>5256</v>
      </c>
      <c r="E421" s="834" t="s">
        <v>2447</v>
      </c>
      <c r="F421" s="832" t="s">
        <v>2429</v>
      </c>
      <c r="G421" s="832" t="s">
        <v>2676</v>
      </c>
      <c r="H421" s="832" t="s">
        <v>649</v>
      </c>
      <c r="I421" s="832" t="s">
        <v>2094</v>
      </c>
      <c r="J421" s="832" t="s">
        <v>2092</v>
      </c>
      <c r="K421" s="832" t="s">
        <v>2095</v>
      </c>
      <c r="L421" s="835">
        <v>1820.4</v>
      </c>
      <c r="M421" s="835">
        <v>18204</v>
      </c>
      <c r="N421" s="832">
        <v>10</v>
      </c>
      <c r="O421" s="836">
        <v>3</v>
      </c>
      <c r="P421" s="835">
        <v>10922.400000000001</v>
      </c>
      <c r="Q421" s="837">
        <v>0.60000000000000009</v>
      </c>
      <c r="R421" s="832">
        <v>6</v>
      </c>
      <c r="S421" s="837">
        <v>0.6</v>
      </c>
      <c r="T421" s="836">
        <v>1.5</v>
      </c>
      <c r="U421" s="838">
        <v>0.5</v>
      </c>
    </row>
    <row r="422" spans="1:21" ht="14.4" customHeight="1" x14ac:dyDescent="0.3">
      <c r="A422" s="831">
        <v>17</v>
      </c>
      <c r="B422" s="832" t="s">
        <v>2428</v>
      </c>
      <c r="C422" s="832" t="s">
        <v>2434</v>
      </c>
      <c r="D422" s="833" t="s">
        <v>5256</v>
      </c>
      <c r="E422" s="834" t="s">
        <v>2447</v>
      </c>
      <c r="F422" s="832" t="s">
        <v>2429</v>
      </c>
      <c r="G422" s="832" t="s">
        <v>2676</v>
      </c>
      <c r="H422" s="832" t="s">
        <v>649</v>
      </c>
      <c r="I422" s="832" t="s">
        <v>3233</v>
      </c>
      <c r="J422" s="832" t="s">
        <v>2092</v>
      </c>
      <c r="K422" s="832" t="s">
        <v>2098</v>
      </c>
      <c r="L422" s="835">
        <v>227.56</v>
      </c>
      <c r="M422" s="835">
        <v>910.24</v>
      </c>
      <c r="N422" s="832">
        <v>4</v>
      </c>
      <c r="O422" s="836">
        <v>0.5</v>
      </c>
      <c r="P422" s="835">
        <v>910.24</v>
      </c>
      <c r="Q422" s="837">
        <v>1</v>
      </c>
      <c r="R422" s="832">
        <v>4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17</v>
      </c>
      <c r="B423" s="832" t="s">
        <v>2428</v>
      </c>
      <c r="C423" s="832" t="s">
        <v>2434</v>
      </c>
      <c r="D423" s="833" t="s">
        <v>5256</v>
      </c>
      <c r="E423" s="834" t="s">
        <v>2447</v>
      </c>
      <c r="F423" s="832" t="s">
        <v>2429</v>
      </c>
      <c r="G423" s="832" t="s">
        <v>2676</v>
      </c>
      <c r="H423" s="832" t="s">
        <v>596</v>
      </c>
      <c r="I423" s="832" t="s">
        <v>3035</v>
      </c>
      <c r="J423" s="832" t="s">
        <v>2679</v>
      </c>
      <c r="K423" s="832" t="s">
        <v>3036</v>
      </c>
      <c r="L423" s="835">
        <v>455.1</v>
      </c>
      <c r="M423" s="835">
        <v>2730.6000000000004</v>
      </c>
      <c r="N423" s="832">
        <v>6</v>
      </c>
      <c r="O423" s="836">
        <v>1</v>
      </c>
      <c r="P423" s="835">
        <v>1820.4</v>
      </c>
      <c r="Q423" s="837">
        <v>0.66666666666666663</v>
      </c>
      <c r="R423" s="832">
        <v>4</v>
      </c>
      <c r="S423" s="837">
        <v>0.66666666666666663</v>
      </c>
      <c r="T423" s="836">
        <v>0.5</v>
      </c>
      <c r="U423" s="838">
        <v>0.5</v>
      </c>
    </row>
    <row r="424" spans="1:21" ht="14.4" customHeight="1" x14ac:dyDescent="0.3">
      <c r="A424" s="831">
        <v>17</v>
      </c>
      <c r="B424" s="832" t="s">
        <v>2428</v>
      </c>
      <c r="C424" s="832" t="s">
        <v>2434</v>
      </c>
      <c r="D424" s="833" t="s">
        <v>5256</v>
      </c>
      <c r="E424" s="834" t="s">
        <v>2447</v>
      </c>
      <c r="F424" s="832" t="s">
        <v>2429</v>
      </c>
      <c r="G424" s="832" t="s">
        <v>2676</v>
      </c>
      <c r="H424" s="832" t="s">
        <v>596</v>
      </c>
      <c r="I424" s="832" t="s">
        <v>3234</v>
      </c>
      <c r="J424" s="832" t="s">
        <v>3038</v>
      </c>
      <c r="K424" s="832" t="s">
        <v>3235</v>
      </c>
      <c r="L424" s="835">
        <v>891.99</v>
      </c>
      <c r="M424" s="835">
        <v>1783.98</v>
      </c>
      <c r="N424" s="832">
        <v>2</v>
      </c>
      <c r="O424" s="836">
        <v>1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17</v>
      </c>
      <c r="B425" s="832" t="s">
        <v>2428</v>
      </c>
      <c r="C425" s="832" t="s">
        <v>2434</v>
      </c>
      <c r="D425" s="833" t="s">
        <v>5256</v>
      </c>
      <c r="E425" s="834" t="s">
        <v>2447</v>
      </c>
      <c r="F425" s="832" t="s">
        <v>2429</v>
      </c>
      <c r="G425" s="832" t="s">
        <v>2676</v>
      </c>
      <c r="H425" s="832" t="s">
        <v>596</v>
      </c>
      <c r="I425" s="832" t="s">
        <v>3236</v>
      </c>
      <c r="J425" s="832" t="s">
        <v>3237</v>
      </c>
      <c r="K425" s="832" t="s">
        <v>3238</v>
      </c>
      <c r="L425" s="835">
        <v>728.16</v>
      </c>
      <c r="M425" s="835">
        <v>2184.48</v>
      </c>
      <c r="N425" s="832">
        <v>3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17</v>
      </c>
      <c r="B426" s="832" t="s">
        <v>2428</v>
      </c>
      <c r="C426" s="832" t="s">
        <v>2434</v>
      </c>
      <c r="D426" s="833" t="s">
        <v>5256</v>
      </c>
      <c r="E426" s="834" t="s">
        <v>2447</v>
      </c>
      <c r="F426" s="832" t="s">
        <v>2429</v>
      </c>
      <c r="G426" s="832" t="s">
        <v>2676</v>
      </c>
      <c r="H426" s="832" t="s">
        <v>596</v>
      </c>
      <c r="I426" s="832" t="s">
        <v>3239</v>
      </c>
      <c r="J426" s="832" t="s">
        <v>3237</v>
      </c>
      <c r="K426" s="832" t="s">
        <v>3240</v>
      </c>
      <c r="L426" s="835">
        <v>1092.25</v>
      </c>
      <c r="M426" s="835">
        <v>1092.25</v>
      </c>
      <c r="N426" s="832">
        <v>1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17</v>
      </c>
      <c r="B427" s="832" t="s">
        <v>2428</v>
      </c>
      <c r="C427" s="832" t="s">
        <v>2434</v>
      </c>
      <c r="D427" s="833" t="s">
        <v>5256</v>
      </c>
      <c r="E427" s="834" t="s">
        <v>2447</v>
      </c>
      <c r="F427" s="832" t="s">
        <v>2429</v>
      </c>
      <c r="G427" s="832" t="s">
        <v>2676</v>
      </c>
      <c r="H427" s="832" t="s">
        <v>596</v>
      </c>
      <c r="I427" s="832" t="s">
        <v>3241</v>
      </c>
      <c r="J427" s="832" t="s">
        <v>3242</v>
      </c>
      <c r="K427" s="832" t="s">
        <v>2093</v>
      </c>
      <c r="L427" s="835">
        <v>910.2</v>
      </c>
      <c r="M427" s="835">
        <v>1820.4</v>
      </c>
      <c r="N427" s="832">
        <v>2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17</v>
      </c>
      <c r="B428" s="832" t="s">
        <v>2428</v>
      </c>
      <c r="C428" s="832" t="s">
        <v>2434</v>
      </c>
      <c r="D428" s="833" t="s">
        <v>5256</v>
      </c>
      <c r="E428" s="834" t="s">
        <v>2447</v>
      </c>
      <c r="F428" s="832" t="s">
        <v>2429</v>
      </c>
      <c r="G428" s="832" t="s">
        <v>3243</v>
      </c>
      <c r="H428" s="832" t="s">
        <v>596</v>
      </c>
      <c r="I428" s="832" t="s">
        <v>3244</v>
      </c>
      <c r="J428" s="832" t="s">
        <v>1043</v>
      </c>
      <c r="K428" s="832" t="s">
        <v>3245</v>
      </c>
      <c r="L428" s="835">
        <v>97.96</v>
      </c>
      <c r="M428" s="835">
        <v>97.96</v>
      </c>
      <c r="N428" s="832">
        <v>1</v>
      </c>
      <c r="O428" s="836">
        <v>1</v>
      </c>
      <c r="P428" s="835">
        <v>97.96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17</v>
      </c>
      <c r="B429" s="832" t="s">
        <v>2428</v>
      </c>
      <c r="C429" s="832" t="s">
        <v>2434</v>
      </c>
      <c r="D429" s="833" t="s">
        <v>5256</v>
      </c>
      <c r="E429" s="834" t="s">
        <v>2447</v>
      </c>
      <c r="F429" s="832" t="s">
        <v>2429</v>
      </c>
      <c r="G429" s="832" t="s">
        <v>3246</v>
      </c>
      <c r="H429" s="832" t="s">
        <v>596</v>
      </c>
      <c r="I429" s="832" t="s">
        <v>3247</v>
      </c>
      <c r="J429" s="832" t="s">
        <v>3248</v>
      </c>
      <c r="K429" s="832" t="s">
        <v>2559</v>
      </c>
      <c r="L429" s="835">
        <v>43.21</v>
      </c>
      <c r="M429" s="835">
        <v>43.21</v>
      </c>
      <c r="N429" s="832">
        <v>1</v>
      </c>
      <c r="O429" s="836">
        <v>0.5</v>
      </c>
      <c r="P429" s="835">
        <v>43.21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17</v>
      </c>
      <c r="B430" s="832" t="s">
        <v>2428</v>
      </c>
      <c r="C430" s="832" t="s">
        <v>2434</v>
      </c>
      <c r="D430" s="833" t="s">
        <v>5256</v>
      </c>
      <c r="E430" s="834" t="s">
        <v>2447</v>
      </c>
      <c r="F430" s="832" t="s">
        <v>2429</v>
      </c>
      <c r="G430" s="832" t="s">
        <v>2684</v>
      </c>
      <c r="H430" s="832" t="s">
        <v>649</v>
      </c>
      <c r="I430" s="832" t="s">
        <v>2280</v>
      </c>
      <c r="J430" s="832" t="s">
        <v>1132</v>
      </c>
      <c r="K430" s="832" t="s">
        <v>1474</v>
      </c>
      <c r="L430" s="835">
        <v>10.65</v>
      </c>
      <c r="M430" s="835">
        <v>10.65</v>
      </c>
      <c r="N430" s="832">
        <v>1</v>
      </c>
      <c r="O430" s="836">
        <v>0.5</v>
      </c>
      <c r="P430" s="835">
        <v>10.65</v>
      </c>
      <c r="Q430" s="837">
        <v>1</v>
      </c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17</v>
      </c>
      <c r="B431" s="832" t="s">
        <v>2428</v>
      </c>
      <c r="C431" s="832" t="s">
        <v>2434</v>
      </c>
      <c r="D431" s="833" t="s">
        <v>5256</v>
      </c>
      <c r="E431" s="834" t="s">
        <v>2447</v>
      </c>
      <c r="F431" s="832" t="s">
        <v>2429</v>
      </c>
      <c r="G431" s="832" t="s">
        <v>2684</v>
      </c>
      <c r="H431" s="832" t="s">
        <v>649</v>
      </c>
      <c r="I431" s="832" t="s">
        <v>3249</v>
      </c>
      <c r="J431" s="832" t="s">
        <v>1322</v>
      </c>
      <c r="K431" s="832" t="s">
        <v>3250</v>
      </c>
      <c r="L431" s="835">
        <v>70.23</v>
      </c>
      <c r="M431" s="835">
        <v>70.23</v>
      </c>
      <c r="N431" s="832">
        <v>1</v>
      </c>
      <c r="O431" s="836">
        <v>0.5</v>
      </c>
      <c r="P431" s="835">
        <v>70.23</v>
      </c>
      <c r="Q431" s="837">
        <v>1</v>
      </c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17</v>
      </c>
      <c r="B432" s="832" t="s">
        <v>2428</v>
      </c>
      <c r="C432" s="832" t="s">
        <v>2434</v>
      </c>
      <c r="D432" s="833" t="s">
        <v>5256</v>
      </c>
      <c r="E432" s="834" t="s">
        <v>2447</v>
      </c>
      <c r="F432" s="832" t="s">
        <v>2429</v>
      </c>
      <c r="G432" s="832" t="s">
        <v>2684</v>
      </c>
      <c r="H432" s="832" t="s">
        <v>649</v>
      </c>
      <c r="I432" s="832" t="s">
        <v>3251</v>
      </c>
      <c r="J432" s="832" t="s">
        <v>1132</v>
      </c>
      <c r="K432" s="832" t="s">
        <v>1324</v>
      </c>
      <c r="L432" s="835">
        <v>17.559999999999999</v>
      </c>
      <c r="M432" s="835">
        <v>35.119999999999997</v>
      </c>
      <c r="N432" s="832">
        <v>2</v>
      </c>
      <c r="O432" s="836">
        <v>1</v>
      </c>
      <c r="P432" s="835">
        <v>17.559999999999999</v>
      </c>
      <c r="Q432" s="837">
        <v>0.5</v>
      </c>
      <c r="R432" s="832">
        <v>1</v>
      </c>
      <c r="S432" s="837">
        <v>0.5</v>
      </c>
      <c r="T432" s="836">
        <v>0.5</v>
      </c>
      <c r="U432" s="838">
        <v>0.5</v>
      </c>
    </row>
    <row r="433" spans="1:21" ht="14.4" customHeight="1" x14ac:dyDescent="0.3">
      <c r="A433" s="831">
        <v>17</v>
      </c>
      <c r="B433" s="832" t="s">
        <v>2428</v>
      </c>
      <c r="C433" s="832" t="s">
        <v>2434</v>
      </c>
      <c r="D433" s="833" t="s">
        <v>5256</v>
      </c>
      <c r="E433" s="834" t="s">
        <v>2447</v>
      </c>
      <c r="F433" s="832" t="s">
        <v>2429</v>
      </c>
      <c r="G433" s="832" t="s">
        <v>2688</v>
      </c>
      <c r="H433" s="832" t="s">
        <v>649</v>
      </c>
      <c r="I433" s="832" t="s">
        <v>2689</v>
      </c>
      <c r="J433" s="832" t="s">
        <v>2690</v>
      </c>
      <c r="K433" s="832" t="s">
        <v>2691</v>
      </c>
      <c r="L433" s="835">
        <v>490.89</v>
      </c>
      <c r="M433" s="835">
        <v>1472.67</v>
      </c>
      <c r="N433" s="832">
        <v>3</v>
      </c>
      <c r="O433" s="836">
        <v>0.5</v>
      </c>
      <c r="P433" s="835">
        <v>1472.67</v>
      </c>
      <c r="Q433" s="837">
        <v>1</v>
      </c>
      <c r="R433" s="832">
        <v>3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17</v>
      </c>
      <c r="B434" s="832" t="s">
        <v>2428</v>
      </c>
      <c r="C434" s="832" t="s">
        <v>2434</v>
      </c>
      <c r="D434" s="833" t="s">
        <v>5256</v>
      </c>
      <c r="E434" s="834" t="s">
        <v>2447</v>
      </c>
      <c r="F434" s="832" t="s">
        <v>2429</v>
      </c>
      <c r="G434" s="832" t="s">
        <v>2706</v>
      </c>
      <c r="H434" s="832" t="s">
        <v>596</v>
      </c>
      <c r="I434" s="832" t="s">
        <v>2709</v>
      </c>
      <c r="J434" s="832" t="s">
        <v>670</v>
      </c>
      <c r="K434" s="832" t="s">
        <v>2710</v>
      </c>
      <c r="L434" s="835">
        <v>35.25</v>
      </c>
      <c r="M434" s="835">
        <v>70.5</v>
      </c>
      <c r="N434" s="832">
        <v>2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17</v>
      </c>
      <c r="B435" s="832" t="s">
        <v>2428</v>
      </c>
      <c r="C435" s="832" t="s">
        <v>2434</v>
      </c>
      <c r="D435" s="833" t="s">
        <v>5256</v>
      </c>
      <c r="E435" s="834" t="s">
        <v>2447</v>
      </c>
      <c r="F435" s="832" t="s">
        <v>2429</v>
      </c>
      <c r="G435" s="832" t="s">
        <v>2717</v>
      </c>
      <c r="H435" s="832" t="s">
        <v>596</v>
      </c>
      <c r="I435" s="832" t="s">
        <v>2718</v>
      </c>
      <c r="J435" s="832" t="s">
        <v>790</v>
      </c>
      <c r="K435" s="832" t="s">
        <v>2719</v>
      </c>
      <c r="L435" s="835">
        <v>103.67</v>
      </c>
      <c r="M435" s="835">
        <v>103.67</v>
      </c>
      <c r="N435" s="832">
        <v>1</v>
      </c>
      <c r="O435" s="836">
        <v>0.5</v>
      </c>
      <c r="P435" s="835">
        <v>103.67</v>
      </c>
      <c r="Q435" s="837">
        <v>1</v>
      </c>
      <c r="R435" s="832">
        <v>1</v>
      </c>
      <c r="S435" s="837">
        <v>1</v>
      </c>
      <c r="T435" s="836">
        <v>0.5</v>
      </c>
      <c r="U435" s="838">
        <v>1</v>
      </c>
    </row>
    <row r="436" spans="1:21" ht="14.4" customHeight="1" x14ac:dyDescent="0.3">
      <c r="A436" s="831">
        <v>17</v>
      </c>
      <c r="B436" s="832" t="s">
        <v>2428</v>
      </c>
      <c r="C436" s="832" t="s">
        <v>2434</v>
      </c>
      <c r="D436" s="833" t="s">
        <v>5256</v>
      </c>
      <c r="E436" s="834" t="s">
        <v>2447</v>
      </c>
      <c r="F436" s="832" t="s">
        <v>2429</v>
      </c>
      <c r="G436" s="832" t="s">
        <v>2717</v>
      </c>
      <c r="H436" s="832" t="s">
        <v>596</v>
      </c>
      <c r="I436" s="832" t="s">
        <v>2723</v>
      </c>
      <c r="J436" s="832" t="s">
        <v>790</v>
      </c>
      <c r="K436" s="832" t="s">
        <v>2724</v>
      </c>
      <c r="L436" s="835">
        <v>103.67</v>
      </c>
      <c r="M436" s="835">
        <v>103.67</v>
      </c>
      <c r="N436" s="832">
        <v>1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17</v>
      </c>
      <c r="B437" s="832" t="s">
        <v>2428</v>
      </c>
      <c r="C437" s="832" t="s">
        <v>2434</v>
      </c>
      <c r="D437" s="833" t="s">
        <v>5256</v>
      </c>
      <c r="E437" s="834" t="s">
        <v>2447</v>
      </c>
      <c r="F437" s="832" t="s">
        <v>2429</v>
      </c>
      <c r="G437" s="832" t="s">
        <v>2725</v>
      </c>
      <c r="H437" s="832" t="s">
        <v>649</v>
      </c>
      <c r="I437" s="832" t="s">
        <v>1878</v>
      </c>
      <c r="J437" s="832" t="s">
        <v>1876</v>
      </c>
      <c r="K437" s="832" t="s">
        <v>1879</v>
      </c>
      <c r="L437" s="835">
        <v>57.6</v>
      </c>
      <c r="M437" s="835">
        <v>115.2</v>
      </c>
      <c r="N437" s="832">
        <v>2</v>
      </c>
      <c r="O437" s="836">
        <v>1.5</v>
      </c>
      <c r="P437" s="835">
        <v>57.6</v>
      </c>
      <c r="Q437" s="837">
        <v>0.5</v>
      </c>
      <c r="R437" s="832">
        <v>1</v>
      </c>
      <c r="S437" s="837">
        <v>0.5</v>
      </c>
      <c r="T437" s="836">
        <v>0.5</v>
      </c>
      <c r="U437" s="838">
        <v>0.33333333333333331</v>
      </c>
    </row>
    <row r="438" spans="1:21" ht="14.4" customHeight="1" x14ac:dyDescent="0.3">
      <c r="A438" s="831">
        <v>17</v>
      </c>
      <c r="B438" s="832" t="s">
        <v>2428</v>
      </c>
      <c r="C438" s="832" t="s">
        <v>2434</v>
      </c>
      <c r="D438" s="833" t="s">
        <v>5256</v>
      </c>
      <c r="E438" s="834" t="s">
        <v>2447</v>
      </c>
      <c r="F438" s="832" t="s">
        <v>2429</v>
      </c>
      <c r="G438" s="832" t="s">
        <v>2725</v>
      </c>
      <c r="H438" s="832" t="s">
        <v>649</v>
      </c>
      <c r="I438" s="832" t="s">
        <v>1875</v>
      </c>
      <c r="J438" s="832" t="s">
        <v>1876</v>
      </c>
      <c r="K438" s="832" t="s">
        <v>1877</v>
      </c>
      <c r="L438" s="835">
        <v>16.12</v>
      </c>
      <c r="M438" s="835">
        <v>32.24</v>
      </c>
      <c r="N438" s="832">
        <v>2</v>
      </c>
      <c r="O438" s="836">
        <v>1</v>
      </c>
      <c r="P438" s="835">
        <v>32.24</v>
      </c>
      <c r="Q438" s="837">
        <v>1</v>
      </c>
      <c r="R438" s="832">
        <v>2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17</v>
      </c>
      <c r="B439" s="832" t="s">
        <v>2428</v>
      </c>
      <c r="C439" s="832" t="s">
        <v>2434</v>
      </c>
      <c r="D439" s="833" t="s">
        <v>5256</v>
      </c>
      <c r="E439" s="834" t="s">
        <v>2447</v>
      </c>
      <c r="F439" s="832" t="s">
        <v>2429</v>
      </c>
      <c r="G439" s="832" t="s">
        <v>3252</v>
      </c>
      <c r="H439" s="832" t="s">
        <v>649</v>
      </c>
      <c r="I439" s="832" t="s">
        <v>1961</v>
      </c>
      <c r="J439" s="832" t="s">
        <v>950</v>
      </c>
      <c r="K439" s="832" t="s">
        <v>1945</v>
      </c>
      <c r="L439" s="835">
        <v>47.7</v>
      </c>
      <c r="M439" s="835">
        <v>381.6</v>
      </c>
      <c r="N439" s="832">
        <v>8</v>
      </c>
      <c r="O439" s="836">
        <v>5.5</v>
      </c>
      <c r="P439" s="835">
        <v>190.8</v>
      </c>
      <c r="Q439" s="837">
        <v>0.5</v>
      </c>
      <c r="R439" s="832">
        <v>4</v>
      </c>
      <c r="S439" s="837">
        <v>0.5</v>
      </c>
      <c r="T439" s="836">
        <v>2.5</v>
      </c>
      <c r="U439" s="838">
        <v>0.45454545454545453</v>
      </c>
    </row>
    <row r="440" spans="1:21" ht="14.4" customHeight="1" x14ac:dyDescent="0.3">
      <c r="A440" s="831">
        <v>17</v>
      </c>
      <c r="B440" s="832" t="s">
        <v>2428</v>
      </c>
      <c r="C440" s="832" t="s">
        <v>2434</v>
      </c>
      <c r="D440" s="833" t="s">
        <v>5256</v>
      </c>
      <c r="E440" s="834" t="s">
        <v>2447</v>
      </c>
      <c r="F440" s="832" t="s">
        <v>2429</v>
      </c>
      <c r="G440" s="832" t="s">
        <v>3061</v>
      </c>
      <c r="H440" s="832" t="s">
        <v>649</v>
      </c>
      <c r="I440" s="832" t="s">
        <v>2153</v>
      </c>
      <c r="J440" s="832" t="s">
        <v>1971</v>
      </c>
      <c r="K440" s="832" t="s">
        <v>2154</v>
      </c>
      <c r="L440" s="835">
        <v>234.91</v>
      </c>
      <c r="M440" s="835">
        <v>234.91</v>
      </c>
      <c r="N440" s="832">
        <v>1</v>
      </c>
      <c r="O440" s="836">
        <v>0.5</v>
      </c>
      <c r="P440" s="835">
        <v>234.91</v>
      </c>
      <c r="Q440" s="837">
        <v>1</v>
      </c>
      <c r="R440" s="832">
        <v>1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17</v>
      </c>
      <c r="B441" s="832" t="s">
        <v>2428</v>
      </c>
      <c r="C441" s="832" t="s">
        <v>2434</v>
      </c>
      <c r="D441" s="833" t="s">
        <v>5256</v>
      </c>
      <c r="E441" s="834" t="s">
        <v>2447</v>
      </c>
      <c r="F441" s="832" t="s">
        <v>2429</v>
      </c>
      <c r="G441" s="832" t="s">
        <v>3253</v>
      </c>
      <c r="H441" s="832" t="s">
        <v>596</v>
      </c>
      <c r="I441" s="832" t="s">
        <v>3254</v>
      </c>
      <c r="J441" s="832" t="s">
        <v>3255</v>
      </c>
      <c r="K441" s="832" t="s">
        <v>3256</v>
      </c>
      <c r="L441" s="835">
        <v>72.88</v>
      </c>
      <c r="M441" s="835">
        <v>145.76</v>
      </c>
      <c r="N441" s="832">
        <v>2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17</v>
      </c>
      <c r="B442" s="832" t="s">
        <v>2428</v>
      </c>
      <c r="C442" s="832" t="s">
        <v>2434</v>
      </c>
      <c r="D442" s="833" t="s">
        <v>5256</v>
      </c>
      <c r="E442" s="834" t="s">
        <v>2447</v>
      </c>
      <c r="F442" s="832" t="s">
        <v>2429</v>
      </c>
      <c r="G442" s="832" t="s">
        <v>3253</v>
      </c>
      <c r="H442" s="832" t="s">
        <v>596</v>
      </c>
      <c r="I442" s="832" t="s">
        <v>3257</v>
      </c>
      <c r="J442" s="832" t="s">
        <v>3255</v>
      </c>
      <c r="K442" s="832" t="s">
        <v>3258</v>
      </c>
      <c r="L442" s="835">
        <v>145.72999999999999</v>
      </c>
      <c r="M442" s="835">
        <v>145.72999999999999</v>
      </c>
      <c r="N442" s="832">
        <v>1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17</v>
      </c>
      <c r="B443" s="832" t="s">
        <v>2428</v>
      </c>
      <c r="C443" s="832" t="s">
        <v>2434</v>
      </c>
      <c r="D443" s="833" t="s">
        <v>5256</v>
      </c>
      <c r="E443" s="834" t="s">
        <v>2447</v>
      </c>
      <c r="F443" s="832" t="s">
        <v>2429</v>
      </c>
      <c r="G443" s="832" t="s">
        <v>2736</v>
      </c>
      <c r="H443" s="832" t="s">
        <v>596</v>
      </c>
      <c r="I443" s="832" t="s">
        <v>3259</v>
      </c>
      <c r="J443" s="832" t="s">
        <v>2738</v>
      </c>
      <c r="K443" s="832" t="s">
        <v>3260</v>
      </c>
      <c r="L443" s="835">
        <v>1183.8900000000001</v>
      </c>
      <c r="M443" s="835">
        <v>2367.7800000000002</v>
      </c>
      <c r="N443" s="832">
        <v>2</v>
      </c>
      <c r="O443" s="836">
        <v>0.5</v>
      </c>
      <c r="P443" s="835">
        <v>2367.7800000000002</v>
      </c>
      <c r="Q443" s="837">
        <v>1</v>
      </c>
      <c r="R443" s="832">
        <v>2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17</v>
      </c>
      <c r="B444" s="832" t="s">
        <v>2428</v>
      </c>
      <c r="C444" s="832" t="s">
        <v>2434</v>
      </c>
      <c r="D444" s="833" t="s">
        <v>5256</v>
      </c>
      <c r="E444" s="834" t="s">
        <v>2447</v>
      </c>
      <c r="F444" s="832" t="s">
        <v>2429</v>
      </c>
      <c r="G444" s="832" t="s">
        <v>2746</v>
      </c>
      <c r="H444" s="832" t="s">
        <v>596</v>
      </c>
      <c r="I444" s="832" t="s">
        <v>2753</v>
      </c>
      <c r="J444" s="832" t="s">
        <v>2748</v>
      </c>
      <c r="K444" s="832" t="s">
        <v>2754</v>
      </c>
      <c r="L444" s="835">
        <v>338.58</v>
      </c>
      <c r="M444" s="835">
        <v>1354.32</v>
      </c>
      <c r="N444" s="832">
        <v>4</v>
      </c>
      <c r="O444" s="836">
        <v>2</v>
      </c>
      <c r="P444" s="835">
        <v>1354.32</v>
      </c>
      <c r="Q444" s="837">
        <v>1</v>
      </c>
      <c r="R444" s="832">
        <v>4</v>
      </c>
      <c r="S444" s="837">
        <v>1</v>
      </c>
      <c r="T444" s="836">
        <v>2</v>
      </c>
      <c r="U444" s="838">
        <v>1</v>
      </c>
    </row>
    <row r="445" spans="1:21" ht="14.4" customHeight="1" x14ac:dyDescent="0.3">
      <c r="A445" s="831">
        <v>17</v>
      </c>
      <c r="B445" s="832" t="s">
        <v>2428</v>
      </c>
      <c r="C445" s="832" t="s">
        <v>2434</v>
      </c>
      <c r="D445" s="833" t="s">
        <v>5256</v>
      </c>
      <c r="E445" s="834" t="s">
        <v>2447</v>
      </c>
      <c r="F445" s="832" t="s">
        <v>2429</v>
      </c>
      <c r="G445" s="832" t="s">
        <v>3079</v>
      </c>
      <c r="H445" s="832" t="s">
        <v>596</v>
      </c>
      <c r="I445" s="832" t="s">
        <v>3080</v>
      </c>
      <c r="J445" s="832" t="s">
        <v>3081</v>
      </c>
      <c r="K445" s="832" t="s">
        <v>2592</v>
      </c>
      <c r="L445" s="835">
        <v>302.49</v>
      </c>
      <c r="M445" s="835">
        <v>907.47</v>
      </c>
      <c r="N445" s="832">
        <v>3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17</v>
      </c>
      <c r="B446" s="832" t="s">
        <v>2428</v>
      </c>
      <c r="C446" s="832" t="s">
        <v>2434</v>
      </c>
      <c r="D446" s="833" t="s">
        <v>5256</v>
      </c>
      <c r="E446" s="834" t="s">
        <v>2447</v>
      </c>
      <c r="F446" s="832" t="s">
        <v>2429</v>
      </c>
      <c r="G446" s="832" t="s">
        <v>3088</v>
      </c>
      <c r="H446" s="832" t="s">
        <v>596</v>
      </c>
      <c r="I446" s="832" t="s">
        <v>3261</v>
      </c>
      <c r="J446" s="832" t="s">
        <v>3090</v>
      </c>
      <c r="K446" s="832" t="s">
        <v>3262</v>
      </c>
      <c r="L446" s="835">
        <v>2767.45</v>
      </c>
      <c r="M446" s="835">
        <v>13837.25</v>
      </c>
      <c r="N446" s="832">
        <v>5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17</v>
      </c>
      <c r="B447" s="832" t="s">
        <v>2428</v>
      </c>
      <c r="C447" s="832" t="s">
        <v>2434</v>
      </c>
      <c r="D447" s="833" t="s">
        <v>5256</v>
      </c>
      <c r="E447" s="834" t="s">
        <v>2447</v>
      </c>
      <c r="F447" s="832" t="s">
        <v>2429</v>
      </c>
      <c r="G447" s="832" t="s">
        <v>3263</v>
      </c>
      <c r="H447" s="832" t="s">
        <v>596</v>
      </c>
      <c r="I447" s="832" t="s">
        <v>3264</v>
      </c>
      <c r="J447" s="832" t="s">
        <v>1287</v>
      </c>
      <c r="K447" s="832" t="s">
        <v>3265</v>
      </c>
      <c r="L447" s="835">
        <v>42.08</v>
      </c>
      <c r="M447" s="835">
        <v>42.08</v>
      </c>
      <c r="N447" s="832">
        <v>1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17</v>
      </c>
      <c r="B448" s="832" t="s">
        <v>2428</v>
      </c>
      <c r="C448" s="832" t="s">
        <v>2434</v>
      </c>
      <c r="D448" s="833" t="s">
        <v>5256</v>
      </c>
      <c r="E448" s="834" t="s">
        <v>2447</v>
      </c>
      <c r="F448" s="832" t="s">
        <v>2429</v>
      </c>
      <c r="G448" s="832" t="s">
        <v>3266</v>
      </c>
      <c r="H448" s="832" t="s">
        <v>596</v>
      </c>
      <c r="I448" s="832" t="s">
        <v>3267</v>
      </c>
      <c r="J448" s="832" t="s">
        <v>3268</v>
      </c>
      <c r="K448" s="832" t="s">
        <v>3269</v>
      </c>
      <c r="L448" s="835">
        <v>42.54</v>
      </c>
      <c r="M448" s="835">
        <v>85.08</v>
      </c>
      <c r="N448" s="832">
        <v>2</v>
      </c>
      <c r="O448" s="836">
        <v>1</v>
      </c>
      <c r="P448" s="835">
        <v>42.54</v>
      </c>
      <c r="Q448" s="837">
        <v>0.5</v>
      </c>
      <c r="R448" s="832">
        <v>1</v>
      </c>
      <c r="S448" s="837">
        <v>0.5</v>
      </c>
      <c r="T448" s="836">
        <v>0.5</v>
      </c>
      <c r="U448" s="838">
        <v>0.5</v>
      </c>
    </row>
    <row r="449" spans="1:21" ht="14.4" customHeight="1" x14ac:dyDescent="0.3">
      <c r="A449" s="831">
        <v>17</v>
      </c>
      <c r="B449" s="832" t="s">
        <v>2428</v>
      </c>
      <c r="C449" s="832" t="s">
        <v>2434</v>
      </c>
      <c r="D449" s="833" t="s">
        <v>5256</v>
      </c>
      <c r="E449" s="834" t="s">
        <v>2447</v>
      </c>
      <c r="F449" s="832" t="s">
        <v>2429</v>
      </c>
      <c r="G449" s="832" t="s">
        <v>1711</v>
      </c>
      <c r="H449" s="832" t="s">
        <v>649</v>
      </c>
      <c r="I449" s="832" t="s">
        <v>2349</v>
      </c>
      <c r="J449" s="832" t="s">
        <v>2350</v>
      </c>
      <c r="K449" s="832" t="s">
        <v>2351</v>
      </c>
      <c r="L449" s="835">
        <v>120.61</v>
      </c>
      <c r="M449" s="835">
        <v>120.61</v>
      </c>
      <c r="N449" s="832">
        <v>1</v>
      </c>
      <c r="O449" s="836">
        <v>1</v>
      </c>
      <c r="P449" s="835">
        <v>120.61</v>
      </c>
      <c r="Q449" s="837">
        <v>1</v>
      </c>
      <c r="R449" s="832">
        <v>1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17</v>
      </c>
      <c r="B450" s="832" t="s">
        <v>2428</v>
      </c>
      <c r="C450" s="832" t="s">
        <v>2434</v>
      </c>
      <c r="D450" s="833" t="s">
        <v>5256</v>
      </c>
      <c r="E450" s="834" t="s">
        <v>2447</v>
      </c>
      <c r="F450" s="832" t="s">
        <v>2429</v>
      </c>
      <c r="G450" s="832" t="s">
        <v>1711</v>
      </c>
      <c r="H450" s="832" t="s">
        <v>596</v>
      </c>
      <c r="I450" s="832" t="s">
        <v>3270</v>
      </c>
      <c r="J450" s="832" t="s">
        <v>2350</v>
      </c>
      <c r="K450" s="832" t="s">
        <v>1968</v>
      </c>
      <c r="L450" s="835">
        <v>184.74</v>
      </c>
      <c r="M450" s="835">
        <v>369.48</v>
      </c>
      <c r="N450" s="832">
        <v>2</v>
      </c>
      <c r="O450" s="836">
        <v>2</v>
      </c>
      <c r="P450" s="835">
        <v>184.74</v>
      </c>
      <c r="Q450" s="837">
        <v>0.5</v>
      </c>
      <c r="R450" s="832">
        <v>1</v>
      </c>
      <c r="S450" s="837">
        <v>0.5</v>
      </c>
      <c r="T450" s="836">
        <v>1</v>
      </c>
      <c r="U450" s="838">
        <v>0.5</v>
      </c>
    </row>
    <row r="451" spans="1:21" ht="14.4" customHeight="1" x14ac:dyDescent="0.3">
      <c r="A451" s="831">
        <v>17</v>
      </c>
      <c r="B451" s="832" t="s">
        <v>2428</v>
      </c>
      <c r="C451" s="832" t="s">
        <v>2434</v>
      </c>
      <c r="D451" s="833" t="s">
        <v>5256</v>
      </c>
      <c r="E451" s="834" t="s">
        <v>2447</v>
      </c>
      <c r="F451" s="832" t="s">
        <v>2429</v>
      </c>
      <c r="G451" s="832" t="s">
        <v>2876</v>
      </c>
      <c r="H451" s="832" t="s">
        <v>596</v>
      </c>
      <c r="I451" s="832" t="s">
        <v>2877</v>
      </c>
      <c r="J451" s="832" t="s">
        <v>2878</v>
      </c>
      <c r="K451" s="832" t="s">
        <v>2879</v>
      </c>
      <c r="L451" s="835">
        <v>2469.7399999999998</v>
      </c>
      <c r="M451" s="835">
        <v>9878.9599999999991</v>
      </c>
      <c r="N451" s="832">
        <v>4</v>
      </c>
      <c r="O451" s="836">
        <v>0.5</v>
      </c>
      <c r="P451" s="835">
        <v>9878.9599999999991</v>
      </c>
      <c r="Q451" s="837">
        <v>1</v>
      </c>
      <c r="R451" s="832">
        <v>4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17</v>
      </c>
      <c r="B452" s="832" t="s">
        <v>2428</v>
      </c>
      <c r="C452" s="832" t="s">
        <v>2434</v>
      </c>
      <c r="D452" s="833" t="s">
        <v>5256</v>
      </c>
      <c r="E452" s="834" t="s">
        <v>2447</v>
      </c>
      <c r="F452" s="832" t="s">
        <v>2429</v>
      </c>
      <c r="G452" s="832" t="s">
        <v>2891</v>
      </c>
      <c r="H452" s="832" t="s">
        <v>649</v>
      </c>
      <c r="I452" s="832" t="s">
        <v>2892</v>
      </c>
      <c r="J452" s="832" t="s">
        <v>1918</v>
      </c>
      <c r="K452" s="832" t="s">
        <v>2893</v>
      </c>
      <c r="L452" s="835">
        <v>5286.12</v>
      </c>
      <c r="M452" s="835">
        <v>5286.12</v>
      </c>
      <c r="N452" s="832">
        <v>1</v>
      </c>
      <c r="O452" s="836">
        <v>0.5</v>
      </c>
      <c r="P452" s="835">
        <v>5286.12</v>
      </c>
      <c r="Q452" s="837">
        <v>1</v>
      </c>
      <c r="R452" s="832">
        <v>1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17</v>
      </c>
      <c r="B453" s="832" t="s">
        <v>2428</v>
      </c>
      <c r="C453" s="832" t="s">
        <v>2434</v>
      </c>
      <c r="D453" s="833" t="s">
        <v>5256</v>
      </c>
      <c r="E453" s="834" t="s">
        <v>2447</v>
      </c>
      <c r="F453" s="832" t="s">
        <v>2429</v>
      </c>
      <c r="G453" s="832" t="s">
        <v>2891</v>
      </c>
      <c r="H453" s="832" t="s">
        <v>649</v>
      </c>
      <c r="I453" s="832" t="s">
        <v>2892</v>
      </c>
      <c r="J453" s="832" t="s">
        <v>1918</v>
      </c>
      <c r="K453" s="832" t="s">
        <v>2893</v>
      </c>
      <c r="L453" s="835">
        <v>5339.52</v>
      </c>
      <c r="M453" s="835">
        <v>21358.080000000002</v>
      </c>
      <c r="N453" s="832">
        <v>4</v>
      </c>
      <c r="O453" s="836">
        <v>2.5</v>
      </c>
      <c r="P453" s="835">
        <v>10679.04</v>
      </c>
      <c r="Q453" s="837">
        <v>0.5</v>
      </c>
      <c r="R453" s="832">
        <v>2</v>
      </c>
      <c r="S453" s="837">
        <v>0.5</v>
      </c>
      <c r="T453" s="836">
        <v>1</v>
      </c>
      <c r="U453" s="838">
        <v>0.4</v>
      </c>
    </row>
    <row r="454" spans="1:21" ht="14.4" customHeight="1" x14ac:dyDescent="0.3">
      <c r="A454" s="831">
        <v>17</v>
      </c>
      <c r="B454" s="832" t="s">
        <v>2428</v>
      </c>
      <c r="C454" s="832" t="s">
        <v>2434</v>
      </c>
      <c r="D454" s="833" t="s">
        <v>5256</v>
      </c>
      <c r="E454" s="834" t="s">
        <v>2447</v>
      </c>
      <c r="F454" s="832" t="s">
        <v>2429</v>
      </c>
      <c r="G454" s="832" t="s">
        <v>2891</v>
      </c>
      <c r="H454" s="832" t="s">
        <v>649</v>
      </c>
      <c r="I454" s="832" t="s">
        <v>2352</v>
      </c>
      <c r="J454" s="832" t="s">
        <v>1918</v>
      </c>
      <c r="K454" s="832" t="s">
        <v>2353</v>
      </c>
      <c r="L454" s="835">
        <v>1906.97</v>
      </c>
      <c r="M454" s="835">
        <v>3813.94</v>
      </c>
      <c r="N454" s="832">
        <v>2</v>
      </c>
      <c r="O454" s="836">
        <v>1</v>
      </c>
      <c r="P454" s="835">
        <v>1906.97</v>
      </c>
      <c r="Q454" s="837">
        <v>0.5</v>
      </c>
      <c r="R454" s="832">
        <v>1</v>
      </c>
      <c r="S454" s="837">
        <v>0.5</v>
      </c>
      <c r="T454" s="836">
        <v>0.5</v>
      </c>
      <c r="U454" s="838">
        <v>0.5</v>
      </c>
    </row>
    <row r="455" spans="1:21" ht="14.4" customHeight="1" x14ac:dyDescent="0.3">
      <c r="A455" s="831">
        <v>17</v>
      </c>
      <c r="B455" s="832" t="s">
        <v>2428</v>
      </c>
      <c r="C455" s="832" t="s">
        <v>2434</v>
      </c>
      <c r="D455" s="833" t="s">
        <v>5256</v>
      </c>
      <c r="E455" s="834" t="s">
        <v>2447</v>
      </c>
      <c r="F455" s="832" t="s">
        <v>2429</v>
      </c>
      <c r="G455" s="832" t="s">
        <v>2891</v>
      </c>
      <c r="H455" s="832" t="s">
        <v>649</v>
      </c>
      <c r="I455" s="832" t="s">
        <v>2352</v>
      </c>
      <c r="J455" s="832" t="s">
        <v>1918</v>
      </c>
      <c r="K455" s="832" t="s">
        <v>2353</v>
      </c>
      <c r="L455" s="835">
        <v>1887.9</v>
      </c>
      <c r="M455" s="835">
        <v>1887.9</v>
      </c>
      <c r="N455" s="832">
        <v>1</v>
      </c>
      <c r="O455" s="836">
        <v>0.5</v>
      </c>
      <c r="P455" s="835">
        <v>1887.9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17</v>
      </c>
      <c r="B456" s="832" t="s">
        <v>2428</v>
      </c>
      <c r="C456" s="832" t="s">
        <v>2434</v>
      </c>
      <c r="D456" s="833" t="s">
        <v>5256</v>
      </c>
      <c r="E456" s="834" t="s">
        <v>2447</v>
      </c>
      <c r="F456" s="832" t="s">
        <v>2429</v>
      </c>
      <c r="G456" s="832" t="s">
        <v>2896</v>
      </c>
      <c r="H456" s="832" t="s">
        <v>596</v>
      </c>
      <c r="I456" s="832" t="s">
        <v>2897</v>
      </c>
      <c r="J456" s="832" t="s">
        <v>2898</v>
      </c>
      <c r="K456" s="832" t="s">
        <v>2899</v>
      </c>
      <c r="L456" s="835">
        <v>109.84</v>
      </c>
      <c r="M456" s="835">
        <v>878.72</v>
      </c>
      <c r="N456" s="832">
        <v>8</v>
      </c>
      <c r="O456" s="836">
        <v>1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17</v>
      </c>
      <c r="B457" s="832" t="s">
        <v>2428</v>
      </c>
      <c r="C457" s="832" t="s">
        <v>2434</v>
      </c>
      <c r="D457" s="833" t="s">
        <v>5256</v>
      </c>
      <c r="E457" s="834" t="s">
        <v>2447</v>
      </c>
      <c r="F457" s="832" t="s">
        <v>2429</v>
      </c>
      <c r="G457" s="832" t="s">
        <v>2896</v>
      </c>
      <c r="H457" s="832" t="s">
        <v>596</v>
      </c>
      <c r="I457" s="832" t="s">
        <v>2900</v>
      </c>
      <c r="J457" s="832" t="s">
        <v>2898</v>
      </c>
      <c r="K457" s="832" t="s">
        <v>2901</v>
      </c>
      <c r="L457" s="835">
        <v>1049.3399999999999</v>
      </c>
      <c r="M457" s="835">
        <v>3148.0199999999995</v>
      </c>
      <c r="N457" s="832">
        <v>3</v>
      </c>
      <c r="O457" s="836">
        <v>0.5</v>
      </c>
      <c r="P457" s="835">
        <v>3148.0199999999995</v>
      </c>
      <c r="Q457" s="837">
        <v>1</v>
      </c>
      <c r="R457" s="832">
        <v>3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17</v>
      </c>
      <c r="B458" s="832" t="s">
        <v>2428</v>
      </c>
      <c r="C458" s="832" t="s">
        <v>2434</v>
      </c>
      <c r="D458" s="833" t="s">
        <v>5256</v>
      </c>
      <c r="E458" s="834" t="s">
        <v>2447</v>
      </c>
      <c r="F458" s="832" t="s">
        <v>2429</v>
      </c>
      <c r="G458" s="832" t="s">
        <v>2896</v>
      </c>
      <c r="H458" s="832" t="s">
        <v>596</v>
      </c>
      <c r="I458" s="832" t="s">
        <v>3109</v>
      </c>
      <c r="J458" s="832" t="s">
        <v>2898</v>
      </c>
      <c r="K458" s="832" t="s">
        <v>2473</v>
      </c>
      <c r="L458" s="835">
        <v>1865.81</v>
      </c>
      <c r="M458" s="835">
        <v>9329.0499999999993</v>
      </c>
      <c r="N458" s="832">
        <v>5</v>
      </c>
      <c r="O458" s="836">
        <v>1</v>
      </c>
      <c r="P458" s="835">
        <v>5597.43</v>
      </c>
      <c r="Q458" s="837">
        <v>0.60000000000000009</v>
      </c>
      <c r="R458" s="832">
        <v>3</v>
      </c>
      <c r="S458" s="837">
        <v>0.6</v>
      </c>
      <c r="T458" s="836">
        <v>0.5</v>
      </c>
      <c r="U458" s="838">
        <v>0.5</v>
      </c>
    </row>
    <row r="459" spans="1:21" ht="14.4" customHeight="1" x14ac:dyDescent="0.3">
      <c r="A459" s="831">
        <v>17</v>
      </c>
      <c r="B459" s="832" t="s">
        <v>2428</v>
      </c>
      <c r="C459" s="832" t="s">
        <v>2434</v>
      </c>
      <c r="D459" s="833" t="s">
        <v>5256</v>
      </c>
      <c r="E459" s="834" t="s">
        <v>2447</v>
      </c>
      <c r="F459" s="832" t="s">
        <v>2429</v>
      </c>
      <c r="G459" s="832" t="s">
        <v>2896</v>
      </c>
      <c r="H459" s="832" t="s">
        <v>596</v>
      </c>
      <c r="I459" s="832" t="s">
        <v>3109</v>
      </c>
      <c r="J459" s="832" t="s">
        <v>2898</v>
      </c>
      <c r="K459" s="832" t="s">
        <v>2473</v>
      </c>
      <c r="L459" s="835">
        <v>633.53</v>
      </c>
      <c r="M459" s="835">
        <v>12037.07</v>
      </c>
      <c r="N459" s="832">
        <v>19</v>
      </c>
      <c r="O459" s="836">
        <v>4</v>
      </c>
      <c r="P459" s="835">
        <v>1267.06</v>
      </c>
      <c r="Q459" s="837">
        <v>0.10526315789473684</v>
      </c>
      <c r="R459" s="832">
        <v>2</v>
      </c>
      <c r="S459" s="837">
        <v>0.10526315789473684</v>
      </c>
      <c r="T459" s="836">
        <v>1</v>
      </c>
      <c r="U459" s="838">
        <v>0.25</v>
      </c>
    </row>
    <row r="460" spans="1:21" ht="14.4" customHeight="1" x14ac:dyDescent="0.3">
      <c r="A460" s="831">
        <v>17</v>
      </c>
      <c r="B460" s="832" t="s">
        <v>2428</v>
      </c>
      <c r="C460" s="832" t="s">
        <v>2434</v>
      </c>
      <c r="D460" s="833" t="s">
        <v>5256</v>
      </c>
      <c r="E460" s="834" t="s">
        <v>2447</v>
      </c>
      <c r="F460" s="832" t="s">
        <v>2429</v>
      </c>
      <c r="G460" s="832" t="s">
        <v>2896</v>
      </c>
      <c r="H460" s="832" t="s">
        <v>649</v>
      </c>
      <c r="I460" s="832" t="s">
        <v>3110</v>
      </c>
      <c r="J460" s="832" t="s">
        <v>3111</v>
      </c>
      <c r="K460" s="832" t="s">
        <v>2473</v>
      </c>
      <c r="L460" s="835">
        <v>633.53</v>
      </c>
      <c r="M460" s="835">
        <v>1900.59</v>
      </c>
      <c r="N460" s="832">
        <v>3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17</v>
      </c>
      <c r="B461" s="832" t="s">
        <v>2428</v>
      </c>
      <c r="C461" s="832" t="s">
        <v>2434</v>
      </c>
      <c r="D461" s="833" t="s">
        <v>5256</v>
      </c>
      <c r="E461" s="834" t="s">
        <v>2447</v>
      </c>
      <c r="F461" s="832" t="s">
        <v>2429</v>
      </c>
      <c r="G461" s="832" t="s">
        <v>2896</v>
      </c>
      <c r="H461" s="832" t="s">
        <v>649</v>
      </c>
      <c r="I461" s="832" t="s">
        <v>3112</v>
      </c>
      <c r="J461" s="832" t="s">
        <v>3111</v>
      </c>
      <c r="K461" s="832" t="s">
        <v>2648</v>
      </c>
      <c r="L461" s="835">
        <v>235.38</v>
      </c>
      <c r="M461" s="835">
        <v>706.14</v>
      </c>
      <c r="N461" s="832">
        <v>3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17</v>
      </c>
      <c r="B462" s="832" t="s">
        <v>2428</v>
      </c>
      <c r="C462" s="832" t="s">
        <v>2434</v>
      </c>
      <c r="D462" s="833" t="s">
        <v>5256</v>
      </c>
      <c r="E462" s="834" t="s">
        <v>2447</v>
      </c>
      <c r="F462" s="832" t="s">
        <v>2429</v>
      </c>
      <c r="G462" s="832" t="s">
        <v>2896</v>
      </c>
      <c r="H462" s="832" t="s">
        <v>596</v>
      </c>
      <c r="I462" s="832" t="s">
        <v>3271</v>
      </c>
      <c r="J462" s="832" t="s">
        <v>3272</v>
      </c>
      <c r="K462" s="832" t="s">
        <v>2473</v>
      </c>
      <c r="L462" s="835">
        <v>633.53</v>
      </c>
      <c r="M462" s="835">
        <v>3167.6499999999996</v>
      </c>
      <c r="N462" s="832">
        <v>5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17</v>
      </c>
      <c r="B463" s="832" t="s">
        <v>2428</v>
      </c>
      <c r="C463" s="832" t="s">
        <v>2434</v>
      </c>
      <c r="D463" s="833" t="s">
        <v>5256</v>
      </c>
      <c r="E463" s="834" t="s">
        <v>2447</v>
      </c>
      <c r="F463" s="832" t="s">
        <v>2429</v>
      </c>
      <c r="G463" s="832" t="s">
        <v>2896</v>
      </c>
      <c r="H463" s="832" t="s">
        <v>596</v>
      </c>
      <c r="I463" s="832" t="s">
        <v>3273</v>
      </c>
      <c r="J463" s="832" t="s">
        <v>2898</v>
      </c>
      <c r="K463" s="832" t="s">
        <v>2473</v>
      </c>
      <c r="L463" s="835">
        <v>633.53</v>
      </c>
      <c r="M463" s="835">
        <v>1900.59</v>
      </c>
      <c r="N463" s="832">
        <v>3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17</v>
      </c>
      <c r="B464" s="832" t="s">
        <v>2428</v>
      </c>
      <c r="C464" s="832" t="s">
        <v>2434</v>
      </c>
      <c r="D464" s="833" t="s">
        <v>5256</v>
      </c>
      <c r="E464" s="834" t="s">
        <v>2447</v>
      </c>
      <c r="F464" s="832" t="s">
        <v>2429</v>
      </c>
      <c r="G464" s="832" t="s">
        <v>3113</v>
      </c>
      <c r="H464" s="832" t="s">
        <v>596</v>
      </c>
      <c r="I464" s="832" t="s">
        <v>3117</v>
      </c>
      <c r="J464" s="832" t="s">
        <v>3115</v>
      </c>
      <c r="K464" s="832" t="s">
        <v>3118</v>
      </c>
      <c r="L464" s="835">
        <v>1513.6</v>
      </c>
      <c r="M464" s="835">
        <v>10595.199999999999</v>
      </c>
      <c r="N464" s="832">
        <v>7</v>
      </c>
      <c r="O464" s="836">
        <v>2</v>
      </c>
      <c r="P464" s="835">
        <v>10595.199999999999</v>
      </c>
      <c r="Q464" s="837">
        <v>1</v>
      </c>
      <c r="R464" s="832">
        <v>7</v>
      </c>
      <c r="S464" s="837">
        <v>1</v>
      </c>
      <c r="T464" s="836">
        <v>2</v>
      </c>
      <c r="U464" s="838">
        <v>1</v>
      </c>
    </row>
    <row r="465" spans="1:21" ht="14.4" customHeight="1" x14ac:dyDescent="0.3">
      <c r="A465" s="831">
        <v>17</v>
      </c>
      <c r="B465" s="832" t="s">
        <v>2428</v>
      </c>
      <c r="C465" s="832" t="s">
        <v>2434</v>
      </c>
      <c r="D465" s="833" t="s">
        <v>5256</v>
      </c>
      <c r="E465" s="834" t="s">
        <v>2447</v>
      </c>
      <c r="F465" s="832" t="s">
        <v>2429</v>
      </c>
      <c r="G465" s="832" t="s">
        <v>3113</v>
      </c>
      <c r="H465" s="832" t="s">
        <v>596</v>
      </c>
      <c r="I465" s="832" t="s">
        <v>3274</v>
      </c>
      <c r="J465" s="832" t="s">
        <v>3115</v>
      </c>
      <c r="K465" s="832" t="s">
        <v>3275</v>
      </c>
      <c r="L465" s="835">
        <v>3027.19</v>
      </c>
      <c r="M465" s="835">
        <v>6054.38</v>
      </c>
      <c r="N465" s="832">
        <v>2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17</v>
      </c>
      <c r="B466" s="832" t="s">
        <v>2428</v>
      </c>
      <c r="C466" s="832" t="s">
        <v>2434</v>
      </c>
      <c r="D466" s="833" t="s">
        <v>5256</v>
      </c>
      <c r="E466" s="834" t="s">
        <v>2447</v>
      </c>
      <c r="F466" s="832" t="s">
        <v>2429</v>
      </c>
      <c r="G466" s="832" t="s">
        <v>3113</v>
      </c>
      <c r="H466" s="832" t="s">
        <v>596</v>
      </c>
      <c r="I466" s="832" t="s">
        <v>3119</v>
      </c>
      <c r="J466" s="832" t="s">
        <v>3115</v>
      </c>
      <c r="K466" s="832" t="s">
        <v>3120</v>
      </c>
      <c r="L466" s="835">
        <v>2270.39</v>
      </c>
      <c r="M466" s="835">
        <v>6811.17</v>
      </c>
      <c r="N466" s="832">
        <v>3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17</v>
      </c>
      <c r="B467" s="832" t="s">
        <v>2428</v>
      </c>
      <c r="C467" s="832" t="s">
        <v>2434</v>
      </c>
      <c r="D467" s="833" t="s">
        <v>5256</v>
      </c>
      <c r="E467" s="834" t="s">
        <v>2447</v>
      </c>
      <c r="F467" s="832" t="s">
        <v>2429</v>
      </c>
      <c r="G467" s="832" t="s">
        <v>3113</v>
      </c>
      <c r="H467" s="832" t="s">
        <v>596</v>
      </c>
      <c r="I467" s="832" t="s">
        <v>3276</v>
      </c>
      <c r="J467" s="832" t="s">
        <v>3115</v>
      </c>
      <c r="K467" s="832" t="s">
        <v>2225</v>
      </c>
      <c r="L467" s="835">
        <v>3783.99</v>
      </c>
      <c r="M467" s="835">
        <v>15135.96</v>
      </c>
      <c r="N467" s="832">
        <v>4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17</v>
      </c>
      <c r="B468" s="832" t="s">
        <v>2428</v>
      </c>
      <c r="C468" s="832" t="s">
        <v>2434</v>
      </c>
      <c r="D468" s="833" t="s">
        <v>5256</v>
      </c>
      <c r="E468" s="834" t="s">
        <v>2447</v>
      </c>
      <c r="F468" s="832" t="s">
        <v>2429</v>
      </c>
      <c r="G468" s="832" t="s">
        <v>3126</v>
      </c>
      <c r="H468" s="832" t="s">
        <v>596</v>
      </c>
      <c r="I468" s="832" t="s">
        <v>3127</v>
      </c>
      <c r="J468" s="832" t="s">
        <v>3128</v>
      </c>
      <c r="K468" s="832" t="s">
        <v>3129</v>
      </c>
      <c r="L468" s="835">
        <v>256.08</v>
      </c>
      <c r="M468" s="835">
        <v>512.16</v>
      </c>
      <c r="N468" s="832">
        <v>2</v>
      </c>
      <c r="O468" s="836">
        <v>1</v>
      </c>
      <c r="P468" s="835">
        <v>512.16</v>
      </c>
      <c r="Q468" s="837">
        <v>1</v>
      </c>
      <c r="R468" s="832">
        <v>2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17</v>
      </c>
      <c r="B469" s="832" t="s">
        <v>2428</v>
      </c>
      <c r="C469" s="832" t="s">
        <v>2434</v>
      </c>
      <c r="D469" s="833" t="s">
        <v>5256</v>
      </c>
      <c r="E469" s="834" t="s">
        <v>2447</v>
      </c>
      <c r="F469" s="832" t="s">
        <v>2429</v>
      </c>
      <c r="G469" s="832" t="s">
        <v>3126</v>
      </c>
      <c r="H469" s="832" t="s">
        <v>596</v>
      </c>
      <c r="I469" s="832" t="s">
        <v>3130</v>
      </c>
      <c r="J469" s="832" t="s">
        <v>3128</v>
      </c>
      <c r="K469" s="832" t="s">
        <v>3131</v>
      </c>
      <c r="L469" s="835">
        <v>2048.64</v>
      </c>
      <c r="M469" s="835">
        <v>120869.75999999998</v>
      </c>
      <c r="N469" s="832">
        <v>59</v>
      </c>
      <c r="O469" s="836">
        <v>11.5</v>
      </c>
      <c r="P469" s="835">
        <v>77848.319999999992</v>
      </c>
      <c r="Q469" s="837">
        <v>0.64406779661016955</v>
      </c>
      <c r="R469" s="832">
        <v>38</v>
      </c>
      <c r="S469" s="837">
        <v>0.64406779661016944</v>
      </c>
      <c r="T469" s="836">
        <v>7.5</v>
      </c>
      <c r="U469" s="838">
        <v>0.65217391304347827</v>
      </c>
    </row>
    <row r="470" spans="1:21" ht="14.4" customHeight="1" x14ac:dyDescent="0.3">
      <c r="A470" s="831">
        <v>17</v>
      </c>
      <c r="B470" s="832" t="s">
        <v>2428</v>
      </c>
      <c r="C470" s="832" t="s">
        <v>2434</v>
      </c>
      <c r="D470" s="833" t="s">
        <v>5256</v>
      </c>
      <c r="E470" s="834" t="s">
        <v>2447</v>
      </c>
      <c r="F470" s="832" t="s">
        <v>2429</v>
      </c>
      <c r="G470" s="832" t="s">
        <v>3126</v>
      </c>
      <c r="H470" s="832" t="s">
        <v>596</v>
      </c>
      <c r="I470" s="832" t="s">
        <v>3132</v>
      </c>
      <c r="J470" s="832" t="s">
        <v>3128</v>
      </c>
      <c r="K470" s="832" t="s">
        <v>3133</v>
      </c>
      <c r="L470" s="835">
        <v>3072.96</v>
      </c>
      <c r="M470" s="835">
        <v>70678.080000000016</v>
      </c>
      <c r="N470" s="832">
        <v>23</v>
      </c>
      <c r="O470" s="836">
        <v>6.5</v>
      </c>
      <c r="P470" s="835">
        <v>52240.320000000007</v>
      </c>
      <c r="Q470" s="837">
        <v>0.73913043478260865</v>
      </c>
      <c r="R470" s="832">
        <v>17</v>
      </c>
      <c r="S470" s="837">
        <v>0.73913043478260865</v>
      </c>
      <c r="T470" s="836">
        <v>3.5</v>
      </c>
      <c r="U470" s="838">
        <v>0.53846153846153844</v>
      </c>
    </row>
    <row r="471" spans="1:21" ht="14.4" customHeight="1" x14ac:dyDescent="0.3">
      <c r="A471" s="831">
        <v>17</v>
      </c>
      <c r="B471" s="832" t="s">
        <v>2428</v>
      </c>
      <c r="C471" s="832" t="s">
        <v>2434</v>
      </c>
      <c r="D471" s="833" t="s">
        <v>5256</v>
      </c>
      <c r="E471" s="834" t="s">
        <v>2447</v>
      </c>
      <c r="F471" s="832" t="s">
        <v>2429</v>
      </c>
      <c r="G471" s="832" t="s">
        <v>3126</v>
      </c>
      <c r="H471" s="832" t="s">
        <v>596</v>
      </c>
      <c r="I471" s="832" t="s">
        <v>3134</v>
      </c>
      <c r="J471" s="832" t="s">
        <v>3128</v>
      </c>
      <c r="K471" s="832" t="s">
        <v>3135</v>
      </c>
      <c r="L471" s="835">
        <v>4097.29</v>
      </c>
      <c r="M471" s="835">
        <v>159794.31</v>
      </c>
      <c r="N471" s="832">
        <v>39</v>
      </c>
      <c r="O471" s="836">
        <v>8.5</v>
      </c>
      <c r="P471" s="835">
        <v>139307.85999999999</v>
      </c>
      <c r="Q471" s="837">
        <v>0.8717948717948717</v>
      </c>
      <c r="R471" s="832">
        <v>34</v>
      </c>
      <c r="S471" s="837">
        <v>0.87179487179487181</v>
      </c>
      <c r="T471" s="836">
        <v>7</v>
      </c>
      <c r="U471" s="838">
        <v>0.82352941176470584</v>
      </c>
    </row>
    <row r="472" spans="1:21" ht="14.4" customHeight="1" x14ac:dyDescent="0.3">
      <c r="A472" s="831">
        <v>17</v>
      </c>
      <c r="B472" s="832" t="s">
        <v>2428</v>
      </c>
      <c r="C472" s="832" t="s">
        <v>2434</v>
      </c>
      <c r="D472" s="833" t="s">
        <v>5256</v>
      </c>
      <c r="E472" s="834" t="s">
        <v>2447</v>
      </c>
      <c r="F472" s="832" t="s">
        <v>2429</v>
      </c>
      <c r="G472" s="832" t="s">
        <v>3277</v>
      </c>
      <c r="H472" s="832" t="s">
        <v>596</v>
      </c>
      <c r="I472" s="832" t="s">
        <v>3278</v>
      </c>
      <c r="J472" s="832" t="s">
        <v>3279</v>
      </c>
      <c r="K472" s="832" t="s">
        <v>3280</v>
      </c>
      <c r="L472" s="835">
        <v>154.36000000000001</v>
      </c>
      <c r="M472" s="835">
        <v>154.36000000000001</v>
      </c>
      <c r="N472" s="832">
        <v>1</v>
      </c>
      <c r="O472" s="836">
        <v>1</v>
      </c>
      <c r="P472" s="835">
        <v>154.36000000000001</v>
      </c>
      <c r="Q472" s="837">
        <v>1</v>
      </c>
      <c r="R472" s="832">
        <v>1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17</v>
      </c>
      <c r="B473" s="832" t="s">
        <v>2428</v>
      </c>
      <c r="C473" s="832" t="s">
        <v>2434</v>
      </c>
      <c r="D473" s="833" t="s">
        <v>5256</v>
      </c>
      <c r="E473" s="834" t="s">
        <v>2447</v>
      </c>
      <c r="F473" s="832" t="s">
        <v>2429</v>
      </c>
      <c r="G473" s="832" t="s">
        <v>3277</v>
      </c>
      <c r="H473" s="832" t="s">
        <v>596</v>
      </c>
      <c r="I473" s="832" t="s">
        <v>3281</v>
      </c>
      <c r="J473" s="832" t="s">
        <v>3279</v>
      </c>
      <c r="K473" s="832" t="s">
        <v>3282</v>
      </c>
      <c r="L473" s="835">
        <v>154.36000000000001</v>
      </c>
      <c r="M473" s="835">
        <v>308.72000000000003</v>
      </c>
      <c r="N473" s="832">
        <v>2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17</v>
      </c>
      <c r="B474" s="832" t="s">
        <v>2428</v>
      </c>
      <c r="C474" s="832" t="s">
        <v>2434</v>
      </c>
      <c r="D474" s="833" t="s">
        <v>5256</v>
      </c>
      <c r="E474" s="834" t="s">
        <v>2447</v>
      </c>
      <c r="F474" s="832" t="s">
        <v>2429</v>
      </c>
      <c r="G474" s="832" t="s">
        <v>3283</v>
      </c>
      <c r="H474" s="832" t="s">
        <v>649</v>
      </c>
      <c r="I474" s="832" t="s">
        <v>3284</v>
      </c>
      <c r="J474" s="832" t="s">
        <v>3285</v>
      </c>
      <c r="K474" s="832" t="s">
        <v>3286</v>
      </c>
      <c r="L474" s="835">
        <v>531.12</v>
      </c>
      <c r="M474" s="835">
        <v>1062.24</v>
      </c>
      <c r="N474" s="832">
        <v>2</v>
      </c>
      <c r="O474" s="836">
        <v>0.5</v>
      </c>
      <c r="P474" s="835">
        <v>1062.24</v>
      </c>
      <c r="Q474" s="837">
        <v>1</v>
      </c>
      <c r="R474" s="832">
        <v>2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17</v>
      </c>
      <c r="B475" s="832" t="s">
        <v>2428</v>
      </c>
      <c r="C475" s="832" t="s">
        <v>2434</v>
      </c>
      <c r="D475" s="833" t="s">
        <v>5256</v>
      </c>
      <c r="E475" s="834" t="s">
        <v>2447</v>
      </c>
      <c r="F475" s="832" t="s">
        <v>2429</v>
      </c>
      <c r="G475" s="832" t="s">
        <v>3283</v>
      </c>
      <c r="H475" s="832" t="s">
        <v>596</v>
      </c>
      <c r="I475" s="832" t="s">
        <v>3287</v>
      </c>
      <c r="J475" s="832" t="s">
        <v>3288</v>
      </c>
      <c r="K475" s="832" t="s">
        <v>3286</v>
      </c>
      <c r="L475" s="835">
        <v>531.12</v>
      </c>
      <c r="M475" s="835">
        <v>1593.3600000000001</v>
      </c>
      <c r="N475" s="832">
        <v>3</v>
      </c>
      <c r="O475" s="836">
        <v>1</v>
      </c>
      <c r="P475" s="835">
        <v>1593.3600000000001</v>
      </c>
      <c r="Q475" s="837">
        <v>1</v>
      </c>
      <c r="R475" s="832">
        <v>3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17</v>
      </c>
      <c r="B476" s="832" t="s">
        <v>2428</v>
      </c>
      <c r="C476" s="832" t="s">
        <v>2434</v>
      </c>
      <c r="D476" s="833" t="s">
        <v>5256</v>
      </c>
      <c r="E476" s="834" t="s">
        <v>2447</v>
      </c>
      <c r="F476" s="832" t="s">
        <v>2429</v>
      </c>
      <c r="G476" s="832" t="s">
        <v>2924</v>
      </c>
      <c r="H476" s="832" t="s">
        <v>596</v>
      </c>
      <c r="I476" s="832" t="s">
        <v>2925</v>
      </c>
      <c r="J476" s="832" t="s">
        <v>871</v>
      </c>
      <c r="K476" s="832" t="s">
        <v>872</v>
      </c>
      <c r="L476" s="835">
        <v>107.27</v>
      </c>
      <c r="M476" s="835">
        <v>1287.24</v>
      </c>
      <c r="N476" s="832">
        <v>12</v>
      </c>
      <c r="O476" s="836">
        <v>4</v>
      </c>
      <c r="P476" s="835">
        <v>1072.7</v>
      </c>
      <c r="Q476" s="837">
        <v>0.83333333333333337</v>
      </c>
      <c r="R476" s="832">
        <v>10</v>
      </c>
      <c r="S476" s="837">
        <v>0.83333333333333337</v>
      </c>
      <c r="T476" s="836">
        <v>3</v>
      </c>
      <c r="U476" s="838">
        <v>0.75</v>
      </c>
    </row>
    <row r="477" spans="1:21" ht="14.4" customHeight="1" x14ac:dyDescent="0.3">
      <c r="A477" s="831">
        <v>17</v>
      </c>
      <c r="B477" s="832" t="s">
        <v>2428</v>
      </c>
      <c r="C477" s="832" t="s">
        <v>2434</v>
      </c>
      <c r="D477" s="833" t="s">
        <v>5256</v>
      </c>
      <c r="E477" s="834" t="s">
        <v>2447</v>
      </c>
      <c r="F477" s="832" t="s">
        <v>2429</v>
      </c>
      <c r="G477" s="832" t="s">
        <v>2924</v>
      </c>
      <c r="H477" s="832" t="s">
        <v>596</v>
      </c>
      <c r="I477" s="832" t="s">
        <v>2926</v>
      </c>
      <c r="J477" s="832" t="s">
        <v>871</v>
      </c>
      <c r="K477" s="832" t="s">
        <v>872</v>
      </c>
      <c r="L477" s="835">
        <v>107.27</v>
      </c>
      <c r="M477" s="835">
        <v>214.54</v>
      </c>
      <c r="N477" s="832">
        <v>2</v>
      </c>
      <c r="O477" s="836">
        <v>0.5</v>
      </c>
      <c r="P477" s="835">
        <v>214.54</v>
      </c>
      <c r="Q477" s="837">
        <v>1</v>
      </c>
      <c r="R477" s="832">
        <v>2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17</v>
      </c>
      <c r="B478" s="832" t="s">
        <v>2428</v>
      </c>
      <c r="C478" s="832" t="s">
        <v>2434</v>
      </c>
      <c r="D478" s="833" t="s">
        <v>5256</v>
      </c>
      <c r="E478" s="834" t="s">
        <v>2447</v>
      </c>
      <c r="F478" s="832" t="s">
        <v>2429</v>
      </c>
      <c r="G478" s="832" t="s">
        <v>3136</v>
      </c>
      <c r="H478" s="832" t="s">
        <v>596</v>
      </c>
      <c r="I478" s="832" t="s">
        <v>3137</v>
      </c>
      <c r="J478" s="832" t="s">
        <v>3138</v>
      </c>
      <c r="K478" s="832" t="s">
        <v>3139</v>
      </c>
      <c r="L478" s="835">
        <v>2048</v>
      </c>
      <c r="M478" s="835">
        <v>4096</v>
      </c>
      <c r="N478" s="832">
        <v>2</v>
      </c>
      <c r="O478" s="836">
        <v>1</v>
      </c>
      <c r="P478" s="835">
        <v>4096</v>
      </c>
      <c r="Q478" s="837">
        <v>1</v>
      </c>
      <c r="R478" s="832">
        <v>2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17</v>
      </c>
      <c r="B479" s="832" t="s">
        <v>2428</v>
      </c>
      <c r="C479" s="832" t="s">
        <v>2434</v>
      </c>
      <c r="D479" s="833" t="s">
        <v>5256</v>
      </c>
      <c r="E479" s="834" t="s">
        <v>2447</v>
      </c>
      <c r="F479" s="832" t="s">
        <v>2429</v>
      </c>
      <c r="G479" s="832" t="s">
        <v>3136</v>
      </c>
      <c r="H479" s="832" t="s">
        <v>596</v>
      </c>
      <c r="I479" s="832" t="s">
        <v>3142</v>
      </c>
      <c r="J479" s="832" t="s">
        <v>3138</v>
      </c>
      <c r="K479" s="832" t="s">
        <v>3143</v>
      </c>
      <c r="L479" s="835">
        <v>1985</v>
      </c>
      <c r="M479" s="835">
        <v>11910</v>
      </c>
      <c r="N479" s="832">
        <v>6</v>
      </c>
      <c r="O479" s="836">
        <v>1.5</v>
      </c>
      <c r="P479" s="835">
        <v>3970</v>
      </c>
      <c r="Q479" s="837">
        <v>0.33333333333333331</v>
      </c>
      <c r="R479" s="832">
        <v>2</v>
      </c>
      <c r="S479" s="837">
        <v>0.33333333333333331</v>
      </c>
      <c r="T479" s="836">
        <v>0.5</v>
      </c>
      <c r="U479" s="838">
        <v>0.33333333333333331</v>
      </c>
    </row>
    <row r="480" spans="1:21" ht="14.4" customHeight="1" x14ac:dyDescent="0.3">
      <c r="A480" s="831">
        <v>17</v>
      </c>
      <c r="B480" s="832" t="s">
        <v>2428</v>
      </c>
      <c r="C480" s="832" t="s">
        <v>2434</v>
      </c>
      <c r="D480" s="833" t="s">
        <v>5256</v>
      </c>
      <c r="E480" s="834" t="s">
        <v>2448</v>
      </c>
      <c r="F480" s="832" t="s">
        <v>2429</v>
      </c>
      <c r="G480" s="832" t="s">
        <v>2539</v>
      </c>
      <c r="H480" s="832" t="s">
        <v>596</v>
      </c>
      <c r="I480" s="832" t="s">
        <v>2551</v>
      </c>
      <c r="J480" s="832" t="s">
        <v>1664</v>
      </c>
      <c r="K480" s="832" t="s">
        <v>2552</v>
      </c>
      <c r="L480" s="835">
        <v>117.47</v>
      </c>
      <c r="M480" s="835">
        <v>117.47</v>
      </c>
      <c r="N480" s="832">
        <v>1</v>
      </c>
      <c r="O480" s="836">
        <v>1</v>
      </c>
      <c r="P480" s="835">
        <v>117.47</v>
      </c>
      <c r="Q480" s="837">
        <v>1</v>
      </c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17</v>
      </c>
      <c r="B481" s="832" t="s">
        <v>2428</v>
      </c>
      <c r="C481" s="832" t="s">
        <v>2434</v>
      </c>
      <c r="D481" s="833" t="s">
        <v>5256</v>
      </c>
      <c r="E481" s="834" t="s">
        <v>2448</v>
      </c>
      <c r="F481" s="832" t="s">
        <v>2429</v>
      </c>
      <c r="G481" s="832" t="s">
        <v>3246</v>
      </c>
      <c r="H481" s="832" t="s">
        <v>649</v>
      </c>
      <c r="I481" s="832" t="s">
        <v>3289</v>
      </c>
      <c r="J481" s="832" t="s">
        <v>3290</v>
      </c>
      <c r="K481" s="832" t="s">
        <v>3291</v>
      </c>
      <c r="L481" s="835">
        <v>146.9</v>
      </c>
      <c r="M481" s="835">
        <v>146.9</v>
      </c>
      <c r="N481" s="832">
        <v>1</v>
      </c>
      <c r="O481" s="836">
        <v>0.5</v>
      </c>
      <c r="P481" s="835">
        <v>146.9</v>
      </c>
      <c r="Q481" s="837">
        <v>1</v>
      </c>
      <c r="R481" s="832">
        <v>1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17</v>
      </c>
      <c r="B482" s="832" t="s">
        <v>2428</v>
      </c>
      <c r="C482" s="832" t="s">
        <v>2434</v>
      </c>
      <c r="D482" s="833" t="s">
        <v>5256</v>
      </c>
      <c r="E482" s="834" t="s">
        <v>2448</v>
      </c>
      <c r="F482" s="832" t="s">
        <v>2429</v>
      </c>
      <c r="G482" s="832" t="s">
        <v>2717</v>
      </c>
      <c r="H482" s="832" t="s">
        <v>596</v>
      </c>
      <c r="I482" s="832" t="s">
        <v>3292</v>
      </c>
      <c r="J482" s="832" t="s">
        <v>3293</v>
      </c>
      <c r="K482" s="832" t="s">
        <v>3294</v>
      </c>
      <c r="L482" s="835">
        <v>34.56</v>
      </c>
      <c r="M482" s="835">
        <v>34.56</v>
      </c>
      <c r="N482" s="832">
        <v>1</v>
      </c>
      <c r="O482" s="836">
        <v>1</v>
      </c>
      <c r="P482" s="835">
        <v>34.56</v>
      </c>
      <c r="Q482" s="837">
        <v>1</v>
      </c>
      <c r="R482" s="832">
        <v>1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17</v>
      </c>
      <c r="B483" s="832" t="s">
        <v>2428</v>
      </c>
      <c r="C483" s="832" t="s">
        <v>2434</v>
      </c>
      <c r="D483" s="833" t="s">
        <v>5256</v>
      </c>
      <c r="E483" s="834" t="s">
        <v>2448</v>
      </c>
      <c r="F483" s="832" t="s">
        <v>2429</v>
      </c>
      <c r="G483" s="832" t="s">
        <v>2834</v>
      </c>
      <c r="H483" s="832" t="s">
        <v>596</v>
      </c>
      <c r="I483" s="832" t="s">
        <v>3295</v>
      </c>
      <c r="J483" s="832" t="s">
        <v>3296</v>
      </c>
      <c r="K483" s="832" t="s">
        <v>3297</v>
      </c>
      <c r="L483" s="835">
        <v>31.32</v>
      </c>
      <c r="M483" s="835">
        <v>62.64</v>
      </c>
      <c r="N483" s="832">
        <v>2</v>
      </c>
      <c r="O483" s="836">
        <v>0.5</v>
      </c>
      <c r="P483" s="835">
        <v>62.64</v>
      </c>
      <c r="Q483" s="837">
        <v>1</v>
      </c>
      <c r="R483" s="832">
        <v>2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17</v>
      </c>
      <c r="B484" s="832" t="s">
        <v>2428</v>
      </c>
      <c r="C484" s="832" t="s">
        <v>2434</v>
      </c>
      <c r="D484" s="833" t="s">
        <v>5256</v>
      </c>
      <c r="E484" s="834" t="s">
        <v>2448</v>
      </c>
      <c r="F484" s="832" t="s">
        <v>2429</v>
      </c>
      <c r="G484" s="832" t="s">
        <v>2834</v>
      </c>
      <c r="H484" s="832" t="s">
        <v>596</v>
      </c>
      <c r="I484" s="832" t="s">
        <v>3298</v>
      </c>
      <c r="J484" s="832" t="s">
        <v>3299</v>
      </c>
      <c r="K484" s="832" t="s">
        <v>2837</v>
      </c>
      <c r="L484" s="835">
        <v>93.96</v>
      </c>
      <c r="M484" s="835">
        <v>93.96</v>
      </c>
      <c r="N484" s="832">
        <v>1</v>
      </c>
      <c r="O484" s="836">
        <v>0.5</v>
      </c>
      <c r="P484" s="835">
        <v>93.96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17</v>
      </c>
      <c r="B485" s="832" t="s">
        <v>2428</v>
      </c>
      <c r="C485" s="832" t="s">
        <v>2434</v>
      </c>
      <c r="D485" s="833" t="s">
        <v>5256</v>
      </c>
      <c r="E485" s="834" t="s">
        <v>2448</v>
      </c>
      <c r="F485" s="832" t="s">
        <v>2429</v>
      </c>
      <c r="G485" s="832" t="s">
        <v>2834</v>
      </c>
      <c r="H485" s="832" t="s">
        <v>596</v>
      </c>
      <c r="I485" s="832" t="s">
        <v>3300</v>
      </c>
      <c r="J485" s="832" t="s">
        <v>3299</v>
      </c>
      <c r="K485" s="832" t="s">
        <v>2552</v>
      </c>
      <c r="L485" s="835">
        <v>156.61000000000001</v>
      </c>
      <c r="M485" s="835">
        <v>313.22000000000003</v>
      </c>
      <c r="N485" s="832">
        <v>2</v>
      </c>
      <c r="O485" s="836">
        <v>1.5</v>
      </c>
      <c r="P485" s="835">
        <v>313.22000000000003</v>
      </c>
      <c r="Q485" s="837">
        <v>1</v>
      </c>
      <c r="R485" s="832">
        <v>2</v>
      </c>
      <c r="S485" s="837">
        <v>1</v>
      </c>
      <c r="T485" s="836">
        <v>1.5</v>
      </c>
      <c r="U485" s="838">
        <v>1</v>
      </c>
    </row>
    <row r="486" spans="1:21" ht="14.4" customHeight="1" x14ac:dyDescent="0.3">
      <c r="A486" s="831">
        <v>17</v>
      </c>
      <c r="B486" s="832" t="s">
        <v>2428</v>
      </c>
      <c r="C486" s="832" t="s">
        <v>2434</v>
      </c>
      <c r="D486" s="833" t="s">
        <v>5256</v>
      </c>
      <c r="E486" s="834" t="s">
        <v>2448</v>
      </c>
      <c r="F486" s="832" t="s">
        <v>2429</v>
      </c>
      <c r="G486" s="832" t="s">
        <v>2924</v>
      </c>
      <c r="H486" s="832" t="s">
        <v>596</v>
      </c>
      <c r="I486" s="832" t="s">
        <v>2925</v>
      </c>
      <c r="J486" s="832" t="s">
        <v>871</v>
      </c>
      <c r="K486" s="832" t="s">
        <v>872</v>
      </c>
      <c r="L486" s="835">
        <v>107.27</v>
      </c>
      <c r="M486" s="835">
        <v>321.81</v>
      </c>
      <c r="N486" s="832">
        <v>3</v>
      </c>
      <c r="O486" s="836">
        <v>1</v>
      </c>
      <c r="P486" s="835">
        <v>321.81</v>
      </c>
      <c r="Q486" s="837">
        <v>1</v>
      </c>
      <c r="R486" s="832">
        <v>3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17</v>
      </c>
      <c r="B487" s="832" t="s">
        <v>2428</v>
      </c>
      <c r="C487" s="832" t="s">
        <v>2434</v>
      </c>
      <c r="D487" s="833" t="s">
        <v>5256</v>
      </c>
      <c r="E487" s="834" t="s">
        <v>2453</v>
      </c>
      <c r="F487" s="832" t="s">
        <v>2429</v>
      </c>
      <c r="G487" s="832" t="s">
        <v>2931</v>
      </c>
      <c r="H487" s="832" t="s">
        <v>596</v>
      </c>
      <c r="I487" s="832" t="s">
        <v>3301</v>
      </c>
      <c r="J487" s="832" t="s">
        <v>3302</v>
      </c>
      <c r="K487" s="832" t="s">
        <v>2110</v>
      </c>
      <c r="L487" s="835">
        <v>4.7</v>
      </c>
      <c r="M487" s="835">
        <v>4.7</v>
      </c>
      <c r="N487" s="832">
        <v>1</v>
      </c>
      <c r="O487" s="836">
        <v>0.5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17</v>
      </c>
      <c r="B488" s="832" t="s">
        <v>2428</v>
      </c>
      <c r="C488" s="832" t="s">
        <v>2434</v>
      </c>
      <c r="D488" s="833" t="s">
        <v>5256</v>
      </c>
      <c r="E488" s="834" t="s">
        <v>2453</v>
      </c>
      <c r="F488" s="832" t="s">
        <v>2429</v>
      </c>
      <c r="G488" s="832" t="s">
        <v>2931</v>
      </c>
      <c r="H488" s="832" t="s">
        <v>596</v>
      </c>
      <c r="I488" s="832" t="s">
        <v>3303</v>
      </c>
      <c r="J488" s="832" t="s">
        <v>3156</v>
      </c>
      <c r="K488" s="832" t="s">
        <v>2110</v>
      </c>
      <c r="L488" s="835">
        <v>4.7</v>
      </c>
      <c r="M488" s="835">
        <v>14.100000000000001</v>
      </c>
      <c r="N488" s="832">
        <v>3</v>
      </c>
      <c r="O488" s="836">
        <v>1</v>
      </c>
      <c r="P488" s="835">
        <v>14.100000000000001</v>
      </c>
      <c r="Q488" s="837">
        <v>1</v>
      </c>
      <c r="R488" s="832">
        <v>3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17</v>
      </c>
      <c r="B489" s="832" t="s">
        <v>2428</v>
      </c>
      <c r="C489" s="832" t="s">
        <v>2434</v>
      </c>
      <c r="D489" s="833" t="s">
        <v>5256</v>
      </c>
      <c r="E489" s="834" t="s">
        <v>2453</v>
      </c>
      <c r="F489" s="832" t="s">
        <v>2429</v>
      </c>
      <c r="G489" s="832" t="s">
        <v>2931</v>
      </c>
      <c r="H489" s="832" t="s">
        <v>649</v>
      </c>
      <c r="I489" s="832" t="s">
        <v>2109</v>
      </c>
      <c r="J489" s="832" t="s">
        <v>2107</v>
      </c>
      <c r="K489" s="832" t="s">
        <v>2110</v>
      </c>
      <c r="L489" s="835">
        <v>4.7</v>
      </c>
      <c r="M489" s="835">
        <v>37.6</v>
      </c>
      <c r="N489" s="832">
        <v>8</v>
      </c>
      <c r="O489" s="836">
        <v>4.5</v>
      </c>
      <c r="P489" s="835">
        <v>32.9</v>
      </c>
      <c r="Q489" s="837">
        <v>0.87499999999999989</v>
      </c>
      <c r="R489" s="832">
        <v>7</v>
      </c>
      <c r="S489" s="837">
        <v>0.875</v>
      </c>
      <c r="T489" s="836">
        <v>4</v>
      </c>
      <c r="U489" s="838">
        <v>0.88888888888888884</v>
      </c>
    </row>
    <row r="490" spans="1:21" ht="14.4" customHeight="1" x14ac:dyDescent="0.3">
      <c r="A490" s="831">
        <v>17</v>
      </c>
      <c r="B490" s="832" t="s">
        <v>2428</v>
      </c>
      <c r="C490" s="832" t="s">
        <v>2434</v>
      </c>
      <c r="D490" s="833" t="s">
        <v>5256</v>
      </c>
      <c r="E490" s="834" t="s">
        <v>2453</v>
      </c>
      <c r="F490" s="832" t="s">
        <v>2429</v>
      </c>
      <c r="G490" s="832" t="s">
        <v>3304</v>
      </c>
      <c r="H490" s="832" t="s">
        <v>649</v>
      </c>
      <c r="I490" s="832" t="s">
        <v>3305</v>
      </c>
      <c r="J490" s="832" t="s">
        <v>3306</v>
      </c>
      <c r="K490" s="832" t="s">
        <v>3307</v>
      </c>
      <c r="L490" s="835">
        <v>188.06</v>
      </c>
      <c r="M490" s="835">
        <v>4701.5</v>
      </c>
      <c r="N490" s="832">
        <v>25</v>
      </c>
      <c r="O490" s="836">
        <v>10</v>
      </c>
      <c r="P490" s="835">
        <v>3949.2599999999998</v>
      </c>
      <c r="Q490" s="837">
        <v>0.84</v>
      </c>
      <c r="R490" s="832">
        <v>21</v>
      </c>
      <c r="S490" s="837">
        <v>0.84</v>
      </c>
      <c r="T490" s="836">
        <v>7.5</v>
      </c>
      <c r="U490" s="838">
        <v>0.75</v>
      </c>
    </row>
    <row r="491" spans="1:21" ht="14.4" customHeight="1" x14ac:dyDescent="0.3">
      <c r="A491" s="831">
        <v>17</v>
      </c>
      <c r="B491" s="832" t="s">
        <v>2428</v>
      </c>
      <c r="C491" s="832" t="s">
        <v>2434</v>
      </c>
      <c r="D491" s="833" t="s">
        <v>5256</v>
      </c>
      <c r="E491" s="834" t="s">
        <v>2453</v>
      </c>
      <c r="F491" s="832" t="s">
        <v>2429</v>
      </c>
      <c r="G491" s="832" t="s">
        <v>2480</v>
      </c>
      <c r="H491" s="832" t="s">
        <v>649</v>
      </c>
      <c r="I491" s="832" t="s">
        <v>2295</v>
      </c>
      <c r="J491" s="832" t="s">
        <v>1975</v>
      </c>
      <c r="K491" s="832" t="s">
        <v>2296</v>
      </c>
      <c r="L491" s="835">
        <v>139.77000000000001</v>
      </c>
      <c r="M491" s="835">
        <v>139.77000000000001</v>
      </c>
      <c r="N491" s="832">
        <v>1</v>
      </c>
      <c r="O491" s="836">
        <v>1</v>
      </c>
      <c r="P491" s="835">
        <v>139.77000000000001</v>
      </c>
      <c r="Q491" s="837">
        <v>1</v>
      </c>
      <c r="R491" s="832">
        <v>1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17</v>
      </c>
      <c r="B492" s="832" t="s">
        <v>2428</v>
      </c>
      <c r="C492" s="832" t="s">
        <v>2434</v>
      </c>
      <c r="D492" s="833" t="s">
        <v>5256</v>
      </c>
      <c r="E492" s="834" t="s">
        <v>2453</v>
      </c>
      <c r="F492" s="832" t="s">
        <v>2429</v>
      </c>
      <c r="G492" s="832" t="s">
        <v>2480</v>
      </c>
      <c r="H492" s="832" t="s">
        <v>596</v>
      </c>
      <c r="I492" s="832" t="s">
        <v>2481</v>
      </c>
      <c r="J492" s="832" t="s">
        <v>2482</v>
      </c>
      <c r="K492" s="832" t="s">
        <v>2173</v>
      </c>
      <c r="L492" s="835">
        <v>196.2</v>
      </c>
      <c r="M492" s="835">
        <v>392.4</v>
      </c>
      <c r="N492" s="832">
        <v>2</v>
      </c>
      <c r="O492" s="836">
        <v>1</v>
      </c>
      <c r="P492" s="835">
        <v>392.4</v>
      </c>
      <c r="Q492" s="837">
        <v>1</v>
      </c>
      <c r="R492" s="832">
        <v>2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17</v>
      </c>
      <c r="B493" s="832" t="s">
        <v>2428</v>
      </c>
      <c r="C493" s="832" t="s">
        <v>2434</v>
      </c>
      <c r="D493" s="833" t="s">
        <v>5256</v>
      </c>
      <c r="E493" s="834" t="s">
        <v>2453</v>
      </c>
      <c r="F493" s="832" t="s">
        <v>2429</v>
      </c>
      <c r="G493" s="832" t="s">
        <v>2480</v>
      </c>
      <c r="H493" s="832" t="s">
        <v>596</v>
      </c>
      <c r="I493" s="832" t="s">
        <v>3195</v>
      </c>
      <c r="J493" s="832" t="s">
        <v>2482</v>
      </c>
      <c r="K493" s="832" t="s">
        <v>1332</v>
      </c>
      <c r="L493" s="835">
        <v>117.71</v>
      </c>
      <c r="M493" s="835">
        <v>235.42</v>
      </c>
      <c r="N493" s="832">
        <v>2</v>
      </c>
      <c r="O493" s="836">
        <v>1</v>
      </c>
      <c r="P493" s="835">
        <v>235.42</v>
      </c>
      <c r="Q493" s="837">
        <v>1</v>
      </c>
      <c r="R493" s="832">
        <v>2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17</v>
      </c>
      <c r="B494" s="832" t="s">
        <v>2428</v>
      </c>
      <c r="C494" s="832" t="s">
        <v>2434</v>
      </c>
      <c r="D494" s="833" t="s">
        <v>5256</v>
      </c>
      <c r="E494" s="834" t="s">
        <v>2453</v>
      </c>
      <c r="F494" s="832" t="s">
        <v>2429</v>
      </c>
      <c r="G494" s="832" t="s">
        <v>2480</v>
      </c>
      <c r="H494" s="832" t="s">
        <v>596</v>
      </c>
      <c r="I494" s="832" t="s">
        <v>3308</v>
      </c>
      <c r="J494" s="832" t="s">
        <v>3309</v>
      </c>
      <c r="K494" s="832" t="s">
        <v>1332</v>
      </c>
      <c r="L494" s="835">
        <v>93.18</v>
      </c>
      <c r="M494" s="835">
        <v>186.36</v>
      </c>
      <c r="N494" s="832">
        <v>2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17</v>
      </c>
      <c r="B495" s="832" t="s">
        <v>2428</v>
      </c>
      <c r="C495" s="832" t="s">
        <v>2434</v>
      </c>
      <c r="D495" s="833" t="s">
        <v>5256</v>
      </c>
      <c r="E495" s="834" t="s">
        <v>2453</v>
      </c>
      <c r="F495" s="832" t="s">
        <v>2429</v>
      </c>
      <c r="G495" s="832" t="s">
        <v>2496</v>
      </c>
      <c r="H495" s="832" t="s">
        <v>596</v>
      </c>
      <c r="I495" s="832" t="s">
        <v>2497</v>
      </c>
      <c r="J495" s="832" t="s">
        <v>2498</v>
      </c>
      <c r="K495" s="832" t="s">
        <v>2499</v>
      </c>
      <c r="L495" s="835">
        <v>55.95</v>
      </c>
      <c r="M495" s="835">
        <v>1063.0500000000002</v>
      </c>
      <c r="N495" s="832">
        <v>19</v>
      </c>
      <c r="O495" s="836">
        <v>3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17</v>
      </c>
      <c r="B496" s="832" t="s">
        <v>2428</v>
      </c>
      <c r="C496" s="832" t="s">
        <v>2434</v>
      </c>
      <c r="D496" s="833" t="s">
        <v>5256</v>
      </c>
      <c r="E496" s="834" t="s">
        <v>2453</v>
      </c>
      <c r="F496" s="832" t="s">
        <v>2429</v>
      </c>
      <c r="G496" s="832" t="s">
        <v>2496</v>
      </c>
      <c r="H496" s="832" t="s">
        <v>596</v>
      </c>
      <c r="I496" s="832" t="s">
        <v>3200</v>
      </c>
      <c r="J496" s="832" t="s">
        <v>2498</v>
      </c>
      <c r="K496" s="832" t="s">
        <v>2512</v>
      </c>
      <c r="L496" s="835">
        <v>128.55000000000001</v>
      </c>
      <c r="M496" s="835">
        <v>2056.8000000000002</v>
      </c>
      <c r="N496" s="832">
        <v>16</v>
      </c>
      <c r="O496" s="836">
        <v>1.5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17</v>
      </c>
      <c r="B497" s="832" t="s">
        <v>2428</v>
      </c>
      <c r="C497" s="832" t="s">
        <v>2434</v>
      </c>
      <c r="D497" s="833" t="s">
        <v>5256</v>
      </c>
      <c r="E497" s="834" t="s">
        <v>2453</v>
      </c>
      <c r="F497" s="832" t="s">
        <v>2429</v>
      </c>
      <c r="G497" s="832" t="s">
        <v>2500</v>
      </c>
      <c r="H497" s="832" t="s">
        <v>649</v>
      </c>
      <c r="I497" s="832" t="s">
        <v>2131</v>
      </c>
      <c r="J497" s="832" t="s">
        <v>680</v>
      </c>
      <c r="K497" s="832" t="s">
        <v>681</v>
      </c>
      <c r="L497" s="835">
        <v>129.75</v>
      </c>
      <c r="M497" s="835">
        <v>519</v>
      </c>
      <c r="N497" s="832">
        <v>4</v>
      </c>
      <c r="O497" s="836">
        <v>0.5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17</v>
      </c>
      <c r="B498" s="832" t="s">
        <v>2428</v>
      </c>
      <c r="C498" s="832" t="s">
        <v>2434</v>
      </c>
      <c r="D498" s="833" t="s">
        <v>5256</v>
      </c>
      <c r="E498" s="834" t="s">
        <v>2453</v>
      </c>
      <c r="F498" s="832" t="s">
        <v>2429</v>
      </c>
      <c r="G498" s="832" t="s">
        <v>2504</v>
      </c>
      <c r="H498" s="832" t="s">
        <v>596</v>
      </c>
      <c r="I498" s="832" t="s">
        <v>3310</v>
      </c>
      <c r="J498" s="832" t="s">
        <v>2506</v>
      </c>
      <c r="K498" s="832" t="s">
        <v>2852</v>
      </c>
      <c r="L498" s="835">
        <v>80.53</v>
      </c>
      <c r="M498" s="835">
        <v>161.06</v>
      </c>
      <c r="N498" s="832">
        <v>2</v>
      </c>
      <c r="O498" s="836">
        <v>1</v>
      </c>
      <c r="P498" s="835">
        <v>161.06</v>
      </c>
      <c r="Q498" s="837">
        <v>1</v>
      </c>
      <c r="R498" s="832">
        <v>2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17</v>
      </c>
      <c r="B499" s="832" t="s">
        <v>2428</v>
      </c>
      <c r="C499" s="832" t="s">
        <v>2434</v>
      </c>
      <c r="D499" s="833" t="s">
        <v>5256</v>
      </c>
      <c r="E499" s="834" t="s">
        <v>2453</v>
      </c>
      <c r="F499" s="832" t="s">
        <v>2429</v>
      </c>
      <c r="G499" s="832" t="s">
        <v>2513</v>
      </c>
      <c r="H499" s="832" t="s">
        <v>649</v>
      </c>
      <c r="I499" s="832" t="s">
        <v>3311</v>
      </c>
      <c r="J499" s="832" t="s">
        <v>1331</v>
      </c>
      <c r="K499" s="832" t="s">
        <v>1332</v>
      </c>
      <c r="L499" s="835">
        <v>132</v>
      </c>
      <c r="M499" s="835">
        <v>1056</v>
      </c>
      <c r="N499" s="832">
        <v>8</v>
      </c>
      <c r="O499" s="836">
        <v>1.5</v>
      </c>
      <c r="P499" s="835">
        <v>660</v>
      </c>
      <c r="Q499" s="837">
        <v>0.625</v>
      </c>
      <c r="R499" s="832">
        <v>5</v>
      </c>
      <c r="S499" s="837">
        <v>0.625</v>
      </c>
      <c r="T499" s="836">
        <v>1</v>
      </c>
      <c r="U499" s="838">
        <v>0.66666666666666663</v>
      </c>
    </row>
    <row r="500" spans="1:21" ht="14.4" customHeight="1" x14ac:dyDescent="0.3">
      <c r="A500" s="831">
        <v>17</v>
      </c>
      <c r="B500" s="832" t="s">
        <v>2428</v>
      </c>
      <c r="C500" s="832" t="s">
        <v>2434</v>
      </c>
      <c r="D500" s="833" t="s">
        <v>5256</v>
      </c>
      <c r="E500" s="834" t="s">
        <v>2453</v>
      </c>
      <c r="F500" s="832" t="s">
        <v>2429</v>
      </c>
      <c r="G500" s="832" t="s">
        <v>2513</v>
      </c>
      <c r="H500" s="832" t="s">
        <v>649</v>
      </c>
      <c r="I500" s="832" t="s">
        <v>2937</v>
      </c>
      <c r="J500" s="832" t="s">
        <v>696</v>
      </c>
      <c r="K500" s="832" t="s">
        <v>697</v>
      </c>
      <c r="L500" s="835">
        <v>65.989999999999995</v>
      </c>
      <c r="M500" s="835">
        <v>329.94999999999993</v>
      </c>
      <c r="N500" s="832">
        <v>5</v>
      </c>
      <c r="O500" s="836">
        <v>1.5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17</v>
      </c>
      <c r="B501" s="832" t="s">
        <v>2428</v>
      </c>
      <c r="C501" s="832" t="s">
        <v>2434</v>
      </c>
      <c r="D501" s="833" t="s">
        <v>5256</v>
      </c>
      <c r="E501" s="834" t="s">
        <v>2453</v>
      </c>
      <c r="F501" s="832" t="s">
        <v>2429</v>
      </c>
      <c r="G501" s="832" t="s">
        <v>2513</v>
      </c>
      <c r="H501" s="832" t="s">
        <v>649</v>
      </c>
      <c r="I501" s="832" t="s">
        <v>3312</v>
      </c>
      <c r="J501" s="832" t="s">
        <v>1331</v>
      </c>
      <c r="K501" s="832" t="s">
        <v>1332</v>
      </c>
      <c r="L501" s="835">
        <v>132</v>
      </c>
      <c r="M501" s="835">
        <v>792</v>
      </c>
      <c r="N501" s="832">
        <v>6</v>
      </c>
      <c r="O501" s="836">
        <v>1.5</v>
      </c>
      <c r="P501" s="835">
        <v>396</v>
      </c>
      <c r="Q501" s="837">
        <v>0.5</v>
      </c>
      <c r="R501" s="832">
        <v>3</v>
      </c>
      <c r="S501" s="837">
        <v>0.5</v>
      </c>
      <c r="T501" s="836">
        <v>1</v>
      </c>
      <c r="U501" s="838">
        <v>0.66666666666666663</v>
      </c>
    </row>
    <row r="502" spans="1:21" ht="14.4" customHeight="1" x14ac:dyDescent="0.3">
      <c r="A502" s="831">
        <v>17</v>
      </c>
      <c r="B502" s="832" t="s">
        <v>2428</v>
      </c>
      <c r="C502" s="832" t="s">
        <v>2434</v>
      </c>
      <c r="D502" s="833" t="s">
        <v>5256</v>
      </c>
      <c r="E502" s="834" t="s">
        <v>2453</v>
      </c>
      <c r="F502" s="832" t="s">
        <v>2429</v>
      </c>
      <c r="G502" s="832" t="s">
        <v>2513</v>
      </c>
      <c r="H502" s="832" t="s">
        <v>649</v>
      </c>
      <c r="I502" s="832" t="s">
        <v>3313</v>
      </c>
      <c r="J502" s="832" t="s">
        <v>1331</v>
      </c>
      <c r="K502" s="832" t="s">
        <v>3314</v>
      </c>
      <c r="L502" s="835">
        <v>264</v>
      </c>
      <c r="M502" s="835">
        <v>1584</v>
      </c>
      <c r="N502" s="832">
        <v>6</v>
      </c>
      <c r="O502" s="836">
        <v>1.5</v>
      </c>
      <c r="P502" s="835">
        <v>1056</v>
      </c>
      <c r="Q502" s="837">
        <v>0.66666666666666663</v>
      </c>
      <c r="R502" s="832">
        <v>4</v>
      </c>
      <c r="S502" s="837">
        <v>0.66666666666666663</v>
      </c>
      <c r="T502" s="836">
        <v>1</v>
      </c>
      <c r="U502" s="838">
        <v>0.66666666666666663</v>
      </c>
    </row>
    <row r="503" spans="1:21" ht="14.4" customHeight="1" x14ac:dyDescent="0.3">
      <c r="A503" s="831">
        <v>17</v>
      </c>
      <c r="B503" s="832" t="s">
        <v>2428</v>
      </c>
      <c r="C503" s="832" t="s">
        <v>2434</v>
      </c>
      <c r="D503" s="833" t="s">
        <v>5256</v>
      </c>
      <c r="E503" s="834" t="s">
        <v>2453</v>
      </c>
      <c r="F503" s="832" t="s">
        <v>2429</v>
      </c>
      <c r="G503" s="832" t="s">
        <v>2515</v>
      </c>
      <c r="H503" s="832" t="s">
        <v>596</v>
      </c>
      <c r="I503" s="832" t="s">
        <v>2516</v>
      </c>
      <c r="J503" s="832" t="s">
        <v>2517</v>
      </c>
      <c r="K503" s="832" t="s">
        <v>2518</v>
      </c>
      <c r="L503" s="835">
        <v>1887.9</v>
      </c>
      <c r="M503" s="835">
        <v>3775.8</v>
      </c>
      <c r="N503" s="832">
        <v>2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17</v>
      </c>
      <c r="B504" s="832" t="s">
        <v>2428</v>
      </c>
      <c r="C504" s="832" t="s">
        <v>2434</v>
      </c>
      <c r="D504" s="833" t="s">
        <v>5256</v>
      </c>
      <c r="E504" s="834" t="s">
        <v>2453</v>
      </c>
      <c r="F504" s="832" t="s">
        <v>2429</v>
      </c>
      <c r="G504" s="832" t="s">
        <v>2531</v>
      </c>
      <c r="H504" s="832" t="s">
        <v>596</v>
      </c>
      <c r="I504" s="832" t="s">
        <v>2938</v>
      </c>
      <c r="J504" s="832" t="s">
        <v>727</v>
      </c>
      <c r="K504" s="832" t="s">
        <v>2939</v>
      </c>
      <c r="L504" s="835">
        <v>37.61</v>
      </c>
      <c r="M504" s="835">
        <v>376.1</v>
      </c>
      <c r="N504" s="832">
        <v>10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17</v>
      </c>
      <c r="B505" s="832" t="s">
        <v>2428</v>
      </c>
      <c r="C505" s="832" t="s">
        <v>2434</v>
      </c>
      <c r="D505" s="833" t="s">
        <v>5256</v>
      </c>
      <c r="E505" s="834" t="s">
        <v>2453</v>
      </c>
      <c r="F505" s="832" t="s">
        <v>2429</v>
      </c>
      <c r="G505" s="832" t="s">
        <v>2531</v>
      </c>
      <c r="H505" s="832" t="s">
        <v>596</v>
      </c>
      <c r="I505" s="832" t="s">
        <v>3315</v>
      </c>
      <c r="J505" s="832" t="s">
        <v>727</v>
      </c>
      <c r="K505" s="832" t="s">
        <v>2998</v>
      </c>
      <c r="L505" s="835">
        <v>37.61</v>
      </c>
      <c r="M505" s="835">
        <v>376.1</v>
      </c>
      <c r="N505" s="832">
        <v>10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17</v>
      </c>
      <c r="B506" s="832" t="s">
        <v>2428</v>
      </c>
      <c r="C506" s="832" t="s">
        <v>2434</v>
      </c>
      <c r="D506" s="833" t="s">
        <v>5256</v>
      </c>
      <c r="E506" s="834" t="s">
        <v>2453</v>
      </c>
      <c r="F506" s="832" t="s">
        <v>2429</v>
      </c>
      <c r="G506" s="832" t="s">
        <v>2533</v>
      </c>
      <c r="H506" s="832" t="s">
        <v>596</v>
      </c>
      <c r="I506" s="832" t="s">
        <v>2534</v>
      </c>
      <c r="J506" s="832" t="s">
        <v>2535</v>
      </c>
      <c r="K506" s="832" t="s">
        <v>2536</v>
      </c>
      <c r="L506" s="835">
        <v>140.94999999999999</v>
      </c>
      <c r="M506" s="835">
        <v>140.94999999999999</v>
      </c>
      <c r="N506" s="832">
        <v>1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17</v>
      </c>
      <c r="B507" s="832" t="s">
        <v>2428</v>
      </c>
      <c r="C507" s="832" t="s">
        <v>2434</v>
      </c>
      <c r="D507" s="833" t="s">
        <v>5256</v>
      </c>
      <c r="E507" s="834" t="s">
        <v>2453</v>
      </c>
      <c r="F507" s="832" t="s">
        <v>2429</v>
      </c>
      <c r="G507" s="832" t="s">
        <v>2539</v>
      </c>
      <c r="H507" s="832" t="s">
        <v>596</v>
      </c>
      <c r="I507" s="832" t="s">
        <v>2540</v>
      </c>
      <c r="J507" s="832" t="s">
        <v>2541</v>
      </c>
      <c r="K507" s="832" t="s">
        <v>2542</v>
      </c>
      <c r="L507" s="835">
        <v>52.87</v>
      </c>
      <c r="M507" s="835">
        <v>211.48</v>
      </c>
      <c r="N507" s="832">
        <v>4</v>
      </c>
      <c r="O507" s="836">
        <v>2</v>
      </c>
      <c r="P507" s="835">
        <v>52.87</v>
      </c>
      <c r="Q507" s="837">
        <v>0.25</v>
      </c>
      <c r="R507" s="832">
        <v>1</v>
      </c>
      <c r="S507" s="837">
        <v>0.25</v>
      </c>
      <c r="T507" s="836">
        <v>0.5</v>
      </c>
      <c r="U507" s="838">
        <v>0.25</v>
      </c>
    </row>
    <row r="508" spans="1:21" ht="14.4" customHeight="1" x14ac:dyDescent="0.3">
      <c r="A508" s="831">
        <v>17</v>
      </c>
      <c r="B508" s="832" t="s">
        <v>2428</v>
      </c>
      <c r="C508" s="832" t="s">
        <v>2434</v>
      </c>
      <c r="D508" s="833" t="s">
        <v>5256</v>
      </c>
      <c r="E508" s="834" t="s">
        <v>2453</v>
      </c>
      <c r="F508" s="832" t="s">
        <v>2429</v>
      </c>
      <c r="G508" s="832" t="s">
        <v>2539</v>
      </c>
      <c r="H508" s="832" t="s">
        <v>596</v>
      </c>
      <c r="I508" s="832" t="s">
        <v>3316</v>
      </c>
      <c r="J508" s="832" t="s">
        <v>2946</v>
      </c>
      <c r="K508" s="832" t="s">
        <v>3317</v>
      </c>
      <c r="L508" s="835">
        <v>58.74</v>
      </c>
      <c r="M508" s="835">
        <v>58.74</v>
      </c>
      <c r="N508" s="832">
        <v>1</v>
      </c>
      <c r="O508" s="836">
        <v>0.5</v>
      </c>
      <c r="P508" s="835">
        <v>58.74</v>
      </c>
      <c r="Q508" s="837">
        <v>1</v>
      </c>
      <c r="R508" s="832">
        <v>1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17</v>
      </c>
      <c r="B509" s="832" t="s">
        <v>2428</v>
      </c>
      <c r="C509" s="832" t="s">
        <v>2434</v>
      </c>
      <c r="D509" s="833" t="s">
        <v>5256</v>
      </c>
      <c r="E509" s="834" t="s">
        <v>2453</v>
      </c>
      <c r="F509" s="832" t="s">
        <v>2429</v>
      </c>
      <c r="G509" s="832" t="s">
        <v>2539</v>
      </c>
      <c r="H509" s="832" t="s">
        <v>596</v>
      </c>
      <c r="I509" s="832" t="s">
        <v>3318</v>
      </c>
      <c r="J509" s="832" t="s">
        <v>3319</v>
      </c>
      <c r="K509" s="832" t="s">
        <v>2947</v>
      </c>
      <c r="L509" s="835">
        <v>23.49</v>
      </c>
      <c r="M509" s="835">
        <v>23.49</v>
      </c>
      <c r="N509" s="832">
        <v>1</v>
      </c>
      <c r="O509" s="836">
        <v>1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17</v>
      </c>
      <c r="B510" s="832" t="s">
        <v>2428</v>
      </c>
      <c r="C510" s="832" t="s">
        <v>2434</v>
      </c>
      <c r="D510" s="833" t="s">
        <v>5256</v>
      </c>
      <c r="E510" s="834" t="s">
        <v>2453</v>
      </c>
      <c r="F510" s="832" t="s">
        <v>2429</v>
      </c>
      <c r="G510" s="832" t="s">
        <v>2539</v>
      </c>
      <c r="H510" s="832" t="s">
        <v>596</v>
      </c>
      <c r="I510" s="832" t="s">
        <v>3320</v>
      </c>
      <c r="J510" s="832" t="s">
        <v>3321</v>
      </c>
      <c r="K510" s="832" t="s">
        <v>3322</v>
      </c>
      <c r="L510" s="835">
        <v>70.48</v>
      </c>
      <c r="M510" s="835">
        <v>70.48</v>
      </c>
      <c r="N510" s="832">
        <v>1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17</v>
      </c>
      <c r="B511" s="832" t="s">
        <v>2428</v>
      </c>
      <c r="C511" s="832" t="s">
        <v>2434</v>
      </c>
      <c r="D511" s="833" t="s">
        <v>5256</v>
      </c>
      <c r="E511" s="834" t="s">
        <v>2453</v>
      </c>
      <c r="F511" s="832" t="s">
        <v>2429</v>
      </c>
      <c r="G511" s="832" t="s">
        <v>2557</v>
      </c>
      <c r="H511" s="832" t="s">
        <v>596</v>
      </c>
      <c r="I511" s="832" t="s">
        <v>2558</v>
      </c>
      <c r="J511" s="832" t="s">
        <v>720</v>
      </c>
      <c r="K511" s="832" t="s">
        <v>2559</v>
      </c>
      <c r="L511" s="835">
        <v>91.11</v>
      </c>
      <c r="M511" s="835">
        <v>182.22</v>
      </c>
      <c r="N511" s="832">
        <v>2</v>
      </c>
      <c r="O511" s="836">
        <v>1</v>
      </c>
      <c r="P511" s="835">
        <v>182.22</v>
      </c>
      <c r="Q511" s="837">
        <v>1</v>
      </c>
      <c r="R511" s="832">
        <v>2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17</v>
      </c>
      <c r="B512" s="832" t="s">
        <v>2428</v>
      </c>
      <c r="C512" s="832" t="s">
        <v>2434</v>
      </c>
      <c r="D512" s="833" t="s">
        <v>5256</v>
      </c>
      <c r="E512" s="834" t="s">
        <v>2453</v>
      </c>
      <c r="F512" s="832" t="s">
        <v>2429</v>
      </c>
      <c r="G512" s="832" t="s">
        <v>3323</v>
      </c>
      <c r="H512" s="832" t="s">
        <v>596</v>
      </c>
      <c r="I512" s="832" t="s">
        <v>3324</v>
      </c>
      <c r="J512" s="832" t="s">
        <v>888</v>
      </c>
      <c r="K512" s="832" t="s">
        <v>697</v>
      </c>
      <c r="L512" s="835">
        <v>0</v>
      </c>
      <c r="M512" s="835">
        <v>0</v>
      </c>
      <c r="N512" s="832">
        <v>110</v>
      </c>
      <c r="O512" s="836">
        <v>19</v>
      </c>
      <c r="P512" s="835">
        <v>0</v>
      </c>
      <c r="Q512" s="837"/>
      <c r="R512" s="832">
        <v>63</v>
      </c>
      <c r="S512" s="837">
        <v>0.57272727272727275</v>
      </c>
      <c r="T512" s="836">
        <v>12</v>
      </c>
      <c r="U512" s="838">
        <v>0.63157894736842102</v>
      </c>
    </row>
    <row r="513" spans="1:21" ht="14.4" customHeight="1" x14ac:dyDescent="0.3">
      <c r="A513" s="831">
        <v>17</v>
      </c>
      <c r="B513" s="832" t="s">
        <v>2428</v>
      </c>
      <c r="C513" s="832" t="s">
        <v>2434</v>
      </c>
      <c r="D513" s="833" t="s">
        <v>5256</v>
      </c>
      <c r="E513" s="834" t="s">
        <v>2453</v>
      </c>
      <c r="F513" s="832" t="s">
        <v>2429</v>
      </c>
      <c r="G513" s="832" t="s">
        <v>2560</v>
      </c>
      <c r="H513" s="832" t="s">
        <v>596</v>
      </c>
      <c r="I513" s="832" t="s">
        <v>3325</v>
      </c>
      <c r="J513" s="832" t="s">
        <v>3326</v>
      </c>
      <c r="K513" s="832" t="s">
        <v>2323</v>
      </c>
      <c r="L513" s="835">
        <v>1849.56</v>
      </c>
      <c r="M513" s="835">
        <v>1849.56</v>
      </c>
      <c r="N513" s="832">
        <v>1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17</v>
      </c>
      <c r="B514" s="832" t="s">
        <v>2428</v>
      </c>
      <c r="C514" s="832" t="s">
        <v>2434</v>
      </c>
      <c r="D514" s="833" t="s">
        <v>5256</v>
      </c>
      <c r="E514" s="834" t="s">
        <v>2453</v>
      </c>
      <c r="F514" s="832" t="s">
        <v>2429</v>
      </c>
      <c r="G514" s="832" t="s">
        <v>2560</v>
      </c>
      <c r="H514" s="832" t="s">
        <v>649</v>
      </c>
      <c r="I514" s="832" t="s">
        <v>2373</v>
      </c>
      <c r="J514" s="832" t="s">
        <v>2374</v>
      </c>
      <c r="K514" s="832" t="s">
        <v>2371</v>
      </c>
      <c r="L514" s="835">
        <v>264.23</v>
      </c>
      <c r="M514" s="835">
        <v>792.69</v>
      </c>
      <c r="N514" s="832">
        <v>3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17</v>
      </c>
      <c r="B515" s="832" t="s">
        <v>2428</v>
      </c>
      <c r="C515" s="832" t="s">
        <v>2434</v>
      </c>
      <c r="D515" s="833" t="s">
        <v>5256</v>
      </c>
      <c r="E515" s="834" t="s">
        <v>2453</v>
      </c>
      <c r="F515" s="832" t="s">
        <v>2429</v>
      </c>
      <c r="G515" s="832" t="s">
        <v>2560</v>
      </c>
      <c r="H515" s="832" t="s">
        <v>596</v>
      </c>
      <c r="I515" s="832" t="s">
        <v>3327</v>
      </c>
      <c r="J515" s="832" t="s">
        <v>2562</v>
      </c>
      <c r="K515" s="832" t="s">
        <v>3328</v>
      </c>
      <c r="L515" s="835">
        <v>1056.8900000000001</v>
      </c>
      <c r="M515" s="835">
        <v>3170.67</v>
      </c>
      <c r="N515" s="832">
        <v>3</v>
      </c>
      <c r="O515" s="836">
        <v>1</v>
      </c>
      <c r="P515" s="835">
        <v>2113.7800000000002</v>
      </c>
      <c r="Q515" s="837">
        <v>0.66666666666666674</v>
      </c>
      <c r="R515" s="832">
        <v>2</v>
      </c>
      <c r="S515" s="837">
        <v>0.66666666666666663</v>
      </c>
      <c r="T515" s="836">
        <v>0.5</v>
      </c>
      <c r="U515" s="838">
        <v>0.5</v>
      </c>
    </row>
    <row r="516" spans="1:21" ht="14.4" customHeight="1" x14ac:dyDescent="0.3">
      <c r="A516" s="831">
        <v>17</v>
      </c>
      <c r="B516" s="832" t="s">
        <v>2428</v>
      </c>
      <c r="C516" s="832" t="s">
        <v>2434</v>
      </c>
      <c r="D516" s="833" t="s">
        <v>5256</v>
      </c>
      <c r="E516" s="834" t="s">
        <v>2453</v>
      </c>
      <c r="F516" s="832" t="s">
        <v>2429</v>
      </c>
      <c r="G516" s="832" t="s">
        <v>2568</v>
      </c>
      <c r="H516" s="832" t="s">
        <v>649</v>
      </c>
      <c r="I516" s="832" t="s">
        <v>2127</v>
      </c>
      <c r="J516" s="832" t="s">
        <v>2128</v>
      </c>
      <c r="K516" s="832" t="s">
        <v>2129</v>
      </c>
      <c r="L516" s="835">
        <v>561.76</v>
      </c>
      <c r="M516" s="835">
        <v>1123.52</v>
      </c>
      <c r="N516" s="832">
        <v>2</v>
      </c>
      <c r="O516" s="836">
        <v>1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17</v>
      </c>
      <c r="B517" s="832" t="s">
        <v>2428</v>
      </c>
      <c r="C517" s="832" t="s">
        <v>2434</v>
      </c>
      <c r="D517" s="833" t="s">
        <v>5256</v>
      </c>
      <c r="E517" s="834" t="s">
        <v>2453</v>
      </c>
      <c r="F517" s="832" t="s">
        <v>2429</v>
      </c>
      <c r="G517" s="832" t="s">
        <v>3329</v>
      </c>
      <c r="H517" s="832" t="s">
        <v>596</v>
      </c>
      <c r="I517" s="832" t="s">
        <v>3330</v>
      </c>
      <c r="J517" s="832" t="s">
        <v>3331</v>
      </c>
      <c r="K517" s="832" t="s">
        <v>3332</v>
      </c>
      <c r="L517" s="835">
        <v>1199.29</v>
      </c>
      <c r="M517" s="835">
        <v>1199.29</v>
      </c>
      <c r="N517" s="832">
        <v>1</v>
      </c>
      <c r="O517" s="836">
        <v>0.5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17</v>
      </c>
      <c r="B518" s="832" t="s">
        <v>2428</v>
      </c>
      <c r="C518" s="832" t="s">
        <v>2434</v>
      </c>
      <c r="D518" s="833" t="s">
        <v>5256</v>
      </c>
      <c r="E518" s="834" t="s">
        <v>2453</v>
      </c>
      <c r="F518" s="832" t="s">
        <v>2429</v>
      </c>
      <c r="G518" s="832" t="s">
        <v>2573</v>
      </c>
      <c r="H518" s="832" t="s">
        <v>596</v>
      </c>
      <c r="I518" s="832" t="s">
        <v>2953</v>
      </c>
      <c r="J518" s="832" t="s">
        <v>2578</v>
      </c>
      <c r="K518" s="832" t="s">
        <v>2954</v>
      </c>
      <c r="L518" s="835">
        <v>246.39</v>
      </c>
      <c r="M518" s="835">
        <v>8870.0399999999972</v>
      </c>
      <c r="N518" s="832">
        <v>36</v>
      </c>
      <c r="O518" s="836">
        <v>10.5</v>
      </c>
      <c r="P518" s="835">
        <v>3695.8499999999995</v>
      </c>
      <c r="Q518" s="837">
        <v>0.41666666666666674</v>
      </c>
      <c r="R518" s="832">
        <v>15</v>
      </c>
      <c r="S518" s="837">
        <v>0.41666666666666669</v>
      </c>
      <c r="T518" s="836">
        <v>3.5</v>
      </c>
      <c r="U518" s="838">
        <v>0.33333333333333331</v>
      </c>
    </row>
    <row r="519" spans="1:21" ht="14.4" customHeight="1" x14ac:dyDescent="0.3">
      <c r="A519" s="831">
        <v>17</v>
      </c>
      <c r="B519" s="832" t="s">
        <v>2428</v>
      </c>
      <c r="C519" s="832" t="s">
        <v>2434</v>
      </c>
      <c r="D519" s="833" t="s">
        <v>5256</v>
      </c>
      <c r="E519" s="834" t="s">
        <v>2453</v>
      </c>
      <c r="F519" s="832" t="s">
        <v>2429</v>
      </c>
      <c r="G519" s="832" t="s">
        <v>2573</v>
      </c>
      <c r="H519" s="832" t="s">
        <v>596</v>
      </c>
      <c r="I519" s="832" t="s">
        <v>2575</v>
      </c>
      <c r="J519" s="832" t="s">
        <v>2576</v>
      </c>
      <c r="K519" s="832" t="s">
        <v>697</v>
      </c>
      <c r="L519" s="835">
        <v>132</v>
      </c>
      <c r="M519" s="835">
        <v>3564</v>
      </c>
      <c r="N519" s="832">
        <v>27</v>
      </c>
      <c r="O519" s="836">
        <v>6.5</v>
      </c>
      <c r="P519" s="835">
        <v>2376</v>
      </c>
      <c r="Q519" s="837">
        <v>0.66666666666666663</v>
      </c>
      <c r="R519" s="832">
        <v>18</v>
      </c>
      <c r="S519" s="837">
        <v>0.66666666666666663</v>
      </c>
      <c r="T519" s="836">
        <v>5</v>
      </c>
      <c r="U519" s="838">
        <v>0.76923076923076927</v>
      </c>
    </row>
    <row r="520" spans="1:21" ht="14.4" customHeight="1" x14ac:dyDescent="0.3">
      <c r="A520" s="831">
        <v>17</v>
      </c>
      <c r="B520" s="832" t="s">
        <v>2428</v>
      </c>
      <c r="C520" s="832" t="s">
        <v>2434</v>
      </c>
      <c r="D520" s="833" t="s">
        <v>5256</v>
      </c>
      <c r="E520" s="834" t="s">
        <v>2453</v>
      </c>
      <c r="F520" s="832" t="s">
        <v>2429</v>
      </c>
      <c r="G520" s="832" t="s">
        <v>2573</v>
      </c>
      <c r="H520" s="832" t="s">
        <v>596</v>
      </c>
      <c r="I520" s="832" t="s">
        <v>3333</v>
      </c>
      <c r="J520" s="832" t="s">
        <v>3334</v>
      </c>
      <c r="K520" s="832" t="s">
        <v>3335</v>
      </c>
      <c r="L520" s="835">
        <v>264</v>
      </c>
      <c r="M520" s="835">
        <v>1320</v>
      </c>
      <c r="N520" s="832">
        <v>5</v>
      </c>
      <c r="O520" s="836">
        <v>1.5</v>
      </c>
      <c r="P520" s="835">
        <v>1320</v>
      </c>
      <c r="Q520" s="837">
        <v>1</v>
      </c>
      <c r="R520" s="832">
        <v>5</v>
      </c>
      <c r="S520" s="837">
        <v>1</v>
      </c>
      <c r="T520" s="836">
        <v>1.5</v>
      </c>
      <c r="U520" s="838">
        <v>1</v>
      </c>
    </row>
    <row r="521" spans="1:21" ht="14.4" customHeight="1" x14ac:dyDescent="0.3">
      <c r="A521" s="831">
        <v>17</v>
      </c>
      <c r="B521" s="832" t="s">
        <v>2428</v>
      </c>
      <c r="C521" s="832" t="s">
        <v>2434</v>
      </c>
      <c r="D521" s="833" t="s">
        <v>5256</v>
      </c>
      <c r="E521" s="834" t="s">
        <v>2453</v>
      </c>
      <c r="F521" s="832" t="s">
        <v>2429</v>
      </c>
      <c r="G521" s="832" t="s">
        <v>2573</v>
      </c>
      <c r="H521" s="832" t="s">
        <v>649</v>
      </c>
      <c r="I521" s="832" t="s">
        <v>3336</v>
      </c>
      <c r="J521" s="832" t="s">
        <v>2224</v>
      </c>
      <c r="K521" s="832" t="s">
        <v>3328</v>
      </c>
      <c r="L521" s="835">
        <v>246.39</v>
      </c>
      <c r="M521" s="835">
        <v>4927.7999999999993</v>
      </c>
      <c r="N521" s="832">
        <v>20</v>
      </c>
      <c r="O521" s="836">
        <v>7.5</v>
      </c>
      <c r="P521" s="835">
        <v>3449.4599999999991</v>
      </c>
      <c r="Q521" s="837">
        <v>0.7</v>
      </c>
      <c r="R521" s="832">
        <v>14</v>
      </c>
      <c r="S521" s="837">
        <v>0.7</v>
      </c>
      <c r="T521" s="836">
        <v>4</v>
      </c>
      <c r="U521" s="838">
        <v>0.53333333333333333</v>
      </c>
    </row>
    <row r="522" spans="1:21" ht="14.4" customHeight="1" x14ac:dyDescent="0.3">
      <c r="A522" s="831">
        <v>17</v>
      </c>
      <c r="B522" s="832" t="s">
        <v>2428</v>
      </c>
      <c r="C522" s="832" t="s">
        <v>2434</v>
      </c>
      <c r="D522" s="833" t="s">
        <v>5256</v>
      </c>
      <c r="E522" s="834" t="s">
        <v>2453</v>
      </c>
      <c r="F522" s="832" t="s">
        <v>2429</v>
      </c>
      <c r="G522" s="832" t="s">
        <v>2573</v>
      </c>
      <c r="H522" s="832" t="s">
        <v>649</v>
      </c>
      <c r="I522" s="832" t="s">
        <v>2324</v>
      </c>
      <c r="J522" s="832" t="s">
        <v>2224</v>
      </c>
      <c r="K522" s="832" t="s">
        <v>1942</v>
      </c>
      <c r="L522" s="835">
        <v>246.39</v>
      </c>
      <c r="M522" s="835">
        <v>739.17</v>
      </c>
      <c r="N522" s="832">
        <v>3</v>
      </c>
      <c r="O522" s="836">
        <v>0.5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17</v>
      </c>
      <c r="B523" s="832" t="s">
        <v>2428</v>
      </c>
      <c r="C523" s="832" t="s">
        <v>2434</v>
      </c>
      <c r="D523" s="833" t="s">
        <v>5256</v>
      </c>
      <c r="E523" s="834" t="s">
        <v>2453</v>
      </c>
      <c r="F523" s="832" t="s">
        <v>2429</v>
      </c>
      <c r="G523" s="832" t="s">
        <v>2573</v>
      </c>
      <c r="H523" s="832" t="s">
        <v>649</v>
      </c>
      <c r="I523" s="832" t="s">
        <v>3337</v>
      </c>
      <c r="J523" s="832" t="s">
        <v>3338</v>
      </c>
      <c r="K523" s="832" t="s">
        <v>3339</v>
      </c>
      <c r="L523" s="835">
        <v>246.39</v>
      </c>
      <c r="M523" s="835">
        <v>739.17</v>
      </c>
      <c r="N523" s="832">
        <v>3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17</v>
      </c>
      <c r="B524" s="832" t="s">
        <v>2428</v>
      </c>
      <c r="C524" s="832" t="s">
        <v>2434</v>
      </c>
      <c r="D524" s="833" t="s">
        <v>5256</v>
      </c>
      <c r="E524" s="834" t="s">
        <v>2453</v>
      </c>
      <c r="F524" s="832" t="s">
        <v>2429</v>
      </c>
      <c r="G524" s="832" t="s">
        <v>2573</v>
      </c>
      <c r="H524" s="832" t="s">
        <v>596</v>
      </c>
      <c r="I524" s="832" t="s">
        <v>2584</v>
      </c>
      <c r="J524" s="832" t="s">
        <v>2585</v>
      </c>
      <c r="K524" s="832" t="s">
        <v>2225</v>
      </c>
      <c r="L524" s="835">
        <v>123.2</v>
      </c>
      <c r="M524" s="835">
        <v>739.2</v>
      </c>
      <c r="N524" s="832">
        <v>6</v>
      </c>
      <c r="O524" s="836">
        <v>0.5</v>
      </c>
      <c r="P524" s="835">
        <v>739.2</v>
      </c>
      <c r="Q524" s="837">
        <v>1</v>
      </c>
      <c r="R524" s="832">
        <v>6</v>
      </c>
      <c r="S524" s="837">
        <v>1</v>
      </c>
      <c r="T524" s="836">
        <v>0.5</v>
      </c>
      <c r="U524" s="838">
        <v>1</v>
      </c>
    </row>
    <row r="525" spans="1:21" ht="14.4" customHeight="1" x14ac:dyDescent="0.3">
      <c r="A525" s="831">
        <v>17</v>
      </c>
      <c r="B525" s="832" t="s">
        <v>2428</v>
      </c>
      <c r="C525" s="832" t="s">
        <v>2434</v>
      </c>
      <c r="D525" s="833" t="s">
        <v>5256</v>
      </c>
      <c r="E525" s="834" t="s">
        <v>2453</v>
      </c>
      <c r="F525" s="832" t="s">
        <v>2429</v>
      </c>
      <c r="G525" s="832" t="s">
        <v>2573</v>
      </c>
      <c r="H525" s="832" t="s">
        <v>596</v>
      </c>
      <c r="I525" s="832" t="s">
        <v>3340</v>
      </c>
      <c r="J525" s="832" t="s">
        <v>3341</v>
      </c>
      <c r="K525" s="832" t="s">
        <v>3342</v>
      </c>
      <c r="L525" s="835">
        <v>245.9</v>
      </c>
      <c r="M525" s="835">
        <v>737.7</v>
      </c>
      <c r="N525" s="832">
        <v>3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17</v>
      </c>
      <c r="B526" s="832" t="s">
        <v>2428</v>
      </c>
      <c r="C526" s="832" t="s">
        <v>2434</v>
      </c>
      <c r="D526" s="833" t="s">
        <v>5256</v>
      </c>
      <c r="E526" s="834" t="s">
        <v>2453</v>
      </c>
      <c r="F526" s="832" t="s">
        <v>2429</v>
      </c>
      <c r="G526" s="832" t="s">
        <v>2586</v>
      </c>
      <c r="H526" s="832" t="s">
        <v>649</v>
      </c>
      <c r="I526" s="832" t="s">
        <v>1986</v>
      </c>
      <c r="J526" s="832" t="s">
        <v>1987</v>
      </c>
      <c r="K526" s="832" t="s">
        <v>1988</v>
      </c>
      <c r="L526" s="835">
        <v>186.57</v>
      </c>
      <c r="M526" s="835">
        <v>186.57</v>
      </c>
      <c r="N526" s="832">
        <v>1</v>
      </c>
      <c r="O526" s="836">
        <v>0.5</v>
      </c>
      <c r="P526" s="835">
        <v>186.57</v>
      </c>
      <c r="Q526" s="837">
        <v>1</v>
      </c>
      <c r="R526" s="832">
        <v>1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17</v>
      </c>
      <c r="B527" s="832" t="s">
        <v>2428</v>
      </c>
      <c r="C527" s="832" t="s">
        <v>2434</v>
      </c>
      <c r="D527" s="833" t="s">
        <v>5256</v>
      </c>
      <c r="E527" s="834" t="s">
        <v>2453</v>
      </c>
      <c r="F527" s="832" t="s">
        <v>2429</v>
      </c>
      <c r="G527" s="832" t="s">
        <v>2589</v>
      </c>
      <c r="H527" s="832" t="s">
        <v>649</v>
      </c>
      <c r="I527" s="832" t="s">
        <v>1935</v>
      </c>
      <c r="J527" s="832" t="s">
        <v>779</v>
      </c>
      <c r="K527" s="832" t="s">
        <v>1936</v>
      </c>
      <c r="L527" s="835">
        <v>42.51</v>
      </c>
      <c r="M527" s="835">
        <v>85.02</v>
      </c>
      <c r="N527" s="832">
        <v>2</v>
      </c>
      <c r="O527" s="836">
        <v>1.5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17</v>
      </c>
      <c r="B528" s="832" t="s">
        <v>2428</v>
      </c>
      <c r="C528" s="832" t="s">
        <v>2434</v>
      </c>
      <c r="D528" s="833" t="s">
        <v>5256</v>
      </c>
      <c r="E528" s="834" t="s">
        <v>2453</v>
      </c>
      <c r="F528" s="832" t="s">
        <v>2429</v>
      </c>
      <c r="G528" s="832" t="s">
        <v>2589</v>
      </c>
      <c r="H528" s="832" t="s">
        <v>596</v>
      </c>
      <c r="I528" s="832" t="s">
        <v>3215</v>
      </c>
      <c r="J528" s="832" t="s">
        <v>3216</v>
      </c>
      <c r="K528" s="832" t="s">
        <v>1936</v>
      </c>
      <c r="L528" s="835">
        <v>42.51</v>
      </c>
      <c r="M528" s="835">
        <v>42.51</v>
      </c>
      <c r="N528" s="832">
        <v>1</v>
      </c>
      <c r="O528" s="836">
        <v>0.5</v>
      </c>
      <c r="P528" s="835">
        <v>42.51</v>
      </c>
      <c r="Q528" s="837">
        <v>1</v>
      </c>
      <c r="R528" s="832">
        <v>1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17</v>
      </c>
      <c r="B529" s="832" t="s">
        <v>2428</v>
      </c>
      <c r="C529" s="832" t="s">
        <v>2434</v>
      </c>
      <c r="D529" s="833" t="s">
        <v>5256</v>
      </c>
      <c r="E529" s="834" t="s">
        <v>2453</v>
      </c>
      <c r="F529" s="832" t="s">
        <v>2429</v>
      </c>
      <c r="G529" s="832" t="s">
        <v>2593</v>
      </c>
      <c r="H529" s="832" t="s">
        <v>596</v>
      </c>
      <c r="I529" s="832" t="s">
        <v>2597</v>
      </c>
      <c r="J529" s="832" t="s">
        <v>2595</v>
      </c>
      <c r="K529" s="832" t="s">
        <v>2598</v>
      </c>
      <c r="L529" s="835">
        <v>113.16</v>
      </c>
      <c r="M529" s="835">
        <v>339.48</v>
      </c>
      <c r="N529" s="832">
        <v>3</v>
      </c>
      <c r="O529" s="836">
        <v>0.5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17</v>
      </c>
      <c r="B530" s="832" t="s">
        <v>2428</v>
      </c>
      <c r="C530" s="832" t="s">
        <v>2434</v>
      </c>
      <c r="D530" s="833" t="s">
        <v>5256</v>
      </c>
      <c r="E530" s="834" t="s">
        <v>2453</v>
      </c>
      <c r="F530" s="832" t="s">
        <v>2429</v>
      </c>
      <c r="G530" s="832" t="s">
        <v>2593</v>
      </c>
      <c r="H530" s="832" t="s">
        <v>596</v>
      </c>
      <c r="I530" s="832" t="s">
        <v>2599</v>
      </c>
      <c r="J530" s="832" t="s">
        <v>2595</v>
      </c>
      <c r="K530" s="832" t="s">
        <v>2600</v>
      </c>
      <c r="L530" s="835">
        <v>339.47</v>
      </c>
      <c r="M530" s="835">
        <v>4752.5800000000008</v>
      </c>
      <c r="N530" s="832">
        <v>14</v>
      </c>
      <c r="O530" s="836">
        <v>4</v>
      </c>
      <c r="P530" s="835">
        <v>1697.3500000000001</v>
      </c>
      <c r="Q530" s="837">
        <v>0.3571428571428571</v>
      </c>
      <c r="R530" s="832">
        <v>5</v>
      </c>
      <c r="S530" s="837">
        <v>0.35714285714285715</v>
      </c>
      <c r="T530" s="836">
        <v>2</v>
      </c>
      <c r="U530" s="838">
        <v>0.5</v>
      </c>
    </row>
    <row r="531" spans="1:21" ht="14.4" customHeight="1" x14ac:dyDescent="0.3">
      <c r="A531" s="831">
        <v>17</v>
      </c>
      <c r="B531" s="832" t="s">
        <v>2428</v>
      </c>
      <c r="C531" s="832" t="s">
        <v>2434</v>
      </c>
      <c r="D531" s="833" t="s">
        <v>5256</v>
      </c>
      <c r="E531" s="834" t="s">
        <v>2453</v>
      </c>
      <c r="F531" s="832" t="s">
        <v>2429</v>
      </c>
      <c r="G531" s="832" t="s">
        <v>2593</v>
      </c>
      <c r="H531" s="832" t="s">
        <v>596</v>
      </c>
      <c r="I531" s="832" t="s">
        <v>3343</v>
      </c>
      <c r="J531" s="832" t="s">
        <v>3344</v>
      </c>
      <c r="K531" s="832" t="s">
        <v>2600</v>
      </c>
      <c r="L531" s="835">
        <v>848.49</v>
      </c>
      <c r="M531" s="835">
        <v>3393.96</v>
      </c>
      <c r="N531" s="832">
        <v>4</v>
      </c>
      <c r="O531" s="836">
        <v>1.5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17</v>
      </c>
      <c r="B532" s="832" t="s">
        <v>2428</v>
      </c>
      <c r="C532" s="832" t="s">
        <v>2434</v>
      </c>
      <c r="D532" s="833" t="s">
        <v>5256</v>
      </c>
      <c r="E532" s="834" t="s">
        <v>2453</v>
      </c>
      <c r="F532" s="832" t="s">
        <v>2429</v>
      </c>
      <c r="G532" s="832" t="s">
        <v>3345</v>
      </c>
      <c r="H532" s="832" t="s">
        <v>596</v>
      </c>
      <c r="I532" s="832" t="s">
        <v>3346</v>
      </c>
      <c r="J532" s="832" t="s">
        <v>1038</v>
      </c>
      <c r="K532" s="832" t="s">
        <v>3347</v>
      </c>
      <c r="L532" s="835">
        <v>94.7</v>
      </c>
      <c r="M532" s="835">
        <v>94.7</v>
      </c>
      <c r="N532" s="832">
        <v>1</v>
      </c>
      <c r="O532" s="836">
        <v>0.5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17</v>
      </c>
      <c r="B533" s="832" t="s">
        <v>2428</v>
      </c>
      <c r="C533" s="832" t="s">
        <v>2434</v>
      </c>
      <c r="D533" s="833" t="s">
        <v>5256</v>
      </c>
      <c r="E533" s="834" t="s">
        <v>2453</v>
      </c>
      <c r="F533" s="832" t="s">
        <v>2429</v>
      </c>
      <c r="G533" s="832" t="s">
        <v>2618</v>
      </c>
      <c r="H533" s="832" t="s">
        <v>596</v>
      </c>
      <c r="I533" s="832" t="s">
        <v>2619</v>
      </c>
      <c r="J533" s="832" t="s">
        <v>1098</v>
      </c>
      <c r="K533" s="832" t="s">
        <v>2620</v>
      </c>
      <c r="L533" s="835">
        <v>42.14</v>
      </c>
      <c r="M533" s="835">
        <v>42.14</v>
      </c>
      <c r="N533" s="832">
        <v>1</v>
      </c>
      <c r="O533" s="836">
        <v>0.5</v>
      </c>
      <c r="P533" s="835">
        <v>42.14</v>
      </c>
      <c r="Q533" s="837">
        <v>1</v>
      </c>
      <c r="R533" s="832">
        <v>1</v>
      </c>
      <c r="S533" s="837">
        <v>1</v>
      </c>
      <c r="T533" s="836">
        <v>0.5</v>
      </c>
      <c r="U533" s="838">
        <v>1</v>
      </c>
    </row>
    <row r="534" spans="1:21" ht="14.4" customHeight="1" x14ac:dyDescent="0.3">
      <c r="A534" s="831">
        <v>17</v>
      </c>
      <c r="B534" s="832" t="s">
        <v>2428</v>
      </c>
      <c r="C534" s="832" t="s">
        <v>2434</v>
      </c>
      <c r="D534" s="833" t="s">
        <v>5256</v>
      </c>
      <c r="E534" s="834" t="s">
        <v>2453</v>
      </c>
      <c r="F534" s="832" t="s">
        <v>2429</v>
      </c>
      <c r="G534" s="832" t="s">
        <v>2623</v>
      </c>
      <c r="H534" s="832" t="s">
        <v>596</v>
      </c>
      <c r="I534" s="832" t="s">
        <v>2627</v>
      </c>
      <c r="J534" s="832" t="s">
        <v>2628</v>
      </c>
      <c r="K534" s="832" t="s">
        <v>2629</v>
      </c>
      <c r="L534" s="835">
        <v>74.64</v>
      </c>
      <c r="M534" s="835">
        <v>298.56</v>
      </c>
      <c r="N534" s="832">
        <v>4</v>
      </c>
      <c r="O534" s="836">
        <v>2</v>
      </c>
      <c r="P534" s="835">
        <v>149.28</v>
      </c>
      <c r="Q534" s="837">
        <v>0.5</v>
      </c>
      <c r="R534" s="832">
        <v>2</v>
      </c>
      <c r="S534" s="837">
        <v>0.5</v>
      </c>
      <c r="T534" s="836">
        <v>1</v>
      </c>
      <c r="U534" s="838">
        <v>0.5</v>
      </c>
    </row>
    <row r="535" spans="1:21" ht="14.4" customHeight="1" x14ac:dyDescent="0.3">
      <c r="A535" s="831">
        <v>17</v>
      </c>
      <c r="B535" s="832" t="s">
        <v>2428</v>
      </c>
      <c r="C535" s="832" t="s">
        <v>2434</v>
      </c>
      <c r="D535" s="833" t="s">
        <v>5256</v>
      </c>
      <c r="E535" s="834" t="s">
        <v>2453</v>
      </c>
      <c r="F535" s="832" t="s">
        <v>2429</v>
      </c>
      <c r="G535" s="832" t="s">
        <v>2623</v>
      </c>
      <c r="H535" s="832" t="s">
        <v>596</v>
      </c>
      <c r="I535" s="832" t="s">
        <v>2630</v>
      </c>
      <c r="J535" s="832" t="s">
        <v>2628</v>
      </c>
      <c r="K535" s="832" t="s">
        <v>2631</v>
      </c>
      <c r="L535" s="835">
        <v>82.31</v>
      </c>
      <c r="M535" s="835">
        <v>246.93</v>
      </c>
      <c r="N535" s="832">
        <v>3</v>
      </c>
      <c r="O535" s="836">
        <v>1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17</v>
      </c>
      <c r="B536" s="832" t="s">
        <v>2428</v>
      </c>
      <c r="C536" s="832" t="s">
        <v>2434</v>
      </c>
      <c r="D536" s="833" t="s">
        <v>5256</v>
      </c>
      <c r="E536" s="834" t="s">
        <v>2453</v>
      </c>
      <c r="F536" s="832" t="s">
        <v>2429</v>
      </c>
      <c r="G536" s="832" t="s">
        <v>2632</v>
      </c>
      <c r="H536" s="832" t="s">
        <v>596</v>
      </c>
      <c r="I536" s="832" t="s">
        <v>2633</v>
      </c>
      <c r="J536" s="832" t="s">
        <v>1563</v>
      </c>
      <c r="K536" s="832" t="s">
        <v>2634</v>
      </c>
      <c r="L536" s="835">
        <v>24.37</v>
      </c>
      <c r="M536" s="835">
        <v>1267.24</v>
      </c>
      <c r="N536" s="832">
        <v>52</v>
      </c>
      <c r="O536" s="836">
        <v>15</v>
      </c>
      <c r="P536" s="835">
        <v>755.47</v>
      </c>
      <c r="Q536" s="837">
        <v>0.59615384615384615</v>
      </c>
      <c r="R536" s="832">
        <v>31</v>
      </c>
      <c r="S536" s="837">
        <v>0.59615384615384615</v>
      </c>
      <c r="T536" s="836">
        <v>8</v>
      </c>
      <c r="U536" s="838">
        <v>0.53333333333333333</v>
      </c>
    </row>
    <row r="537" spans="1:21" ht="14.4" customHeight="1" x14ac:dyDescent="0.3">
      <c r="A537" s="831">
        <v>17</v>
      </c>
      <c r="B537" s="832" t="s">
        <v>2428</v>
      </c>
      <c r="C537" s="832" t="s">
        <v>2434</v>
      </c>
      <c r="D537" s="833" t="s">
        <v>5256</v>
      </c>
      <c r="E537" s="834" t="s">
        <v>2453</v>
      </c>
      <c r="F537" s="832" t="s">
        <v>2429</v>
      </c>
      <c r="G537" s="832" t="s">
        <v>2632</v>
      </c>
      <c r="H537" s="832" t="s">
        <v>596</v>
      </c>
      <c r="I537" s="832" t="s">
        <v>2999</v>
      </c>
      <c r="J537" s="832" t="s">
        <v>1563</v>
      </c>
      <c r="K537" s="832" t="s">
        <v>1903</v>
      </c>
      <c r="L537" s="835">
        <v>38.590000000000003</v>
      </c>
      <c r="M537" s="835">
        <v>578.85000000000014</v>
      </c>
      <c r="N537" s="832">
        <v>15</v>
      </c>
      <c r="O537" s="836">
        <v>4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17</v>
      </c>
      <c r="B538" s="832" t="s">
        <v>2428</v>
      </c>
      <c r="C538" s="832" t="s">
        <v>2434</v>
      </c>
      <c r="D538" s="833" t="s">
        <v>5256</v>
      </c>
      <c r="E538" s="834" t="s">
        <v>2453</v>
      </c>
      <c r="F538" s="832" t="s">
        <v>2429</v>
      </c>
      <c r="G538" s="832" t="s">
        <v>2632</v>
      </c>
      <c r="H538" s="832" t="s">
        <v>596</v>
      </c>
      <c r="I538" s="832" t="s">
        <v>3348</v>
      </c>
      <c r="J538" s="832" t="s">
        <v>1563</v>
      </c>
      <c r="K538" s="832" t="s">
        <v>3349</v>
      </c>
      <c r="L538" s="835">
        <v>16.079999999999998</v>
      </c>
      <c r="M538" s="835">
        <v>16.079999999999998</v>
      </c>
      <c r="N538" s="832">
        <v>1</v>
      </c>
      <c r="O538" s="836">
        <v>0.5</v>
      </c>
      <c r="P538" s="835">
        <v>16.079999999999998</v>
      </c>
      <c r="Q538" s="837">
        <v>1</v>
      </c>
      <c r="R538" s="832">
        <v>1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17</v>
      </c>
      <c r="B539" s="832" t="s">
        <v>2428</v>
      </c>
      <c r="C539" s="832" t="s">
        <v>2434</v>
      </c>
      <c r="D539" s="833" t="s">
        <v>5256</v>
      </c>
      <c r="E539" s="834" t="s">
        <v>2453</v>
      </c>
      <c r="F539" s="832" t="s">
        <v>2429</v>
      </c>
      <c r="G539" s="832" t="s">
        <v>2635</v>
      </c>
      <c r="H539" s="832" t="s">
        <v>596</v>
      </c>
      <c r="I539" s="832" t="s">
        <v>2636</v>
      </c>
      <c r="J539" s="832" t="s">
        <v>2637</v>
      </c>
      <c r="K539" s="832" t="s">
        <v>2638</v>
      </c>
      <c r="L539" s="835">
        <v>300.33</v>
      </c>
      <c r="M539" s="835">
        <v>900.99</v>
      </c>
      <c r="N539" s="832">
        <v>3</v>
      </c>
      <c r="O539" s="836">
        <v>1.5</v>
      </c>
      <c r="P539" s="835">
        <v>300.33</v>
      </c>
      <c r="Q539" s="837">
        <v>0.33333333333333331</v>
      </c>
      <c r="R539" s="832">
        <v>1</v>
      </c>
      <c r="S539" s="837">
        <v>0.33333333333333331</v>
      </c>
      <c r="T539" s="836">
        <v>0.5</v>
      </c>
      <c r="U539" s="838">
        <v>0.33333333333333331</v>
      </c>
    </row>
    <row r="540" spans="1:21" ht="14.4" customHeight="1" x14ac:dyDescent="0.3">
      <c r="A540" s="831">
        <v>17</v>
      </c>
      <c r="B540" s="832" t="s">
        <v>2428</v>
      </c>
      <c r="C540" s="832" t="s">
        <v>2434</v>
      </c>
      <c r="D540" s="833" t="s">
        <v>5256</v>
      </c>
      <c r="E540" s="834" t="s">
        <v>2453</v>
      </c>
      <c r="F540" s="832" t="s">
        <v>2429</v>
      </c>
      <c r="G540" s="832" t="s">
        <v>2635</v>
      </c>
      <c r="H540" s="832" t="s">
        <v>649</v>
      </c>
      <c r="I540" s="832" t="s">
        <v>1913</v>
      </c>
      <c r="J540" s="832" t="s">
        <v>1914</v>
      </c>
      <c r="K540" s="832" t="s">
        <v>1915</v>
      </c>
      <c r="L540" s="835">
        <v>186.87</v>
      </c>
      <c r="M540" s="835">
        <v>747.48</v>
      </c>
      <c r="N540" s="832">
        <v>4</v>
      </c>
      <c r="O540" s="836">
        <v>1</v>
      </c>
      <c r="P540" s="835">
        <v>747.48</v>
      </c>
      <c r="Q540" s="837">
        <v>1</v>
      </c>
      <c r="R540" s="832">
        <v>4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17</v>
      </c>
      <c r="B541" s="832" t="s">
        <v>2428</v>
      </c>
      <c r="C541" s="832" t="s">
        <v>2434</v>
      </c>
      <c r="D541" s="833" t="s">
        <v>5256</v>
      </c>
      <c r="E541" s="834" t="s">
        <v>2453</v>
      </c>
      <c r="F541" s="832" t="s">
        <v>2429</v>
      </c>
      <c r="G541" s="832" t="s">
        <v>2635</v>
      </c>
      <c r="H541" s="832" t="s">
        <v>596</v>
      </c>
      <c r="I541" s="832" t="s">
        <v>3221</v>
      </c>
      <c r="J541" s="832" t="s">
        <v>2637</v>
      </c>
      <c r="K541" s="832" t="s">
        <v>3222</v>
      </c>
      <c r="L541" s="835">
        <v>100.11</v>
      </c>
      <c r="M541" s="835">
        <v>200.22</v>
      </c>
      <c r="N541" s="832">
        <v>2</v>
      </c>
      <c r="O541" s="836">
        <v>0.5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17</v>
      </c>
      <c r="B542" s="832" t="s">
        <v>2428</v>
      </c>
      <c r="C542" s="832" t="s">
        <v>2434</v>
      </c>
      <c r="D542" s="833" t="s">
        <v>5256</v>
      </c>
      <c r="E542" s="834" t="s">
        <v>2453</v>
      </c>
      <c r="F542" s="832" t="s">
        <v>2429</v>
      </c>
      <c r="G542" s="832" t="s">
        <v>2645</v>
      </c>
      <c r="H542" s="832" t="s">
        <v>649</v>
      </c>
      <c r="I542" s="832" t="s">
        <v>2219</v>
      </c>
      <c r="J542" s="832" t="s">
        <v>2220</v>
      </c>
      <c r="K542" s="832" t="s">
        <v>2221</v>
      </c>
      <c r="L542" s="835">
        <v>88.92</v>
      </c>
      <c r="M542" s="835">
        <v>6224.4</v>
      </c>
      <c r="N542" s="832">
        <v>70</v>
      </c>
      <c r="O542" s="836">
        <v>12</v>
      </c>
      <c r="P542" s="835">
        <v>2489.7599999999998</v>
      </c>
      <c r="Q542" s="837">
        <v>0.39999999999999997</v>
      </c>
      <c r="R542" s="832">
        <v>28</v>
      </c>
      <c r="S542" s="837">
        <v>0.4</v>
      </c>
      <c r="T542" s="836">
        <v>6</v>
      </c>
      <c r="U542" s="838">
        <v>0.5</v>
      </c>
    </row>
    <row r="543" spans="1:21" ht="14.4" customHeight="1" x14ac:dyDescent="0.3">
      <c r="A543" s="831">
        <v>17</v>
      </c>
      <c r="B543" s="832" t="s">
        <v>2428</v>
      </c>
      <c r="C543" s="832" t="s">
        <v>2434</v>
      </c>
      <c r="D543" s="833" t="s">
        <v>5256</v>
      </c>
      <c r="E543" s="834" t="s">
        <v>2453</v>
      </c>
      <c r="F543" s="832" t="s">
        <v>2429</v>
      </c>
      <c r="G543" s="832" t="s">
        <v>2645</v>
      </c>
      <c r="H543" s="832" t="s">
        <v>596</v>
      </c>
      <c r="I543" s="832" t="s">
        <v>3350</v>
      </c>
      <c r="J543" s="832" t="s">
        <v>2651</v>
      </c>
      <c r="K543" s="832" t="s">
        <v>2648</v>
      </c>
      <c r="L543" s="835">
        <v>244.5</v>
      </c>
      <c r="M543" s="835">
        <v>733.5</v>
      </c>
      <c r="N543" s="832">
        <v>3</v>
      </c>
      <c r="O543" s="836">
        <v>1</v>
      </c>
      <c r="P543" s="835">
        <v>733.5</v>
      </c>
      <c r="Q543" s="837">
        <v>1</v>
      </c>
      <c r="R543" s="832">
        <v>3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17</v>
      </c>
      <c r="B544" s="832" t="s">
        <v>2428</v>
      </c>
      <c r="C544" s="832" t="s">
        <v>2434</v>
      </c>
      <c r="D544" s="833" t="s">
        <v>5256</v>
      </c>
      <c r="E544" s="834" t="s">
        <v>2453</v>
      </c>
      <c r="F544" s="832" t="s">
        <v>2429</v>
      </c>
      <c r="G544" s="832" t="s">
        <v>2645</v>
      </c>
      <c r="H544" s="832" t="s">
        <v>596</v>
      </c>
      <c r="I544" s="832" t="s">
        <v>2649</v>
      </c>
      <c r="J544" s="832" t="s">
        <v>2647</v>
      </c>
      <c r="K544" s="832" t="s">
        <v>2648</v>
      </c>
      <c r="L544" s="835">
        <v>73.81</v>
      </c>
      <c r="M544" s="835">
        <v>442.86</v>
      </c>
      <c r="N544" s="832">
        <v>6</v>
      </c>
      <c r="O544" s="836">
        <v>0.5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17</v>
      </c>
      <c r="B545" s="832" t="s">
        <v>2428</v>
      </c>
      <c r="C545" s="832" t="s">
        <v>2434</v>
      </c>
      <c r="D545" s="833" t="s">
        <v>5256</v>
      </c>
      <c r="E545" s="834" t="s">
        <v>2453</v>
      </c>
      <c r="F545" s="832" t="s">
        <v>2429</v>
      </c>
      <c r="G545" s="832" t="s">
        <v>2653</v>
      </c>
      <c r="H545" s="832" t="s">
        <v>596</v>
      </c>
      <c r="I545" s="832" t="s">
        <v>2656</v>
      </c>
      <c r="J545" s="832" t="s">
        <v>1180</v>
      </c>
      <c r="K545" s="832" t="s">
        <v>2657</v>
      </c>
      <c r="L545" s="835">
        <v>52.75</v>
      </c>
      <c r="M545" s="835">
        <v>316.5</v>
      </c>
      <c r="N545" s="832">
        <v>6</v>
      </c>
      <c r="O545" s="836">
        <v>5.5</v>
      </c>
      <c r="P545" s="835">
        <v>158.25</v>
      </c>
      <c r="Q545" s="837">
        <v>0.5</v>
      </c>
      <c r="R545" s="832">
        <v>3</v>
      </c>
      <c r="S545" s="837">
        <v>0.5</v>
      </c>
      <c r="T545" s="836">
        <v>3</v>
      </c>
      <c r="U545" s="838">
        <v>0.54545454545454541</v>
      </c>
    </row>
    <row r="546" spans="1:21" ht="14.4" customHeight="1" x14ac:dyDescent="0.3">
      <c r="A546" s="831">
        <v>17</v>
      </c>
      <c r="B546" s="832" t="s">
        <v>2428</v>
      </c>
      <c r="C546" s="832" t="s">
        <v>2434</v>
      </c>
      <c r="D546" s="833" t="s">
        <v>5256</v>
      </c>
      <c r="E546" s="834" t="s">
        <v>2453</v>
      </c>
      <c r="F546" s="832" t="s">
        <v>2429</v>
      </c>
      <c r="G546" s="832" t="s">
        <v>2653</v>
      </c>
      <c r="H546" s="832" t="s">
        <v>596</v>
      </c>
      <c r="I546" s="832" t="s">
        <v>3351</v>
      </c>
      <c r="J546" s="832" t="s">
        <v>1465</v>
      </c>
      <c r="K546" s="832" t="s">
        <v>3352</v>
      </c>
      <c r="L546" s="835">
        <v>0</v>
      </c>
      <c r="M546" s="835">
        <v>0</v>
      </c>
      <c r="N546" s="832">
        <v>2</v>
      </c>
      <c r="O546" s="836">
        <v>1.5</v>
      </c>
      <c r="P546" s="835">
        <v>0</v>
      </c>
      <c r="Q546" s="837"/>
      <c r="R546" s="832">
        <v>1</v>
      </c>
      <c r="S546" s="837">
        <v>0.5</v>
      </c>
      <c r="T546" s="836">
        <v>1</v>
      </c>
      <c r="U546" s="838">
        <v>0.66666666666666663</v>
      </c>
    </row>
    <row r="547" spans="1:21" ht="14.4" customHeight="1" x14ac:dyDescent="0.3">
      <c r="A547" s="831">
        <v>17</v>
      </c>
      <c r="B547" s="832" t="s">
        <v>2428</v>
      </c>
      <c r="C547" s="832" t="s">
        <v>2434</v>
      </c>
      <c r="D547" s="833" t="s">
        <v>5256</v>
      </c>
      <c r="E547" s="834" t="s">
        <v>2453</v>
      </c>
      <c r="F547" s="832" t="s">
        <v>2429</v>
      </c>
      <c r="G547" s="832" t="s">
        <v>2653</v>
      </c>
      <c r="H547" s="832" t="s">
        <v>596</v>
      </c>
      <c r="I547" s="832" t="s">
        <v>3353</v>
      </c>
      <c r="J547" s="832" t="s">
        <v>1180</v>
      </c>
      <c r="K547" s="832" t="s">
        <v>3354</v>
      </c>
      <c r="L547" s="835">
        <v>10.55</v>
      </c>
      <c r="M547" s="835">
        <v>10.55</v>
      </c>
      <c r="N547" s="832">
        <v>1</v>
      </c>
      <c r="O547" s="836">
        <v>0.5</v>
      </c>
      <c r="P547" s="835">
        <v>10.55</v>
      </c>
      <c r="Q547" s="837">
        <v>1</v>
      </c>
      <c r="R547" s="832">
        <v>1</v>
      </c>
      <c r="S547" s="837">
        <v>1</v>
      </c>
      <c r="T547" s="836">
        <v>0.5</v>
      </c>
      <c r="U547" s="838">
        <v>1</v>
      </c>
    </row>
    <row r="548" spans="1:21" ht="14.4" customHeight="1" x14ac:dyDescent="0.3">
      <c r="A548" s="831">
        <v>17</v>
      </c>
      <c r="B548" s="832" t="s">
        <v>2428</v>
      </c>
      <c r="C548" s="832" t="s">
        <v>2434</v>
      </c>
      <c r="D548" s="833" t="s">
        <v>5256</v>
      </c>
      <c r="E548" s="834" t="s">
        <v>2453</v>
      </c>
      <c r="F548" s="832" t="s">
        <v>2429</v>
      </c>
      <c r="G548" s="832" t="s">
        <v>2653</v>
      </c>
      <c r="H548" s="832" t="s">
        <v>596</v>
      </c>
      <c r="I548" s="832" t="s">
        <v>2658</v>
      </c>
      <c r="J548" s="832" t="s">
        <v>2659</v>
      </c>
      <c r="K548" s="832" t="s">
        <v>2660</v>
      </c>
      <c r="L548" s="835">
        <v>52.75</v>
      </c>
      <c r="M548" s="835">
        <v>52.75</v>
      </c>
      <c r="N548" s="832">
        <v>1</v>
      </c>
      <c r="O548" s="836">
        <v>0.5</v>
      </c>
      <c r="P548" s="835">
        <v>52.75</v>
      </c>
      <c r="Q548" s="837">
        <v>1</v>
      </c>
      <c r="R548" s="832">
        <v>1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17</v>
      </c>
      <c r="B549" s="832" t="s">
        <v>2428</v>
      </c>
      <c r="C549" s="832" t="s">
        <v>2434</v>
      </c>
      <c r="D549" s="833" t="s">
        <v>5256</v>
      </c>
      <c r="E549" s="834" t="s">
        <v>2453</v>
      </c>
      <c r="F549" s="832" t="s">
        <v>2429</v>
      </c>
      <c r="G549" s="832" t="s">
        <v>2653</v>
      </c>
      <c r="H549" s="832" t="s">
        <v>596</v>
      </c>
      <c r="I549" s="832" t="s">
        <v>2661</v>
      </c>
      <c r="J549" s="832" t="s">
        <v>660</v>
      </c>
      <c r="K549" s="832" t="s">
        <v>1121</v>
      </c>
      <c r="L549" s="835">
        <v>58.62</v>
      </c>
      <c r="M549" s="835">
        <v>293.09999999999997</v>
      </c>
      <c r="N549" s="832">
        <v>5</v>
      </c>
      <c r="O549" s="836">
        <v>4.5</v>
      </c>
      <c r="P549" s="835">
        <v>175.85999999999999</v>
      </c>
      <c r="Q549" s="837">
        <v>0.6</v>
      </c>
      <c r="R549" s="832">
        <v>3</v>
      </c>
      <c r="S549" s="837">
        <v>0.6</v>
      </c>
      <c r="T549" s="836">
        <v>2.5</v>
      </c>
      <c r="U549" s="838">
        <v>0.55555555555555558</v>
      </c>
    </row>
    <row r="550" spans="1:21" ht="14.4" customHeight="1" x14ac:dyDescent="0.3">
      <c r="A550" s="831">
        <v>17</v>
      </c>
      <c r="B550" s="832" t="s">
        <v>2428</v>
      </c>
      <c r="C550" s="832" t="s">
        <v>2434</v>
      </c>
      <c r="D550" s="833" t="s">
        <v>5256</v>
      </c>
      <c r="E550" s="834" t="s">
        <v>2453</v>
      </c>
      <c r="F550" s="832" t="s">
        <v>2429</v>
      </c>
      <c r="G550" s="832" t="s">
        <v>2666</v>
      </c>
      <c r="H550" s="832" t="s">
        <v>596</v>
      </c>
      <c r="I550" s="832" t="s">
        <v>2667</v>
      </c>
      <c r="J550" s="832" t="s">
        <v>2668</v>
      </c>
      <c r="K550" s="832" t="s">
        <v>2669</v>
      </c>
      <c r="L550" s="835">
        <v>366.31</v>
      </c>
      <c r="M550" s="835">
        <v>366.31</v>
      </c>
      <c r="N550" s="832">
        <v>1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17</v>
      </c>
      <c r="B551" s="832" t="s">
        <v>2428</v>
      </c>
      <c r="C551" s="832" t="s">
        <v>2434</v>
      </c>
      <c r="D551" s="833" t="s">
        <v>5256</v>
      </c>
      <c r="E551" s="834" t="s">
        <v>2453</v>
      </c>
      <c r="F551" s="832" t="s">
        <v>2429</v>
      </c>
      <c r="G551" s="832" t="s">
        <v>2666</v>
      </c>
      <c r="H551" s="832" t="s">
        <v>596</v>
      </c>
      <c r="I551" s="832" t="s">
        <v>3355</v>
      </c>
      <c r="J551" s="832" t="s">
        <v>2668</v>
      </c>
      <c r="K551" s="832" t="s">
        <v>3356</v>
      </c>
      <c r="L551" s="835">
        <v>197.81</v>
      </c>
      <c r="M551" s="835">
        <v>197.81</v>
      </c>
      <c r="N551" s="832">
        <v>1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17</v>
      </c>
      <c r="B552" s="832" t="s">
        <v>2428</v>
      </c>
      <c r="C552" s="832" t="s">
        <v>2434</v>
      </c>
      <c r="D552" s="833" t="s">
        <v>5256</v>
      </c>
      <c r="E552" s="834" t="s">
        <v>2453</v>
      </c>
      <c r="F552" s="832" t="s">
        <v>2429</v>
      </c>
      <c r="G552" s="832" t="s">
        <v>2673</v>
      </c>
      <c r="H552" s="832" t="s">
        <v>649</v>
      </c>
      <c r="I552" s="832" t="s">
        <v>2087</v>
      </c>
      <c r="J552" s="832" t="s">
        <v>2088</v>
      </c>
      <c r="K552" s="832" t="s">
        <v>2089</v>
      </c>
      <c r="L552" s="835">
        <v>110.73</v>
      </c>
      <c r="M552" s="835">
        <v>553.65</v>
      </c>
      <c r="N552" s="832">
        <v>5</v>
      </c>
      <c r="O552" s="836">
        <v>0.5</v>
      </c>
      <c r="P552" s="835">
        <v>553.65</v>
      </c>
      <c r="Q552" s="837">
        <v>1</v>
      </c>
      <c r="R552" s="832">
        <v>5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17</v>
      </c>
      <c r="B553" s="832" t="s">
        <v>2428</v>
      </c>
      <c r="C553" s="832" t="s">
        <v>2434</v>
      </c>
      <c r="D553" s="833" t="s">
        <v>5256</v>
      </c>
      <c r="E553" s="834" t="s">
        <v>2453</v>
      </c>
      <c r="F553" s="832" t="s">
        <v>2429</v>
      </c>
      <c r="G553" s="832" t="s">
        <v>3357</v>
      </c>
      <c r="H553" s="832" t="s">
        <v>649</v>
      </c>
      <c r="I553" s="832" t="s">
        <v>3358</v>
      </c>
      <c r="J553" s="832" t="s">
        <v>844</v>
      </c>
      <c r="K553" s="832" t="s">
        <v>3359</v>
      </c>
      <c r="L553" s="835">
        <v>64.5</v>
      </c>
      <c r="M553" s="835">
        <v>129</v>
      </c>
      <c r="N553" s="832">
        <v>2</v>
      </c>
      <c r="O553" s="836">
        <v>0.5</v>
      </c>
      <c r="P553" s="835">
        <v>129</v>
      </c>
      <c r="Q553" s="837">
        <v>1</v>
      </c>
      <c r="R553" s="832">
        <v>2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17</v>
      </c>
      <c r="B554" s="832" t="s">
        <v>2428</v>
      </c>
      <c r="C554" s="832" t="s">
        <v>2434</v>
      </c>
      <c r="D554" s="833" t="s">
        <v>5256</v>
      </c>
      <c r="E554" s="834" t="s">
        <v>2453</v>
      </c>
      <c r="F554" s="832" t="s">
        <v>2429</v>
      </c>
      <c r="G554" s="832" t="s">
        <v>3360</v>
      </c>
      <c r="H554" s="832" t="s">
        <v>596</v>
      </c>
      <c r="I554" s="832" t="s">
        <v>3361</v>
      </c>
      <c r="J554" s="832" t="s">
        <v>738</v>
      </c>
      <c r="K554" s="832" t="s">
        <v>2140</v>
      </c>
      <c r="L554" s="835">
        <v>38.56</v>
      </c>
      <c r="M554" s="835">
        <v>154.24</v>
      </c>
      <c r="N554" s="832">
        <v>4</v>
      </c>
      <c r="O554" s="836">
        <v>2</v>
      </c>
      <c r="P554" s="835">
        <v>77.12</v>
      </c>
      <c r="Q554" s="837">
        <v>0.5</v>
      </c>
      <c r="R554" s="832">
        <v>2</v>
      </c>
      <c r="S554" s="837">
        <v>0.5</v>
      </c>
      <c r="T554" s="836">
        <v>1</v>
      </c>
      <c r="U554" s="838">
        <v>0.5</v>
      </c>
    </row>
    <row r="555" spans="1:21" ht="14.4" customHeight="1" x14ac:dyDescent="0.3">
      <c r="A555" s="831">
        <v>17</v>
      </c>
      <c r="B555" s="832" t="s">
        <v>2428</v>
      </c>
      <c r="C555" s="832" t="s">
        <v>2434</v>
      </c>
      <c r="D555" s="833" t="s">
        <v>5256</v>
      </c>
      <c r="E555" s="834" t="s">
        <v>2453</v>
      </c>
      <c r="F555" s="832" t="s">
        <v>2429</v>
      </c>
      <c r="G555" s="832" t="s">
        <v>3362</v>
      </c>
      <c r="H555" s="832" t="s">
        <v>596</v>
      </c>
      <c r="I555" s="832" t="s">
        <v>3363</v>
      </c>
      <c r="J555" s="832" t="s">
        <v>3364</v>
      </c>
      <c r="K555" s="832" t="s">
        <v>2954</v>
      </c>
      <c r="L555" s="835">
        <v>1228</v>
      </c>
      <c r="M555" s="835">
        <v>3684</v>
      </c>
      <c r="N555" s="832">
        <v>3</v>
      </c>
      <c r="O555" s="836">
        <v>2</v>
      </c>
      <c r="P555" s="835">
        <v>1228</v>
      </c>
      <c r="Q555" s="837">
        <v>0.33333333333333331</v>
      </c>
      <c r="R555" s="832">
        <v>1</v>
      </c>
      <c r="S555" s="837">
        <v>0.33333333333333331</v>
      </c>
      <c r="T555" s="836">
        <v>1</v>
      </c>
      <c r="U555" s="838">
        <v>0.5</v>
      </c>
    </row>
    <row r="556" spans="1:21" ht="14.4" customHeight="1" x14ac:dyDescent="0.3">
      <c r="A556" s="831">
        <v>17</v>
      </c>
      <c r="B556" s="832" t="s">
        <v>2428</v>
      </c>
      <c r="C556" s="832" t="s">
        <v>2434</v>
      </c>
      <c r="D556" s="833" t="s">
        <v>5256</v>
      </c>
      <c r="E556" s="834" t="s">
        <v>2453</v>
      </c>
      <c r="F556" s="832" t="s">
        <v>2429</v>
      </c>
      <c r="G556" s="832" t="s">
        <v>3362</v>
      </c>
      <c r="H556" s="832" t="s">
        <v>596</v>
      </c>
      <c r="I556" s="832" t="s">
        <v>3365</v>
      </c>
      <c r="J556" s="832" t="s">
        <v>3364</v>
      </c>
      <c r="K556" s="832" t="s">
        <v>3342</v>
      </c>
      <c r="L556" s="835">
        <v>1228</v>
      </c>
      <c r="M556" s="835">
        <v>18420</v>
      </c>
      <c r="N556" s="832">
        <v>15</v>
      </c>
      <c r="O556" s="836">
        <v>3.5</v>
      </c>
      <c r="P556" s="835">
        <v>12280</v>
      </c>
      <c r="Q556" s="837">
        <v>0.66666666666666663</v>
      </c>
      <c r="R556" s="832">
        <v>10</v>
      </c>
      <c r="S556" s="837">
        <v>0.66666666666666663</v>
      </c>
      <c r="T556" s="836">
        <v>2</v>
      </c>
      <c r="U556" s="838">
        <v>0.5714285714285714</v>
      </c>
    </row>
    <row r="557" spans="1:21" ht="14.4" customHeight="1" x14ac:dyDescent="0.3">
      <c r="A557" s="831">
        <v>17</v>
      </c>
      <c r="B557" s="832" t="s">
        <v>2428</v>
      </c>
      <c r="C557" s="832" t="s">
        <v>2434</v>
      </c>
      <c r="D557" s="833" t="s">
        <v>5256</v>
      </c>
      <c r="E557" s="834" t="s">
        <v>2453</v>
      </c>
      <c r="F557" s="832" t="s">
        <v>2429</v>
      </c>
      <c r="G557" s="832" t="s">
        <v>3362</v>
      </c>
      <c r="H557" s="832" t="s">
        <v>596</v>
      </c>
      <c r="I557" s="832" t="s">
        <v>3366</v>
      </c>
      <c r="J557" s="832" t="s">
        <v>3364</v>
      </c>
      <c r="K557" s="832" t="s">
        <v>3367</v>
      </c>
      <c r="L557" s="835">
        <v>2192.87</v>
      </c>
      <c r="M557" s="835">
        <v>4385.74</v>
      </c>
      <c r="N557" s="832">
        <v>2</v>
      </c>
      <c r="O557" s="836">
        <v>1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17</v>
      </c>
      <c r="B558" s="832" t="s">
        <v>2428</v>
      </c>
      <c r="C558" s="832" t="s">
        <v>2434</v>
      </c>
      <c r="D558" s="833" t="s">
        <v>5256</v>
      </c>
      <c r="E558" s="834" t="s">
        <v>2453</v>
      </c>
      <c r="F558" s="832" t="s">
        <v>2429</v>
      </c>
      <c r="G558" s="832" t="s">
        <v>3368</v>
      </c>
      <c r="H558" s="832" t="s">
        <v>596</v>
      </c>
      <c r="I558" s="832" t="s">
        <v>3369</v>
      </c>
      <c r="J558" s="832" t="s">
        <v>3370</v>
      </c>
      <c r="K558" s="832" t="s">
        <v>3371</v>
      </c>
      <c r="L558" s="835">
        <v>0</v>
      </c>
      <c r="M558" s="835">
        <v>0</v>
      </c>
      <c r="N558" s="832">
        <v>16</v>
      </c>
      <c r="O558" s="836">
        <v>4</v>
      </c>
      <c r="P558" s="835">
        <v>0</v>
      </c>
      <c r="Q558" s="837"/>
      <c r="R558" s="832">
        <v>9</v>
      </c>
      <c r="S558" s="837">
        <v>0.5625</v>
      </c>
      <c r="T558" s="836">
        <v>2</v>
      </c>
      <c r="U558" s="838">
        <v>0.5</v>
      </c>
    </row>
    <row r="559" spans="1:21" ht="14.4" customHeight="1" x14ac:dyDescent="0.3">
      <c r="A559" s="831">
        <v>17</v>
      </c>
      <c r="B559" s="832" t="s">
        <v>2428</v>
      </c>
      <c r="C559" s="832" t="s">
        <v>2434</v>
      </c>
      <c r="D559" s="833" t="s">
        <v>5256</v>
      </c>
      <c r="E559" s="834" t="s">
        <v>2453</v>
      </c>
      <c r="F559" s="832" t="s">
        <v>2429</v>
      </c>
      <c r="G559" s="832" t="s">
        <v>3051</v>
      </c>
      <c r="H559" s="832" t="s">
        <v>596</v>
      </c>
      <c r="I559" s="832" t="s">
        <v>3372</v>
      </c>
      <c r="J559" s="832" t="s">
        <v>3373</v>
      </c>
      <c r="K559" s="832" t="s">
        <v>3374</v>
      </c>
      <c r="L559" s="835">
        <v>241.59</v>
      </c>
      <c r="M559" s="835">
        <v>724.77</v>
      </c>
      <c r="N559" s="832">
        <v>3</v>
      </c>
      <c r="O559" s="836">
        <v>0.5</v>
      </c>
      <c r="P559" s="835">
        <v>724.77</v>
      </c>
      <c r="Q559" s="837">
        <v>1</v>
      </c>
      <c r="R559" s="832">
        <v>3</v>
      </c>
      <c r="S559" s="837">
        <v>1</v>
      </c>
      <c r="T559" s="836">
        <v>0.5</v>
      </c>
      <c r="U559" s="838">
        <v>1</v>
      </c>
    </row>
    <row r="560" spans="1:21" ht="14.4" customHeight="1" x14ac:dyDescent="0.3">
      <c r="A560" s="831">
        <v>17</v>
      </c>
      <c r="B560" s="832" t="s">
        <v>2428</v>
      </c>
      <c r="C560" s="832" t="s">
        <v>2434</v>
      </c>
      <c r="D560" s="833" t="s">
        <v>5256</v>
      </c>
      <c r="E560" s="834" t="s">
        <v>2453</v>
      </c>
      <c r="F560" s="832" t="s">
        <v>2429</v>
      </c>
      <c r="G560" s="832" t="s">
        <v>2706</v>
      </c>
      <c r="H560" s="832" t="s">
        <v>596</v>
      </c>
      <c r="I560" s="832" t="s">
        <v>2709</v>
      </c>
      <c r="J560" s="832" t="s">
        <v>670</v>
      </c>
      <c r="K560" s="832" t="s">
        <v>2710</v>
      </c>
      <c r="L560" s="835">
        <v>35.25</v>
      </c>
      <c r="M560" s="835">
        <v>141</v>
      </c>
      <c r="N560" s="832">
        <v>4</v>
      </c>
      <c r="O560" s="836">
        <v>2</v>
      </c>
      <c r="P560" s="835">
        <v>141</v>
      </c>
      <c r="Q560" s="837">
        <v>1</v>
      </c>
      <c r="R560" s="832">
        <v>4</v>
      </c>
      <c r="S560" s="837">
        <v>1</v>
      </c>
      <c r="T560" s="836">
        <v>2</v>
      </c>
      <c r="U560" s="838">
        <v>1</v>
      </c>
    </row>
    <row r="561" spans="1:21" ht="14.4" customHeight="1" x14ac:dyDescent="0.3">
      <c r="A561" s="831">
        <v>17</v>
      </c>
      <c r="B561" s="832" t="s">
        <v>2428</v>
      </c>
      <c r="C561" s="832" t="s">
        <v>2434</v>
      </c>
      <c r="D561" s="833" t="s">
        <v>5256</v>
      </c>
      <c r="E561" s="834" t="s">
        <v>2453</v>
      </c>
      <c r="F561" s="832" t="s">
        <v>2429</v>
      </c>
      <c r="G561" s="832" t="s">
        <v>2706</v>
      </c>
      <c r="H561" s="832" t="s">
        <v>596</v>
      </c>
      <c r="I561" s="832" t="s">
        <v>2711</v>
      </c>
      <c r="J561" s="832" t="s">
        <v>2712</v>
      </c>
      <c r="K561" s="832" t="s">
        <v>2713</v>
      </c>
      <c r="L561" s="835">
        <v>35.25</v>
      </c>
      <c r="M561" s="835">
        <v>141</v>
      </c>
      <c r="N561" s="832">
        <v>4</v>
      </c>
      <c r="O561" s="836">
        <v>1.5</v>
      </c>
      <c r="P561" s="835">
        <v>141</v>
      </c>
      <c r="Q561" s="837">
        <v>1</v>
      </c>
      <c r="R561" s="832">
        <v>4</v>
      </c>
      <c r="S561" s="837">
        <v>1</v>
      </c>
      <c r="T561" s="836">
        <v>1.5</v>
      </c>
      <c r="U561" s="838">
        <v>1</v>
      </c>
    </row>
    <row r="562" spans="1:21" ht="14.4" customHeight="1" x14ac:dyDescent="0.3">
      <c r="A562" s="831">
        <v>17</v>
      </c>
      <c r="B562" s="832" t="s">
        <v>2428</v>
      </c>
      <c r="C562" s="832" t="s">
        <v>2434</v>
      </c>
      <c r="D562" s="833" t="s">
        <v>5256</v>
      </c>
      <c r="E562" s="834" t="s">
        <v>2453</v>
      </c>
      <c r="F562" s="832" t="s">
        <v>2429</v>
      </c>
      <c r="G562" s="832" t="s">
        <v>2717</v>
      </c>
      <c r="H562" s="832" t="s">
        <v>596</v>
      </c>
      <c r="I562" s="832" t="s">
        <v>2718</v>
      </c>
      <c r="J562" s="832" t="s">
        <v>790</v>
      </c>
      <c r="K562" s="832" t="s">
        <v>2719</v>
      </c>
      <c r="L562" s="835">
        <v>103.67</v>
      </c>
      <c r="M562" s="835">
        <v>103.67</v>
      </c>
      <c r="N562" s="832">
        <v>1</v>
      </c>
      <c r="O562" s="836">
        <v>0.5</v>
      </c>
      <c r="P562" s="835">
        <v>103.67</v>
      </c>
      <c r="Q562" s="837">
        <v>1</v>
      </c>
      <c r="R562" s="832">
        <v>1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17</v>
      </c>
      <c r="B563" s="832" t="s">
        <v>2428</v>
      </c>
      <c r="C563" s="832" t="s">
        <v>2434</v>
      </c>
      <c r="D563" s="833" t="s">
        <v>5256</v>
      </c>
      <c r="E563" s="834" t="s">
        <v>2453</v>
      </c>
      <c r="F563" s="832" t="s">
        <v>2429</v>
      </c>
      <c r="G563" s="832" t="s">
        <v>2717</v>
      </c>
      <c r="H563" s="832" t="s">
        <v>596</v>
      </c>
      <c r="I563" s="832" t="s">
        <v>2723</v>
      </c>
      <c r="J563" s="832" t="s">
        <v>790</v>
      </c>
      <c r="K563" s="832" t="s">
        <v>2724</v>
      </c>
      <c r="L563" s="835">
        <v>103.67</v>
      </c>
      <c r="M563" s="835">
        <v>311.01</v>
      </c>
      <c r="N563" s="832">
        <v>3</v>
      </c>
      <c r="O563" s="836">
        <v>1.5</v>
      </c>
      <c r="P563" s="835">
        <v>311.01</v>
      </c>
      <c r="Q563" s="837">
        <v>1</v>
      </c>
      <c r="R563" s="832">
        <v>3</v>
      </c>
      <c r="S563" s="837">
        <v>1</v>
      </c>
      <c r="T563" s="836">
        <v>1.5</v>
      </c>
      <c r="U563" s="838">
        <v>1</v>
      </c>
    </row>
    <row r="564" spans="1:21" ht="14.4" customHeight="1" x14ac:dyDescent="0.3">
      <c r="A564" s="831">
        <v>17</v>
      </c>
      <c r="B564" s="832" t="s">
        <v>2428</v>
      </c>
      <c r="C564" s="832" t="s">
        <v>2434</v>
      </c>
      <c r="D564" s="833" t="s">
        <v>5256</v>
      </c>
      <c r="E564" s="834" t="s">
        <v>2453</v>
      </c>
      <c r="F564" s="832" t="s">
        <v>2429</v>
      </c>
      <c r="G564" s="832" t="s">
        <v>2725</v>
      </c>
      <c r="H564" s="832" t="s">
        <v>649</v>
      </c>
      <c r="I564" s="832" t="s">
        <v>1878</v>
      </c>
      <c r="J564" s="832" t="s">
        <v>1876</v>
      </c>
      <c r="K564" s="832" t="s">
        <v>1879</v>
      </c>
      <c r="L564" s="835">
        <v>57.6</v>
      </c>
      <c r="M564" s="835">
        <v>57.6</v>
      </c>
      <c r="N564" s="832">
        <v>1</v>
      </c>
      <c r="O564" s="836">
        <v>0.5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17</v>
      </c>
      <c r="B565" s="832" t="s">
        <v>2428</v>
      </c>
      <c r="C565" s="832" t="s">
        <v>2434</v>
      </c>
      <c r="D565" s="833" t="s">
        <v>5256</v>
      </c>
      <c r="E565" s="834" t="s">
        <v>2453</v>
      </c>
      <c r="F565" s="832" t="s">
        <v>2429</v>
      </c>
      <c r="G565" s="832" t="s">
        <v>3375</v>
      </c>
      <c r="H565" s="832" t="s">
        <v>596</v>
      </c>
      <c r="I565" s="832" t="s">
        <v>3376</v>
      </c>
      <c r="J565" s="832" t="s">
        <v>3377</v>
      </c>
      <c r="K565" s="832" t="s">
        <v>3378</v>
      </c>
      <c r="L565" s="835">
        <v>0</v>
      </c>
      <c r="M565" s="835">
        <v>0</v>
      </c>
      <c r="N565" s="832">
        <v>1</v>
      </c>
      <c r="O565" s="836">
        <v>1</v>
      </c>
      <c r="P565" s="835"/>
      <c r="Q565" s="837"/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17</v>
      </c>
      <c r="B566" s="832" t="s">
        <v>2428</v>
      </c>
      <c r="C566" s="832" t="s">
        <v>2434</v>
      </c>
      <c r="D566" s="833" t="s">
        <v>5256</v>
      </c>
      <c r="E566" s="834" t="s">
        <v>2453</v>
      </c>
      <c r="F566" s="832" t="s">
        <v>2429</v>
      </c>
      <c r="G566" s="832" t="s">
        <v>3379</v>
      </c>
      <c r="H566" s="832" t="s">
        <v>596</v>
      </c>
      <c r="I566" s="832" t="s">
        <v>3380</v>
      </c>
      <c r="J566" s="832" t="s">
        <v>3381</v>
      </c>
      <c r="K566" s="832" t="s">
        <v>3382</v>
      </c>
      <c r="L566" s="835">
        <v>609.66</v>
      </c>
      <c r="M566" s="835">
        <v>17070.48</v>
      </c>
      <c r="N566" s="832">
        <v>28</v>
      </c>
      <c r="O566" s="836">
        <v>3</v>
      </c>
      <c r="P566" s="835">
        <v>7315.92</v>
      </c>
      <c r="Q566" s="837">
        <v>0.4285714285714286</v>
      </c>
      <c r="R566" s="832">
        <v>12</v>
      </c>
      <c r="S566" s="837">
        <v>0.42857142857142855</v>
      </c>
      <c r="T566" s="836">
        <v>1.5</v>
      </c>
      <c r="U566" s="838">
        <v>0.5</v>
      </c>
    </row>
    <row r="567" spans="1:21" ht="14.4" customHeight="1" x14ac:dyDescent="0.3">
      <c r="A567" s="831">
        <v>17</v>
      </c>
      <c r="B567" s="832" t="s">
        <v>2428</v>
      </c>
      <c r="C567" s="832" t="s">
        <v>2434</v>
      </c>
      <c r="D567" s="833" t="s">
        <v>5256</v>
      </c>
      <c r="E567" s="834" t="s">
        <v>2453</v>
      </c>
      <c r="F567" s="832" t="s">
        <v>2429</v>
      </c>
      <c r="G567" s="832" t="s">
        <v>2736</v>
      </c>
      <c r="H567" s="832" t="s">
        <v>596</v>
      </c>
      <c r="I567" s="832" t="s">
        <v>2737</v>
      </c>
      <c r="J567" s="832" t="s">
        <v>2738</v>
      </c>
      <c r="K567" s="832" t="s">
        <v>2739</v>
      </c>
      <c r="L567" s="835">
        <v>304.43</v>
      </c>
      <c r="M567" s="835">
        <v>608.86</v>
      </c>
      <c r="N567" s="832">
        <v>2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17</v>
      </c>
      <c r="B568" s="832" t="s">
        <v>2428</v>
      </c>
      <c r="C568" s="832" t="s">
        <v>2434</v>
      </c>
      <c r="D568" s="833" t="s">
        <v>5256</v>
      </c>
      <c r="E568" s="834" t="s">
        <v>2453</v>
      </c>
      <c r="F568" s="832" t="s">
        <v>2429</v>
      </c>
      <c r="G568" s="832" t="s">
        <v>2736</v>
      </c>
      <c r="H568" s="832" t="s">
        <v>596</v>
      </c>
      <c r="I568" s="832" t="s">
        <v>3259</v>
      </c>
      <c r="J568" s="832" t="s">
        <v>2738</v>
      </c>
      <c r="K568" s="832" t="s">
        <v>3260</v>
      </c>
      <c r="L568" s="835">
        <v>1183.8900000000001</v>
      </c>
      <c r="M568" s="835">
        <v>20126.13</v>
      </c>
      <c r="N568" s="832">
        <v>17</v>
      </c>
      <c r="O568" s="836">
        <v>5</v>
      </c>
      <c r="P568" s="835">
        <v>8287.23</v>
      </c>
      <c r="Q568" s="837">
        <v>0.41176470588235292</v>
      </c>
      <c r="R568" s="832">
        <v>7</v>
      </c>
      <c r="S568" s="837">
        <v>0.41176470588235292</v>
      </c>
      <c r="T568" s="836">
        <v>2.5</v>
      </c>
      <c r="U568" s="838">
        <v>0.5</v>
      </c>
    </row>
    <row r="569" spans="1:21" ht="14.4" customHeight="1" x14ac:dyDescent="0.3">
      <c r="A569" s="831">
        <v>17</v>
      </c>
      <c r="B569" s="832" t="s">
        <v>2428</v>
      </c>
      <c r="C569" s="832" t="s">
        <v>2434</v>
      </c>
      <c r="D569" s="833" t="s">
        <v>5256</v>
      </c>
      <c r="E569" s="834" t="s">
        <v>2453</v>
      </c>
      <c r="F569" s="832" t="s">
        <v>2429</v>
      </c>
      <c r="G569" s="832" t="s">
        <v>2736</v>
      </c>
      <c r="H569" s="832" t="s">
        <v>596</v>
      </c>
      <c r="I569" s="832" t="s">
        <v>3383</v>
      </c>
      <c r="J569" s="832" t="s">
        <v>2216</v>
      </c>
      <c r="K569" s="832" t="s">
        <v>3384</v>
      </c>
      <c r="L569" s="835">
        <v>263.85000000000002</v>
      </c>
      <c r="M569" s="835">
        <v>527.70000000000005</v>
      </c>
      <c r="N569" s="832">
        <v>2</v>
      </c>
      <c r="O569" s="836">
        <v>0.5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17</v>
      </c>
      <c r="B570" s="832" t="s">
        <v>2428</v>
      </c>
      <c r="C570" s="832" t="s">
        <v>2434</v>
      </c>
      <c r="D570" s="833" t="s">
        <v>5256</v>
      </c>
      <c r="E570" s="834" t="s">
        <v>2453</v>
      </c>
      <c r="F570" s="832" t="s">
        <v>2429</v>
      </c>
      <c r="G570" s="832" t="s">
        <v>2736</v>
      </c>
      <c r="H570" s="832" t="s">
        <v>596</v>
      </c>
      <c r="I570" s="832" t="s">
        <v>3385</v>
      </c>
      <c r="J570" s="832" t="s">
        <v>3386</v>
      </c>
      <c r="K570" s="832" t="s">
        <v>3384</v>
      </c>
      <c r="L570" s="835">
        <v>263.85000000000002</v>
      </c>
      <c r="M570" s="835">
        <v>527.70000000000005</v>
      </c>
      <c r="N570" s="832">
        <v>2</v>
      </c>
      <c r="O570" s="836">
        <v>1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17</v>
      </c>
      <c r="B571" s="832" t="s">
        <v>2428</v>
      </c>
      <c r="C571" s="832" t="s">
        <v>2434</v>
      </c>
      <c r="D571" s="833" t="s">
        <v>5256</v>
      </c>
      <c r="E571" s="834" t="s">
        <v>2453</v>
      </c>
      <c r="F571" s="832" t="s">
        <v>2429</v>
      </c>
      <c r="G571" s="832" t="s">
        <v>2736</v>
      </c>
      <c r="H571" s="832" t="s">
        <v>596</v>
      </c>
      <c r="I571" s="832" t="s">
        <v>3387</v>
      </c>
      <c r="J571" s="832" t="s">
        <v>2216</v>
      </c>
      <c r="K571" s="832" t="s">
        <v>3388</v>
      </c>
      <c r="L571" s="835">
        <v>1065.5</v>
      </c>
      <c r="M571" s="835">
        <v>5327.5</v>
      </c>
      <c r="N571" s="832">
        <v>5</v>
      </c>
      <c r="O571" s="836">
        <v>2</v>
      </c>
      <c r="P571" s="835">
        <v>3196.5</v>
      </c>
      <c r="Q571" s="837">
        <v>0.6</v>
      </c>
      <c r="R571" s="832">
        <v>3</v>
      </c>
      <c r="S571" s="837">
        <v>0.6</v>
      </c>
      <c r="T571" s="836">
        <v>1.5</v>
      </c>
      <c r="U571" s="838">
        <v>0.75</v>
      </c>
    </row>
    <row r="572" spans="1:21" ht="14.4" customHeight="1" x14ac:dyDescent="0.3">
      <c r="A572" s="831">
        <v>17</v>
      </c>
      <c r="B572" s="832" t="s">
        <v>2428</v>
      </c>
      <c r="C572" s="832" t="s">
        <v>2434</v>
      </c>
      <c r="D572" s="833" t="s">
        <v>5256</v>
      </c>
      <c r="E572" s="834" t="s">
        <v>2453</v>
      </c>
      <c r="F572" s="832" t="s">
        <v>2429</v>
      </c>
      <c r="G572" s="832" t="s">
        <v>2736</v>
      </c>
      <c r="H572" s="832" t="s">
        <v>596</v>
      </c>
      <c r="I572" s="832" t="s">
        <v>3389</v>
      </c>
      <c r="J572" s="832" t="s">
        <v>2216</v>
      </c>
      <c r="K572" s="832" t="s">
        <v>3390</v>
      </c>
      <c r="L572" s="835">
        <v>44.65</v>
      </c>
      <c r="M572" s="835">
        <v>178.6</v>
      </c>
      <c r="N572" s="832">
        <v>4</v>
      </c>
      <c r="O572" s="836">
        <v>1</v>
      </c>
      <c r="P572" s="835">
        <v>178.6</v>
      </c>
      <c r="Q572" s="837">
        <v>1</v>
      </c>
      <c r="R572" s="832">
        <v>4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17</v>
      </c>
      <c r="B573" s="832" t="s">
        <v>2428</v>
      </c>
      <c r="C573" s="832" t="s">
        <v>2434</v>
      </c>
      <c r="D573" s="833" t="s">
        <v>5256</v>
      </c>
      <c r="E573" s="834" t="s">
        <v>2453</v>
      </c>
      <c r="F573" s="832" t="s">
        <v>2429</v>
      </c>
      <c r="G573" s="832" t="s">
        <v>2736</v>
      </c>
      <c r="H573" s="832" t="s">
        <v>596</v>
      </c>
      <c r="I573" s="832" t="s">
        <v>3391</v>
      </c>
      <c r="J573" s="832" t="s">
        <v>2216</v>
      </c>
      <c r="K573" s="832" t="s">
        <v>3392</v>
      </c>
      <c r="L573" s="835">
        <v>131.91999999999999</v>
      </c>
      <c r="M573" s="835">
        <v>263.83999999999997</v>
      </c>
      <c r="N573" s="832">
        <v>2</v>
      </c>
      <c r="O573" s="836">
        <v>1</v>
      </c>
      <c r="P573" s="835">
        <v>131.91999999999999</v>
      </c>
      <c r="Q573" s="837">
        <v>0.5</v>
      </c>
      <c r="R573" s="832">
        <v>1</v>
      </c>
      <c r="S573" s="837">
        <v>0.5</v>
      </c>
      <c r="T573" s="836">
        <v>0.5</v>
      </c>
      <c r="U573" s="838">
        <v>0.5</v>
      </c>
    </row>
    <row r="574" spans="1:21" ht="14.4" customHeight="1" x14ac:dyDescent="0.3">
      <c r="A574" s="831">
        <v>17</v>
      </c>
      <c r="B574" s="832" t="s">
        <v>2428</v>
      </c>
      <c r="C574" s="832" t="s">
        <v>2434</v>
      </c>
      <c r="D574" s="833" t="s">
        <v>5256</v>
      </c>
      <c r="E574" s="834" t="s">
        <v>2453</v>
      </c>
      <c r="F574" s="832" t="s">
        <v>2429</v>
      </c>
      <c r="G574" s="832" t="s">
        <v>2736</v>
      </c>
      <c r="H574" s="832" t="s">
        <v>596</v>
      </c>
      <c r="I574" s="832" t="s">
        <v>3393</v>
      </c>
      <c r="J574" s="832" t="s">
        <v>2216</v>
      </c>
      <c r="K574" s="832" t="s">
        <v>3394</v>
      </c>
      <c r="L574" s="835">
        <v>532.75</v>
      </c>
      <c r="M574" s="835">
        <v>532.75</v>
      </c>
      <c r="N574" s="832">
        <v>1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17</v>
      </c>
      <c r="B575" s="832" t="s">
        <v>2428</v>
      </c>
      <c r="C575" s="832" t="s">
        <v>2434</v>
      </c>
      <c r="D575" s="833" t="s">
        <v>5256</v>
      </c>
      <c r="E575" s="834" t="s">
        <v>2453</v>
      </c>
      <c r="F575" s="832" t="s">
        <v>2429</v>
      </c>
      <c r="G575" s="832" t="s">
        <v>2736</v>
      </c>
      <c r="H575" s="832" t="s">
        <v>596</v>
      </c>
      <c r="I575" s="832" t="s">
        <v>3395</v>
      </c>
      <c r="J575" s="832" t="s">
        <v>2216</v>
      </c>
      <c r="K575" s="832" t="s">
        <v>3396</v>
      </c>
      <c r="L575" s="835">
        <v>3551.67</v>
      </c>
      <c r="M575" s="835">
        <v>3551.67</v>
      </c>
      <c r="N575" s="832">
        <v>1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17</v>
      </c>
      <c r="B576" s="832" t="s">
        <v>2428</v>
      </c>
      <c r="C576" s="832" t="s">
        <v>2434</v>
      </c>
      <c r="D576" s="833" t="s">
        <v>5256</v>
      </c>
      <c r="E576" s="834" t="s">
        <v>2453</v>
      </c>
      <c r="F576" s="832" t="s">
        <v>2429</v>
      </c>
      <c r="G576" s="832" t="s">
        <v>2740</v>
      </c>
      <c r="H576" s="832" t="s">
        <v>596</v>
      </c>
      <c r="I576" s="832" t="s">
        <v>2741</v>
      </c>
      <c r="J576" s="832" t="s">
        <v>2742</v>
      </c>
      <c r="K576" s="832" t="s">
        <v>2743</v>
      </c>
      <c r="L576" s="835">
        <v>21.92</v>
      </c>
      <c r="M576" s="835">
        <v>43.84</v>
      </c>
      <c r="N576" s="832">
        <v>2</v>
      </c>
      <c r="O576" s="836">
        <v>1</v>
      </c>
      <c r="P576" s="835">
        <v>43.84</v>
      </c>
      <c r="Q576" s="837">
        <v>1</v>
      </c>
      <c r="R576" s="832">
        <v>2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17</v>
      </c>
      <c r="B577" s="832" t="s">
        <v>2428</v>
      </c>
      <c r="C577" s="832" t="s">
        <v>2434</v>
      </c>
      <c r="D577" s="833" t="s">
        <v>5256</v>
      </c>
      <c r="E577" s="834" t="s">
        <v>2453</v>
      </c>
      <c r="F577" s="832" t="s">
        <v>2429</v>
      </c>
      <c r="G577" s="832" t="s">
        <v>2746</v>
      </c>
      <c r="H577" s="832" t="s">
        <v>596</v>
      </c>
      <c r="I577" s="832" t="s">
        <v>2747</v>
      </c>
      <c r="J577" s="832" t="s">
        <v>2748</v>
      </c>
      <c r="K577" s="832" t="s">
        <v>2209</v>
      </c>
      <c r="L577" s="835">
        <v>169.29</v>
      </c>
      <c r="M577" s="835">
        <v>4570.83</v>
      </c>
      <c r="N577" s="832">
        <v>27</v>
      </c>
      <c r="O577" s="836">
        <v>4.5</v>
      </c>
      <c r="P577" s="835">
        <v>1354.32</v>
      </c>
      <c r="Q577" s="837">
        <v>0.29629629629629628</v>
      </c>
      <c r="R577" s="832">
        <v>8</v>
      </c>
      <c r="S577" s="837">
        <v>0.29629629629629628</v>
      </c>
      <c r="T577" s="836">
        <v>1</v>
      </c>
      <c r="U577" s="838">
        <v>0.22222222222222221</v>
      </c>
    </row>
    <row r="578" spans="1:21" ht="14.4" customHeight="1" x14ac:dyDescent="0.3">
      <c r="A578" s="831">
        <v>17</v>
      </c>
      <c r="B578" s="832" t="s">
        <v>2428</v>
      </c>
      <c r="C578" s="832" t="s">
        <v>2434</v>
      </c>
      <c r="D578" s="833" t="s">
        <v>5256</v>
      </c>
      <c r="E578" s="834" t="s">
        <v>2453</v>
      </c>
      <c r="F578" s="832" t="s">
        <v>2429</v>
      </c>
      <c r="G578" s="832" t="s">
        <v>2746</v>
      </c>
      <c r="H578" s="832" t="s">
        <v>596</v>
      </c>
      <c r="I578" s="832" t="s">
        <v>2749</v>
      </c>
      <c r="J578" s="832" t="s">
        <v>2748</v>
      </c>
      <c r="K578" s="832" t="s">
        <v>2750</v>
      </c>
      <c r="L578" s="835">
        <v>338.58</v>
      </c>
      <c r="M578" s="835">
        <v>8803.08</v>
      </c>
      <c r="N578" s="832">
        <v>26</v>
      </c>
      <c r="O578" s="836">
        <v>5</v>
      </c>
      <c r="P578" s="835">
        <v>2031.48</v>
      </c>
      <c r="Q578" s="837">
        <v>0.23076923076923078</v>
      </c>
      <c r="R578" s="832">
        <v>6</v>
      </c>
      <c r="S578" s="837">
        <v>0.23076923076923078</v>
      </c>
      <c r="T578" s="836">
        <v>1</v>
      </c>
      <c r="U578" s="838">
        <v>0.2</v>
      </c>
    </row>
    <row r="579" spans="1:21" ht="14.4" customHeight="1" x14ac:dyDescent="0.3">
      <c r="A579" s="831">
        <v>17</v>
      </c>
      <c r="B579" s="832" t="s">
        <v>2428</v>
      </c>
      <c r="C579" s="832" t="s">
        <v>2434</v>
      </c>
      <c r="D579" s="833" t="s">
        <v>5256</v>
      </c>
      <c r="E579" s="834" t="s">
        <v>2453</v>
      </c>
      <c r="F579" s="832" t="s">
        <v>2429</v>
      </c>
      <c r="G579" s="832" t="s">
        <v>2746</v>
      </c>
      <c r="H579" s="832" t="s">
        <v>649</v>
      </c>
      <c r="I579" s="832" t="s">
        <v>2757</v>
      </c>
      <c r="J579" s="832" t="s">
        <v>1238</v>
      </c>
      <c r="K579" s="832" t="s">
        <v>2209</v>
      </c>
      <c r="L579" s="835">
        <v>169.29</v>
      </c>
      <c r="M579" s="835">
        <v>1354.32</v>
      </c>
      <c r="N579" s="832">
        <v>8</v>
      </c>
      <c r="O579" s="836">
        <v>3.5</v>
      </c>
      <c r="P579" s="835">
        <v>1015.74</v>
      </c>
      <c r="Q579" s="837">
        <v>0.75</v>
      </c>
      <c r="R579" s="832">
        <v>6</v>
      </c>
      <c r="S579" s="837">
        <v>0.75</v>
      </c>
      <c r="T579" s="836">
        <v>1.5</v>
      </c>
      <c r="U579" s="838">
        <v>0.42857142857142855</v>
      </c>
    </row>
    <row r="580" spans="1:21" ht="14.4" customHeight="1" x14ac:dyDescent="0.3">
      <c r="A580" s="831">
        <v>17</v>
      </c>
      <c r="B580" s="832" t="s">
        <v>2428</v>
      </c>
      <c r="C580" s="832" t="s">
        <v>2434</v>
      </c>
      <c r="D580" s="833" t="s">
        <v>5256</v>
      </c>
      <c r="E580" s="834" t="s">
        <v>2453</v>
      </c>
      <c r="F580" s="832" t="s">
        <v>2429</v>
      </c>
      <c r="G580" s="832" t="s">
        <v>2746</v>
      </c>
      <c r="H580" s="832" t="s">
        <v>649</v>
      </c>
      <c r="I580" s="832" t="s">
        <v>2760</v>
      </c>
      <c r="J580" s="832" t="s">
        <v>1238</v>
      </c>
      <c r="K580" s="832" t="s">
        <v>2750</v>
      </c>
      <c r="L580" s="835">
        <v>338.58</v>
      </c>
      <c r="M580" s="835">
        <v>1354.32</v>
      </c>
      <c r="N580" s="832">
        <v>4</v>
      </c>
      <c r="O580" s="836">
        <v>1</v>
      </c>
      <c r="P580" s="835">
        <v>1354.32</v>
      </c>
      <c r="Q580" s="837">
        <v>1</v>
      </c>
      <c r="R580" s="832">
        <v>4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17</v>
      </c>
      <c r="B581" s="832" t="s">
        <v>2428</v>
      </c>
      <c r="C581" s="832" t="s">
        <v>2434</v>
      </c>
      <c r="D581" s="833" t="s">
        <v>5256</v>
      </c>
      <c r="E581" s="834" t="s">
        <v>2453</v>
      </c>
      <c r="F581" s="832" t="s">
        <v>2429</v>
      </c>
      <c r="G581" s="832" t="s">
        <v>2746</v>
      </c>
      <c r="H581" s="832" t="s">
        <v>596</v>
      </c>
      <c r="I581" s="832" t="s">
        <v>3397</v>
      </c>
      <c r="J581" s="832" t="s">
        <v>3398</v>
      </c>
      <c r="K581" s="832" t="s">
        <v>2209</v>
      </c>
      <c r="L581" s="835">
        <v>169.29</v>
      </c>
      <c r="M581" s="835">
        <v>338.58</v>
      </c>
      <c r="N581" s="832">
        <v>2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17</v>
      </c>
      <c r="B582" s="832" t="s">
        <v>2428</v>
      </c>
      <c r="C582" s="832" t="s">
        <v>2434</v>
      </c>
      <c r="D582" s="833" t="s">
        <v>5256</v>
      </c>
      <c r="E582" s="834" t="s">
        <v>2453</v>
      </c>
      <c r="F582" s="832" t="s">
        <v>2429</v>
      </c>
      <c r="G582" s="832" t="s">
        <v>2746</v>
      </c>
      <c r="H582" s="832" t="s">
        <v>596</v>
      </c>
      <c r="I582" s="832" t="s">
        <v>2761</v>
      </c>
      <c r="J582" s="832" t="s">
        <v>2748</v>
      </c>
      <c r="K582" s="832" t="s">
        <v>2762</v>
      </c>
      <c r="L582" s="835">
        <v>507.88</v>
      </c>
      <c r="M582" s="835">
        <v>5586.68</v>
      </c>
      <c r="N582" s="832">
        <v>11</v>
      </c>
      <c r="O582" s="836">
        <v>2.5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17</v>
      </c>
      <c r="B583" s="832" t="s">
        <v>2428</v>
      </c>
      <c r="C583" s="832" t="s">
        <v>2434</v>
      </c>
      <c r="D583" s="833" t="s">
        <v>5256</v>
      </c>
      <c r="E583" s="834" t="s">
        <v>2453</v>
      </c>
      <c r="F583" s="832" t="s">
        <v>2429</v>
      </c>
      <c r="G583" s="832" t="s">
        <v>3079</v>
      </c>
      <c r="H583" s="832" t="s">
        <v>596</v>
      </c>
      <c r="I583" s="832" t="s">
        <v>3080</v>
      </c>
      <c r="J583" s="832" t="s">
        <v>3081</v>
      </c>
      <c r="K583" s="832" t="s">
        <v>2592</v>
      </c>
      <c r="L583" s="835">
        <v>302.49</v>
      </c>
      <c r="M583" s="835">
        <v>1512.45</v>
      </c>
      <c r="N583" s="832">
        <v>5</v>
      </c>
      <c r="O583" s="836">
        <v>3</v>
      </c>
      <c r="P583" s="835">
        <v>604.98</v>
      </c>
      <c r="Q583" s="837">
        <v>0.4</v>
      </c>
      <c r="R583" s="832">
        <v>2</v>
      </c>
      <c r="S583" s="837">
        <v>0.4</v>
      </c>
      <c r="T583" s="836">
        <v>1.5</v>
      </c>
      <c r="U583" s="838">
        <v>0.5</v>
      </c>
    </row>
    <row r="584" spans="1:21" ht="14.4" customHeight="1" x14ac:dyDescent="0.3">
      <c r="A584" s="831">
        <v>17</v>
      </c>
      <c r="B584" s="832" t="s">
        <v>2428</v>
      </c>
      <c r="C584" s="832" t="s">
        <v>2434</v>
      </c>
      <c r="D584" s="833" t="s">
        <v>5256</v>
      </c>
      <c r="E584" s="834" t="s">
        <v>2453</v>
      </c>
      <c r="F584" s="832" t="s">
        <v>2429</v>
      </c>
      <c r="G584" s="832" t="s">
        <v>3399</v>
      </c>
      <c r="H584" s="832" t="s">
        <v>596</v>
      </c>
      <c r="I584" s="832" t="s">
        <v>3400</v>
      </c>
      <c r="J584" s="832" t="s">
        <v>3401</v>
      </c>
      <c r="K584" s="832" t="s">
        <v>3143</v>
      </c>
      <c r="L584" s="835">
        <v>1098.0999999999999</v>
      </c>
      <c r="M584" s="835">
        <v>32943</v>
      </c>
      <c r="N584" s="832">
        <v>30</v>
      </c>
      <c r="O584" s="836">
        <v>6.5</v>
      </c>
      <c r="P584" s="835">
        <v>16471.5</v>
      </c>
      <c r="Q584" s="837">
        <v>0.5</v>
      </c>
      <c r="R584" s="832">
        <v>15</v>
      </c>
      <c r="S584" s="837">
        <v>0.5</v>
      </c>
      <c r="T584" s="836">
        <v>2.5</v>
      </c>
      <c r="U584" s="838">
        <v>0.38461538461538464</v>
      </c>
    </row>
    <row r="585" spans="1:21" ht="14.4" customHeight="1" x14ac:dyDescent="0.3">
      <c r="A585" s="831">
        <v>17</v>
      </c>
      <c r="B585" s="832" t="s">
        <v>2428</v>
      </c>
      <c r="C585" s="832" t="s">
        <v>2434</v>
      </c>
      <c r="D585" s="833" t="s">
        <v>5256</v>
      </c>
      <c r="E585" s="834" t="s">
        <v>2453</v>
      </c>
      <c r="F585" s="832" t="s">
        <v>2429</v>
      </c>
      <c r="G585" s="832" t="s">
        <v>3082</v>
      </c>
      <c r="H585" s="832" t="s">
        <v>596</v>
      </c>
      <c r="I585" s="832" t="s">
        <v>3083</v>
      </c>
      <c r="J585" s="832" t="s">
        <v>3084</v>
      </c>
      <c r="K585" s="832" t="s">
        <v>2104</v>
      </c>
      <c r="L585" s="835">
        <v>183.54</v>
      </c>
      <c r="M585" s="835">
        <v>367.08</v>
      </c>
      <c r="N585" s="832">
        <v>2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17</v>
      </c>
      <c r="B586" s="832" t="s">
        <v>2428</v>
      </c>
      <c r="C586" s="832" t="s">
        <v>2434</v>
      </c>
      <c r="D586" s="833" t="s">
        <v>5256</v>
      </c>
      <c r="E586" s="834" t="s">
        <v>2453</v>
      </c>
      <c r="F586" s="832" t="s">
        <v>2429</v>
      </c>
      <c r="G586" s="832" t="s">
        <v>3082</v>
      </c>
      <c r="H586" s="832" t="s">
        <v>596</v>
      </c>
      <c r="I586" s="832" t="s">
        <v>3402</v>
      </c>
      <c r="J586" s="832" t="s">
        <v>3084</v>
      </c>
      <c r="K586" s="832" t="s">
        <v>3403</v>
      </c>
      <c r="L586" s="835">
        <v>338</v>
      </c>
      <c r="M586" s="835">
        <v>1014</v>
      </c>
      <c r="N586" s="832">
        <v>3</v>
      </c>
      <c r="O586" s="836">
        <v>2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17</v>
      </c>
      <c r="B587" s="832" t="s">
        <v>2428</v>
      </c>
      <c r="C587" s="832" t="s">
        <v>2434</v>
      </c>
      <c r="D587" s="833" t="s">
        <v>5256</v>
      </c>
      <c r="E587" s="834" t="s">
        <v>2453</v>
      </c>
      <c r="F587" s="832" t="s">
        <v>2429</v>
      </c>
      <c r="G587" s="832" t="s">
        <v>3082</v>
      </c>
      <c r="H587" s="832" t="s">
        <v>649</v>
      </c>
      <c r="I587" s="832" t="s">
        <v>2102</v>
      </c>
      <c r="J587" s="832" t="s">
        <v>2103</v>
      </c>
      <c r="K587" s="832" t="s">
        <v>2104</v>
      </c>
      <c r="L587" s="835">
        <v>183.54</v>
      </c>
      <c r="M587" s="835">
        <v>183.54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17</v>
      </c>
      <c r="B588" s="832" t="s">
        <v>2428</v>
      </c>
      <c r="C588" s="832" t="s">
        <v>2434</v>
      </c>
      <c r="D588" s="833" t="s">
        <v>5256</v>
      </c>
      <c r="E588" s="834" t="s">
        <v>2453</v>
      </c>
      <c r="F588" s="832" t="s">
        <v>2429</v>
      </c>
      <c r="G588" s="832" t="s">
        <v>3082</v>
      </c>
      <c r="H588" s="832" t="s">
        <v>649</v>
      </c>
      <c r="I588" s="832" t="s">
        <v>3404</v>
      </c>
      <c r="J588" s="832" t="s">
        <v>2103</v>
      </c>
      <c r="K588" s="832" t="s">
        <v>3403</v>
      </c>
      <c r="L588" s="835">
        <v>338</v>
      </c>
      <c r="M588" s="835">
        <v>676</v>
      </c>
      <c r="N588" s="832">
        <v>2</v>
      </c>
      <c r="O588" s="836">
        <v>0.5</v>
      </c>
      <c r="P588" s="835">
        <v>676</v>
      </c>
      <c r="Q588" s="837">
        <v>1</v>
      </c>
      <c r="R588" s="832">
        <v>2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17</v>
      </c>
      <c r="B589" s="832" t="s">
        <v>2428</v>
      </c>
      <c r="C589" s="832" t="s">
        <v>2434</v>
      </c>
      <c r="D589" s="833" t="s">
        <v>5256</v>
      </c>
      <c r="E589" s="834" t="s">
        <v>2453</v>
      </c>
      <c r="F589" s="832" t="s">
        <v>2429</v>
      </c>
      <c r="G589" s="832" t="s">
        <v>3405</v>
      </c>
      <c r="H589" s="832" t="s">
        <v>596</v>
      </c>
      <c r="I589" s="832" t="s">
        <v>3406</v>
      </c>
      <c r="J589" s="832" t="s">
        <v>3407</v>
      </c>
      <c r="K589" s="832" t="s">
        <v>3408</v>
      </c>
      <c r="L589" s="835">
        <v>352.3</v>
      </c>
      <c r="M589" s="835">
        <v>1056.9000000000001</v>
      </c>
      <c r="N589" s="832">
        <v>3</v>
      </c>
      <c r="O589" s="836">
        <v>0.5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17</v>
      </c>
      <c r="B590" s="832" t="s">
        <v>2428</v>
      </c>
      <c r="C590" s="832" t="s">
        <v>2434</v>
      </c>
      <c r="D590" s="833" t="s">
        <v>5256</v>
      </c>
      <c r="E590" s="834" t="s">
        <v>2453</v>
      </c>
      <c r="F590" s="832" t="s">
        <v>2429</v>
      </c>
      <c r="G590" s="832" t="s">
        <v>3405</v>
      </c>
      <c r="H590" s="832" t="s">
        <v>596</v>
      </c>
      <c r="I590" s="832" t="s">
        <v>3409</v>
      </c>
      <c r="J590" s="832" t="s">
        <v>3407</v>
      </c>
      <c r="K590" s="832" t="s">
        <v>3410</v>
      </c>
      <c r="L590" s="835">
        <v>704.59</v>
      </c>
      <c r="M590" s="835">
        <v>14796.39</v>
      </c>
      <c r="N590" s="832">
        <v>21</v>
      </c>
      <c r="O590" s="836">
        <v>3.5</v>
      </c>
      <c r="P590" s="835">
        <v>9864.26</v>
      </c>
      <c r="Q590" s="837">
        <v>0.66666666666666674</v>
      </c>
      <c r="R590" s="832">
        <v>14</v>
      </c>
      <c r="S590" s="837">
        <v>0.66666666666666663</v>
      </c>
      <c r="T590" s="836">
        <v>2</v>
      </c>
      <c r="U590" s="838">
        <v>0.5714285714285714</v>
      </c>
    </row>
    <row r="591" spans="1:21" ht="14.4" customHeight="1" x14ac:dyDescent="0.3">
      <c r="A591" s="831">
        <v>17</v>
      </c>
      <c r="B591" s="832" t="s">
        <v>2428</v>
      </c>
      <c r="C591" s="832" t="s">
        <v>2434</v>
      </c>
      <c r="D591" s="833" t="s">
        <v>5256</v>
      </c>
      <c r="E591" s="834" t="s">
        <v>2453</v>
      </c>
      <c r="F591" s="832" t="s">
        <v>2429</v>
      </c>
      <c r="G591" s="832" t="s">
        <v>3405</v>
      </c>
      <c r="H591" s="832" t="s">
        <v>596</v>
      </c>
      <c r="I591" s="832" t="s">
        <v>3411</v>
      </c>
      <c r="J591" s="832" t="s">
        <v>3407</v>
      </c>
      <c r="K591" s="832" t="s">
        <v>3412</v>
      </c>
      <c r="L591" s="835">
        <v>274.16000000000003</v>
      </c>
      <c r="M591" s="835">
        <v>2467.44</v>
      </c>
      <c r="N591" s="832">
        <v>9</v>
      </c>
      <c r="O591" s="836">
        <v>3.5</v>
      </c>
      <c r="P591" s="835">
        <v>274.16000000000003</v>
      </c>
      <c r="Q591" s="837">
        <v>0.11111111111111112</v>
      </c>
      <c r="R591" s="832">
        <v>1</v>
      </c>
      <c r="S591" s="837">
        <v>0.1111111111111111</v>
      </c>
      <c r="T591" s="836">
        <v>0.5</v>
      </c>
      <c r="U591" s="838">
        <v>0.14285714285714285</v>
      </c>
    </row>
    <row r="592" spans="1:21" ht="14.4" customHeight="1" x14ac:dyDescent="0.3">
      <c r="A592" s="831">
        <v>17</v>
      </c>
      <c r="B592" s="832" t="s">
        <v>2428</v>
      </c>
      <c r="C592" s="832" t="s">
        <v>2434</v>
      </c>
      <c r="D592" s="833" t="s">
        <v>5256</v>
      </c>
      <c r="E592" s="834" t="s">
        <v>2453</v>
      </c>
      <c r="F592" s="832" t="s">
        <v>2429</v>
      </c>
      <c r="G592" s="832" t="s">
        <v>3405</v>
      </c>
      <c r="H592" s="832" t="s">
        <v>596</v>
      </c>
      <c r="I592" s="832" t="s">
        <v>3413</v>
      </c>
      <c r="J592" s="832" t="s">
        <v>3407</v>
      </c>
      <c r="K592" s="832" t="s">
        <v>3414</v>
      </c>
      <c r="L592" s="835">
        <v>566.19000000000005</v>
      </c>
      <c r="M592" s="835">
        <v>14720.94</v>
      </c>
      <c r="N592" s="832">
        <v>26</v>
      </c>
      <c r="O592" s="836">
        <v>9</v>
      </c>
      <c r="P592" s="835">
        <v>13022.37</v>
      </c>
      <c r="Q592" s="837">
        <v>0.88461538461538469</v>
      </c>
      <c r="R592" s="832">
        <v>23</v>
      </c>
      <c r="S592" s="837">
        <v>0.88461538461538458</v>
      </c>
      <c r="T592" s="836">
        <v>8</v>
      </c>
      <c r="U592" s="838">
        <v>0.88888888888888884</v>
      </c>
    </row>
    <row r="593" spans="1:21" ht="14.4" customHeight="1" x14ac:dyDescent="0.3">
      <c r="A593" s="831">
        <v>17</v>
      </c>
      <c r="B593" s="832" t="s">
        <v>2428</v>
      </c>
      <c r="C593" s="832" t="s">
        <v>2434</v>
      </c>
      <c r="D593" s="833" t="s">
        <v>5256</v>
      </c>
      <c r="E593" s="834" t="s">
        <v>2453</v>
      </c>
      <c r="F593" s="832" t="s">
        <v>2429</v>
      </c>
      <c r="G593" s="832" t="s">
        <v>3405</v>
      </c>
      <c r="H593" s="832" t="s">
        <v>596</v>
      </c>
      <c r="I593" s="832" t="s">
        <v>3415</v>
      </c>
      <c r="J593" s="832" t="s">
        <v>3416</v>
      </c>
      <c r="K593" s="832" t="s">
        <v>3417</v>
      </c>
      <c r="L593" s="835">
        <v>101.68</v>
      </c>
      <c r="M593" s="835">
        <v>406.72</v>
      </c>
      <c r="N593" s="832">
        <v>4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17</v>
      </c>
      <c r="B594" s="832" t="s">
        <v>2428</v>
      </c>
      <c r="C594" s="832" t="s">
        <v>2434</v>
      </c>
      <c r="D594" s="833" t="s">
        <v>5256</v>
      </c>
      <c r="E594" s="834" t="s">
        <v>2453</v>
      </c>
      <c r="F594" s="832" t="s">
        <v>2429</v>
      </c>
      <c r="G594" s="832" t="s">
        <v>3175</v>
      </c>
      <c r="H594" s="832" t="s">
        <v>649</v>
      </c>
      <c r="I594" s="832" t="s">
        <v>3418</v>
      </c>
      <c r="J594" s="832" t="s">
        <v>965</v>
      </c>
      <c r="K594" s="832" t="s">
        <v>3419</v>
      </c>
      <c r="L594" s="835">
        <v>132.6</v>
      </c>
      <c r="M594" s="835">
        <v>397.79999999999995</v>
      </c>
      <c r="N594" s="832">
        <v>3</v>
      </c>
      <c r="O594" s="836">
        <v>1.5</v>
      </c>
      <c r="P594" s="835">
        <v>265.2</v>
      </c>
      <c r="Q594" s="837">
        <v>0.66666666666666674</v>
      </c>
      <c r="R594" s="832">
        <v>2</v>
      </c>
      <c r="S594" s="837">
        <v>0.66666666666666663</v>
      </c>
      <c r="T594" s="836">
        <v>1</v>
      </c>
      <c r="U594" s="838">
        <v>0.66666666666666663</v>
      </c>
    </row>
    <row r="595" spans="1:21" ht="14.4" customHeight="1" x14ac:dyDescent="0.3">
      <c r="A595" s="831">
        <v>17</v>
      </c>
      <c r="B595" s="832" t="s">
        <v>2428</v>
      </c>
      <c r="C595" s="832" t="s">
        <v>2434</v>
      </c>
      <c r="D595" s="833" t="s">
        <v>5256</v>
      </c>
      <c r="E595" s="834" t="s">
        <v>2453</v>
      </c>
      <c r="F595" s="832" t="s">
        <v>2429</v>
      </c>
      <c r="G595" s="832" t="s">
        <v>3175</v>
      </c>
      <c r="H595" s="832" t="s">
        <v>649</v>
      </c>
      <c r="I595" s="832" t="s">
        <v>3420</v>
      </c>
      <c r="J595" s="832" t="s">
        <v>965</v>
      </c>
      <c r="K595" s="832" t="s">
        <v>3421</v>
      </c>
      <c r="L595" s="835">
        <v>397.8</v>
      </c>
      <c r="M595" s="835">
        <v>1591.2</v>
      </c>
      <c r="N595" s="832">
        <v>4</v>
      </c>
      <c r="O595" s="836">
        <v>3.5</v>
      </c>
      <c r="P595" s="835">
        <v>795.6</v>
      </c>
      <c r="Q595" s="837">
        <v>0.5</v>
      </c>
      <c r="R595" s="832">
        <v>2</v>
      </c>
      <c r="S595" s="837">
        <v>0.5</v>
      </c>
      <c r="T595" s="836">
        <v>2</v>
      </c>
      <c r="U595" s="838">
        <v>0.5714285714285714</v>
      </c>
    </row>
    <row r="596" spans="1:21" ht="14.4" customHeight="1" x14ac:dyDescent="0.3">
      <c r="A596" s="831">
        <v>17</v>
      </c>
      <c r="B596" s="832" t="s">
        <v>2428</v>
      </c>
      <c r="C596" s="832" t="s">
        <v>2434</v>
      </c>
      <c r="D596" s="833" t="s">
        <v>5256</v>
      </c>
      <c r="E596" s="834" t="s">
        <v>2453</v>
      </c>
      <c r="F596" s="832" t="s">
        <v>2429</v>
      </c>
      <c r="G596" s="832" t="s">
        <v>3175</v>
      </c>
      <c r="H596" s="832" t="s">
        <v>649</v>
      </c>
      <c r="I596" s="832" t="s">
        <v>3422</v>
      </c>
      <c r="J596" s="832" t="s">
        <v>965</v>
      </c>
      <c r="K596" s="832" t="s">
        <v>3423</v>
      </c>
      <c r="L596" s="835">
        <v>332.92</v>
      </c>
      <c r="M596" s="835">
        <v>998.76</v>
      </c>
      <c r="N596" s="832">
        <v>3</v>
      </c>
      <c r="O596" s="836">
        <v>2</v>
      </c>
      <c r="P596" s="835">
        <v>665.84</v>
      </c>
      <c r="Q596" s="837">
        <v>0.66666666666666674</v>
      </c>
      <c r="R596" s="832">
        <v>2</v>
      </c>
      <c r="S596" s="837">
        <v>0.66666666666666663</v>
      </c>
      <c r="T596" s="836">
        <v>1.5</v>
      </c>
      <c r="U596" s="838">
        <v>0.75</v>
      </c>
    </row>
    <row r="597" spans="1:21" ht="14.4" customHeight="1" x14ac:dyDescent="0.3">
      <c r="A597" s="831">
        <v>17</v>
      </c>
      <c r="B597" s="832" t="s">
        <v>2428</v>
      </c>
      <c r="C597" s="832" t="s">
        <v>2434</v>
      </c>
      <c r="D597" s="833" t="s">
        <v>5256</v>
      </c>
      <c r="E597" s="834" t="s">
        <v>2453</v>
      </c>
      <c r="F597" s="832" t="s">
        <v>2429</v>
      </c>
      <c r="G597" s="832" t="s">
        <v>3175</v>
      </c>
      <c r="H597" s="832" t="s">
        <v>649</v>
      </c>
      <c r="I597" s="832" t="s">
        <v>3176</v>
      </c>
      <c r="J597" s="832" t="s">
        <v>965</v>
      </c>
      <c r="K597" s="832" t="s">
        <v>3177</v>
      </c>
      <c r="L597" s="835">
        <v>998.76</v>
      </c>
      <c r="M597" s="835">
        <v>1997.52</v>
      </c>
      <c r="N597" s="832">
        <v>2</v>
      </c>
      <c r="O597" s="836">
        <v>2</v>
      </c>
      <c r="P597" s="835">
        <v>998.76</v>
      </c>
      <c r="Q597" s="837">
        <v>0.5</v>
      </c>
      <c r="R597" s="832">
        <v>1</v>
      </c>
      <c r="S597" s="837">
        <v>0.5</v>
      </c>
      <c r="T597" s="836">
        <v>1</v>
      </c>
      <c r="U597" s="838">
        <v>0.5</v>
      </c>
    </row>
    <row r="598" spans="1:21" ht="14.4" customHeight="1" x14ac:dyDescent="0.3">
      <c r="A598" s="831">
        <v>17</v>
      </c>
      <c r="B598" s="832" t="s">
        <v>2428</v>
      </c>
      <c r="C598" s="832" t="s">
        <v>2434</v>
      </c>
      <c r="D598" s="833" t="s">
        <v>5256</v>
      </c>
      <c r="E598" s="834" t="s">
        <v>2453</v>
      </c>
      <c r="F598" s="832" t="s">
        <v>2429</v>
      </c>
      <c r="G598" s="832" t="s">
        <v>3175</v>
      </c>
      <c r="H598" s="832" t="s">
        <v>649</v>
      </c>
      <c r="I598" s="832" t="s">
        <v>3424</v>
      </c>
      <c r="J598" s="832" t="s">
        <v>965</v>
      </c>
      <c r="K598" s="832" t="s">
        <v>3425</v>
      </c>
      <c r="L598" s="835">
        <v>1591.14</v>
      </c>
      <c r="M598" s="835">
        <v>52507.619999999995</v>
      </c>
      <c r="N598" s="832">
        <v>33</v>
      </c>
      <c r="O598" s="836">
        <v>13.5</v>
      </c>
      <c r="P598" s="835">
        <v>22275.959999999995</v>
      </c>
      <c r="Q598" s="837">
        <v>0.4242424242424242</v>
      </c>
      <c r="R598" s="832">
        <v>14</v>
      </c>
      <c r="S598" s="837">
        <v>0.42424242424242425</v>
      </c>
      <c r="T598" s="836">
        <v>6</v>
      </c>
      <c r="U598" s="838">
        <v>0.44444444444444442</v>
      </c>
    </row>
    <row r="599" spans="1:21" ht="14.4" customHeight="1" x14ac:dyDescent="0.3">
      <c r="A599" s="831">
        <v>17</v>
      </c>
      <c r="B599" s="832" t="s">
        <v>2428</v>
      </c>
      <c r="C599" s="832" t="s">
        <v>2434</v>
      </c>
      <c r="D599" s="833" t="s">
        <v>5256</v>
      </c>
      <c r="E599" s="834" t="s">
        <v>2453</v>
      </c>
      <c r="F599" s="832" t="s">
        <v>2429</v>
      </c>
      <c r="G599" s="832" t="s">
        <v>3175</v>
      </c>
      <c r="H599" s="832" t="s">
        <v>596</v>
      </c>
      <c r="I599" s="832" t="s">
        <v>3426</v>
      </c>
      <c r="J599" s="832" t="s">
        <v>3427</v>
      </c>
      <c r="K599" s="832" t="s">
        <v>3428</v>
      </c>
      <c r="L599" s="835">
        <v>1591.14</v>
      </c>
      <c r="M599" s="835">
        <v>4773.42</v>
      </c>
      <c r="N599" s="832">
        <v>3</v>
      </c>
      <c r="O599" s="836">
        <v>1</v>
      </c>
      <c r="P599" s="835">
        <v>3182.28</v>
      </c>
      <c r="Q599" s="837">
        <v>0.66666666666666674</v>
      </c>
      <c r="R599" s="832">
        <v>2</v>
      </c>
      <c r="S599" s="837">
        <v>0.66666666666666663</v>
      </c>
      <c r="T599" s="836">
        <v>0.5</v>
      </c>
      <c r="U599" s="838">
        <v>0.5</v>
      </c>
    </row>
    <row r="600" spans="1:21" ht="14.4" customHeight="1" x14ac:dyDescent="0.3">
      <c r="A600" s="831">
        <v>17</v>
      </c>
      <c r="B600" s="832" t="s">
        <v>2428</v>
      </c>
      <c r="C600" s="832" t="s">
        <v>2434</v>
      </c>
      <c r="D600" s="833" t="s">
        <v>5256</v>
      </c>
      <c r="E600" s="834" t="s">
        <v>2453</v>
      </c>
      <c r="F600" s="832" t="s">
        <v>2429</v>
      </c>
      <c r="G600" s="832" t="s">
        <v>3175</v>
      </c>
      <c r="H600" s="832" t="s">
        <v>649</v>
      </c>
      <c r="I600" s="832" t="s">
        <v>3429</v>
      </c>
      <c r="J600" s="832" t="s">
        <v>965</v>
      </c>
      <c r="K600" s="832" t="s">
        <v>3430</v>
      </c>
      <c r="L600" s="835">
        <v>530.38</v>
      </c>
      <c r="M600" s="835">
        <v>530.38</v>
      </c>
      <c r="N600" s="832">
        <v>1</v>
      </c>
      <c r="O600" s="836">
        <v>0.5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17</v>
      </c>
      <c r="B601" s="832" t="s">
        <v>2428</v>
      </c>
      <c r="C601" s="832" t="s">
        <v>2434</v>
      </c>
      <c r="D601" s="833" t="s">
        <v>5256</v>
      </c>
      <c r="E601" s="834" t="s">
        <v>2453</v>
      </c>
      <c r="F601" s="832" t="s">
        <v>2429</v>
      </c>
      <c r="G601" s="832" t="s">
        <v>3431</v>
      </c>
      <c r="H601" s="832" t="s">
        <v>596</v>
      </c>
      <c r="I601" s="832" t="s">
        <v>3432</v>
      </c>
      <c r="J601" s="832" t="s">
        <v>3433</v>
      </c>
      <c r="K601" s="832" t="s">
        <v>3434</v>
      </c>
      <c r="L601" s="835">
        <v>1547.5</v>
      </c>
      <c r="M601" s="835">
        <v>10832.5</v>
      </c>
      <c r="N601" s="832">
        <v>7</v>
      </c>
      <c r="O601" s="836">
        <v>3.5</v>
      </c>
      <c r="P601" s="835">
        <v>10832.5</v>
      </c>
      <c r="Q601" s="837">
        <v>1</v>
      </c>
      <c r="R601" s="832">
        <v>7</v>
      </c>
      <c r="S601" s="837">
        <v>1</v>
      </c>
      <c r="T601" s="836">
        <v>3.5</v>
      </c>
      <c r="U601" s="838">
        <v>1</v>
      </c>
    </row>
    <row r="602" spans="1:21" ht="14.4" customHeight="1" x14ac:dyDescent="0.3">
      <c r="A602" s="831">
        <v>17</v>
      </c>
      <c r="B602" s="832" t="s">
        <v>2428</v>
      </c>
      <c r="C602" s="832" t="s">
        <v>2434</v>
      </c>
      <c r="D602" s="833" t="s">
        <v>5256</v>
      </c>
      <c r="E602" s="834" t="s">
        <v>2453</v>
      </c>
      <c r="F602" s="832" t="s">
        <v>2429</v>
      </c>
      <c r="G602" s="832" t="s">
        <v>3431</v>
      </c>
      <c r="H602" s="832" t="s">
        <v>596</v>
      </c>
      <c r="I602" s="832" t="s">
        <v>3435</v>
      </c>
      <c r="J602" s="832" t="s">
        <v>3433</v>
      </c>
      <c r="K602" s="832" t="s">
        <v>3436</v>
      </c>
      <c r="L602" s="835">
        <v>3095.02</v>
      </c>
      <c r="M602" s="835">
        <v>164036.06</v>
      </c>
      <c r="N602" s="832">
        <v>53</v>
      </c>
      <c r="O602" s="836">
        <v>7</v>
      </c>
      <c r="P602" s="835">
        <v>95945.62</v>
      </c>
      <c r="Q602" s="837">
        <v>0.58490566037735847</v>
      </c>
      <c r="R602" s="832">
        <v>31</v>
      </c>
      <c r="S602" s="837">
        <v>0.58490566037735847</v>
      </c>
      <c r="T602" s="836">
        <v>3</v>
      </c>
      <c r="U602" s="838">
        <v>0.42857142857142855</v>
      </c>
    </row>
    <row r="603" spans="1:21" ht="14.4" customHeight="1" x14ac:dyDescent="0.3">
      <c r="A603" s="831">
        <v>17</v>
      </c>
      <c r="B603" s="832" t="s">
        <v>2428</v>
      </c>
      <c r="C603" s="832" t="s">
        <v>2434</v>
      </c>
      <c r="D603" s="833" t="s">
        <v>5256</v>
      </c>
      <c r="E603" s="834" t="s">
        <v>2453</v>
      </c>
      <c r="F603" s="832" t="s">
        <v>2429</v>
      </c>
      <c r="G603" s="832" t="s">
        <v>3431</v>
      </c>
      <c r="H603" s="832" t="s">
        <v>596</v>
      </c>
      <c r="I603" s="832" t="s">
        <v>3437</v>
      </c>
      <c r="J603" s="832" t="s">
        <v>3433</v>
      </c>
      <c r="K603" s="832" t="s">
        <v>3438</v>
      </c>
      <c r="L603" s="835">
        <v>2321.25</v>
      </c>
      <c r="M603" s="835">
        <v>23212.5</v>
      </c>
      <c r="N603" s="832">
        <v>10</v>
      </c>
      <c r="O603" s="836">
        <v>1</v>
      </c>
      <c r="P603" s="835">
        <v>16248.75</v>
      </c>
      <c r="Q603" s="837">
        <v>0.7</v>
      </c>
      <c r="R603" s="832">
        <v>7</v>
      </c>
      <c r="S603" s="837">
        <v>0.7</v>
      </c>
      <c r="T603" s="836">
        <v>0.5</v>
      </c>
      <c r="U603" s="838">
        <v>0.5</v>
      </c>
    </row>
    <row r="604" spans="1:21" ht="14.4" customHeight="1" x14ac:dyDescent="0.3">
      <c r="A604" s="831">
        <v>17</v>
      </c>
      <c r="B604" s="832" t="s">
        <v>2428</v>
      </c>
      <c r="C604" s="832" t="s">
        <v>2434</v>
      </c>
      <c r="D604" s="833" t="s">
        <v>5256</v>
      </c>
      <c r="E604" s="834" t="s">
        <v>2453</v>
      </c>
      <c r="F604" s="832" t="s">
        <v>2429</v>
      </c>
      <c r="G604" s="832" t="s">
        <v>2776</v>
      </c>
      <c r="H604" s="832" t="s">
        <v>649</v>
      </c>
      <c r="I604" s="832" t="s">
        <v>2119</v>
      </c>
      <c r="J604" s="832" t="s">
        <v>2120</v>
      </c>
      <c r="K604" s="832" t="s">
        <v>2121</v>
      </c>
      <c r="L604" s="835">
        <v>122.96</v>
      </c>
      <c r="M604" s="835">
        <v>1106.6399999999999</v>
      </c>
      <c r="N604" s="832">
        <v>9</v>
      </c>
      <c r="O604" s="836">
        <v>4</v>
      </c>
      <c r="P604" s="835">
        <v>737.76</v>
      </c>
      <c r="Q604" s="837">
        <v>0.66666666666666674</v>
      </c>
      <c r="R604" s="832">
        <v>6</v>
      </c>
      <c r="S604" s="837">
        <v>0.66666666666666663</v>
      </c>
      <c r="T604" s="836">
        <v>2.5</v>
      </c>
      <c r="U604" s="838">
        <v>0.625</v>
      </c>
    </row>
    <row r="605" spans="1:21" ht="14.4" customHeight="1" x14ac:dyDescent="0.3">
      <c r="A605" s="831">
        <v>17</v>
      </c>
      <c r="B605" s="832" t="s">
        <v>2428</v>
      </c>
      <c r="C605" s="832" t="s">
        <v>2434</v>
      </c>
      <c r="D605" s="833" t="s">
        <v>5256</v>
      </c>
      <c r="E605" s="834" t="s">
        <v>2453</v>
      </c>
      <c r="F605" s="832" t="s">
        <v>2429</v>
      </c>
      <c r="G605" s="832" t="s">
        <v>2776</v>
      </c>
      <c r="H605" s="832" t="s">
        <v>649</v>
      </c>
      <c r="I605" s="832" t="s">
        <v>2320</v>
      </c>
      <c r="J605" s="832" t="s">
        <v>2120</v>
      </c>
      <c r="K605" s="832" t="s">
        <v>2321</v>
      </c>
      <c r="L605" s="835">
        <v>245.91</v>
      </c>
      <c r="M605" s="835">
        <v>2950.92</v>
      </c>
      <c r="N605" s="832">
        <v>12</v>
      </c>
      <c r="O605" s="836">
        <v>3.5</v>
      </c>
      <c r="P605" s="835">
        <v>1721.37</v>
      </c>
      <c r="Q605" s="837">
        <v>0.58333333333333326</v>
      </c>
      <c r="R605" s="832">
        <v>7</v>
      </c>
      <c r="S605" s="837">
        <v>0.58333333333333337</v>
      </c>
      <c r="T605" s="836">
        <v>2.5</v>
      </c>
      <c r="U605" s="838">
        <v>0.7142857142857143</v>
      </c>
    </row>
    <row r="606" spans="1:21" ht="14.4" customHeight="1" x14ac:dyDescent="0.3">
      <c r="A606" s="831">
        <v>17</v>
      </c>
      <c r="B606" s="832" t="s">
        <v>2428</v>
      </c>
      <c r="C606" s="832" t="s">
        <v>2434</v>
      </c>
      <c r="D606" s="833" t="s">
        <v>5256</v>
      </c>
      <c r="E606" s="834" t="s">
        <v>2453</v>
      </c>
      <c r="F606" s="832" t="s">
        <v>2429</v>
      </c>
      <c r="G606" s="832" t="s">
        <v>2786</v>
      </c>
      <c r="H606" s="832" t="s">
        <v>649</v>
      </c>
      <c r="I606" s="832" t="s">
        <v>2073</v>
      </c>
      <c r="J606" s="832" t="s">
        <v>911</v>
      </c>
      <c r="K606" s="832" t="s">
        <v>912</v>
      </c>
      <c r="L606" s="835">
        <v>0</v>
      </c>
      <c r="M606" s="835">
        <v>0</v>
      </c>
      <c r="N606" s="832">
        <v>45</v>
      </c>
      <c r="O606" s="836">
        <v>12</v>
      </c>
      <c r="P606" s="835">
        <v>0</v>
      </c>
      <c r="Q606" s="837"/>
      <c r="R606" s="832">
        <v>20</v>
      </c>
      <c r="S606" s="837">
        <v>0.44444444444444442</v>
      </c>
      <c r="T606" s="836">
        <v>6</v>
      </c>
      <c r="U606" s="838">
        <v>0.5</v>
      </c>
    </row>
    <row r="607" spans="1:21" ht="14.4" customHeight="1" x14ac:dyDescent="0.3">
      <c r="A607" s="831">
        <v>17</v>
      </c>
      <c r="B607" s="832" t="s">
        <v>2428</v>
      </c>
      <c r="C607" s="832" t="s">
        <v>2434</v>
      </c>
      <c r="D607" s="833" t="s">
        <v>5256</v>
      </c>
      <c r="E607" s="834" t="s">
        <v>2453</v>
      </c>
      <c r="F607" s="832" t="s">
        <v>2429</v>
      </c>
      <c r="G607" s="832" t="s">
        <v>2786</v>
      </c>
      <c r="H607" s="832" t="s">
        <v>596</v>
      </c>
      <c r="I607" s="832" t="s">
        <v>3439</v>
      </c>
      <c r="J607" s="832" t="s">
        <v>878</v>
      </c>
      <c r="K607" s="832" t="s">
        <v>879</v>
      </c>
      <c r="L607" s="835">
        <v>0</v>
      </c>
      <c r="M607" s="835">
        <v>0</v>
      </c>
      <c r="N607" s="832">
        <v>3</v>
      </c>
      <c r="O607" s="836">
        <v>1</v>
      </c>
      <c r="P607" s="835"/>
      <c r="Q607" s="837"/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17</v>
      </c>
      <c r="B608" s="832" t="s">
        <v>2428</v>
      </c>
      <c r="C608" s="832" t="s">
        <v>2434</v>
      </c>
      <c r="D608" s="833" t="s">
        <v>5256</v>
      </c>
      <c r="E608" s="834" t="s">
        <v>2453</v>
      </c>
      <c r="F608" s="832" t="s">
        <v>2429</v>
      </c>
      <c r="G608" s="832" t="s">
        <v>3263</v>
      </c>
      <c r="H608" s="832" t="s">
        <v>596</v>
      </c>
      <c r="I608" s="832" t="s">
        <v>3440</v>
      </c>
      <c r="J608" s="832" t="s">
        <v>1287</v>
      </c>
      <c r="K608" s="832" t="s">
        <v>3441</v>
      </c>
      <c r="L608" s="835">
        <v>210.38</v>
      </c>
      <c r="M608" s="835">
        <v>420.76</v>
      </c>
      <c r="N608" s="832">
        <v>2</v>
      </c>
      <c r="O608" s="836">
        <v>1</v>
      </c>
      <c r="P608" s="835">
        <v>420.76</v>
      </c>
      <c r="Q608" s="837">
        <v>1</v>
      </c>
      <c r="R608" s="832">
        <v>2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17</v>
      </c>
      <c r="B609" s="832" t="s">
        <v>2428</v>
      </c>
      <c r="C609" s="832" t="s">
        <v>2434</v>
      </c>
      <c r="D609" s="833" t="s">
        <v>5256</v>
      </c>
      <c r="E609" s="834" t="s">
        <v>2453</v>
      </c>
      <c r="F609" s="832" t="s">
        <v>2429</v>
      </c>
      <c r="G609" s="832" t="s">
        <v>2832</v>
      </c>
      <c r="H609" s="832" t="s">
        <v>596</v>
      </c>
      <c r="I609" s="832" t="s">
        <v>2833</v>
      </c>
      <c r="J609" s="832" t="s">
        <v>1002</v>
      </c>
      <c r="K609" s="832" t="s">
        <v>2053</v>
      </c>
      <c r="L609" s="835">
        <v>122.73</v>
      </c>
      <c r="M609" s="835">
        <v>3927.3599999999997</v>
      </c>
      <c r="N609" s="832">
        <v>32</v>
      </c>
      <c r="O609" s="836">
        <v>4</v>
      </c>
      <c r="P609" s="835">
        <v>1350.03</v>
      </c>
      <c r="Q609" s="837">
        <v>0.34375</v>
      </c>
      <c r="R609" s="832">
        <v>11</v>
      </c>
      <c r="S609" s="837">
        <v>0.34375</v>
      </c>
      <c r="T609" s="836">
        <v>2</v>
      </c>
      <c r="U609" s="838">
        <v>0.5</v>
      </c>
    </row>
    <row r="610" spans="1:21" ht="14.4" customHeight="1" x14ac:dyDescent="0.3">
      <c r="A610" s="831">
        <v>17</v>
      </c>
      <c r="B610" s="832" t="s">
        <v>2428</v>
      </c>
      <c r="C610" s="832" t="s">
        <v>2434</v>
      </c>
      <c r="D610" s="833" t="s">
        <v>5256</v>
      </c>
      <c r="E610" s="834" t="s">
        <v>2453</v>
      </c>
      <c r="F610" s="832" t="s">
        <v>2429</v>
      </c>
      <c r="G610" s="832" t="s">
        <v>3442</v>
      </c>
      <c r="H610" s="832" t="s">
        <v>596</v>
      </c>
      <c r="I610" s="832" t="s">
        <v>3443</v>
      </c>
      <c r="J610" s="832" t="s">
        <v>3444</v>
      </c>
      <c r="K610" s="832" t="s">
        <v>937</v>
      </c>
      <c r="L610" s="835">
        <v>77.13</v>
      </c>
      <c r="M610" s="835">
        <v>154.26</v>
      </c>
      <c r="N610" s="832">
        <v>2</v>
      </c>
      <c r="O610" s="836">
        <v>0.5</v>
      </c>
      <c r="P610" s="835">
        <v>154.26</v>
      </c>
      <c r="Q610" s="837">
        <v>1</v>
      </c>
      <c r="R610" s="832">
        <v>2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17</v>
      </c>
      <c r="B611" s="832" t="s">
        <v>2428</v>
      </c>
      <c r="C611" s="832" t="s">
        <v>2434</v>
      </c>
      <c r="D611" s="833" t="s">
        <v>5256</v>
      </c>
      <c r="E611" s="834" t="s">
        <v>2453</v>
      </c>
      <c r="F611" s="832" t="s">
        <v>2429</v>
      </c>
      <c r="G611" s="832" t="s">
        <v>3445</v>
      </c>
      <c r="H611" s="832" t="s">
        <v>596</v>
      </c>
      <c r="I611" s="832" t="s">
        <v>3446</v>
      </c>
      <c r="J611" s="832" t="s">
        <v>3447</v>
      </c>
      <c r="K611" s="832" t="s">
        <v>2136</v>
      </c>
      <c r="L611" s="835">
        <v>77.13</v>
      </c>
      <c r="M611" s="835">
        <v>77.13</v>
      </c>
      <c r="N611" s="832">
        <v>1</v>
      </c>
      <c r="O611" s="836">
        <v>1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17</v>
      </c>
      <c r="B612" s="832" t="s">
        <v>2428</v>
      </c>
      <c r="C612" s="832" t="s">
        <v>2434</v>
      </c>
      <c r="D612" s="833" t="s">
        <v>5256</v>
      </c>
      <c r="E612" s="834" t="s">
        <v>2453</v>
      </c>
      <c r="F612" s="832" t="s">
        <v>2429</v>
      </c>
      <c r="G612" s="832" t="s">
        <v>2834</v>
      </c>
      <c r="H612" s="832" t="s">
        <v>596</v>
      </c>
      <c r="I612" s="832" t="s">
        <v>2835</v>
      </c>
      <c r="J612" s="832" t="s">
        <v>2836</v>
      </c>
      <c r="K612" s="832" t="s">
        <v>2837</v>
      </c>
      <c r="L612" s="835">
        <v>93.96</v>
      </c>
      <c r="M612" s="835">
        <v>93.96</v>
      </c>
      <c r="N612" s="832">
        <v>1</v>
      </c>
      <c r="O612" s="836">
        <v>1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17</v>
      </c>
      <c r="B613" s="832" t="s">
        <v>2428</v>
      </c>
      <c r="C613" s="832" t="s">
        <v>2434</v>
      </c>
      <c r="D613" s="833" t="s">
        <v>5256</v>
      </c>
      <c r="E613" s="834" t="s">
        <v>2453</v>
      </c>
      <c r="F613" s="832" t="s">
        <v>2429</v>
      </c>
      <c r="G613" s="832" t="s">
        <v>2841</v>
      </c>
      <c r="H613" s="832" t="s">
        <v>596</v>
      </c>
      <c r="I613" s="832" t="s">
        <v>2842</v>
      </c>
      <c r="J613" s="832" t="s">
        <v>1280</v>
      </c>
      <c r="K613" s="832" t="s">
        <v>2843</v>
      </c>
      <c r="L613" s="835">
        <v>264</v>
      </c>
      <c r="M613" s="835">
        <v>6600</v>
      </c>
      <c r="N613" s="832">
        <v>25</v>
      </c>
      <c r="O613" s="836">
        <v>12.5</v>
      </c>
      <c r="P613" s="835">
        <v>3168</v>
      </c>
      <c r="Q613" s="837">
        <v>0.48</v>
      </c>
      <c r="R613" s="832">
        <v>12</v>
      </c>
      <c r="S613" s="837">
        <v>0.48</v>
      </c>
      <c r="T613" s="836">
        <v>6.5</v>
      </c>
      <c r="U613" s="838">
        <v>0.52</v>
      </c>
    </row>
    <row r="614" spans="1:21" ht="14.4" customHeight="1" x14ac:dyDescent="0.3">
      <c r="A614" s="831">
        <v>17</v>
      </c>
      <c r="B614" s="832" t="s">
        <v>2428</v>
      </c>
      <c r="C614" s="832" t="s">
        <v>2434</v>
      </c>
      <c r="D614" s="833" t="s">
        <v>5256</v>
      </c>
      <c r="E614" s="834" t="s">
        <v>2453</v>
      </c>
      <c r="F614" s="832" t="s">
        <v>2429</v>
      </c>
      <c r="G614" s="832" t="s">
        <v>2841</v>
      </c>
      <c r="H614" s="832" t="s">
        <v>596</v>
      </c>
      <c r="I614" s="832" t="s">
        <v>2844</v>
      </c>
      <c r="J614" s="832" t="s">
        <v>1594</v>
      </c>
      <c r="K614" s="832" t="s">
        <v>2845</v>
      </c>
      <c r="L614" s="835">
        <v>65.989999999999995</v>
      </c>
      <c r="M614" s="835">
        <v>263.95999999999998</v>
      </c>
      <c r="N614" s="832">
        <v>4</v>
      </c>
      <c r="O614" s="836">
        <v>2.5</v>
      </c>
      <c r="P614" s="835">
        <v>131.97999999999999</v>
      </c>
      <c r="Q614" s="837">
        <v>0.5</v>
      </c>
      <c r="R614" s="832">
        <v>2</v>
      </c>
      <c r="S614" s="837">
        <v>0.5</v>
      </c>
      <c r="T614" s="836">
        <v>1.5</v>
      </c>
      <c r="U614" s="838">
        <v>0.6</v>
      </c>
    </row>
    <row r="615" spans="1:21" ht="14.4" customHeight="1" x14ac:dyDescent="0.3">
      <c r="A615" s="831">
        <v>17</v>
      </c>
      <c r="B615" s="832" t="s">
        <v>2428</v>
      </c>
      <c r="C615" s="832" t="s">
        <v>2434</v>
      </c>
      <c r="D615" s="833" t="s">
        <v>5256</v>
      </c>
      <c r="E615" s="834" t="s">
        <v>2453</v>
      </c>
      <c r="F615" s="832" t="s">
        <v>2429</v>
      </c>
      <c r="G615" s="832" t="s">
        <v>3101</v>
      </c>
      <c r="H615" s="832" t="s">
        <v>596</v>
      </c>
      <c r="I615" s="832" t="s">
        <v>3102</v>
      </c>
      <c r="J615" s="832" t="s">
        <v>689</v>
      </c>
      <c r="K615" s="832" t="s">
        <v>3103</v>
      </c>
      <c r="L615" s="835">
        <v>311.02</v>
      </c>
      <c r="M615" s="835">
        <v>622.04</v>
      </c>
      <c r="N615" s="832">
        <v>2</v>
      </c>
      <c r="O615" s="836">
        <v>1.5</v>
      </c>
      <c r="P615" s="835">
        <v>311.02</v>
      </c>
      <c r="Q615" s="837">
        <v>0.5</v>
      </c>
      <c r="R615" s="832">
        <v>1</v>
      </c>
      <c r="S615" s="837">
        <v>0.5</v>
      </c>
      <c r="T615" s="836">
        <v>1</v>
      </c>
      <c r="U615" s="838">
        <v>0.66666666666666663</v>
      </c>
    </row>
    <row r="616" spans="1:21" ht="14.4" customHeight="1" x14ac:dyDescent="0.3">
      <c r="A616" s="831">
        <v>17</v>
      </c>
      <c r="B616" s="832" t="s">
        <v>2428</v>
      </c>
      <c r="C616" s="832" t="s">
        <v>2434</v>
      </c>
      <c r="D616" s="833" t="s">
        <v>5256</v>
      </c>
      <c r="E616" s="834" t="s">
        <v>2453</v>
      </c>
      <c r="F616" s="832" t="s">
        <v>2429</v>
      </c>
      <c r="G616" s="832" t="s">
        <v>2866</v>
      </c>
      <c r="H616" s="832" t="s">
        <v>649</v>
      </c>
      <c r="I616" s="832" t="s">
        <v>3448</v>
      </c>
      <c r="J616" s="832" t="s">
        <v>3449</v>
      </c>
      <c r="K616" s="832" t="s">
        <v>2283</v>
      </c>
      <c r="L616" s="835">
        <v>0</v>
      </c>
      <c r="M616" s="835">
        <v>0</v>
      </c>
      <c r="N616" s="832">
        <v>2</v>
      </c>
      <c r="O616" s="836">
        <v>1</v>
      </c>
      <c r="P616" s="835"/>
      <c r="Q616" s="837"/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17</v>
      </c>
      <c r="B617" s="832" t="s">
        <v>2428</v>
      </c>
      <c r="C617" s="832" t="s">
        <v>2434</v>
      </c>
      <c r="D617" s="833" t="s">
        <v>5256</v>
      </c>
      <c r="E617" s="834" t="s">
        <v>2453</v>
      </c>
      <c r="F617" s="832" t="s">
        <v>2429</v>
      </c>
      <c r="G617" s="832" t="s">
        <v>2867</v>
      </c>
      <c r="H617" s="832" t="s">
        <v>596</v>
      </c>
      <c r="I617" s="832" t="s">
        <v>2869</v>
      </c>
      <c r="J617" s="832" t="s">
        <v>884</v>
      </c>
      <c r="K617" s="832" t="s">
        <v>2870</v>
      </c>
      <c r="L617" s="835">
        <v>0</v>
      </c>
      <c r="M617" s="835">
        <v>0</v>
      </c>
      <c r="N617" s="832">
        <v>1</v>
      </c>
      <c r="O617" s="836">
        <v>1</v>
      </c>
      <c r="P617" s="835"/>
      <c r="Q617" s="837"/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17</v>
      </c>
      <c r="B618" s="832" t="s">
        <v>2428</v>
      </c>
      <c r="C618" s="832" t="s">
        <v>2434</v>
      </c>
      <c r="D618" s="833" t="s">
        <v>5256</v>
      </c>
      <c r="E618" s="834" t="s">
        <v>2453</v>
      </c>
      <c r="F618" s="832" t="s">
        <v>2429</v>
      </c>
      <c r="G618" s="832" t="s">
        <v>2871</v>
      </c>
      <c r="H618" s="832" t="s">
        <v>649</v>
      </c>
      <c r="I618" s="832" t="s">
        <v>2116</v>
      </c>
      <c r="J618" s="832" t="s">
        <v>1051</v>
      </c>
      <c r="K618" s="832" t="s">
        <v>2117</v>
      </c>
      <c r="L618" s="835">
        <v>0</v>
      </c>
      <c r="M618" s="835">
        <v>0</v>
      </c>
      <c r="N618" s="832">
        <v>3</v>
      </c>
      <c r="O618" s="836">
        <v>3</v>
      </c>
      <c r="P618" s="835">
        <v>0</v>
      </c>
      <c r="Q618" s="837"/>
      <c r="R618" s="832">
        <v>2</v>
      </c>
      <c r="S618" s="837">
        <v>0.66666666666666663</v>
      </c>
      <c r="T618" s="836">
        <v>2</v>
      </c>
      <c r="U618" s="838">
        <v>0.66666666666666663</v>
      </c>
    </row>
    <row r="619" spans="1:21" ht="14.4" customHeight="1" x14ac:dyDescent="0.3">
      <c r="A619" s="831">
        <v>17</v>
      </c>
      <c r="B619" s="832" t="s">
        <v>2428</v>
      </c>
      <c r="C619" s="832" t="s">
        <v>2434</v>
      </c>
      <c r="D619" s="833" t="s">
        <v>5256</v>
      </c>
      <c r="E619" s="834" t="s">
        <v>2453</v>
      </c>
      <c r="F619" s="832" t="s">
        <v>2429</v>
      </c>
      <c r="G619" s="832" t="s">
        <v>2896</v>
      </c>
      <c r="H619" s="832" t="s">
        <v>596</v>
      </c>
      <c r="I619" s="832" t="s">
        <v>2897</v>
      </c>
      <c r="J619" s="832" t="s">
        <v>2898</v>
      </c>
      <c r="K619" s="832" t="s">
        <v>2899</v>
      </c>
      <c r="L619" s="835">
        <v>275.77999999999997</v>
      </c>
      <c r="M619" s="835">
        <v>1930.4599999999998</v>
      </c>
      <c r="N619" s="832">
        <v>7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17</v>
      </c>
      <c r="B620" s="832" t="s">
        <v>2428</v>
      </c>
      <c r="C620" s="832" t="s">
        <v>2434</v>
      </c>
      <c r="D620" s="833" t="s">
        <v>5256</v>
      </c>
      <c r="E620" s="834" t="s">
        <v>2453</v>
      </c>
      <c r="F620" s="832" t="s">
        <v>2429</v>
      </c>
      <c r="G620" s="832" t="s">
        <v>3450</v>
      </c>
      <c r="H620" s="832" t="s">
        <v>596</v>
      </c>
      <c r="I620" s="832" t="s">
        <v>3451</v>
      </c>
      <c r="J620" s="832" t="s">
        <v>3452</v>
      </c>
      <c r="K620" s="832" t="s">
        <v>3453</v>
      </c>
      <c r="L620" s="835">
        <v>3903.32</v>
      </c>
      <c r="M620" s="835">
        <v>50743.16</v>
      </c>
      <c r="N620" s="832">
        <v>13</v>
      </c>
      <c r="O620" s="836">
        <v>3.5</v>
      </c>
      <c r="P620" s="835">
        <v>35129.880000000005</v>
      </c>
      <c r="Q620" s="837">
        <v>0.6923076923076924</v>
      </c>
      <c r="R620" s="832">
        <v>9</v>
      </c>
      <c r="S620" s="837">
        <v>0.69230769230769229</v>
      </c>
      <c r="T620" s="836">
        <v>2.5</v>
      </c>
      <c r="U620" s="838">
        <v>0.7142857142857143</v>
      </c>
    </row>
    <row r="621" spans="1:21" ht="14.4" customHeight="1" x14ac:dyDescent="0.3">
      <c r="A621" s="831">
        <v>17</v>
      </c>
      <c r="B621" s="832" t="s">
        <v>2428</v>
      </c>
      <c r="C621" s="832" t="s">
        <v>2434</v>
      </c>
      <c r="D621" s="833" t="s">
        <v>5256</v>
      </c>
      <c r="E621" s="834" t="s">
        <v>2453</v>
      </c>
      <c r="F621" s="832" t="s">
        <v>2429</v>
      </c>
      <c r="G621" s="832" t="s">
        <v>3454</v>
      </c>
      <c r="H621" s="832" t="s">
        <v>596</v>
      </c>
      <c r="I621" s="832" t="s">
        <v>3455</v>
      </c>
      <c r="J621" s="832" t="s">
        <v>3456</v>
      </c>
      <c r="K621" s="832" t="s">
        <v>3457</v>
      </c>
      <c r="L621" s="835">
        <v>414.07</v>
      </c>
      <c r="M621" s="835">
        <v>828.14</v>
      </c>
      <c r="N621" s="832">
        <v>2</v>
      </c>
      <c r="O621" s="836">
        <v>0.5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17</v>
      </c>
      <c r="B622" s="832" t="s">
        <v>2428</v>
      </c>
      <c r="C622" s="832" t="s">
        <v>2434</v>
      </c>
      <c r="D622" s="833" t="s">
        <v>5256</v>
      </c>
      <c r="E622" s="834" t="s">
        <v>2453</v>
      </c>
      <c r="F622" s="832" t="s">
        <v>2429</v>
      </c>
      <c r="G622" s="832" t="s">
        <v>2906</v>
      </c>
      <c r="H622" s="832" t="s">
        <v>596</v>
      </c>
      <c r="I622" s="832" t="s">
        <v>3124</v>
      </c>
      <c r="J622" s="832" t="s">
        <v>3122</v>
      </c>
      <c r="K622" s="832" t="s">
        <v>3125</v>
      </c>
      <c r="L622" s="835">
        <v>50.32</v>
      </c>
      <c r="M622" s="835">
        <v>150.96</v>
      </c>
      <c r="N622" s="832">
        <v>3</v>
      </c>
      <c r="O622" s="836">
        <v>1</v>
      </c>
      <c r="P622" s="835">
        <v>150.96</v>
      </c>
      <c r="Q622" s="837">
        <v>1</v>
      </c>
      <c r="R622" s="832">
        <v>3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17</v>
      </c>
      <c r="B623" s="832" t="s">
        <v>2428</v>
      </c>
      <c r="C623" s="832" t="s">
        <v>2434</v>
      </c>
      <c r="D623" s="833" t="s">
        <v>5256</v>
      </c>
      <c r="E623" s="834" t="s">
        <v>2453</v>
      </c>
      <c r="F623" s="832" t="s">
        <v>2429</v>
      </c>
      <c r="G623" s="832" t="s">
        <v>2906</v>
      </c>
      <c r="H623" s="832" t="s">
        <v>596</v>
      </c>
      <c r="I623" s="832" t="s">
        <v>3458</v>
      </c>
      <c r="J623" s="832" t="s">
        <v>3122</v>
      </c>
      <c r="K623" s="832" t="s">
        <v>3459</v>
      </c>
      <c r="L623" s="835">
        <v>99.94</v>
      </c>
      <c r="M623" s="835">
        <v>1399.1599999999999</v>
      </c>
      <c r="N623" s="832">
        <v>14</v>
      </c>
      <c r="O623" s="836">
        <v>3.5</v>
      </c>
      <c r="P623" s="835">
        <v>699.57999999999993</v>
      </c>
      <c r="Q623" s="837">
        <v>0.5</v>
      </c>
      <c r="R623" s="832">
        <v>7</v>
      </c>
      <c r="S623" s="837">
        <v>0.5</v>
      </c>
      <c r="T623" s="836">
        <v>1.5</v>
      </c>
      <c r="U623" s="838">
        <v>0.42857142857142855</v>
      </c>
    </row>
    <row r="624" spans="1:21" ht="14.4" customHeight="1" x14ac:dyDescent="0.3">
      <c r="A624" s="831">
        <v>17</v>
      </c>
      <c r="B624" s="832" t="s">
        <v>2428</v>
      </c>
      <c r="C624" s="832" t="s">
        <v>2434</v>
      </c>
      <c r="D624" s="833" t="s">
        <v>5256</v>
      </c>
      <c r="E624" s="834" t="s">
        <v>2453</v>
      </c>
      <c r="F624" s="832" t="s">
        <v>2429</v>
      </c>
      <c r="G624" s="832" t="s">
        <v>2906</v>
      </c>
      <c r="H624" s="832" t="s">
        <v>596</v>
      </c>
      <c r="I624" s="832" t="s">
        <v>3460</v>
      </c>
      <c r="J624" s="832" t="s">
        <v>1045</v>
      </c>
      <c r="K624" s="832" t="s">
        <v>1047</v>
      </c>
      <c r="L624" s="835">
        <v>50.32</v>
      </c>
      <c r="M624" s="835">
        <v>100.64</v>
      </c>
      <c r="N624" s="832">
        <v>2</v>
      </c>
      <c r="O624" s="836">
        <v>1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17</v>
      </c>
      <c r="B625" s="832" t="s">
        <v>2428</v>
      </c>
      <c r="C625" s="832" t="s">
        <v>2434</v>
      </c>
      <c r="D625" s="833" t="s">
        <v>5256</v>
      </c>
      <c r="E625" s="834" t="s">
        <v>2453</v>
      </c>
      <c r="F625" s="832" t="s">
        <v>2429</v>
      </c>
      <c r="G625" s="832" t="s">
        <v>2906</v>
      </c>
      <c r="H625" s="832" t="s">
        <v>596</v>
      </c>
      <c r="I625" s="832" t="s">
        <v>2907</v>
      </c>
      <c r="J625" s="832" t="s">
        <v>2908</v>
      </c>
      <c r="K625" s="832" t="s">
        <v>2909</v>
      </c>
      <c r="L625" s="835">
        <v>99.94</v>
      </c>
      <c r="M625" s="835">
        <v>299.82</v>
      </c>
      <c r="N625" s="832">
        <v>3</v>
      </c>
      <c r="O625" s="836">
        <v>0.5</v>
      </c>
      <c r="P625" s="835">
        <v>299.82</v>
      </c>
      <c r="Q625" s="837">
        <v>1</v>
      </c>
      <c r="R625" s="832">
        <v>3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17</v>
      </c>
      <c r="B626" s="832" t="s">
        <v>2428</v>
      </c>
      <c r="C626" s="832" t="s">
        <v>2434</v>
      </c>
      <c r="D626" s="833" t="s">
        <v>5256</v>
      </c>
      <c r="E626" s="834" t="s">
        <v>2453</v>
      </c>
      <c r="F626" s="832" t="s">
        <v>2429</v>
      </c>
      <c r="G626" s="832" t="s">
        <v>2906</v>
      </c>
      <c r="H626" s="832" t="s">
        <v>596</v>
      </c>
      <c r="I626" s="832" t="s">
        <v>2910</v>
      </c>
      <c r="J626" s="832" t="s">
        <v>1045</v>
      </c>
      <c r="K626" s="832" t="s">
        <v>2911</v>
      </c>
      <c r="L626" s="835">
        <v>50.32</v>
      </c>
      <c r="M626" s="835">
        <v>1107.04</v>
      </c>
      <c r="N626" s="832">
        <v>22</v>
      </c>
      <c r="O626" s="836">
        <v>6.5</v>
      </c>
      <c r="P626" s="835">
        <v>150.96</v>
      </c>
      <c r="Q626" s="837">
        <v>0.13636363636363638</v>
      </c>
      <c r="R626" s="832">
        <v>3</v>
      </c>
      <c r="S626" s="837">
        <v>0.13636363636363635</v>
      </c>
      <c r="T626" s="836">
        <v>1.5</v>
      </c>
      <c r="U626" s="838">
        <v>0.23076923076923078</v>
      </c>
    </row>
    <row r="627" spans="1:21" ht="14.4" customHeight="1" x14ac:dyDescent="0.3">
      <c r="A627" s="831">
        <v>17</v>
      </c>
      <c r="B627" s="832" t="s">
        <v>2428</v>
      </c>
      <c r="C627" s="832" t="s">
        <v>2434</v>
      </c>
      <c r="D627" s="833" t="s">
        <v>5256</v>
      </c>
      <c r="E627" s="834" t="s">
        <v>2453</v>
      </c>
      <c r="F627" s="832" t="s">
        <v>2429</v>
      </c>
      <c r="G627" s="832" t="s">
        <v>3126</v>
      </c>
      <c r="H627" s="832" t="s">
        <v>596</v>
      </c>
      <c r="I627" s="832" t="s">
        <v>3130</v>
      </c>
      <c r="J627" s="832" t="s">
        <v>3128</v>
      </c>
      <c r="K627" s="832" t="s">
        <v>3131</v>
      </c>
      <c r="L627" s="835">
        <v>2048.64</v>
      </c>
      <c r="M627" s="835">
        <v>4097.28</v>
      </c>
      <c r="N627" s="832">
        <v>2</v>
      </c>
      <c r="O627" s="836">
        <v>0.5</v>
      </c>
      <c r="P627" s="835">
        <v>4097.28</v>
      </c>
      <c r="Q627" s="837">
        <v>1</v>
      </c>
      <c r="R627" s="832">
        <v>2</v>
      </c>
      <c r="S627" s="837">
        <v>1</v>
      </c>
      <c r="T627" s="836">
        <v>0.5</v>
      </c>
      <c r="U627" s="838">
        <v>1</v>
      </c>
    </row>
    <row r="628" spans="1:21" ht="14.4" customHeight="1" x14ac:dyDescent="0.3">
      <c r="A628" s="831">
        <v>17</v>
      </c>
      <c r="B628" s="832" t="s">
        <v>2428</v>
      </c>
      <c r="C628" s="832" t="s">
        <v>2434</v>
      </c>
      <c r="D628" s="833" t="s">
        <v>5256</v>
      </c>
      <c r="E628" s="834" t="s">
        <v>2453</v>
      </c>
      <c r="F628" s="832" t="s">
        <v>2429</v>
      </c>
      <c r="G628" s="832" t="s">
        <v>3126</v>
      </c>
      <c r="H628" s="832" t="s">
        <v>596</v>
      </c>
      <c r="I628" s="832" t="s">
        <v>3132</v>
      </c>
      <c r="J628" s="832" t="s">
        <v>3128</v>
      </c>
      <c r="K628" s="832" t="s">
        <v>3133</v>
      </c>
      <c r="L628" s="835">
        <v>3072.96</v>
      </c>
      <c r="M628" s="835">
        <v>6145.92</v>
      </c>
      <c r="N628" s="832">
        <v>2</v>
      </c>
      <c r="O628" s="836">
        <v>0.5</v>
      </c>
      <c r="P628" s="835">
        <v>6145.92</v>
      </c>
      <c r="Q628" s="837">
        <v>1</v>
      </c>
      <c r="R628" s="832">
        <v>2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17</v>
      </c>
      <c r="B629" s="832" t="s">
        <v>2428</v>
      </c>
      <c r="C629" s="832" t="s">
        <v>2434</v>
      </c>
      <c r="D629" s="833" t="s">
        <v>5256</v>
      </c>
      <c r="E629" s="834" t="s">
        <v>2453</v>
      </c>
      <c r="F629" s="832" t="s">
        <v>2429</v>
      </c>
      <c r="G629" s="832" t="s">
        <v>3283</v>
      </c>
      <c r="H629" s="832" t="s">
        <v>596</v>
      </c>
      <c r="I629" s="832" t="s">
        <v>3461</v>
      </c>
      <c r="J629" s="832" t="s">
        <v>3462</v>
      </c>
      <c r="K629" s="832" t="s">
        <v>3463</v>
      </c>
      <c r="L629" s="835">
        <v>424.89</v>
      </c>
      <c r="M629" s="835">
        <v>5523.57</v>
      </c>
      <c r="N629" s="832">
        <v>13</v>
      </c>
      <c r="O629" s="836">
        <v>5</v>
      </c>
      <c r="P629" s="835">
        <v>3399.12</v>
      </c>
      <c r="Q629" s="837">
        <v>0.61538461538461542</v>
      </c>
      <c r="R629" s="832">
        <v>8</v>
      </c>
      <c r="S629" s="837">
        <v>0.61538461538461542</v>
      </c>
      <c r="T629" s="836">
        <v>3</v>
      </c>
      <c r="U629" s="838">
        <v>0.6</v>
      </c>
    </row>
    <row r="630" spans="1:21" ht="14.4" customHeight="1" x14ac:dyDescent="0.3">
      <c r="A630" s="831">
        <v>17</v>
      </c>
      <c r="B630" s="832" t="s">
        <v>2428</v>
      </c>
      <c r="C630" s="832" t="s">
        <v>2434</v>
      </c>
      <c r="D630" s="833" t="s">
        <v>5256</v>
      </c>
      <c r="E630" s="834" t="s">
        <v>2453</v>
      </c>
      <c r="F630" s="832" t="s">
        <v>2429</v>
      </c>
      <c r="G630" s="832" t="s">
        <v>3283</v>
      </c>
      <c r="H630" s="832" t="s">
        <v>649</v>
      </c>
      <c r="I630" s="832" t="s">
        <v>3284</v>
      </c>
      <c r="J630" s="832" t="s">
        <v>3285</v>
      </c>
      <c r="K630" s="832" t="s">
        <v>3286</v>
      </c>
      <c r="L630" s="835">
        <v>531.12</v>
      </c>
      <c r="M630" s="835">
        <v>9029.0400000000009</v>
      </c>
      <c r="N630" s="832">
        <v>17</v>
      </c>
      <c r="O630" s="836">
        <v>3.5</v>
      </c>
      <c r="P630" s="835">
        <v>3717.84</v>
      </c>
      <c r="Q630" s="837">
        <v>0.41176470588235292</v>
      </c>
      <c r="R630" s="832">
        <v>7</v>
      </c>
      <c r="S630" s="837">
        <v>0.41176470588235292</v>
      </c>
      <c r="T630" s="836">
        <v>1.5</v>
      </c>
      <c r="U630" s="838">
        <v>0.42857142857142855</v>
      </c>
    </row>
    <row r="631" spans="1:21" ht="14.4" customHeight="1" x14ac:dyDescent="0.3">
      <c r="A631" s="831">
        <v>17</v>
      </c>
      <c r="B631" s="832" t="s">
        <v>2428</v>
      </c>
      <c r="C631" s="832" t="s">
        <v>2434</v>
      </c>
      <c r="D631" s="833" t="s">
        <v>5256</v>
      </c>
      <c r="E631" s="834" t="s">
        <v>2453</v>
      </c>
      <c r="F631" s="832" t="s">
        <v>2429</v>
      </c>
      <c r="G631" s="832" t="s">
        <v>3283</v>
      </c>
      <c r="H631" s="832" t="s">
        <v>596</v>
      </c>
      <c r="I631" s="832" t="s">
        <v>3464</v>
      </c>
      <c r="J631" s="832" t="s">
        <v>3288</v>
      </c>
      <c r="K631" s="832" t="s">
        <v>2213</v>
      </c>
      <c r="L631" s="835">
        <v>212.45</v>
      </c>
      <c r="M631" s="835">
        <v>17208.45</v>
      </c>
      <c r="N631" s="832">
        <v>81</v>
      </c>
      <c r="O631" s="836">
        <v>22</v>
      </c>
      <c r="P631" s="835">
        <v>8498</v>
      </c>
      <c r="Q631" s="837">
        <v>0.49382716049382713</v>
      </c>
      <c r="R631" s="832">
        <v>40</v>
      </c>
      <c r="S631" s="837">
        <v>0.49382716049382713</v>
      </c>
      <c r="T631" s="836">
        <v>11</v>
      </c>
      <c r="U631" s="838">
        <v>0.5</v>
      </c>
    </row>
    <row r="632" spans="1:21" ht="14.4" customHeight="1" x14ac:dyDescent="0.3">
      <c r="A632" s="831">
        <v>17</v>
      </c>
      <c r="B632" s="832" t="s">
        <v>2428</v>
      </c>
      <c r="C632" s="832" t="s">
        <v>2434</v>
      </c>
      <c r="D632" s="833" t="s">
        <v>5256</v>
      </c>
      <c r="E632" s="834" t="s">
        <v>2453</v>
      </c>
      <c r="F632" s="832" t="s">
        <v>2429</v>
      </c>
      <c r="G632" s="832" t="s">
        <v>3283</v>
      </c>
      <c r="H632" s="832" t="s">
        <v>596</v>
      </c>
      <c r="I632" s="832" t="s">
        <v>3465</v>
      </c>
      <c r="J632" s="832" t="s">
        <v>3288</v>
      </c>
      <c r="K632" s="832" t="s">
        <v>3286</v>
      </c>
      <c r="L632" s="835">
        <v>531.12</v>
      </c>
      <c r="M632" s="835">
        <v>26556</v>
      </c>
      <c r="N632" s="832">
        <v>50</v>
      </c>
      <c r="O632" s="836">
        <v>11</v>
      </c>
      <c r="P632" s="835">
        <v>8497.92</v>
      </c>
      <c r="Q632" s="837">
        <v>0.32</v>
      </c>
      <c r="R632" s="832">
        <v>16</v>
      </c>
      <c r="S632" s="837">
        <v>0.32</v>
      </c>
      <c r="T632" s="836">
        <v>3.5</v>
      </c>
      <c r="U632" s="838">
        <v>0.31818181818181818</v>
      </c>
    </row>
    <row r="633" spans="1:21" ht="14.4" customHeight="1" x14ac:dyDescent="0.3">
      <c r="A633" s="831">
        <v>17</v>
      </c>
      <c r="B633" s="832" t="s">
        <v>2428</v>
      </c>
      <c r="C633" s="832" t="s">
        <v>2434</v>
      </c>
      <c r="D633" s="833" t="s">
        <v>5256</v>
      </c>
      <c r="E633" s="834" t="s">
        <v>2453</v>
      </c>
      <c r="F633" s="832" t="s">
        <v>2429</v>
      </c>
      <c r="G633" s="832" t="s">
        <v>3283</v>
      </c>
      <c r="H633" s="832" t="s">
        <v>649</v>
      </c>
      <c r="I633" s="832" t="s">
        <v>2212</v>
      </c>
      <c r="J633" s="832" t="s">
        <v>1222</v>
      </c>
      <c r="K633" s="832" t="s">
        <v>2213</v>
      </c>
      <c r="L633" s="835">
        <v>212.45</v>
      </c>
      <c r="M633" s="835">
        <v>6585.95</v>
      </c>
      <c r="N633" s="832">
        <v>31</v>
      </c>
      <c r="O633" s="836">
        <v>6.5</v>
      </c>
      <c r="P633" s="835">
        <v>2124.5</v>
      </c>
      <c r="Q633" s="837">
        <v>0.32258064516129031</v>
      </c>
      <c r="R633" s="832">
        <v>10</v>
      </c>
      <c r="S633" s="837">
        <v>0.32258064516129031</v>
      </c>
      <c r="T633" s="836">
        <v>2.5</v>
      </c>
      <c r="U633" s="838">
        <v>0.38461538461538464</v>
      </c>
    </row>
    <row r="634" spans="1:21" ht="14.4" customHeight="1" x14ac:dyDescent="0.3">
      <c r="A634" s="831">
        <v>17</v>
      </c>
      <c r="B634" s="832" t="s">
        <v>2428</v>
      </c>
      <c r="C634" s="832" t="s">
        <v>2434</v>
      </c>
      <c r="D634" s="833" t="s">
        <v>5256</v>
      </c>
      <c r="E634" s="834" t="s">
        <v>2453</v>
      </c>
      <c r="F634" s="832" t="s">
        <v>2429</v>
      </c>
      <c r="G634" s="832" t="s">
        <v>3283</v>
      </c>
      <c r="H634" s="832" t="s">
        <v>596</v>
      </c>
      <c r="I634" s="832" t="s">
        <v>3287</v>
      </c>
      <c r="J634" s="832" t="s">
        <v>3288</v>
      </c>
      <c r="K634" s="832" t="s">
        <v>3286</v>
      </c>
      <c r="L634" s="835">
        <v>531.12</v>
      </c>
      <c r="M634" s="835">
        <v>9560.16</v>
      </c>
      <c r="N634" s="832">
        <v>18</v>
      </c>
      <c r="O634" s="836">
        <v>4.5</v>
      </c>
      <c r="P634" s="835">
        <v>5311.2000000000007</v>
      </c>
      <c r="Q634" s="837">
        <v>0.55555555555555569</v>
      </c>
      <c r="R634" s="832">
        <v>10</v>
      </c>
      <c r="S634" s="837">
        <v>0.55555555555555558</v>
      </c>
      <c r="T634" s="836">
        <v>2</v>
      </c>
      <c r="U634" s="838">
        <v>0.44444444444444442</v>
      </c>
    </row>
    <row r="635" spans="1:21" ht="14.4" customHeight="1" x14ac:dyDescent="0.3">
      <c r="A635" s="831">
        <v>17</v>
      </c>
      <c r="B635" s="832" t="s">
        <v>2428</v>
      </c>
      <c r="C635" s="832" t="s">
        <v>2434</v>
      </c>
      <c r="D635" s="833" t="s">
        <v>5256</v>
      </c>
      <c r="E635" s="834" t="s">
        <v>2453</v>
      </c>
      <c r="F635" s="832" t="s">
        <v>2429</v>
      </c>
      <c r="G635" s="832" t="s">
        <v>3466</v>
      </c>
      <c r="H635" s="832" t="s">
        <v>596</v>
      </c>
      <c r="I635" s="832" t="s">
        <v>3467</v>
      </c>
      <c r="J635" s="832" t="s">
        <v>3468</v>
      </c>
      <c r="K635" s="832" t="s">
        <v>3469</v>
      </c>
      <c r="L635" s="835">
        <v>603.23</v>
      </c>
      <c r="M635" s="835">
        <v>6032.3000000000011</v>
      </c>
      <c r="N635" s="832">
        <v>10</v>
      </c>
      <c r="O635" s="836">
        <v>1.5</v>
      </c>
      <c r="P635" s="835">
        <v>6032.3000000000011</v>
      </c>
      <c r="Q635" s="837">
        <v>1</v>
      </c>
      <c r="R635" s="832">
        <v>10</v>
      </c>
      <c r="S635" s="837">
        <v>1</v>
      </c>
      <c r="T635" s="836">
        <v>1.5</v>
      </c>
      <c r="U635" s="838">
        <v>1</v>
      </c>
    </row>
    <row r="636" spans="1:21" ht="14.4" customHeight="1" x14ac:dyDescent="0.3">
      <c r="A636" s="831">
        <v>17</v>
      </c>
      <c r="B636" s="832" t="s">
        <v>2428</v>
      </c>
      <c r="C636" s="832" t="s">
        <v>2434</v>
      </c>
      <c r="D636" s="833" t="s">
        <v>5256</v>
      </c>
      <c r="E636" s="834" t="s">
        <v>2453</v>
      </c>
      <c r="F636" s="832" t="s">
        <v>2429</v>
      </c>
      <c r="G636" s="832" t="s">
        <v>3466</v>
      </c>
      <c r="H636" s="832" t="s">
        <v>596</v>
      </c>
      <c r="I636" s="832" t="s">
        <v>3470</v>
      </c>
      <c r="J636" s="832" t="s">
        <v>3468</v>
      </c>
      <c r="K636" s="832" t="s">
        <v>3471</v>
      </c>
      <c r="L636" s="835">
        <v>714.59</v>
      </c>
      <c r="M636" s="835">
        <v>5002.13</v>
      </c>
      <c r="N636" s="832">
        <v>7</v>
      </c>
      <c r="O636" s="836">
        <v>3</v>
      </c>
      <c r="P636" s="835">
        <v>3572.9500000000003</v>
      </c>
      <c r="Q636" s="837">
        <v>0.7142857142857143</v>
      </c>
      <c r="R636" s="832">
        <v>5</v>
      </c>
      <c r="S636" s="837">
        <v>0.7142857142857143</v>
      </c>
      <c r="T636" s="836">
        <v>2.5</v>
      </c>
      <c r="U636" s="838">
        <v>0.83333333333333337</v>
      </c>
    </row>
    <row r="637" spans="1:21" ht="14.4" customHeight="1" x14ac:dyDescent="0.3">
      <c r="A637" s="831">
        <v>17</v>
      </c>
      <c r="B637" s="832" t="s">
        <v>2428</v>
      </c>
      <c r="C637" s="832" t="s">
        <v>2434</v>
      </c>
      <c r="D637" s="833" t="s">
        <v>5256</v>
      </c>
      <c r="E637" s="834" t="s">
        <v>2453</v>
      </c>
      <c r="F637" s="832" t="s">
        <v>2429</v>
      </c>
      <c r="G637" s="832" t="s">
        <v>3466</v>
      </c>
      <c r="H637" s="832" t="s">
        <v>596</v>
      </c>
      <c r="I637" s="832" t="s">
        <v>3472</v>
      </c>
      <c r="J637" s="832" t="s">
        <v>3473</v>
      </c>
      <c r="K637" s="832" t="s">
        <v>3469</v>
      </c>
      <c r="L637" s="835">
        <v>603.23</v>
      </c>
      <c r="M637" s="835">
        <v>19303.36</v>
      </c>
      <c r="N637" s="832">
        <v>32</v>
      </c>
      <c r="O637" s="836">
        <v>8.5</v>
      </c>
      <c r="P637" s="835">
        <v>13874.289999999999</v>
      </c>
      <c r="Q637" s="837">
        <v>0.71874999999999989</v>
      </c>
      <c r="R637" s="832">
        <v>23</v>
      </c>
      <c r="S637" s="837">
        <v>0.71875</v>
      </c>
      <c r="T637" s="836">
        <v>6</v>
      </c>
      <c r="U637" s="838">
        <v>0.70588235294117652</v>
      </c>
    </row>
    <row r="638" spans="1:21" ht="14.4" customHeight="1" x14ac:dyDescent="0.3">
      <c r="A638" s="831">
        <v>17</v>
      </c>
      <c r="B638" s="832" t="s">
        <v>2428</v>
      </c>
      <c r="C638" s="832" t="s">
        <v>2434</v>
      </c>
      <c r="D638" s="833" t="s">
        <v>5256</v>
      </c>
      <c r="E638" s="834" t="s">
        <v>2453</v>
      </c>
      <c r="F638" s="832" t="s">
        <v>2429</v>
      </c>
      <c r="G638" s="832" t="s">
        <v>3466</v>
      </c>
      <c r="H638" s="832" t="s">
        <v>596</v>
      </c>
      <c r="I638" s="832" t="s">
        <v>3474</v>
      </c>
      <c r="J638" s="832" t="s">
        <v>3473</v>
      </c>
      <c r="K638" s="832" t="s">
        <v>3471</v>
      </c>
      <c r="L638" s="835">
        <v>714.59</v>
      </c>
      <c r="M638" s="835">
        <v>49306.71</v>
      </c>
      <c r="N638" s="832">
        <v>69</v>
      </c>
      <c r="O638" s="836">
        <v>10</v>
      </c>
      <c r="P638" s="835">
        <v>42875.4</v>
      </c>
      <c r="Q638" s="837">
        <v>0.86956521739130443</v>
      </c>
      <c r="R638" s="832">
        <v>60</v>
      </c>
      <c r="S638" s="837">
        <v>0.86956521739130432</v>
      </c>
      <c r="T638" s="836">
        <v>8.5</v>
      </c>
      <c r="U638" s="838">
        <v>0.85</v>
      </c>
    </row>
    <row r="639" spans="1:21" ht="14.4" customHeight="1" x14ac:dyDescent="0.3">
      <c r="A639" s="831">
        <v>17</v>
      </c>
      <c r="B639" s="832" t="s">
        <v>2428</v>
      </c>
      <c r="C639" s="832" t="s">
        <v>2434</v>
      </c>
      <c r="D639" s="833" t="s">
        <v>5256</v>
      </c>
      <c r="E639" s="834" t="s">
        <v>2453</v>
      </c>
      <c r="F639" s="832" t="s">
        <v>2429</v>
      </c>
      <c r="G639" s="832" t="s">
        <v>3466</v>
      </c>
      <c r="H639" s="832" t="s">
        <v>596</v>
      </c>
      <c r="I639" s="832" t="s">
        <v>3475</v>
      </c>
      <c r="J639" s="832" t="s">
        <v>3476</v>
      </c>
      <c r="K639" s="832" t="s">
        <v>3471</v>
      </c>
      <c r="L639" s="835">
        <v>714.59</v>
      </c>
      <c r="M639" s="835">
        <v>6431.3099999999995</v>
      </c>
      <c r="N639" s="832">
        <v>9</v>
      </c>
      <c r="O639" s="836">
        <v>1</v>
      </c>
      <c r="P639" s="835">
        <v>2143.77</v>
      </c>
      <c r="Q639" s="837">
        <v>0.33333333333333337</v>
      </c>
      <c r="R639" s="832">
        <v>3</v>
      </c>
      <c r="S639" s="837">
        <v>0.33333333333333331</v>
      </c>
      <c r="T639" s="836">
        <v>0.5</v>
      </c>
      <c r="U639" s="838">
        <v>0.5</v>
      </c>
    </row>
    <row r="640" spans="1:21" ht="14.4" customHeight="1" x14ac:dyDescent="0.3">
      <c r="A640" s="831">
        <v>17</v>
      </c>
      <c r="B640" s="832" t="s">
        <v>2428</v>
      </c>
      <c r="C640" s="832" t="s">
        <v>2434</v>
      </c>
      <c r="D640" s="833" t="s">
        <v>5256</v>
      </c>
      <c r="E640" s="834" t="s">
        <v>2453</v>
      </c>
      <c r="F640" s="832" t="s">
        <v>2429</v>
      </c>
      <c r="G640" s="832" t="s">
        <v>3466</v>
      </c>
      <c r="H640" s="832" t="s">
        <v>649</v>
      </c>
      <c r="I640" s="832" t="s">
        <v>3477</v>
      </c>
      <c r="J640" s="832" t="s">
        <v>3478</v>
      </c>
      <c r="K640" s="832" t="s">
        <v>3471</v>
      </c>
      <c r="L640" s="835">
        <v>714.59</v>
      </c>
      <c r="M640" s="835">
        <v>9289.67</v>
      </c>
      <c r="N640" s="832">
        <v>13</v>
      </c>
      <c r="O640" s="836">
        <v>2</v>
      </c>
      <c r="P640" s="835">
        <v>8575.08</v>
      </c>
      <c r="Q640" s="837">
        <v>0.92307692307692302</v>
      </c>
      <c r="R640" s="832">
        <v>12</v>
      </c>
      <c r="S640" s="837">
        <v>0.92307692307692313</v>
      </c>
      <c r="T640" s="836">
        <v>1.5</v>
      </c>
      <c r="U640" s="838">
        <v>0.75</v>
      </c>
    </row>
    <row r="641" spans="1:21" ht="14.4" customHeight="1" x14ac:dyDescent="0.3">
      <c r="A641" s="831">
        <v>17</v>
      </c>
      <c r="B641" s="832" t="s">
        <v>2428</v>
      </c>
      <c r="C641" s="832" t="s">
        <v>2434</v>
      </c>
      <c r="D641" s="833" t="s">
        <v>5256</v>
      </c>
      <c r="E641" s="834" t="s">
        <v>2453</v>
      </c>
      <c r="F641" s="832" t="s">
        <v>2429</v>
      </c>
      <c r="G641" s="832" t="s">
        <v>3466</v>
      </c>
      <c r="H641" s="832" t="s">
        <v>649</v>
      </c>
      <c r="I641" s="832" t="s">
        <v>3479</v>
      </c>
      <c r="J641" s="832" t="s">
        <v>3478</v>
      </c>
      <c r="K641" s="832" t="s">
        <v>3480</v>
      </c>
      <c r="L641" s="835">
        <v>650.69000000000005</v>
      </c>
      <c r="M641" s="835">
        <v>11712.420000000002</v>
      </c>
      <c r="N641" s="832">
        <v>18</v>
      </c>
      <c r="O641" s="836">
        <v>3.5</v>
      </c>
      <c r="P641" s="835">
        <v>7808.2800000000007</v>
      </c>
      <c r="Q641" s="837">
        <v>0.66666666666666663</v>
      </c>
      <c r="R641" s="832">
        <v>12</v>
      </c>
      <c r="S641" s="837">
        <v>0.66666666666666663</v>
      </c>
      <c r="T641" s="836">
        <v>2.5</v>
      </c>
      <c r="U641" s="838">
        <v>0.7142857142857143</v>
      </c>
    </row>
    <row r="642" spans="1:21" ht="14.4" customHeight="1" x14ac:dyDescent="0.3">
      <c r="A642" s="831">
        <v>17</v>
      </c>
      <c r="B642" s="832" t="s">
        <v>2428</v>
      </c>
      <c r="C642" s="832" t="s">
        <v>2434</v>
      </c>
      <c r="D642" s="833" t="s">
        <v>5256</v>
      </c>
      <c r="E642" s="834" t="s">
        <v>2453</v>
      </c>
      <c r="F642" s="832" t="s">
        <v>2429</v>
      </c>
      <c r="G642" s="832" t="s">
        <v>3466</v>
      </c>
      <c r="H642" s="832" t="s">
        <v>596</v>
      </c>
      <c r="I642" s="832" t="s">
        <v>3481</v>
      </c>
      <c r="J642" s="832" t="s">
        <v>3473</v>
      </c>
      <c r="K642" s="832" t="s">
        <v>3480</v>
      </c>
      <c r="L642" s="835">
        <v>650.69000000000005</v>
      </c>
      <c r="M642" s="835">
        <v>21472.770000000004</v>
      </c>
      <c r="N642" s="832">
        <v>33</v>
      </c>
      <c r="O642" s="836">
        <v>6</v>
      </c>
      <c r="P642" s="835">
        <v>13013.800000000003</v>
      </c>
      <c r="Q642" s="837">
        <v>0.60606060606060608</v>
      </c>
      <c r="R642" s="832">
        <v>20</v>
      </c>
      <c r="S642" s="837">
        <v>0.60606060606060608</v>
      </c>
      <c r="T642" s="836">
        <v>4</v>
      </c>
      <c r="U642" s="838">
        <v>0.66666666666666663</v>
      </c>
    </row>
    <row r="643" spans="1:21" ht="14.4" customHeight="1" x14ac:dyDescent="0.3">
      <c r="A643" s="831">
        <v>17</v>
      </c>
      <c r="B643" s="832" t="s">
        <v>2428</v>
      </c>
      <c r="C643" s="832" t="s">
        <v>2434</v>
      </c>
      <c r="D643" s="833" t="s">
        <v>5256</v>
      </c>
      <c r="E643" s="834" t="s">
        <v>2453</v>
      </c>
      <c r="F643" s="832" t="s">
        <v>2429</v>
      </c>
      <c r="G643" s="832" t="s">
        <v>3466</v>
      </c>
      <c r="H643" s="832" t="s">
        <v>596</v>
      </c>
      <c r="I643" s="832" t="s">
        <v>3482</v>
      </c>
      <c r="J643" s="832" t="s">
        <v>3483</v>
      </c>
      <c r="K643" s="832" t="s">
        <v>3469</v>
      </c>
      <c r="L643" s="835">
        <v>603.23</v>
      </c>
      <c r="M643" s="835">
        <v>5429.07</v>
      </c>
      <c r="N643" s="832">
        <v>9</v>
      </c>
      <c r="O643" s="836">
        <v>2</v>
      </c>
      <c r="P643" s="835">
        <v>3619.38</v>
      </c>
      <c r="Q643" s="837">
        <v>0.66666666666666674</v>
      </c>
      <c r="R643" s="832">
        <v>6</v>
      </c>
      <c r="S643" s="837">
        <v>0.66666666666666663</v>
      </c>
      <c r="T643" s="836">
        <v>1</v>
      </c>
      <c r="U643" s="838">
        <v>0.5</v>
      </c>
    </row>
    <row r="644" spans="1:21" ht="14.4" customHeight="1" x14ac:dyDescent="0.3">
      <c r="A644" s="831">
        <v>17</v>
      </c>
      <c r="B644" s="832" t="s">
        <v>2428</v>
      </c>
      <c r="C644" s="832" t="s">
        <v>2434</v>
      </c>
      <c r="D644" s="833" t="s">
        <v>5256</v>
      </c>
      <c r="E644" s="834" t="s">
        <v>2453</v>
      </c>
      <c r="F644" s="832" t="s">
        <v>2429</v>
      </c>
      <c r="G644" s="832" t="s">
        <v>3466</v>
      </c>
      <c r="H644" s="832" t="s">
        <v>596</v>
      </c>
      <c r="I644" s="832" t="s">
        <v>3484</v>
      </c>
      <c r="J644" s="832" t="s">
        <v>3483</v>
      </c>
      <c r="K644" s="832" t="s">
        <v>3471</v>
      </c>
      <c r="L644" s="835">
        <v>714.59</v>
      </c>
      <c r="M644" s="835">
        <v>11433.44</v>
      </c>
      <c r="N644" s="832">
        <v>16</v>
      </c>
      <c r="O644" s="836">
        <v>2.5</v>
      </c>
      <c r="P644" s="835">
        <v>2858.36</v>
      </c>
      <c r="Q644" s="837">
        <v>0.25</v>
      </c>
      <c r="R644" s="832">
        <v>4</v>
      </c>
      <c r="S644" s="837">
        <v>0.25</v>
      </c>
      <c r="T644" s="836">
        <v>1</v>
      </c>
      <c r="U644" s="838">
        <v>0.4</v>
      </c>
    </row>
    <row r="645" spans="1:21" ht="14.4" customHeight="1" x14ac:dyDescent="0.3">
      <c r="A645" s="831">
        <v>17</v>
      </c>
      <c r="B645" s="832" t="s">
        <v>2428</v>
      </c>
      <c r="C645" s="832" t="s">
        <v>2434</v>
      </c>
      <c r="D645" s="833" t="s">
        <v>5256</v>
      </c>
      <c r="E645" s="834" t="s">
        <v>2453</v>
      </c>
      <c r="F645" s="832" t="s">
        <v>2429</v>
      </c>
      <c r="G645" s="832" t="s">
        <v>3466</v>
      </c>
      <c r="H645" s="832" t="s">
        <v>649</v>
      </c>
      <c r="I645" s="832" t="s">
        <v>3485</v>
      </c>
      <c r="J645" s="832" t="s">
        <v>3478</v>
      </c>
      <c r="K645" s="832" t="s">
        <v>3486</v>
      </c>
      <c r="L645" s="835">
        <v>467.71</v>
      </c>
      <c r="M645" s="835">
        <v>1870.84</v>
      </c>
      <c r="N645" s="832">
        <v>4</v>
      </c>
      <c r="O645" s="836">
        <v>0.5</v>
      </c>
      <c r="P645" s="835">
        <v>1870.84</v>
      </c>
      <c r="Q645" s="837">
        <v>1</v>
      </c>
      <c r="R645" s="832">
        <v>4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17</v>
      </c>
      <c r="B646" s="832" t="s">
        <v>2428</v>
      </c>
      <c r="C646" s="832" t="s">
        <v>2434</v>
      </c>
      <c r="D646" s="833" t="s">
        <v>5256</v>
      </c>
      <c r="E646" s="834" t="s">
        <v>2453</v>
      </c>
      <c r="F646" s="832" t="s">
        <v>2429</v>
      </c>
      <c r="G646" s="832" t="s">
        <v>3466</v>
      </c>
      <c r="H646" s="832" t="s">
        <v>596</v>
      </c>
      <c r="I646" s="832" t="s">
        <v>3487</v>
      </c>
      <c r="J646" s="832" t="s">
        <v>3473</v>
      </c>
      <c r="K646" s="832" t="s">
        <v>3488</v>
      </c>
      <c r="L646" s="835">
        <v>140.31</v>
      </c>
      <c r="M646" s="835">
        <v>1403.1000000000001</v>
      </c>
      <c r="N646" s="832">
        <v>10</v>
      </c>
      <c r="O646" s="836">
        <v>1.5</v>
      </c>
      <c r="P646" s="835">
        <v>1403.1000000000001</v>
      </c>
      <c r="Q646" s="837">
        <v>1</v>
      </c>
      <c r="R646" s="832">
        <v>10</v>
      </c>
      <c r="S646" s="837">
        <v>1</v>
      </c>
      <c r="T646" s="836">
        <v>1.5</v>
      </c>
      <c r="U646" s="838">
        <v>1</v>
      </c>
    </row>
    <row r="647" spans="1:21" ht="14.4" customHeight="1" x14ac:dyDescent="0.3">
      <c r="A647" s="831">
        <v>17</v>
      </c>
      <c r="B647" s="832" t="s">
        <v>2428</v>
      </c>
      <c r="C647" s="832" t="s">
        <v>2434</v>
      </c>
      <c r="D647" s="833" t="s">
        <v>5256</v>
      </c>
      <c r="E647" s="834" t="s">
        <v>2453</v>
      </c>
      <c r="F647" s="832" t="s">
        <v>2429</v>
      </c>
      <c r="G647" s="832" t="s">
        <v>3466</v>
      </c>
      <c r="H647" s="832" t="s">
        <v>649</v>
      </c>
      <c r="I647" s="832" t="s">
        <v>3489</v>
      </c>
      <c r="J647" s="832" t="s">
        <v>3478</v>
      </c>
      <c r="K647" s="832" t="s">
        <v>3469</v>
      </c>
      <c r="L647" s="835">
        <v>603.23</v>
      </c>
      <c r="M647" s="835">
        <v>9048.4500000000007</v>
      </c>
      <c r="N647" s="832">
        <v>15</v>
      </c>
      <c r="O647" s="836">
        <v>3</v>
      </c>
      <c r="P647" s="835">
        <v>5429.07</v>
      </c>
      <c r="Q647" s="837">
        <v>0.59999999999999987</v>
      </c>
      <c r="R647" s="832">
        <v>9</v>
      </c>
      <c r="S647" s="837">
        <v>0.6</v>
      </c>
      <c r="T647" s="836">
        <v>2</v>
      </c>
      <c r="U647" s="838">
        <v>0.66666666666666663</v>
      </c>
    </row>
    <row r="648" spans="1:21" ht="14.4" customHeight="1" x14ac:dyDescent="0.3">
      <c r="A648" s="831">
        <v>17</v>
      </c>
      <c r="B648" s="832" t="s">
        <v>2428</v>
      </c>
      <c r="C648" s="832" t="s">
        <v>2434</v>
      </c>
      <c r="D648" s="833" t="s">
        <v>5256</v>
      </c>
      <c r="E648" s="834" t="s">
        <v>2453</v>
      </c>
      <c r="F648" s="832" t="s">
        <v>2429</v>
      </c>
      <c r="G648" s="832" t="s">
        <v>3466</v>
      </c>
      <c r="H648" s="832" t="s">
        <v>596</v>
      </c>
      <c r="I648" s="832" t="s">
        <v>3490</v>
      </c>
      <c r="J648" s="832" t="s">
        <v>3476</v>
      </c>
      <c r="K648" s="832" t="s">
        <v>3469</v>
      </c>
      <c r="L648" s="835">
        <v>603.23</v>
      </c>
      <c r="M648" s="835">
        <v>603.23</v>
      </c>
      <c r="N648" s="832">
        <v>1</v>
      </c>
      <c r="O648" s="836">
        <v>0.5</v>
      </c>
      <c r="P648" s="835">
        <v>603.23</v>
      </c>
      <c r="Q648" s="837">
        <v>1</v>
      </c>
      <c r="R648" s="832">
        <v>1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17</v>
      </c>
      <c r="B649" s="832" t="s">
        <v>2428</v>
      </c>
      <c r="C649" s="832" t="s">
        <v>2434</v>
      </c>
      <c r="D649" s="833" t="s">
        <v>5256</v>
      </c>
      <c r="E649" s="834" t="s">
        <v>2453</v>
      </c>
      <c r="F649" s="832" t="s">
        <v>2429</v>
      </c>
      <c r="G649" s="832" t="s">
        <v>2920</v>
      </c>
      <c r="H649" s="832" t="s">
        <v>596</v>
      </c>
      <c r="I649" s="832" t="s">
        <v>3491</v>
      </c>
      <c r="J649" s="832" t="s">
        <v>3492</v>
      </c>
      <c r="K649" s="832" t="s">
        <v>3493</v>
      </c>
      <c r="L649" s="835">
        <v>0</v>
      </c>
      <c r="M649" s="835">
        <v>0</v>
      </c>
      <c r="N649" s="832">
        <v>6</v>
      </c>
      <c r="O649" s="836">
        <v>2.5</v>
      </c>
      <c r="P649" s="835">
        <v>0</v>
      </c>
      <c r="Q649" s="837"/>
      <c r="R649" s="832">
        <v>5</v>
      </c>
      <c r="S649" s="837">
        <v>0.83333333333333337</v>
      </c>
      <c r="T649" s="836">
        <v>1.5</v>
      </c>
      <c r="U649" s="838">
        <v>0.6</v>
      </c>
    </row>
    <row r="650" spans="1:21" ht="14.4" customHeight="1" x14ac:dyDescent="0.3">
      <c r="A650" s="831">
        <v>17</v>
      </c>
      <c r="B650" s="832" t="s">
        <v>2428</v>
      </c>
      <c r="C650" s="832" t="s">
        <v>2434</v>
      </c>
      <c r="D650" s="833" t="s">
        <v>5256</v>
      </c>
      <c r="E650" s="834" t="s">
        <v>2453</v>
      </c>
      <c r="F650" s="832" t="s">
        <v>2429</v>
      </c>
      <c r="G650" s="832" t="s">
        <v>2924</v>
      </c>
      <c r="H650" s="832" t="s">
        <v>596</v>
      </c>
      <c r="I650" s="832" t="s">
        <v>2925</v>
      </c>
      <c r="J650" s="832" t="s">
        <v>871</v>
      </c>
      <c r="K650" s="832" t="s">
        <v>872</v>
      </c>
      <c r="L650" s="835">
        <v>107.27</v>
      </c>
      <c r="M650" s="835">
        <v>4827.1499999999996</v>
      </c>
      <c r="N650" s="832">
        <v>45</v>
      </c>
      <c r="O650" s="836">
        <v>12.5</v>
      </c>
      <c r="P650" s="835">
        <v>1609.05</v>
      </c>
      <c r="Q650" s="837">
        <v>0.33333333333333337</v>
      </c>
      <c r="R650" s="832">
        <v>15</v>
      </c>
      <c r="S650" s="837">
        <v>0.33333333333333331</v>
      </c>
      <c r="T650" s="836">
        <v>3.5</v>
      </c>
      <c r="U650" s="838">
        <v>0.28000000000000003</v>
      </c>
    </row>
    <row r="651" spans="1:21" ht="14.4" customHeight="1" x14ac:dyDescent="0.3">
      <c r="A651" s="831">
        <v>17</v>
      </c>
      <c r="B651" s="832" t="s">
        <v>2428</v>
      </c>
      <c r="C651" s="832" t="s">
        <v>2434</v>
      </c>
      <c r="D651" s="833" t="s">
        <v>5256</v>
      </c>
      <c r="E651" s="834" t="s">
        <v>2453</v>
      </c>
      <c r="F651" s="832" t="s">
        <v>2429</v>
      </c>
      <c r="G651" s="832" t="s">
        <v>2924</v>
      </c>
      <c r="H651" s="832" t="s">
        <v>596</v>
      </c>
      <c r="I651" s="832" t="s">
        <v>2926</v>
      </c>
      <c r="J651" s="832" t="s">
        <v>871</v>
      </c>
      <c r="K651" s="832" t="s">
        <v>872</v>
      </c>
      <c r="L651" s="835">
        <v>107.27</v>
      </c>
      <c r="M651" s="835">
        <v>321.81</v>
      </c>
      <c r="N651" s="832">
        <v>3</v>
      </c>
      <c r="O651" s="836">
        <v>0.5</v>
      </c>
      <c r="P651" s="835">
        <v>321.81</v>
      </c>
      <c r="Q651" s="837">
        <v>1</v>
      </c>
      <c r="R651" s="832">
        <v>3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17</v>
      </c>
      <c r="B652" s="832" t="s">
        <v>2428</v>
      </c>
      <c r="C652" s="832" t="s">
        <v>2434</v>
      </c>
      <c r="D652" s="833" t="s">
        <v>5256</v>
      </c>
      <c r="E652" s="834" t="s">
        <v>2453</v>
      </c>
      <c r="F652" s="832" t="s">
        <v>2430</v>
      </c>
      <c r="G652" s="832" t="s">
        <v>2615</v>
      </c>
      <c r="H652" s="832" t="s">
        <v>596</v>
      </c>
      <c r="I652" s="832" t="s">
        <v>3145</v>
      </c>
      <c r="J652" s="832" t="s">
        <v>2617</v>
      </c>
      <c r="K652" s="832"/>
      <c r="L652" s="835">
        <v>0</v>
      </c>
      <c r="M652" s="835">
        <v>0</v>
      </c>
      <c r="N652" s="832">
        <v>4</v>
      </c>
      <c r="O652" s="836">
        <v>4</v>
      </c>
      <c r="P652" s="835">
        <v>0</v>
      </c>
      <c r="Q652" s="837"/>
      <c r="R652" s="832">
        <v>2</v>
      </c>
      <c r="S652" s="837">
        <v>0.5</v>
      </c>
      <c r="T652" s="836">
        <v>2</v>
      </c>
      <c r="U652" s="838">
        <v>0.5</v>
      </c>
    </row>
    <row r="653" spans="1:21" ht="14.4" customHeight="1" x14ac:dyDescent="0.3">
      <c r="A653" s="831">
        <v>17</v>
      </c>
      <c r="B653" s="832" t="s">
        <v>2428</v>
      </c>
      <c r="C653" s="832" t="s">
        <v>2434</v>
      </c>
      <c r="D653" s="833" t="s">
        <v>5256</v>
      </c>
      <c r="E653" s="834" t="s">
        <v>2453</v>
      </c>
      <c r="F653" s="832" t="s">
        <v>2430</v>
      </c>
      <c r="G653" s="832" t="s">
        <v>2615</v>
      </c>
      <c r="H653" s="832" t="s">
        <v>596</v>
      </c>
      <c r="I653" s="832" t="s">
        <v>3494</v>
      </c>
      <c r="J653" s="832" t="s">
        <v>2617</v>
      </c>
      <c r="K653" s="832"/>
      <c r="L653" s="835">
        <v>0</v>
      </c>
      <c r="M653" s="835">
        <v>0</v>
      </c>
      <c r="N653" s="832">
        <v>1</v>
      </c>
      <c r="O653" s="836">
        <v>1</v>
      </c>
      <c r="P653" s="835"/>
      <c r="Q653" s="837"/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17</v>
      </c>
      <c r="B654" s="832" t="s">
        <v>2428</v>
      </c>
      <c r="C654" s="832" t="s">
        <v>2434</v>
      </c>
      <c r="D654" s="833" t="s">
        <v>5256</v>
      </c>
      <c r="E654" s="834" t="s">
        <v>2453</v>
      </c>
      <c r="F654" s="832" t="s">
        <v>2430</v>
      </c>
      <c r="G654" s="832" t="s">
        <v>2615</v>
      </c>
      <c r="H654" s="832" t="s">
        <v>596</v>
      </c>
      <c r="I654" s="832" t="s">
        <v>3495</v>
      </c>
      <c r="J654" s="832" t="s">
        <v>2617</v>
      </c>
      <c r="K654" s="832"/>
      <c r="L654" s="835">
        <v>0</v>
      </c>
      <c r="M654" s="835">
        <v>0</v>
      </c>
      <c r="N654" s="832">
        <v>4</v>
      </c>
      <c r="O654" s="836">
        <v>4</v>
      </c>
      <c r="P654" s="835">
        <v>0</v>
      </c>
      <c r="Q654" s="837"/>
      <c r="R654" s="832">
        <v>4</v>
      </c>
      <c r="S654" s="837">
        <v>1</v>
      </c>
      <c r="T654" s="836">
        <v>4</v>
      </c>
      <c r="U654" s="838">
        <v>1</v>
      </c>
    </row>
    <row r="655" spans="1:21" ht="14.4" customHeight="1" x14ac:dyDescent="0.3">
      <c r="A655" s="831">
        <v>17</v>
      </c>
      <c r="B655" s="832" t="s">
        <v>2428</v>
      </c>
      <c r="C655" s="832" t="s">
        <v>2434</v>
      </c>
      <c r="D655" s="833" t="s">
        <v>5256</v>
      </c>
      <c r="E655" s="834" t="s">
        <v>2453</v>
      </c>
      <c r="F655" s="832" t="s">
        <v>2430</v>
      </c>
      <c r="G655" s="832" t="s">
        <v>2615</v>
      </c>
      <c r="H655" s="832" t="s">
        <v>596</v>
      </c>
      <c r="I655" s="832" t="s">
        <v>3496</v>
      </c>
      <c r="J655" s="832" t="s">
        <v>2617</v>
      </c>
      <c r="K655" s="832"/>
      <c r="L655" s="835">
        <v>0</v>
      </c>
      <c r="M655" s="835">
        <v>0</v>
      </c>
      <c r="N655" s="832">
        <v>1</v>
      </c>
      <c r="O655" s="836">
        <v>1</v>
      </c>
      <c r="P655" s="835">
        <v>0</v>
      </c>
      <c r="Q655" s="837"/>
      <c r="R655" s="832">
        <v>1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17</v>
      </c>
      <c r="B656" s="832" t="s">
        <v>2428</v>
      </c>
      <c r="C656" s="832" t="s">
        <v>2434</v>
      </c>
      <c r="D656" s="833" t="s">
        <v>5256</v>
      </c>
      <c r="E656" s="834" t="s">
        <v>2453</v>
      </c>
      <c r="F656" s="832" t="s">
        <v>2431</v>
      </c>
      <c r="G656" s="832" t="s">
        <v>3497</v>
      </c>
      <c r="H656" s="832" t="s">
        <v>596</v>
      </c>
      <c r="I656" s="832" t="s">
        <v>3498</v>
      </c>
      <c r="J656" s="832" t="s">
        <v>3499</v>
      </c>
      <c r="K656" s="832" t="s">
        <v>3500</v>
      </c>
      <c r="L656" s="835">
        <v>700</v>
      </c>
      <c r="M656" s="835">
        <v>700</v>
      </c>
      <c r="N656" s="832">
        <v>1</v>
      </c>
      <c r="O656" s="836">
        <v>1</v>
      </c>
      <c r="P656" s="835">
        <v>700</v>
      </c>
      <c r="Q656" s="837">
        <v>1</v>
      </c>
      <c r="R656" s="832">
        <v>1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17</v>
      </c>
      <c r="B657" s="832" t="s">
        <v>2428</v>
      </c>
      <c r="C657" s="832" t="s">
        <v>2434</v>
      </c>
      <c r="D657" s="833" t="s">
        <v>5256</v>
      </c>
      <c r="E657" s="834" t="s">
        <v>2453</v>
      </c>
      <c r="F657" s="832" t="s">
        <v>2431</v>
      </c>
      <c r="G657" s="832" t="s">
        <v>3147</v>
      </c>
      <c r="H657" s="832" t="s">
        <v>596</v>
      </c>
      <c r="I657" s="832" t="s">
        <v>3501</v>
      </c>
      <c r="J657" s="832" t="s">
        <v>3502</v>
      </c>
      <c r="K657" s="832" t="s">
        <v>3503</v>
      </c>
      <c r="L657" s="835">
        <v>4300</v>
      </c>
      <c r="M657" s="835">
        <v>4300</v>
      </c>
      <c r="N657" s="832">
        <v>1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17</v>
      </c>
      <c r="B658" s="832" t="s">
        <v>2428</v>
      </c>
      <c r="C658" s="832" t="s">
        <v>2434</v>
      </c>
      <c r="D658" s="833" t="s">
        <v>5256</v>
      </c>
      <c r="E658" s="834" t="s">
        <v>2453</v>
      </c>
      <c r="F658" s="832" t="s">
        <v>2431</v>
      </c>
      <c r="G658" s="832" t="s">
        <v>3147</v>
      </c>
      <c r="H658" s="832" t="s">
        <v>596</v>
      </c>
      <c r="I658" s="832" t="s">
        <v>3504</v>
      </c>
      <c r="J658" s="832" t="s">
        <v>3505</v>
      </c>
      <c r="K658" s="832"/>
      <c r="L658" s="835">
        <v>4318</v>
      </c>
      <c r="M658" s="835">
        <v>4318</v>
      </c>
      <c r="N658" s="832">
        <v>1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17</v>
      </c>
      <c r="B659" s="832" t="s">
        <v>2428</v>
      </c>
      <c r="C659" s="832" t="s">
        <v>2434</v>
      </c>
      <c r="D659" s="833" t="s">
        <v>5256</v>
      </c>
      <c r="E659" s="834" t="s">
        <v>2453</v>
      </c>
      <c r="F659" s="832" t="s">
        <v>2431</v>
      </c>
      <c r="G659" s="832" t="s">
        <v>3147</v>
      </c>
      <c r="H659" s="832" t="s">
        <v>596</v>
      </c>
      <c r="I659" s="832" t="s">
        <v>3506</v>
      </c>
      <c r="J659" s="832" t="s">
        <v>3507</v>
      </c>
      <c r="K659" s="832" t="s">
        <v>3508</v>
      </c>
      <c r="L659" s="835">
        <v>2700</v>
      </c>
      <c r="M659" s="835">
        <v>2700</v>
      </c>
      <c r="N659" s="832">
        <v>1</v>
      </c>
      <c r="O659" s="836">
        <v>1</v>
      </c>
      <c r="P659" s="835">
        <v>2700</v>
      </c>
      <c r="Q659" s="837">
        <v>1</v>
      </c>
      <c r="R659" s="832">
        <v>1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17</v>
      </c>
      <c r="B660" s="832" t="s">
        <v>2428</v>
      </c>
      <c r="C660" s="832" t="s">
        <v>2434</v>
      </c>
      <c r="D660" s="833" t="s">
        <v>5256</v>
      </c>
      <c r="E660" s="834" t="s">
        <v>2453</v>
      </c>
      <c r="F660" s="832" t="s">
        <v>2431</v>
      </c>
      <c r="G660" s="832" t="s">
        <v>3147</v>
      </c>
      <c r="H660" s="832" t="s">
        <v>596</v>
      </c>
      <c r="I660" s="832" t="s">
        <v>3509</v>
      </c>
      <c r="J660" s="832" t="s">
        <v>3510</v>
      </c>
      <c r="K660" s="832" t="s">
        <v>3511</v>
      </c>
      <c r="L660" s="835">
        <v>25800</v>
      </c>
      <c r="M660" s="835">
        <v>25800</v>
      </c>
      <c r="N660" s="832">
        <v>1</v>
      </c>
      <c r="O660" s="836">
        <v>1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17</v>
      </c>
      <c r="B661" s="832" t="s">
        <v>2428</v>
      </c>
      <c r="C661" s="832" t="s">
        <v>2434</v>
      </c>
      <c r="D661" s="833" t="s">
        <v>5256</v>
      </c>
      <c r="E661" s="834" t="s">
        <v>2453</v>
      </c>
      <c r="F661" s="832" t="s">
        <v>2431</v>
      </c>
      <c r="G661" s="832" t="s">
        <v>3147</v>
      </c>
      <c r="H661" s="832" t="s">
        <v>596</v>
      </c>
      <c r="I661" s="832" t="s">
        <v>3512</v>
      </c>
      <c r="J661" s="832" t="s">
        <v>3513</v>
      </c>
      <c r="K661" s="832" t="s">
        <v>3514</v>
      </c>
      <c r="L661" s="835">
        <v>3770</v>
      </c>
      <c r="M661" s="835">
        <v>3770</v>
      </c>
      <c r="N661" s="832">
        <v>1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17</v>
      </c>
      <c r="B662" s="832" t="s">
        <v>2428</v>
      </c>
      <c r="C662" s="832" t="s">
        <v>2434</v>
      </c>
      <c r="D662" s="833" t="s">
        <v>5256</v>
      </c>
      <c r="E662" s="834" t="s">
        <v>2453</v>
      </c>
      <c r="F662" s="832" t="s">
        <v>2431</v>
      </c>
      <c r="G662" s="832" t="s">
        <v>3147</v>
      </c>
      <c r="H662" s="832" t="s">
        <v>596</v>
      </c>
      <c r="I662" s="832" t="s">
        <v>3515</v>
      </c>
      <c r="J662" s="832" t="s">
        <v>3516</v>
      </c>
      <c r="K662" s="832" t="s">
        <v>3517</v>
      </c>
      <c r="L662" s="835">
        <v>7000</v>
      </c>
      <c r="M662" s="835">
        <v>7000</v>
      </c>
      <c r="N662" s="832">
        <v>1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17</v>
      </c>
      <c r="B663" s="832" t="s">
        <v>2428</v>
      </c>
      <c r="C663" s="832" t="s">
        <v>2434</v>
      </c>
      <c r="D663" s="833" t="s">
        <v>5256</v>
      </c>
      <c r="E663" s="834" t="s">
        <v>2453</v>
      </c>
      <c r="F663" s="832" t="s">
        <v>2431</v>
      </c>
      <c r="G663" s="832" t="s">
        <v>3147</v>
      </c>
      <c r="H663" s="832" t="s">
        <v>596</v>
      </c>
      <c r="I663" s="832" t="s">
        <v>3518</v>
      </c>
      <c r="J663" s="832" t="s">
        <v>3519</v>
      </c>
      <c r="K663" s="832" t="s">
        <v>3520</v>
      </c>
      <c r="L663" s="835">
        <v>3500</v>
      </c>
      <c r="M663" s="835">
        <v>3500</v>
      </c>
      <c r="N663" s="832">
        <v>1</v>
      </c>
      <c r="O663" s="836">
        <v>1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17</v>
      </c>
      <c r="B664" s="832" t="s">
        <v>2428</v>
      </c>
      <c r="C664" s="832" t="s">
        <v>2434</v>
      </c>
      <c r="D664" s="833" t="s">
        <v>5256</v>
      </c>
      <c r="E664" s="834" t="s">
        <v>2453</v>
      </c>
      <c r="F664" s="832" t="s">
        <v>2431</v>
      </c>
      <c r="G664" s="832" t="s">
        <v>3147</v>
      </c>
      <c r="H664" s="832" t="s">
        <v>596</v>
      </c>
      <c r="I664" s="832" t="s">
        <v>3521</v>
      </c>
      <c r="J664" s="832" t="s">
        <v>3522</v>
      </c>
      <c r="K664" s="832" t="s">
        <v>3523</v>
      </c>
      <c r="L664" s="835">
        <v>29900</v>
      </c>
      <c r="M664" s="835">
        <v>29900</v>
      </c>
      <c r="N664" s="832">
        <v>1</v>
      </c>
      <c r="O664" s="836">
        <v>1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17</v>
      </c>
      <c r="B665" s="832" t="s">
        <v>2428</v>
      </c>
      <c r="C665" s="832" t="s">
        <v>2434</v>
      </c>
      <c r="D665" s="833" t="s">
        <v>5256</v>
      </c>
      <c r="E665" s="834" t="s">
        <v>2453</v>
      </c>
      <c r="F665" s="832" t="s">
        <v>2431</v>
      </c>
      <c r="G665" s="832" t="s">
        <v>3524</v>
      </c>
      <c r="H665" s="832" t="s">
        <v>596</v>
      </c>
      <c r="I665" s="832" t="s">
        <v>3525</v>
      </c>
      <c r="J665" s="832" t="s">
        <v>3526</v>
      </c>
      <c r="K665" s="832" t="s">
        <v>3527</v>
      </c>
      <c r="L665" s="835">
        <v>3000</v>
      </c>
      <c r="M665" s="835">
        <v>3000</v>
      </c>
      <c r="N665" s="832">
        <v>1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17</v>
      </c>
      <c r="B666" s="832" t="s">
        <v>2428</v>
      </c>
      <c r="C666" s="832" t="s">
        <v>2434</v>
      </c>
      <c r="D666" s="833" t="s">
        <v>5256</v>
      </c>
      <c r="E666" s="834" t="s">
        <v>2453</v>
      </c>
      <c r="F666" s="832" t="s">
        <v>2431</v>
      </c>
      <c r="G666" s="832" t="s">
        <v>3524</v>
      </c>
      <c r="H666" s="832" t="s">
        <v>596</v>
      </c>
      <c r="I666" s="832" t="s">
        <v>3528</v>
      </c>
      <c r="J666" s="832" t="s">
        <v>3529</v>
      </c>
      <c r="K666" s="832" t="s">
        <v>3530</v>
      </c>
      <c r="L666" s="835">
        <v>2435.4499999999998</v>
      </c>
      <c r="M666" s="835">
        <v>2435.4499999999998</v>
      </c>
      <c r="N666" s="832">
        <v>1</v>
      </c>
      <c r="O666" s="836">
        <v>1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17</v>
      </c>
      <c r="B667" s="832" t="s">
        <v>2428</v>
      </c>
      <c r="C667" s="832" t="s">
        <v>2434</v>
      </c>
      <c r="D667" s="833" t="s">
        <v>5256</v>
      </c>
      <c r="E667" s="834" t="s">
        <v>2453</v>
      </c>
      <c r="F667" s="832" t="s">
        <v>2431</v>
      </c>
      <c r="G667" s="832" t="s">
        <v>3151</v>
      </c>
      <c r="H667" s="832" t="s">
        <v>596</v>
      </c>
      <c r="I667" s="832" t="s">
        <v>3531</v>
      </c>
      <c r="J667" s="832" t="s">
        <v>3532</v>
      </c>
      <c r="K667" s="832" t="s">
        <v>3533</v>
      </c>
      <c r="L667" s="835">
        <v>11820</v>
      </c>
      <c r="M667" s="835">
        <v>11820</v>
      </c>
      <c r="N667" s="832">
        <v>1</v>
      </c>
      <c r="O667" s="836">
        <v>1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17</v>
      </c>
      <c r="B668" s="832" t="s">
        <v>2428</v>
      </c>
      <c r="C668" s="832" t="s">
        <v>2434</v>
      </c>
      <c r="D668" s="833" t="s">
        <v>5256</v>
      </c>
      <c r="E668" s="834" t="s">
        <v>2453</v>
      </c>
      <c r="F668" s="832" t="s">
        <v>2431</v>
      </c>
      <c r="G668" s="832" t="s">
        <v>3151</v>
      </c>
      <c r="H668" s="832" t="s">
        <v>596</v>
      </c>
      <c r="I668" s="832" t="s">
        <v>3534</v>
      </c>
      <c r="J668" s="832" t="s">
        <v>3535</v>
      </c>
      <c r="K668" s="832" t="s">
        <v>3536</v>
      </c>
      <c r="L668" s="835">
        <v>11389.64</v>
      </c>
      <c r="M668" s="835">
        <v>11389.64</v>
      </c>
      <c r="N668" s="832">
        <v>1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17</v>
      </c>
      <c r="B669" s="832" t="s">
        <v>2428</v>
      </c>
      <c r="C669" s="832" t="s">
        <v>2434</v>
      </c>
      <c r="D669" s="833" t="s">
        <v>5256</v>
      </c>
      <c r="E669" s="834" t="s">
        <v>2454</v>
      </c>
      <c r="F669" s="832" t="s">
        <v>2429</v>
      </c>
      <c r="G669" s="832" t="s">
        <v>2933</v>
      </c>
      <c r="H669" s="832" t="s">
        <v>596</v>
      </c>
      <c r="I669" s="832" t="s">
        <v>3537</v>
      </c>
      <c r="J669" s="832" t="s">
        <v>2935</v>
      </c>
      <c r="K669" s="832" t="s">
        <v>3538</v>
      </c>
      <c r="L669" s="835">
        <v>0</v>
      </c>
      <c r="M669" s="835">
        <v>0</v>
      </c>
      <c r="N669" s="832">
        <v>2</v>
      </c>
      <c r="O669" s="836">
        <v>0.5</v>
      </c>
      <c r="P669" s="835">
        <v>0</v>
      </c>
      <c r="Q669" s="837"/>
      <c r="R669" s="832">
        <v>2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17</v>
      </c>
      <c r="B670" s="832" t="s">
        <v>2428</v>
      </c>
      <c r="C670" s="832" t="s">
        <v>2434</v>
      </c>
      <c r="D670" s="833" t="s">
        <v>5256</v>
      </c>
      <c r="E670" s="834" t="s">
        <v>2454</v>
      </c>
      <c r="F670" s="832" t="s">
        <v>2429</v>
      </c>
      <c r="G670" s="832" t="s">
        <v>2539</v>
      </c>
      <c r="H670" s="832" t="s">
        <v>596</v>
      </c>
      <c r="I670" s="832" t="s">
        <v>2546</v>
      </c>
      <c r="J670" s="832" t="s">
        <v>2547</v>
      </c>
      <c r="K670" s="832" t="s">
        <v>2548</v>
      </c>
      <c r="L670" s="835">
        <v>11.75</v>
      </c>
      <c r="M670" s="835">
        <v>23.5</v>
      </c>
      <c r="N670" s="832">
        <v>2</v>
      </c>
      <c r="O670" s="836">
        <v>1</v>
      </c>
      <c r="P670" s="835">
        <v>23.5</v>
      </c>
      <c r="Q670" s="837">
        <v>1</v>
      </c>
      <c r="R670" s="832">
        <v>2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17</v>
      </c>
      <c r="B671" s="832" t="s">
        <v>2428</v>
      </c>
      <c r="C671" s="832" t="s">
        <v>2434</v>
      </c>
      <c r="D671" s="833" t="s">
        <v>5256</v>
      </c>
      <c r="E671" s="834" t="s">
        <v>2454</v>
      </c>
      <c r="F671" s="832" t="s">
        <v>2429</v>
      </c>
      <c r="G671" s="832" t="s">
        <v>3323</v>
      </c>
      <c r="H671" s="832" t="s">
        <v>596</v>
      </c>
      <c r="I671" s="832" t="s">
        <v>3324</v>
      </c>
      <c r="J671" s="832" t="s">
        <v>888</v>
      </c>
      <c r="K671" s="832" t="s">
        <v>697</v>
      </c>
      <c r="L671" s="835">
        <v>0</v>
      </c>
      <c r="M671" s="835">
        <v>0</v>
      </c>
      <c r="N671" s="832">
        <v>8</v>
      </c>
      <c r="O671" s="836">
        <v>1.5</v>
      </c>
      <c r="P671" s="835">
        <v>0</v>
      </c>
      <c r="Q671" s="837"/>
      <c r="R671" s="832">
        <v>3</v>
      </c>
      <c r="S671" s="837">
        <v>0.375</v>
      </c>
      <c r="T671" s="836">
        <v>0.5</v>
      </c>
      <c r="U671" s="838">
        <v>0.33333333333333331</v>
      </c>
    </row>
    <row r="672" spans="1:21" ht="14.4" customHeight="1" x14ac:dyDescent="0.3">
      <c r="A672" s="831">
        <v>17</v>
      </c>
      <c r="B672" s="832" t="s">
        <v>2428</v>
      </c>
      <c r="C672" s="832" t="s">
        <v>2434</v>
      </c>
      <c r="D672" s="833" t="s">
        <v>5256</v>
      </c>
      <c r="E672" s="834" t="s">
        <v>2454</v>
      </c>
      <c r="F672" s="832" t="s">
        <v>2429</v>
      </c>
      <c r="G672" s="832" t="s">
        <v>2568</v>
      </c>
      <c r="H672" s="832" t="s">
        <v>649</v>
      </c>
      <c r="I672" s="832" t="s">
        <v>2127</v>
      </c>
      <c r="J672" s="832" t="s">
        <v>2128</v>
      </c>
      <c r="K672" s="832" t="s">
        <v>2129</v>
      </c>
      <c r="L672" s="835">
        <v>561.76</v>
      </c>
      <c r="M672" s="835">
        <v>1685.28</v>
      </c>
      <c r="N672" s="832">
        <v>3</v>
      </c>
      <c r="O672" s="836">
        <v>0.5</v>
      </c>
      <c r="P672" s="835">
        <v>1685.28</v>
      </c>
      <c r="Q672" s="837">
        <v>1</v>
      </c>
      <c r="R672" s="832">
        <v>3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17</v>
      </c>
      <c r="B673" s="832" t="s">
        <v>2428</v>
      </c>
      <c r="C673" s="832" t="s">
        <v>2434</v>
      </c>
      <c r="D673" s="833" t="s">
        <v>5256</v>
      </c>
      <c r="E673" s="834" t="s">
        <v>2454</v>
      </c>
      <c r="F673" s="832" t="s">
        <v>2429</v>
      </c>
      <c r="G673" s="832" t="s">
        <v>2573</v>
      </c>
      <c r="H673" s="832" t="s">
        <v>596</v>
      </c>
      <c r="I673" s="832" t="s">
        <v>2577</v>
      </c>
      <c r="J673" s="832" t="s">
        <v>2578</v>
      </c>
      <c r="K673" s="832" t="s">
        <v>2579</v>
      </c>
      <c r="L673" s="835">
        <v>123.2</v>
      </c>
      <c r="M673" s="835">
        <v>369.6</v>
      </c>
      <c r="N673" s="832">
        <v>3</v>
      </c>
      <c r="O673" s="836">
        <v>0.5</v>
      </c>
      <c r="P673" s="835">
        <v>369.6</v>
      </c>
      <c r="Q673" s="837">
        <v>1</v>
      </c>
      <c r="R673" s="832">
        <v>3</v>
      </c>
      <c r="S673" s="837">
        <v>1</v>
      </c>
      <c r="T673" s="836">
        <v>0.5</v>
      </c>
      <c r="U673" s="838">
        <v>1</v>
      </c>
    </row>
    <row r="674" spans="1:21" ht="14.4" customHeight="1" x14ac:dyDescent="0.3">
      <c r="A674" s="831">
        <v>17</v>
      </c>
      <c r="B674" s="832" t="s">
        <v>2428</v>
      </c>
      <c r="C674" s="832" t="s">
        <v>2434</v>
      </c>
      <c r="D674" s="833" t="s">
        <v>5256</v>
      </c>
      <c r="E674" s="834" t="s">
        <v>2454</v>
      </c>
      <c r="F674" s="832" t="s">
        <v>2429</v>
      </c>
      <c r="G674" s="832" t="s">
        <v>2632</v>
      </c>
      <c r="H674" s="832" t="s">
        <v>596</v>
      </c>
      <c r="I674" s="832" t="s">
        <v>2633</v>
      </c>
      <c r="J674" s="832" t="s">
        <v>1563</v>
      </c>
      <c r="K674" s="832" t="s">
        <v>2634</v>
      </c>
      <c r="L674" s="835">
        <v>24.37</v>
      </c>
      <c r="M674" s="835">
        <v>48.74</v>
      </c>
      <c r="N674" s="832">
        <v>2</v>
      </c>
      <c r="O674" s="836">
        <v>1</v>
      </c>
      <c r="P674" s="835">
        <v>48.74</v>
      </c>
      <c r="Q674" s="837">
        <v>1</v>
      </c>
      <c r="R674" s="832">
        <v>2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17</v>
      </c>
      <c r="B675" s="832" t="s">
        <v>2428</v>
      </c>
      <c r="C675" s="832" t="s">
        <v>2434</v>
      </c>
      <c r="D675" s="833" t="s">
        <v>5256</v>
      </c>
      <c r="E675" s="834" t="s">
        <v>2454</v>
      </c>
      <c r="F675" s="832" t="s">
        <v>2429</v>
      </c>
      <c r="G675" s="832" t="s">
        <v>2632</v>
      </c>
      <c r="H675" s="832" t="s">
        <v>596</v>
      </c>
      <c r="I675" s="832" t="s">
        <v>2999</v>
      </c>
      <c r="J675" s="832" t="s">
        <v>1563</v>
      </c>
      <c r="K675" s="832" t="s">
        <v>1903</v>
      </c>
      <c r="L675" s="835">
        <v>38.590000000000003</v>
      </c>
      <c r="M675" s="835">
        <v>154.36000000000001</v>
      </c>
      <c r="N675" s="832">
        <v>4</v>
      </c>
      <c r="O675" s="836">
        <v>1.5</v>
      </c>
      <c r="P675" s="835">
        <v>154.36000000000001</v>
      </c>
      <c r="Q675" s="837">
        <v>1</v>
      </c>
      <c r="R675" s="832">
        <v>4</v>
      </c>
      <c r="S675" s="837">
        <v>1</v>
      </c>
      <c r="T675" s="836">
        <v>1.5</v>
      </c>
      <c r="U675" s="838">
        <v>1</v>
      </c>
    </row>
    <row r="676" spans="1:21" ht="14.4" customHeight="1" x14ac:dyDescent="0.3">
      <c r="A676" s="831">
        <v>17</v>
      </c>
      <c r="B676" s="832" t="s">
        <v>2428</v>
      </c>
      <c r="C676" s="832" t="s">
        <v>2434</v>
      </c>
      <c r="D676" s="833" t="s">
        <v>5256</v>
      </c>
      <c r="E676" s="834" t="s">
        <v>2454</v>
      </c>
      <c r="F676" s="832" t="s">
        <v>2429</v>
      </c>
      <c r="G676" s="832" t="s">
        <v>2666</v>
      </c>
      <c r="H676" s="832" t="s">
        <v>649</v>
      </c>
      <c r="I676" s="832" t="s">
        <v>2318</v>
      </c>
      <c r="J676" s="832" t="s">
        <v>2084</v>
      </c>
      <c r="K676" s="832" t="s">
        <v>2319</v>
      </c>
      <c r="L676" s="835">
        <v>366.31</v>
      </c>
      <c r="M676" s="835">
        <v>366.31</v>
      </c>
      <c r="N676" s="832">
        <v>1</v>
      </c>
      <c r="O676" s="836">
        <v>0.5</v>
      </c>
      <c r="P676" s="835">
        <v>366.31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17</v>
      </c>
      <c r="B677" s="832" t="s">
        <v>2428</v>
      </c>
      <c r="C677" s="832" t="s">
        <v>2434</v>
      </c>
      <c r="D677" s="833" t="s">
        <v>5256</v>
      </c>
      <c r="E677" s="834" t="s">
        <v>2454</v>
      </c>
      <c r="F677" s="832" t="s">
        <v>2429</v>
      </c>
      <c r="G677" s="832" t="s">
        <v>2673</v>
      </c>
      <c r="H677" s="832" t="s">
        <v>649</v>
      </c>
      <c r="I677" s="832" t="s">
        <v>2087</v>
      </c>
      <c r="J677" s="832" t="s">
        <v>2088</v>
      </c>
      <c r="K677" s="832" t="s">
        <v>2089</v>
      </c>
      <c r="L677" s="835">
        <v>110.73</v>
      </c>
      <c r="M677" s="835">
        <v>664.38</v>
      </c>
      <c r="N677" s="832">
        <v>6</v>
      </c>
      <c r="O677" s="836">
        <v>0.5</v>
      </c>
      <c r="P677" s="835">
        <v>664.38</v>
      </c>
      <c r="Q677" s="837">
        <v>1</v>
      </c>
      <c r="R677" s="832">
        <v>6</v>
      </c>
      <c r="S677" s="837">
        <v>1</v>
      </c>
      <c r="T677" s="836">
        <v>0.5</v>
      </c>
      <c r="U677" s="838">
        <v>1</v>
      </c>
    </row>
    <row r="678" spans="1:21" ht="14.4" customHeight="1" x14ac:dyDescent="0.3">
      <c r="A678" s="831">
        <v>17</v>
      </c>
      <c r="B678" s="832" t="s">
        <v>2428</v>
      </c>
      <c r="C678" s="832" t="s">
        <v>2434</v>
      </c>
      <c r="D678" s="833" t="s">
        <v>5256</v>
      </c>
      <c r="E678" s="834" t="s">
        <v>2454</v>
      </c>
      <c r="F678" s="832" t="s">
        <v>2429</v>
      </c>
      <c r="G678" s="832" t="s">
        <v>2676</v>
      </c>
      <c r="H678" s="832" t="s">
        <v>596</v>
      </c>
      <c r="I678" s="832" t="s">
        <v>2678</v>
      </c>
      <c r="J678" s="832" t="s">
        <v>2679</v>
      </c>
      <c r="K678" s="832" t="s">
        <v>2093</v>
      </c>
      <c r="L678" s="835">
        <v>910.2</v>
      </c>
      <c r="M678" s="835">
        <v>3640.8</v>
      </c>
      <c r="N678" s="832">
        <v>4</v>
      </c>
      <c r="O678" s="836">
        <v>2</v>
      </c>
      <c r="P678" s="835">
        <v>3640.8</v>
      </c>
      <c r="Q678" s="837">
        <v>1</v>
      </c>
      <c r="R678" s="832">
        <v>4</v>
      </c>
      <c r="S678" s="837">
        <v>1</v>
      </c>
      <c r="T678" s="836">
        <v>2</v>
      </c>
      <c r="U678" s="838">
        <v>1</v>
      </c>
    </row>
    <row r="679" spans="1:21" ht="14.4" customHeight="1" x14ac:dyDescent="0.3">
      <c r="A679" s="831">
        <v>17</v>
      </c>
      <c r="B679" s="832" t="s">
        <v>2428</v>
      </c>
      <c r="C679" s="832" t="s">
        <v>2434</v>
      </c>
      <c r="D679" s="833" t="s">
        <v>5256</v>
      </c>
      <c r="E679" s="834" t="s">
        <v>2454</v>
      </c>
      <c r="F679" s="832" t="s">
        <v>2429</v>
      </c>
      <c r="G679" s="832" t="s">
        <v>2676</v>
      </c>
      <c r="H679" s="832" t="s">
        <v>649</v>
      </c>
      <c r="I679" s="832" t="s">
        <v>2094</v>
      </c>
      <c r="J679" s="832" t="s">
        <v>2092</v>
      </c>
      <c r="K679" s="832" t="s">
        <v>2095</v>
      </c>
      <c r="L679" s="835">
        <v>1820.4</v>
      </c>
      <c r="M679" s="835">
        <v>3640.8</v>
      </c>
      <c r="N679" s="832">
        <v>2</v>
      </c>
      <c r="O679" s="836">
        <v>0.5</v>
      </c>
      <c r="P679" s="835">
        <v>3640.8</v>
      </c>
      <c r="Q679" s="837">
        <v>1</v>
      </c>
      <c r="R679" s="832">
        <v>2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17</v>
      </c>
      <c r="B680" s="832" t="s">
        <v>2428</v>
      </c>
      <c r="C680" s="832" t="s">
        <v>2434</v>
      </c>
      <c r="D680" s="833" t="s">
        <v>5256</v>
      </c>
      <c r="E680" s="834" t="s">
        <v>2454</v>
      </c>
      <c r="F680" s="832" t="s">
        <v>2429</v>
      </c>
      <c r="G680" s="832" t="s">
        <v>2706</v>
      </c>
      <c r="H680" s="832" t="s">
        <v>596</v>
      </c>
      <c r="I680" s="832" t="s">
        <v>2707</v>
      </c>
      <c r="J680" s="832" t="s">
        <v>670</v>
      </c>
      <c r="K680" s="832" t="s">
        <v>2708</v>
      </c>
      <c r="L680" s="835">
        <v>35.25</v>
      </c>
      <c r="M680" s="835">
        <v>141</v>
      </c>
      <c r="N680" s="832">
        <v>4</v>
      </c>
      <c r="O680" s="836">
        <v>1</v>
      </c>
      <c r="P680" s="835">
        <v>141</v>
      </c>
      <c r="Q680" s="837">
        <v>1</v>
      </c>
      <c r="R680" s="832">
        <v>4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17</v>
      </c>
      <c r="B681" s="832" t="s">
        <v>2428</v>
      </c>
      <c r="C681" s="832" t="s">
        <v>2434</v>
      </c>
      <c r="D681" s="833" t="s">
        <v>5256</v>
      </c>
      <c r="E681" s="834" t="s">
        <v>2454</v>
      </c>
      <c r="F681" s="832" t="s">
        <v>2429</v>
      </c>
      <c r="G681" s="832" t="s">
        <v>2746</v>
      </c>
      <c r="H681" s="832" t="s">
        <v>596</v>
      </c>
      <c r="I681" s="832" t="s">
        <v>2749</v>
      </c>
      <c r="J681" s="832" t="s">
        <v>2748</v>
      </c>
      <c r="K681" s="832" t="s">
        <v>2750</v>
      </c>
      <c r="L681" s="835">
        <v>338.58</v>
      </c>
      <c r="M681" s="835">
        <v>1015.74</v>
      </c>
      <c r="N681" s="832">
        <v>3</v>
      </c>
      <c r="O681" s="836">
        <v>0.5</v>
      </c>
      <c r="P681" s="835">
        <v>1015.74</v>
      </c>
      <c r="Q681" s="837">
        <v>1</v>
      </c>
      <c r="R681" s="832">
        <v>3</v>
      </c>
      <c r="S681" s="837">
        <v>1</v>
      </c>
      <c r="T681" s="836">
        <v>0.5</v>
      </c>
      <c r="U681" s="838">
        <v>1</v>
      </c>
    </row>
    <row r="682" spans="1:21" ht="14.4" customHeight="1" x14ac:dyDescent="0.3">
      <c r="A682" s="831">
        <v>17</v>
      </c>
      <c r="B682" s="832" t="s">
        <v>2428</v>
      </c>
      <c r="C682" s="832" t="s">
        <v>2434</v>
      </c>
      <c r="D682" s="833" t="s">
        <v>5256</v>
      </c>
      <c r="E682" s="834" t="s">
        <v>2454</v>
      </c>
      <c r="F682" s="832" t="s">
        <v>2429</v>
      </c>
      <c r="G682" s="832" t="s">
        <v>3405</v>
      </c>
      <c r="H682" s="832" t="s">
        <v>596</v>
      </c>
      <c r="I682" s="832" t="s">
        <v>3411</v>
      </c>
      <c r="J682" s="832" t="s">
        <v>3407</v>
      </c>
      <c r="K682" s="832" t="s">
        <v>3412</v>
      </c>
      <c r="L682" s="835">
        <v>274.16000000000003</v>
      </c>
      <c r="M682" s="835">
        <v>822.48</v>
      </c>
      <c r="N682" s="832">
        <v>3</v>
      </c>
      <c r="O682" s="836">
        <v>1</v>
      </c>
      <c r="P682" s="835">
        <v>822.48</v>
      </c>
      <c r="Q682" s="837">
        <v>1</v>
      </c>
      <c r="R682" s="832">
        <v>3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17</v>
      </c>
      <c r="B683" s="832" t="s">
        <v>2428</v>
      </c>
      <c r="C683" s="832" t="s">
        <v>2434</v>
      </c>
      <c r="D683" s="833" t="s">
        <v>5256</v>
      </c>
      <c r="E683" s="834" t="s">
        <v>2454</v>
      </c>
      <c r="F683" s="832" t="s">
        <v>2429</v>
      </c>
      <c r="G683" s="832" t="s">
        <v>3175</v>
      </c>
      <c r="H683" s="832" t="s">
        <v>649</v>
      </c>
      <c r="I683" s="832" t="s">
        <v>3424</v>
      </c>
      <c r="J683" s="832" t="s">
        <v>965</v>
      </c>
      <c r="K683" s="832" t="s">
        <v>3425</v>
      </c>
      <c r="L683" s="835">
        <v>1591.14</v>
      </c>
      <c r="M683" s="835">
        <v>12729.12</v>
      </c>
      <c r="N683" s="832">
        <v>8</v>
      </c>
      <c r="O683" s="836">
        <v>1</v>
      </c>
      <c r="P683" s="835">
        <v>12729.12</v>
      </c>
      <c r="Q683" s="837">
        <v>1</v>
      </c>
      <c r="R683" s="832">
        <v>8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17</v>
      </c>
      <c r="B684" s="832" t="s">
        <v>2428</v>
      </c>
      <c r="C684" s="832" t="s">
        <v>2434</v>
      </c>
      <c r="D684" s="833" t="s">
        <v>5256</v>
      </c>
      <c r="E684" s="834" t="s">
        <v>2454</v>
      </c>
      <c r="F684" s="832" t="s">
        <v>2429</v>
      </c>
      <c r="G684" s="832" t="s">
        <v>3175</v>
      </c>
      <c r="H684" s="832" t="s">
        <v>649</v>
      </c>
      <c r="I684" s="832" t="s">
        <v>3539</v>
      </c>
      <c r="J684" s="832" t="s">
        <v>965</v>
      </c>
      <c r="K684" s="832" t="s">
        <v>3540</v>
      </c>
      <c r="L684" s="835">
        <v>1591.14</v>
      </c>
      <c r="M684" s="835">
        <v>9546.84</v>
      </c>
      <c r="N684" s="832">
        <v>6</v>
      </c>
      <c r="O684" s="836">
        <v>2</v>
      </c>
      <c r="P684" s="835">
        <v>9546.84</v>
      </c>
      <c r="Q684" s="837">
        <v>1</v>
      </c>
      <c r="R684" s="832">
        <v>6</v>
      </c>
      <c r="S684" s="837">
        <v>1</v>
      </c>
      <c r="T684" s="836">
        <v>2</v>
      </c>
      <c r="U684" s="838">
        <v>1</v>
      </c>
    </row>
    <row r="685" spans="1:21" ht="14.4" customHeight="1" x14ac:dyDescent="0.3">
      <c r="A685" s="831">
        <v>17</v>
      </c>
      <c r="B685" s="832" t="s">
        <v>2428</v>
      </c>
      <c r="C685" s="832" t="s">
        <v>2434</v>
      </c>
      <c r="D685" s="833" t="s">
        <v>5256</v>
      </c>
      <c r="E685" s="834" t="s">
        <v>2454</v>
      </c>
      <c r="F685" s="832" t="s">
        <v>2429</v>
      </c>
      <c r="G685" s="832" t="s">
        <v>3431</v>
      </c>
      <c r="H685" s="832" t="s">
        <v>596</v>
      </c>
      <c r="I685" s="832" t="s">
        <v>3435</v>
      </c>
      <c r="J685" s="832" t="s">
        <v>3433</v>
      </c>
      <c r="K685" s="832" t="s">
        <v>3436</v>
      </c>
      <c r="L685" s="835">
        <v>3095.02</v>
      </c>
      <c r="M685" s="835">
        <v>52615.34</v>
      </c>
      <c r="N685" s="832">
        <v>17</v>
      </c>
      <c r="O685" s="836">
        <v>1.5</v>
      </c>
      <c r="P685" s="835">
        <v>52615.34</v>
      </c>
      <c r="Q685" s="837">
        <v>1</v>
      </c>
      <c r="R685" s="832">
        <v>17</v>
      </c>
      <c r="S685" s="837">
        <v>1</v>
      </c>
      <c r="T685" s="836">
        <v>1.5</v>
      </c>
      <c r="U685" s="838">
        <v>1</v>
      </c>
    </row>
    <row r="686" spans="1:21" ht="14.4" customHeight="1" x14ac:dyDescent="0.3">
      <c r="A686" s="831">
        <v>17</v>
      </c>
      <c r="B686" s="832" t="s">
        <v>2428</v>
      </c>
      <c r="C686" s="832" t="s">
        <v>2434</v>
      </c>
      <c r="D686" s="833" t="s">
        <v>5256</v>
      </c>
      <c r="E686" s="834" t="s">
        <v>2454</v>
      </c>
      <c r="F686" s="832" t="s">
        <v>2429</v>
      </c>
      <c r="G686" s="832" t="s">
        <v>3541</v>
      </c>
      <c r="H686" s="832" t="s">
        <v>596</v>
      </c>
      <c r="I686" s="832" t="s">
        <v>3542</v>
      </c>
      <c r="J686" s="832" t="s">
        <v>3543</v>
      </c>
      <c r="K686" s="832" t="s">
        <v>3371</v>
      </c>
      <c r="L686" s="835">
        <v>282.2</v>
      </c>
      <c r="M686" s="835">
        <v>564.4</v>
      </c>
      <c r="N686" s="832">
        <v>2</v>
      </c>
      <c r="O686" s="836">
        <v>1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17</v>
      </c>
      <c r="B687" s="832" t="s">
        <v>2428</v>
      </c>
      <c r="C687" s="832" t="s">
        <v>2434</v>
      </c>
      <c r="D687" s="833" t="s">
        <v>5256</v>
      </c>
      <c r="E687" s="834" t="s">
        <v>2454</v>
      </c>
      <c r="F687" s="832" t="s">
        <v>2429</v>
      </c>
      <c r="G687" s="832" t="s">
        <v>3544</v>
      </c>
      <c r="H687" s="832" t="s">
        <v>596</v>
      </c>
      <c r="I687" s="832" t="s">
        <v>3545</v>
      </c>
      <c r="J687" s="832" t="s">
        <v>3546</v>
      </c>
      <c r="K687" s="832" t="s">
        <v>3547</v>
      </c>
      <c r="L687" s="835">
        <v>0</v>
      </c>
      <c r="M687" s="835">
        <v>0</v>
      </c>
      <c r="N687" s="832">
        <v>2</v>
      </c>
      <c r="O687" s="836">
        <v>1</v>
      </c>
      <c r="P687" s="835">
        <v>0</v>
      </c>
      <c r="Q687" s="837"/>
      <c r="R687" s="832">
        <v>2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17</v>
      </c>
      <c r="B688" s="832" t="s">
        <v>2428</v>
      </c>
      <c r="C688" s="832" t="s">
        <v>2434</v>
      </c>
      <c r="D688" s="833" t="s">
        <v>5256</v>
      </c>
      <c r="E688" s="834" t="s">
        <v>2454</v>
      </c>
      <c r="F688" s="832" t="s">
        <v>2429</v>
      </c>
      <c r="G688" s="832" t="s">
        <v>2793</v>
      </c>
      <c r="H688" s="832" t="s">
        <v>596</v>
      </c>
      <c r="I688" s="832" t="s">
        <v>2800</v>
      </c>
      <c r="J688" s="832" t="s">
        <v>2801</v>
      </c>
      <c r="K688" s="832" t="s">
        <v>2802</v>
      </c>
      <c r="L688" s="835">
        <v>60.39</v>
      </c>
      <c r="M688" s="835">
        <v>120.78</v>
      </c>
      <c r="N688" s="832">
        <v>2</v>
      </c>
      <c r="O688" s="836">
        <v>0.5</v>
      </c>
      <c r="P688" s="835">
        <v>120.78</v>
      </c>
      <c r="Q688" s="837">
        <v>1</v>
      </c>
      <c r="R688" s="832">
        <v>2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17</v>
      </c>
      <c r="B689" s="832" t="s">
        <v>2428</v>
      </c>
      <c r="C689" s="832" t="s">
        <v>2434</v>
      </c>
      <c r="D689" s="833" t="s">
        <v>5256</v>
      </c>
      <c r="E689" s="834" t="s">
        <v>2454</v>
      </c>
      <c r="F689" s="832" t="s">
        <v>2429</v>
      </c>
      <c r="G689" s="832" t="s">
        <v>2834</v>
      </c>
      <c r="H689" s="832" t="s">
        <v>596</v>
      </c>
      <c r="I689" s="832" t="s">
        <v>3548</v>
      </c>
      <c r="J689" s="832" t="s">
        <v>3549</v>
      </c>
      <c r="K689" s="832" t="s">
        <v>3550</v>
      </c>
      <c r="L689" s="835">
        <v>119.1</v>
      </c>
      <c r="M689" s="835">
        <v>119.1</v>
      </c>
      <c r="N689" s="832">
        <v>1</v>
      </c>
      <c r="O689" s="836">
        <v>0.5</v>
      </c>
      <c r="P689" s="835">
        <v>119.1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17</v>
      </c>
      <c r="B690" s="832" t="s">
        <v>2428</v>
      </c>
      <c r="C690" s="832" t="s">
        <v>2434</v>
      </c>
      <c r="D690" s="833" t="s">
        <v>5256</v>
      </c>
      <c r="E690" s="834" t="s">
        <v>2454</v>
      </c>
      <c r="F690" s="832" t="s">
        <v>2429</v>
      </c>
      <c r="G690" s="832" t="s">
        <v>3551</v>
      </c>
      <c r="H690" s="832" t="s">
        <v>596</v>
      </c>
      <c r="I690" s="832" t="s">
        <v>3552</v>
      </c>
      <c r="J690" s="832" t="s">
        <v>1470</v>
      </c>
      <c r="K690" s="832" t="s">
        <v>3553</v>
      </c>
      <c r="L690" s="835">
        <v>203.9</v>
      </c>
      <c r="M690" s="835">
        <v>407.8</v>
      </c>
      <c r="N690" s="832">
        <v>2</v>
      </c>
      <c r="O690" s="836">
        <v>0.5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17</v>
      </c>
      <c r="B691" s="832" t="s">
        <v>2428</v>
      </c>
      <c r="C691" s="832" t="s">
        <v>2434</v>
      </c>
      <c r="D691" s="833" t="s">
        <v>5256</v>
      </c>
      <c r="E691" s="834" t="s">
        <v>2454</v>
      </c>
      <c r="F691" s="832" t="s">
        <v>2429</v>
      </c>
      <c r="G691" s="832" t="s">
        <v>3554</v>
      </c>
      <c r="H691" s="832" t="s">
        <v>596</v>
      </c>
      <c r="I691" s="832" t="s">
        <v>3555</v>
      </c>
      <c r="J691" s="832" t="s">
        <v>3556</v>
      </c>
      <c r="K691" s="832" t="s">
        <v>3557</v>
      </c>
      <c r="L691" s="835">
        <v>1264.21</v>
      </c>
      <c r="M691" s="835">
        <v>2528.42</v>
      </c>
      <c r="N691" s="832">
        <v>2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17</v>
      </c>
      <c r="B692" s="832" t="s">
        <v>2428</v>
      </c>
      <c r="C692" s="832" t="s">
        <v>2434</v>
      </c>
      <c r="D692" s="833" t="s">
        <v>5256</v>
      </c>
      <c r="E692" s="834" t="s">
        <v>2454</v>
      </c>
      <c r="F692" s="832" t="s">
        <v>2429</v>
      </c>
      <c r="G692" s="832" t="s">
        <v>3283</v>
      </c>
      <c r="H692" s="832" t="s">
        <v>596</v>
      </c>
      <c r="I692" s="832" t="s">
        <v>3464</v>
      </c>
      <c r="J692" s="832" t="s">
        <v>3288</v>
      </c>
      <c r="K692" s="832" t="s">
        <v>2213</v>
      </c>
      <c r="L692" s="835">
        <v>212.45</v>
      </c>
      <c r="M692" s="835">
        <v>3186.75</v>
      </c>
      <c r="N692" s="832">
        <v>15</v>
      </c>
      <c r="O692" s="836">
        <v>2</v>
      </c>
      <c r="P692" s="835">
        <v>3186.75</v>
      </c>
      <c r="Q692" s="837">
        <v>1</v>
      </c>
      <c r="R692" s="832">
        <v>15</v>
      </c>
      <c r="S692" s="837">
        <v>1</v>
      </c>
      <c r="T692" s="836">
        <v>2</v>
      </c>
      <c r="U692" s="838">
        <v>1</v>
      </c>
    </row>
    <row r="693" spans="1:21" ht="14.4" customHeight="1" x14ac:dyDescent="0.3">
      <c r="A693" s="831">
        <v>17</v>
      </c>
      <c r="B693" s="832" t="s">
        <v>2428</v>
      </c>
      <c r="C693" s="832" t="s">
        <v>2434</v>
      </c>
      <c r="D693" s="833" t="s">
        <v>5256</v>
      </c>
      <c r="E693" s="834" t="s">
        <v>2454</v>
      </c>
      <c r="F693" s="832" t="s">
        <v>2429</v>
      </c>
      <c r="G693" s="832" t="s">
        <v>3283</v>
      </c>
      <c r="H693" s="832" t="s">
        <v>596</v>
      </c>
      <c r="I693" s="832" t="s">
        <v>3465</v>
      </c>
      <c r="J693" s="832" t="s">
        <v>3288</v>
      </c>
      <c r="K693" s="832" t="s">
        <v>3286</v>
      </c>
      <c r="L693" s="835">
        <v>531.12</v>
      </c>
      <c r="M693" s="835">
        <v>4780.08</v>
      </c>
      <c r="N693" s="832">
        <v>9</v>
      </c>
      <c r="O693" s="836">
        <v>0.5</v>
      </c>
      <c r="P693" s="835">
        <v>4780.08</v>
      </c>
      <c r="Q693" s="837">
        <v>1</v>
      </c>
      <c r="R693" s="832">
        <v>9</v>
      </c>
      <c r="S693" s="837">
        <v>1</v>
      </c>
      <c r="T693" s="836">
        <v>0.5</v>
      </c>
      <c r="U693" s="838">
        <v>1</v>
      </c>
    </row>
    <row r="694" spans="1:21" ht="14.4" customHeight="1" x14ac:dyDescent="0.3">
      <c r="A694" s="831">
        <v>17</v>
      </c>
      <c r="B694" s="832" t="s">
        <v>2428</v>
      </c>
      <c r="C694" s="832" t="s">
        <v>2434</v>
      </c>
      <c r="D694" s="833" t="s">
        <v>5256</v>
      </c>
      <c r="E694" s="834" t="s">
        <v>2454</v>
      </c>
      <c r="F694" s="832" t="s">
        <v>2429</v>
      </c>
      <c r="G694" s="832" t="s">
        <v>3466</v>
      </c>
      <c r="H694" s="832" t="s">
        <v>596</v>
      </c>
      <c r="I694" s="832" t="s">
        <v>3470</v>
      </c>
      <c r="J694" s="832" t="s">
        <v>3468</v>
      </c>
      <c r="K694" s="832" t="s">
        <v>3471</v>
      </c>
      <c r="L694" s="835">
        <v>714.59</v>
      </c>
      <c r="M694" s="835">
        <v>4287.54</v>
      </c>
      <c r="N694" s="832">
        <v>6</v>
      </c>
      <c r="O694" s="836">
        <v>1</v>
      </c>
      <c r="P694" s="835">
        <v>4287.54</v>
      </c>
      <c r="Q694" s="837">
        <v>1</v>
      </c>
      <c r="R694" s="832">
        <v>6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17</v>
      </c>
      <c r="B695" s="832" t="s">
        <v>2428</v>
      </c>
      <c r="C695" s="832" t="s">
        <v>2434</v>
      </c>
      <c r="D695" s="833" t="s">
        <v>5256</v>
      </c>
      <c r="E695" s="834" t="s">
        <v>2454</v>
      </c>
      <c r="F695" s="832" t="s">
        <v>2429</v>
      </c>
      <c r="G695" s="832" t="s">
        <v>3466</v>
      </c>
      <c r="H695" s="832" t="s">
        <v>596</v>
      </c>
      <c r="I695" s="832" t="s">
        <v>3558</v>
      </c>
      <c r="J695" s="832" t="s">
        <v>3468</v>
      </c>
      <c r="K695" s="832" t="s">
        <v>3480</v>
      </c>
      <c r="L695" s="835">
        <v>650.69000000000005</v>
      </c>
      <c r="M695" s="835">
        <v>1301.3800000000001</v>
      </c>
      <c r="N695" s="832">
        <v>2</v>
      </c>
      <c r="O695" s="836">
        <v>0.5</v>
      </c>
      <c r="P695" s="835">
        <v>1301.3800000000001</v>
      </c>
      <c r="Q695" s="837">
        <v>1</v>
      </c>
      <c r="R695" s="832">
        <v>2</v>
      </c>
      <c r="S695" s="837">
        <v>1</v>
      </c>
      <c r="T695" s="836">
        <v>0.5</v>
      </c>
      <c r="U695" s="838">
        <v>1</v>
      </c>
    </row>
    <row r="696" spans="1:21" ht="14.4" customHeight="1" x14ac:dyDescent="0.3">
      <c r="A696" s="831">
        <v>17</v>
      </c>
      <c r="B696" s="832" t="s">
        <v>2428</v>
      </c>
      <c r="C696" s="832" t="s">
        <v>2434</v>
      </c>
      <c r="D696" s="833" t="s">
        <v>5256</v>
      </c>
      <c r="E696" s="834" t="s">
        <v>2454</v>
      </c>
      <c r="F696" s="832" t="s">
        <v>2429</v>
      </c>
      <c r="G696" s="832" t="s">
        <v>3466</v>
      </c>
      <c r="H696" s="832" t="s">
        <v>596</v>
      </c>
      <c r="I696" s="832" t="s">
        <v>3474</v>
      </c>
      <c r="J696" s="832" t="s">
        <v>3473</v>
      </c>
      <c r="K696" s="832" t="s">
        <v>3471</v>
      </c>
      <c r="L696" s="835">
        <v>714.59</v>
      </c>
      <c r="M696" s="835">
        <v>8575.08</v>
      </c>
      <c r="N696" s="832">
        <v>12</v>
      </c>
      <c r="O696" s="836">
        <v>1.5</v>
      </c>
      <c r="P696" s="835">
        <v>8575.08</v>
      </c>
      <c r="Q696" s="837">
        <v>1</v>
      </c>
      <c r="R696" s="832">
        <v>12</v>
      </c>
      <c r="S696" s="837">
        <v>1</v>
      </c>
      <c r="T696" s="836">
        <v>1.5</v>
      </c>
      <c r="U696" s="838">
        <v>1</v>
      </c>
    </row>
    <row r="697" spans="1:21" ht="14.4" customHeight="1" x14ac:dyDescent="0.3">
      <c r="A697" s="831">
        <v>17</v>
      </c>
      <c r="B697" s="832" t="s">
        <v>2428</v>
      </c>
      <c r="C697" s="832" t="s">
        <v>2434</v>
      </c>
      <c r="D697" s="833" t="s">
        <v>5256</v>
      </c>
      <c r="E697" s="834" t="s">
        <v>2454</v>
      </c>
      <c r="F697" s="832" t="s">
        <v>2429</v>
      </c>
      <c r="G697" s="832" t="s">
        <v>3466</v>
      </c>
      <c r="H697" s="832" t="s">
        <v>596</v>
      </c>
      <c r="I697" s="832" t="s">
        <v>3490</v>
      </c>
      <c r="J697" s="832" t="s">
        <v>3476</v>
      </c>
      <c r="K697" s="832" t="s">
        <v>3469</v>
      </c>
      <c r="L697" s="835">
        <v>603.23</v>
      </c>
      <c r="M697" s="835">
        <v>2412.92</v>
      </c>
      <c r="N697" s="832">
        <v>4</v>
      </c>
      <c r="O697" s="836">
        <v>0.5</v>
      </c>
      <c r="P697" s="835">
        <v>2412.92</v>
      </c>
      <c r="Q697" s="837">
        <v>1</v>
      </c>
      <c r="R697" s="832">
        <v>4</v>
      </c>
      <c r="S697" s="837">
        <v>1</v>
      </c>
      <c r="T697" s="836">
        <v>0.5</v>
      </c>
      <c r="U697" s="838">
        <v>1</v>
      </c>
    </row>
    <row r="698" spans="1:21" ht="14.4" customHeight="1" x14ac:dyDescent="0.3">
      <c r="A698" s="831">
        <v>17</v>
      </c>
      <c r="B698" s="832" t="s">
        <v>2428</v>
      </c>
      <c r="C698" s="832" t="s">
        <v>2434</v>
      </c>
      <c r="D698" s="833" t="s">
        <v>5256</v>
      </c>
      <c r="E698" s="834" t="s">
        <v>2455</v>
      </c>
      <c r="F698" s="832" t="s">
        <v>2429</v>
      </c>
      <c r="G698" s="832" t="s">
        <v>3559</v>
      </c>
      <c r="H698" s="832" t="s">
        <v>596</v>
      </c>
      <c r="I698" s="832" t="s">
        <v>3560</v>
      </c>
      <c r="J698" s="832" t="s">
        <v>3561</v>
      </c>
      <c r="K698" s="832" t="s">
        <v>3562</v>
      </c>
      <c r="L698" s="835">
        <v>35.11</v>
      </c>
      <c r="M698" s="835">
        <v>105.33</v>
      </c>
      <c r="N698" s="832">
        <v>3</v>
      </c>
      <c r="O698" s="836">
        <v>1</v>
      </c>
      <c r="P698" s="835">
        <v>105.33</v>
      </c>
      <c r="Q698" s="837">
        <v>1</v>
      </c>
      <c r="R698" s="832">
        <v>3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17</v>
      </c>
      <c r="B699" s="832" t="s">
        <v>2428</v>
      </c>
      <c r="C699" s="832" t="s">
        <v>2434</v>
      </c>
      <c r="D699" s="833" t="s">
        <v>5256</v>
      </c>
      <c r="E699" s="834" t="s">
        <v>2455</v>
      </c>
      <c r="F699" s="832" t="s">
        <v>2429</v>
      </c>
      <c r="G699" s="832" t="s">
        <v>2480</v>
      </c>
      <c r="H699" s="832" t="s">
        <v>596</v>
      </c>
      <c r="I699" s="832" t="s">
        <v>3193</v>
      </c>
      <c r="J699" s="832" t="s">
        <v>3158</v>
      </c>
      <c r="K699" s="832" t="s">
        <v>2774</v>
      </c>
      <c r="L699" s="835">
        <v>279.52999999999997</v>
      </c>
      <c r="M699" s="835">
        <v>279.52999999999997</v>
      </c>
      <c r="N699" s="832">
        <v>1</v>
      </c>
      <c r="O699" s="836">
        <v>0.5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17</v>
      </c>
      <c r="B700" s="832" t="s">
        <v>2428</v>
      </c>
      <c r="C700" s="832" t="s">
        <v>2434</v>
      </c>
      <c r="D700" s="833" t="s">
        <v>5256</v>
      </c>
      <c r="E700" s="834" t="s">
        <v>2455</v>
      </c>
      <c r="F700" s="832" t="s">
        <v>2429</v>
      </c>
      <c r="G700" s="832" t="s">
        <v>2480</v>
      </c>
      <c r="H700" s="832" t="s">
        <v>596</v>
      </c>
      <c r="I700" s="832" t="s">
        <v>2481</v>
      </c>
      <c r="J700" s="832" t="s">
        <v>2482</v>
      </c>
      <c r="K700" s="832" t="s">
        <v>2173</v>
      </c>
      <c r="L700" s="835">
        <v>196.2</v>
      </c>
      <c r="M700" s="835">
        <v>392.4</v>
      </c>
      <c r="N700" s="832">
        <v>2</v>
      </c>
      <c r="O700" s="836">
        <v>1</v>
      </c>
      <c r="P700" s="835">
        <v>392.4</v>
      </c>
      <c r="Q700" s="837">
        <v>1</v>
      </c>
      <c r="R700" s="832">
        <v>2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17</v>
      </c>
      <c r="B701" s="832" t="s">
        <v>2428</v>
      </c>
      <c r="C701" s="832" t="s">
        <v>2434</v>
      </c>
      <c r="D701" s="833" t="s">
        <v>5256</v>
      </c>
      <c r="E701" s="834" t="s">
        <v>2455</v>
      </c>
      <c r="F701" s="832" t="s">
        <v>2429</v>
      </c>
      <c r="G701" s="832" t="s">
        <v>2480</v>
      </c>
      <c r="H701" s="832" t="s">
        <v>596</v>
      </c>
      <c r="I701" s="832" t="s">
        <v>2489</v>
      </c>
      <c r="J701" s="832" t="s">
        <v>2488</v>
      </c>
      <c r="K701" s="832" t="s">
        <v>2294</v>
      </c>
      <c r="L701" s="835">
        <v>430.05</v>
      </c>
      <c r="M701" s="835">
        <v>860.1</v>
      </c>
      <c r="N701" s="832">
        <v>2</v>
      </c>
      <c r="O701" s="836">
        <v>2</v>
      </c>
      <c r="P701" s="835">
        <v>430.05</v>
      </c>
      <c r="Q701" s="837">
        <v>0.5</v>
      </c>
      <c r="R701" s="832">
        <v>1</v>
      </c>
      <c r="S701" s="837">
        <v>0.5</v>
      </c>
      <c r="T701" s="836">
        <v>1</v>
      </c>
      <c r="U701" s="838">
        <v>0.5</v>
      </c>
    </row>
    <row r="702" spans="1:21" ht="14.4" customHeight="1" x14ac:dyDescent="0.3">
      <c r="A702" s="831">
        <v>17</v>
      </c>
      <c r="B702" s="832" t="s">
        <v>2428</v>
      </c>
      <c r="C702" s="832" t="s">
        <v>2434</v>
      </c>
      <c r="D702" s="833" t="s">
        <v>5256</v>
      </c>
      <c r="E702" s="834" t="s">
        <v>2455</v>
      </c>
      <c r="F702" s="832" t="s">
        <v>2429</v>
      </c>
      <c r="G702" s="832" t="s">
        <v>2500</v>
      </c>
      <c r="H702" s="832" t="s">
        <v>596</v>
      </c>
      <c r="I702" s="832" t="s">
        <v>2501</v>
      </c>
      <c r="J702" s="832" t="s">
        <v>1472</v>
      </c>
      <c r="K702" s="832" t="s">
        <v>1473</v>
      </c>
      <c r="L702" s="835">
        <v>103.8</v>
      </c>
      <c r="M702" s="835">
        <v>207.6</v>
      </c>
      <c r="N702" s="832">
        <v>2</v>
      </c>
      <c r="O702" s="836">
        <v>1</v>
      </c>
      <c r="P702" s="835">
        <v>207.6</v>
      </c>
      <c r="Q702" s="837">
        <v>1</v>
      </c>
      <c r="R702" s="832">
        <v>2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17</v>
      </c>
      <c r="B703" s="832" t="s">
        <v>2428</v>
      </c>
      <c r="C703" s="832" t="s">
        <v>2434</v>
      </c>
      <c r="D703" s="833" t="s">
        <v>5256</v>
      </c>
      <c r="E703" s="834" t="s">
        <v>2455</v>
      </c>
      <c r="F703" s="832" t="s">
        <v>2429</v>
      </c>
      <c r="G703" s="832" t="s">
        <v>2933</v>
      </c>
      <c r="H703" s="832" t="s">
        <v>596</v>
      </c>
      <c r="I703" s="832" t="s">
        <v>3563</v>
      </c>
      <c r="J703" s="832" t="s">
        <v>850</v>
      </c>
      <c r="K703" s="832" t="s">
        <v>3538</v>
      </c>
      <c r="L703" s="835">
        <v>0</v>
      </c>
      <c r="M703" s="835">
        <v>0</v>
      </c>
      <c r="N703" s="832">
        <v>2</v>
      </c>
      <c r="O703" s="836">
        <v>1.5</v>
      </c>
      <c r="P703" s="835">
        <v>0</v>
      </c>
      <c r="Q703" s="837"/>
      <c r="R703" s="832">
        <v>2</v>
      </c>
      <c r="S703" s="837">
        <v>1</v>
      </c>
      <c r="T703" s="836">
        <v>1.5</v>
      </c>
      <c r="U703" s="838">
        <v>1</v>
      </c>
    </row>
    <row r="704" spans="1:21" ht="14.4" customHeight="1" x14ac:dyDescent="0.3">
      <c r="A704" s="831">
        <v>17</v>
      </c>
      <c r="B704" s="832" t="s">
        <v>2428</v>
      </c>
      <c r="C704" s="832" t="s">
        <v>2434</v>
      </c>
      <c r="D704" s="833" t="s">
        <v>5256</v>
      </c>
      <c r="E704" s="834" t="s">
        <v>2455</v>
      </c>
      <c r="F704" s="832" t="s">
        <v>2429</v>
      </c>
      <c r="G704" s="832" t="s">
        <v>2513</v>
      </c>
      <c r="H704" s="832" t="s">
        <v>649</v>
      </c>
      <c r="I704" s="832" t="s">
        <v>3311</v>
      </c>
      <c r="J704" s="832" t="s">
        <v>1331</v>
      </c>
      <c r="K704" s="832" t="s">
        <v>1332</v>
      </c>
      <c r="L704" s="835">
        <v>132</v>
      </c>
      <c r="M704" s="835">
        <v>396</v>
      </c>
      <c r="N704" s="832">
        <v>3</v>
      </c>
      <c r="O704" s="836">
        <v>0.5</v>
      </c>
      <c r="P704" s="835">
        <v>396</v>
      </c>
      <c r="Q704" s="837">
        <v>1</v>
      </c>
      <c r="R704" s="832">
        <v>3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17</v>
      </c>
      <c r="B705" s="832" t="s">
        <v>2428</v>
      </c>
      <c r="C705" s="832" t="s">
        <v>2434</v>
      </c>
      <c r="D705" s="833" t="s">
        <v>5256</v>
      </c>
      <c r="E705" s="834" t="s">
        <v>2455</v>
      </c>
      <c r="F705" s="832" t="s">
        <v>2429</v>
      </c>
      <c r="G705" s="832" t="s">
        <v>2513</v>
      </c>
      <c r="H705" s="832" t="s">
        <v>649</v>
      </c>
      <c r="I705" s="832" t="s">
        <v>3313</v>
      </c>
      <c r="J705" s="832" t="s">
        <v>1331</v>
      </c>
      <c r="K705" s="832" t="s">
        <v>3314</v>
      </c>
      <c r="L705" s="835">
        <v>264</v>
      </c>
      <c r="M705" s="835">
        <v>264</v>
      </c>
      <c r="N705" s="832">
        <v>1</v>
      </c>
      <c r="O705" s="836">
        <v>0.5</v>
      </c>
      <c r="P705" s="835">
        <v>264</v>
      </c>
      <c r="Q705" s="837">
        <v>1</v>
      </c>
      <c r="R705" s="832">
        <v>1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17</v>
      </c>
      <c r="B706" s="832" t="s">
        <v>2428</v>
      </c>
      <c r="C706" s="832" t="s">
        <v>2434</v>
      </c>
      <c r="D706" s="833" t="s">
        <v>5256</v>
      </c>
      <c r="E706" s="834" t="s">
        <v>2455</v>
      </c>
      <c r="F706" s="832" t="s">
        <v>2429</v>
      </c>
      <c r="G706" s="832" t="s">
        <v>2515</v>
      </c>
      <c r="H706" s="832" t="s">
        <v>596</v>
      </c>
      <c r="I706" s="832" t="s">
        <v>2516</v>
      </c>
      <c r="J706" s="832" t="s">
        <v>2517</v>
      </c>
      <c r="K706" s="832" t="s">
        <v>2518</v>
      </c>
      <c r="L706" s="835">
        <v>1891.17</v>
      </c>
      <c r="M706" s="835">
        <v>5673.51</v>
      </c>
      <c r="N706" s="832">
        <v>3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17</v>
      </c>
      <c r="B707" s="832" t="s">
        <v>2428</v>
      </c>
      <c r="C707" s="832" t="s">
        <v>2434</v>
      </c>
      <c r="D707" s="833" t="s">
        <v>5256</v>
      </c>
      <c r="E707" s="834" t="s">
        <v>2455</v>
      </c>
      <c r="F707" s="832" t="s">
        <v>2429</v>
      </c>
      <c r="G707" s="832" t="s">
        <v>2515</v>
      </c>
      <c r="H707" s="832" t="s">
        <v>596</v>
      </c>
      <c r="I707" s="832" t="s">
        <v>2519</v>
      </c>
      <c r="J707" s="832" t="s">
        <v>2517</v>
      </c>
      <c r="K707" s="832" t="s">
        <v>2520</v>
      </c>
      <c r="L707" s="835">
        <v>1188.46</v>
      </c>
      <c r="M707" s="835">
        <v>3565.38</v>
      </c>
      <c r="N707" s="832">
        <v>3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17</v>
      </c>
      <c r="B708" s="832" t="s">
        <v>2428</v>
      </c>
      <c r="C708" s="832" t="s">
        <v>2434</v>
      </c>
      <c r="D708" s="833" t="s">
        <v>5256</v>
      </c>
      <c r="E708" s="834" t="s">
        <v>2455</v>
      </c>
      <c r="F708" s="832" t="s">
        <v>2429</v>
      </c>
      <c r="G708" s="832" t="s">
        <v>2515</v>
      </c>
      <c r="H708" s="832" t="s">
        <v>596</v>
      </c>
      <c r="I708" s="832" t="s">
        <v>2521</v>
      </c>
      <c r="J708" s="832" t="s">
        <v>2517</v>
      </c>
      <c r="K708" s="832" t="s">
        <v>2522</v>
      </c>
      <c r="L708" s="835">
        <v>1544.99</v>
      </c>
      <c r="M708" s="835">
        <v>4634.97</v>
      </c>
      <c r="N708" s="832">
        <v>3</v>
      </c>
      <c r="O708" s="836">
        <v>1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17</v>
      </c>
      <c r="B709" s="832" t="s">
        <v>2428</v>
      </c>
      <c r="C709" s="832" t="s">
        <v>2434</v>
      </c>
      <c r="D709" s="833" t="s">
        <v>5256</v>
      </c>
      <c r="E709" s="834" t="s">
        <v>2455</v>
      </c>
      <c r="F709" s="832" t="s">
        <v>2429</v>
      </c>
      <c r="G709" s="832" t="s">
        <v>2515</v>
      </c>
      <c r="H709" s="832" t="s">
        <v>596</v>
      </c>
      <c r="I709" s="832" t="s">
        <v>2521</v>
      </c>
      <c r="J709" s="832" t="s">
        <v>2517</v>
      </c>
      <c r="K709" s="832" t="s">
        <v>2522</v>
      </c>
      <c r="L709" s="835">
        <v>2026.32</v>
      </c>
      <c r="M709" s="835">
        <v>6078.96</v>
      </c>
      <c r="N709" s="832">
        <v>3</v>
      </c>
      <c r="O709" s="836">
        <v>1</v>
      </c>
      <c r="P709" s="835">
        <v>6078.96</v>
      </c>
      <c r="Q709" s="837">
        <v>1</v>
      </c>
      <c r="R709" s="832">
        <v>3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17</v>
      </c>
      <c r="B710" s="832" t="s">
        <v>2428</v>
      </c>
      <c r="C710" s="832" t="s">
        <v>2434</v>
      </c>
      <c r="D710" s="833" t="s">
        <v>5256</v>
      </c>
      <c r="E710" s="834" t="s">
        <v>2455</v>
      </c>
      <c r="F710" s="832" t="s">
        <v>2429</v>
      </c>
      <c r="G710" s="832" t="s">
        <v>3159</v>
      </c>
      <c r="H710" s="832" t="s">
        <v>596</v>
      </c>
      <c r="I710" s="832" t="s">
        <v>3564</v>
      </c>
      <c r="J710" s="832" t="s">
        <v>3565</v>
      </c>
      <c r="K710" s="832" t="s">
        <v>3566</v>
      </c>
      <c r="L710" s="835">
        <v>76.34</v>
      </c>
      <c r="M710" s="835">
        <v>76.34</v>
      </c>
      <c r="N710" s="832">
        <v>1</v>
      </c>
      <c r="O710" s="836">
        <v>1</v>
      </c>
      <c r="P710" s="835">
        <v>76.34</v>
      </c>
      <c r="Q710" s="837">
        <v>1</v>
      </c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17</v>
      </c>
      <c r="B711" s="832" t="s">
        <v>2428</v>
      </c>
      <c r="C711" s="832" t="s">
        <v>2434</v>
      </c>
      <c r="D711" s="833" t="s">
        <v>5256</v>
      </c>
      <c r="E711" s="834" t="s">
        <v>2455</v>
      </c>
      <c r="F711" s="832" t="s">
        <v>2429</v>
      </c>
      <c r="G711" s="832" t="s">
        <v>2539</v>
      </c>
      <c r="H711" s="832" t="s">
        <v>596</v>
      </c>
      <c r="I711" s="832" t="s">
        <v>3567</v>
      </c>
      <c r="J711" s="832" t="s">
        <v>3568</v>
      </c>
      <c r="K711" s="832" t="s">
        <v>3569</v>
      </c>
      <c r="L711" s="835">
        <v>70.48</v>
      </c>
      <c r="M711" s="835">
        <v>70.48</v>
      </c>
      <c r="N711" s="832">
        <v>1</v>
      </c>
      <c r="O711" s="836">
        <v>0.5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17</v>
      </c>
      <c r="B712" s="832" t="s">
        <v>2428</v>
      </c>
      <c r="C712" s="832" t="s">
        <v>2434</v>
      </c>
      <c r="D712" s="833" t="s">
        <v>5256</v>
      </c>
      <c r="E712" s="834" t="s">
        <v>2455</v>
      </c>
      <c r="F712" s="832" t="s">
        <v>2429</v>
      </c>
      <c r="G712" s="832" t="s">
        <v>2618</v>
      </c>
      <c r="H712" s="832" t="s">
        <v>596</v>
      </c>
      <c r="I712" s="832" t="s">
        <v>2619</v>
      </c>
      <c r="J712" s="832" t="s">
        <v>1098</v>
      </c>
      <c r="K712" s="832" t="s">
        <v>2620</v>
      </c>
      <c r="L712" s="835">
        <v>42.14</v>
      </c>
      <c r="M712" s="835">
        <v>126.42</v>
      </c>
      <c r="N712" s="832">
        <v>3</v>
      </c>
      <c r="O712" s="836">
        <v>2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17</v>
      </c>
      <c r="B713" s="832" t="s">
        <v>2428</v>
      </c>
      <c r="C713" s="832" t="s">
        <v>2434</v>
      </c>
      <c r="D713" s="833" t="s">
        <v>5256</v>
      </c>
      <c r="E713" s="834" t="s">
        <v>2455</v>
      </c>
      <c r="F713" s="832" t="s">
        <v>2429</v>
      </c>
      <c r="G713" s="832" t="s">
        <v>2623</v>
      </c>
      <c r="H713" s="832" t="s">
        <v>596</v>
      </c>
      <c r="I713" s="832" t="s">
        <v>2627</v>
      </c>
      <c r="J713" s="832" t="s">
        <v>2628</v>
      </c>
      <c r="K713" s="832" t="s">
        <v>2629</v>
      </c>
      <c r="L713" s="835">
        <v>74.64</v>
      </c>
      <c r="M713" s="835">
        <v>223.92000000000002</v>
      </c>
      <c r="N713" s="832">
        <v>3</v>
      </c>
      <c r="O713" s="836">
        <v>0.5</v>
      </c>
      <c r="P713" s="835">
        <v>223.92000000000002</v>
      </c>
      <c r="Q713" s="837">
        <v>1</v>
      </c>
      <c r="R713" s="832">
        <v>3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17</v>
      </c>
      <c r="B714" s="832" t="s">
        <v>2428</v>
      </c>
      <c r="C714" s="832" t="s">
        <v>2434</v>
      </c>
      <c r="D714" s="833" t="s">
        <v>5256</v>
      </c>
      <c r="E714" s="834" t="s">
        <v>2455</v>
      </c>
      <c r="F714" s="832" t="s">
        <v>2429</v>
      </c>
      <c r="G714" s="832" t="s">
        <v>3570</v>
      </c>
      <c r="H714" s="832" t="s">
        <v>596</v>
      </c>
      <c r="I714" s="832" t="s">
        <v>3571</v>
      </c>
      <c r="J714" s="832" t="s">
        <v>3572</v>
      </c>
      <c r="K714" s="832" t="s">
        <v>3573</v>
      </c>
      <c r="L714" s="835">
        <v>0</v>
      </c>
      <c r="M714" s="835">
        <v>0</v>
      </c>
      <c r="N714" s="832">
        <v>11</v>
      </c>
      <c r="O714" s="836">
        <v>11</v>
      </c>
      <c r="P714" s="835">
        <v>0</v>
      </c>
      <c r="Q714" s="837"/>
      <c r="R714" s="832">
        <v>6</v>
      </c>
      <c r="S714" s="837">
        <v>0.54545454545454541</v>
      </c>
      <c r="T714" s="836">
        <v>6</v>
      </c>
      <c r="U714" s="838">
        <v>0.54545454545454541</v>
      </c>
    </row>
    <row r="715" spans="1:21" ht="14.4" customHeight="1" x14ac:dyDescent="0.3">
      <c r="A715" s="831">
        <v>17</v>
      </c>
      <c r="B715" s="832" t="s">
        <v>2428</v>
      </c>
      <c r="C715" s="832" t="s">
        <v>2434</v>
      </c>
      <c r="D715" s="833" t="s">
        <v>5256</v>
      </c>
      <c r="E715" s="834" t="s">
        <v>2455</v>
      </c>
      <c r="F715" s="832" t="s">
        <v>2429</v>
      </c>
      <c r="G715" s="832" t="s">
        <v>2635</v>
      </c>
      <c r="H715" s="832" t="s">
        <v>596</v>
      </c>
      <c r="I715" s="832" t="s">
        <v>2636</v>
      </c>
      <c r="J715" s="832" t="s">
        <v>2637</v>
      </c>
      <c r="K715" s="832" t="s">
        <v>2638</v>
      </c>
      <c r="L715" s="835">
        <v>300.33</v>
      </c>
      <c r="M715" s="835">
        <v>2702.97</v>
      </c>
      <c r="N715" s="832">
        <v>9</v>
      </c>
      <c r="O715" s="836">
        <v>8.5</v>
      </c>
      <c r="P715" s="835">
        <v>600.66</v>
      </c>
      <c r="Q715" s="837">
        <v>0.22222222222222224</v>
      </c>
      <c r="R715" s="832">
        <v>2</v>
      </c>
      <c r="S715" s="837">
        <v>0.22222222222222221</v>
      </c>
      <c r="T715" s="836">
        <v>2</v>
      </c>
      <c r="U715" s="838">
        <v>0.23529411764705882</v>
      </c>
    </row>
    <row r="716" spans="1:21" ht="14.4" customHeight="1" x14ac:dyDescent="0.3">
      <c r="A716" s="831">
        <v>17</v>
      </c>
      <c r="B716" s="832" t="s">
        <v>2428</v>
      </c>
      <c r="C716" s="832" t="s">
        <v>2434</v>
      </c>
      <c r="D716" s="833" t="s">
        <v>5256</v>
      </c>
      <c r="E716" s="834" t="s">
        <v>2455</v>
      </c>
      <c r="F716" s="832" t="s">
        <v>2429</v>
      </c>
      <c r="G716" s="832" t="s">
        <v>2635</v>
      </c>
      <c r="H716" s="832" t="s">
        <v>596</v>
      </c>
      <c r="I716" s="832" t="s">
        <v>2641</v>
      </c>
      <c r="J716" s="832" t="s">
        <v>2637</v>
      </c>
      <c r="K716" s="832" t="s">
        <v>2638</v>
      </c>
      <c r="L716" s="835">
        <v>300.33</v>
      </c>
      <c r="M716" s="835">
        <v>900.99</v>
      </c>
      <c r="N716" s="832">
        <v>3</v>
      </c>
      <c r="O716" s="836">
        <v>3</v>
      </c>
      <c r="P716" s="835">
        <v>300.33</v>
      </c>
      <c r="Q716" s="837">
        <v>0.33333333333333331</v>
      </c>
      <c r="R716" s="832">
        <v>1</v>
      </c>
      <c r="S716" s="837">
        <v>0.33333333333333331</v>
      </c>
      <c r="T716" s="836">
        <v>1</v>
      </c>
      <c r="U716" s="838">
        <v>0.33333333333333331</v>
      </c>
    </row>
    <row r="717" spans="1:21" ht="14.4" customHeight="1" x14ac:dyDescent="0.3">
      <c r="A717" s="831">
        <v>17</v>
      </c>
      <c r="B717" s="832" t="s">
        <v>2428</v>
      </c>
      <c r="C717" s="832" t="s">
        <v>2434</v>
      </c>
      <c r="D717" s="833" t="s">
        <v>5256</v>
      </c>
      <c r="E717" s="834" t="s">
        <v>2455</v>
      </c>
      <c r="F717" s="832" t="s">
        <v>2429</v>
      </c>
      <c r="G717" s="832" t="s">
        <v>3574</v>
      </c>
      <c r="H717" s="832" t="s">
        <v>596</v>
      </c>
      <c r="I717" s="832" t="s">
        <v>3575</v>
      </c>
      <c r="J717" s="832" t="s">
        <v>3576</v>
      </c>
      <c r="K717" s="832" t="s">
        <v>3577</v>
      </c>
      <c r="L717" s="835">
        <v>0</v>
      </c>
      <c r="M717" s="835">
        <v>0</v>
      </c>
      <c r="N717" s="832">
        <v>1</v>
      </c>
      <c r="O717" s="836">
        <v>1</v>
      </c>
      <c r="P717" s="835"/>
      <c r="Q717" s="837"/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17</v>
      </c>
      <c r="B718" s="832" t="s">
        <v>2428</v>
      </c>
      <c r="C718" s="832" t="s">
        <v>2434</v>
      </c>
      <c r="D718" s="833" t="s">
        <v>5256</v>
      </c>
      <c r="E718" s="834" t="s">
        <v>2455</v>
      </c>
      <c r="F718" s="832" t="s">
        <v>2429</v>
      </c>
      <c r="G718" s="832" t="s">
        <v>2653</v>
      </c>
      <c r="H718" s="832" t="s">
        <v>596</v>
      </c>
      <c r="I718" s="832" t="s">
        <v>2654</v>
      </c>
      <c r="J718" s="832" t="s">
        <v>660</v>
      </c>
      <c r="K718" s="832" t="s">
        <v>2655</v>
      </c>
      <c r="L718" s="835">
        <v>31.65</v>
      </c>
      <c r="M718" s="835">
        <v>63.3</v>
      </c>
      <c r="N718" s="832">
        <v>2</v>
      </c>
      <c r="O718" s="836">
        <v>2</v>
      </c>
      <c r="P718" s="835">
        <v>31.65</v>
      </c>
      <c r="Q718" s="837">
        <v>0.5</v>
      </c>
      <c r="R718" s="832">
        <v>1</v>
      </c>
      <c r="S718" s="837">
        <v>0.5</v>
      </c>
      <c r="T718" s="836">
        <v>1</v>
      </c>
      <c r="U718" s="838">
        <v>0.5</v>
      </c>
    </row>
    <row r="719" spans="1:21" ht="14.4" customHeight="1" x14ac:dyDescent="0.3">
      <c r="A719" s="831">
        <v>17</v>
      </c>
      <c r="B719" s="832" t="s">
        <v>2428</v>
      </c>
      <c r="C719" s="832" t="s">
        <v>2434</v>
      </c>
      <c r="D719" s="833" t="s">
        <v>5256</v>
      </c>
      <c r="E719" s="834" t="s">
        <v>2455</v>
      </c>
      <c r="F719" s="832" t="s">
        <v>2429</v>
      </c>
      <c r="G719" s="832" t="s">
        <v>2653</v>
      </c>
      <c r="H719" s="832" t="s">
        <v>596</v>
      </c>
      <c r="I719" s="832" t="s">
        <v>2658</v>
      </c>
      <c r="J719" s="832" t="s">
        <v>2659</v>
      </c>
      <c r="K719" s="832" t="s">
        <v>2660</v>
      </c>
      <c r="L719" s="835">
        <v>52.75</v>
      </c>
      <c r="M719" s="835">
        <v>158.25</v>
      </c>
      <c r="N719" s="832">
        <v>3</v>
      </c>
      <c r="O719" s="836">
        <v>1.5</v>
      </c>
      <c r="P719" s="835">
        <v>105.5</v>
      </c>
      <c r="Q719" s="837">
        <v>0.66666666666666663</v>
      </c>
      <c r="R719" s="832">
        <v>2</v>
      </c>
      <c r="S719" s="837">
        <v>0.66666666666666663</v>
      </c>
      <c r="T719" s="836">
        <v>1</v>
      </c>
      <c r="U719" s="838">
        <v>0.66666666666666663</v>
      </c>
    </row>
    <row r="720" spans="1:21" ht="14.4" customHeight="1" x14ac:dyDescent="0.3">
      <c r="A720" s="831">
        <v>17</v>
      </c>
      <c r="B720" s="832" t="s">
        <v>2428</v>
      </c>
      <c r="C720" s="832" t="s">
        <v>2434</v>
      </c>
      <c r="D720" s="833" t="s">
        <v>5256</v>
      </c>
      <c r="E720" s="834" t="s">
        <v>2455</v>
      </c>
      <c r="F720" s="832" t="s">
        <v>2429</v>
      </c>
      <c r="G720" s="832" t="s">
        <v>3578</v>
      </c>
      <c r="H720" s="832" t="s">
        <v>649</v>
      </c>
      <c r="I720" s="832" t="s">
        <v>2360</v>
      </c>
      <c r="J720" s="832" t="s">
        <v>1548</v>
      </c>
      <c r="K720" s="832" t="s">
        <v>2361</v>
      </c>
      <c r="L720" s="835">
        <v>118.65</v>
      </c>
      <c r="M720" s="835">
        <v>237.3</v>
      </c>
      <c r="N720" s="832">
        <v>2</v>
      </c>
      <c r="O720" s="836">
        <v>1</v>
      </c>
      <c r="P720" s="835">
        <v>237.3</v>
      </c>
      <c r="Q720" s="837">
        <v>1</v>
      </c>
      <c r="R720" s="832">
        <v>2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17</v>
      </c>
      <c r="B721" s="832" t="s">
        <v>2428</v>
      </c>
      <c r="C721" s="832" t="s">
        <v>2434</v>
      </c>
      <c r="D721" s="833" t="s">
        <v>5256</v>
      </c>
      <c r="E721" s="834" t="s">
        <v>2455</v>
      </c>
      <c r="F721" s="832" t="s">
        <v>2429</v>
      </c>
      <c r="G721" s="832" t="s">
        <v>2688</v>
      </c>
      <c r="H721" s="832" t="s">
        <v>649</v>
      </c>
      <c r="I721" s="832" t="s">
        <v>3579</v>
      </c>
      <c r="J721" s="832" t="s">
        <v>3580</v>
      </c>
      <c r="K721" s="832" t="s">
        <v>3581</v>
      </c>
      <c r="L721" s="835">
        <v>1385.62</v>
      </c>
      <c r="M721" s="835">
        <v>2771.24</v>
      </c>
      <c r="N721" s="832">
        <v>2</v>
      </c>
      <c r="O721" s="836">
        <v>1</v>
      </c>
      <c r="P721" s="835">
        <v>2771.24</v>
      </c>
      <c r="Q721" s="837">
        <v>1</v>
      </c>
      <c r="R721" s="832">
        <v>2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17</v>
      </c>
      <c r="B722" s="832" t="s">
        <v>2428</v>
      </c>
      <c r="C722" s="832" t="s">
        <v>2434</v>
      </c>
      <c r="D722" s="833" t="s">
        <v>5256</v>
      </c>
      <c r="E722" s="834" t="s">
        <v>2455</v>
      </c>
      <c r="F722" s="832" t="s">
        <v>2429</v>
      </c>
      <c r="G722" s="832" t="s">
        <v>2688</v>
      </c>
      <c r="H722" s="832" t="s">
        <v>649</v>
      </c>
      <c r="I722" s="832" t="s">
        <v>3582</v>
      </c>
      <c r="J722" s="832" t="s">
        <v>2690</v>
      </c>
      <c r="K722" s="832" t="s">
        <v>3583</v>
      </c>
      <c r="L722" s="835">
        <v>923.74</v>
      </c>
      <c r="M722" s="835">
        <v>2771.2200000000003</v>
      </c>
      <c r="N722" s="832">
        <v>3</v>
      </c>
      <c r="O722" s="836">
        <v>1</v>
      </c>
      <c r="P722" s="835">
        <v>2771.2200000000003</v>
      </c>
      <c r="Q722" s="837">
        <v>1</v>
      </c>
      <c r="R722" s="832">
        <v>3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17</v>
      </c>
      <c r="B723" s="832" t="s">
        <v>2428</v>
      </c>
      <c r="C723" s="832" t="s">
        <v>2434</v>
      </c>
      <c r="D723" s="833" t="s">
        <v>5256</v>
      </c>
      <c r="E723" s="834" t="s">
        <v>2455</v>
      </c>
      <c r="F723" s="832" t="s">
        <v>2429</v>
      </c>
      <c r="G723" s="832" t="s">
        <v>3253</v>
      </c>
      <c r="H723" s="832" t="s">
        <v>596</v>
      </c>
      <c r="I723" s="832" t="s">
        <v>3584</v>
      </c>
      <c r="J723" s="832" t="s">
        <v>3255</v>
      </c>
      <c r="K723" s="832" t="s">
        <v>3585</v>
      </c>
      <c r="L723" s="835">
        <v>218.62</v>
      </c>
      <c r="M723" s="835">
        <v>437.24</v>
      </c>
      <c r="N723" s="832">
        <v>2</v>
      </c>
      <c r="O723" s="836">
        <v>1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17</v>
      </c>
      <c r="B724" s="832" t="s">
        <v>2428</v>
      </c>
      <c r="C724" s="832" t="s">
        <v>2434</v>
      </c>
      <c r="D724" s="833" t="s">
        <v>5256</v>
      </c>
      <c r="E724" s="834" t="s">
        <v>2455</v>
      </c>
      <c r="F724" s="832" t="s">
        <v>2429</v>
      </c>
      <c r="G724" s="832" t="s">
        <v>3253</v>
      </c>
      <c r="H724" s="832" t="s">
        <v>596</v>
      </c>
      <c r="I724" s="832" t="s">
        <v>3586</v>
      </c>
      <c r="J724" s="832" t="s">
        <v>3587</v>
      </c>
      <c r="K724" s="832" t="s">
        <v>3588</v>
      </c>
      <c r="L724" s="835">
        <v>72.31</v>
      </c>
      <c r="M724" s="835">
        <v>72.31</v>
      </c>
      <c r="N724" s="832">
        <v>1</v>
      </c>
      <c r="O724" s="836">
        <v>1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17</v>
      </c>
      <c r="B725" s="832" t="s">
        <v>2428</v>
      </c>
      <c r="C725" s="832" t="s">
        <v>2434</v>
      </c>
      <c r="D725" s="833" t="s">
        <v>5256</v>
      </c>
      <c r="E725" s="834" t="s">
        <v>2455</v>
      </c>
      <c r="F725" s="832" t="s">
        <v>2429</v>
      </c>
      <c r="G725" s="832" t="s">
        <v>3253</v>
      </c>
      <c r="H725" s="832" t="s">
        <v>596</v>
      </c>
      <c r="I725" s="832" t="s">
        <v>3589</v>
      </c>
      <c r="J725" s="832" t="s">
        <v>3255</v>
      </c>
      <c r="K725" s="832" t="s">
        <v>3590</v>
      </c>
      <c r="L725" s="835">
        <v>437.23</v>
      </c>
      <c r="M725" s="835">
        <v>437.23</v>
      </c>
      <c r="N725" s="832">
        <v>1</v>
      </c>
      <c r="O725" s="836">
        <v>0.5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17</v>
      </c>
      <c r="B726" s="832" t="s">
        <v>2428</v>
      </c>
      <c r="C726" s="832" t="s">
        <v>2434</v>
      </c>
      <c r="D726" s="833" t="s">
        <v>5256</v>
      </c>
      <c r="E726" s="834" t="s">
        <v>2455</v>
      </c>
      <c r="F726" s="832" t="s">
        <v>2429</v>
      </c>
      <c r="G726" s="832" t="s">
        <v>2746</v>
      </c>
      <c r="H726" s="832" t="s">
        <v>596</v>
      </c>
      <c r="I726" s="832" t="s">
        <v>3591</v>
      </c>
      <c r="J726" s="832" t="s">
        <v>2756</v>
      </c>
      <c r="K726" s="832" t="s">
        <v>2750</v>
      </c>
      <c r="L726" s="835">
        <v>338.58</v>
      </c>
      <c r="M726" s="835">
        <v>1015.74</v>
      </c>
      <c r="N726" s="832">
        <v>3</v>
      </c>
      <c r="O726" s="836">
        <v>1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17</v>
      </c>
      <c r="B727" s="832" t="s">
        <v>2428</v>
      </c>
      <c r="C727" s="832" t="s">
        <v>2434</v>
      </c>
      <c r="D727" s="833" t="s">
        <v>5256</v>
      </c>
      <c r="E727" s="834" t="s">
        <v>2455</v>
      </c>
      <c r="F727" s="832" t="s">
        <v>2429</v>
      </c>
      <c r="G727" s="832" t="s">
        <v>2746</v>
      </c>
      <c r="H727" s="832" t="s">
        <v>596</v>
      </c>
      <c r="I727" s="832" t="s">
        <v>3592</v>
      </c>
      <c r="J727" s="832" t="s">
        <v>2756</v>
      </c>
      <c r="K727" s="832" t="s">
        <v>3593</v>
      </c>
      <c r="L727" s="835">
        <v>84.65</v>
      </c>
      <c r="M727" s="835">
        <v>338.6</v>
      </c>
      <c r="N727" s="832">
        <v>4</v>
      </c>
      <c r="O727" s="836">
        <v>1</v>
      </c>
      <c r="P727" s="835">
        <v>338.6</v>
      </c>
      <c r="Q727" s="837">
        <v>1</v>
      </c>
      <c r="R727" s="832">
        <v>4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17</v>
      </c>
      <c r="B728" s="832" t="s">
        <v>2428</v>
      </c>
      <c r="C728" s="832" t="s">
        <v>2434</v>
      </c>
      <c r="D728" s="833" t="s">
        <v>5256</v>
      </c>
      <c r="E728" s="834" t="s">
        <v>2455</v>
      </c>
      <c r="F728" s="832" t="s">
        <v>2429</v>
      </c>
      <c r="G728" s="832" t="s">
        <v>2767</v>
      </c>
      <c r="H728" s="832" t="s">
        <v>596</v>
      </c>
      <c r="I728" s="832" t="s">
        <v>2768</v>
      </c>
      <c r="J728" s="832" t="s">
        <v>2769</v>
      </c>
      <c r="K728" s="832" t="s">
        <v>2770</v>
      </c>
      <c r="L728" s="835">
        <v>6177.8</v>
      </c>
      <c r="M728" s="835">
        <v>6177.8</v>
      </c>
      <c r="N728" s="832">
        <v>1</v>
      </c>
      <c r="O728" s="836">
        <v>1</v>
      </c>
      <c r="P728" s="835">
        <v>6177.8</v>
      </c>
      <c r="Q728" s="837">
        <v>1</v>
      </c>
      <c r="R728" s="832">
        <v>1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17</v>
      </c>
      <c r="B729" s="832" t="s">
        <v>2428</v>
      </c>
      <c r="C729" s="832" t="s">
        <v>2434</v>
      </c>
      <c r="D729" s="833" t="s">
        <v>5256</v>
      </c>
      <c r="E729" s="834" t="s">
        <v>2455</v>
      </c>
      <c r="F729" s="832" t="s">
        <v>2429</v>
      </c>
      <c r="G729" s="832" t="s">
        <v>2767</v>
      </c>
      <c r="H729" s="832" t="s">
        <v>596</v>
      </c>
      <c r="I729" s="832" t="s">
        <v>3594</v>
      </c>
      <c r="J729" s="832" t="s">
        <v>2769</v>
      </c>
      <c r="K729" s="832" t="s">
        <v>3595</v>
      </c>
      <c r="L729" s="835">
        <v>4633.3599999999997</v>
      </c>
      <c r="M729" s="835">
        <v>4633.3599999999997</v>
      </c>
      <c r="N729" s="832">
        <v>1</v>
      </c>
      <c r="O729" s="836">
        <v>1</v>
      </c>
      <c r="P729" s="835">
        <v>4633.3599999999997</v>
      </c>
      <c r="Q729" s="837">
        <v>1</v>
      </c>
      <c r="R729" s="832">
        <v>1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17</v>
      </c>
      <c r="B730" s="832" t="s">
        <v>2428</v>
      </c>
      <c r="C730" s="832" t="s">
        <v>2434</v>
      </c>
      <c r="D730" s="833" t="s">
        <v>5256</v>
      </c>
      <c r="E730" s="834" t="s">
        <v>2455</v>
      </c>
      <c r="F730" s="832" t="s">
        <v>2429</v>
      </c>
      <c r="G730" s="832" t="s">
        <v>2771</v>
      </c>
      <c r="H730" s="832" t="s">
        <v>596</v>
      </c>
      <c r="I730" s="832" t="s">
        <v>2772</v>
      </c>
      <c r="J730" s="832" t="s">
        <v>2773</v>
      </c>
      <c r="K730" s="832" t="s">
        <v>2774</v>
      </c>
      <c r="L730" s="835">
        <v>430.05</v>
      </c>
      <c r="M730" s="835">
        <v>430.05</v>
      </c>
      <c r="N730" s="832">
        <v>1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17</v>
      </c>
      <c r="B731" s="832" t="s">
        <v>2428</v>
      </c>
      <c r="C731" s="832" t="s">
        <v>2434</v>
      </c>
      <c r="D731" s="833" t="s">
        <v>5256</v>
      </c>
      <c r="E731" s="834" t="s">
        <v>2455</v>
      </c>
      <c r="F731" s="832" t="s">
        <v>2429</v>
      </c>
      <c r="G731" s="832" t="s">
        <v>2786</v>
      </c>
      <c r="H731" s="832" t="s">
        <v>649</v>
      </c>
      <c r="I731" s="832" t="s">
        <v>2073</v>
      </c>
      <c r="J731" s="832" t="s">
        <v>911</v>
      </c>
      <c r="K731" s="832" t="s">
        <v>912</v>
      </c>
      <c r="L731" s="835">
        <v>0</v>
      </c>
      <c r="M731" s="835">
        <v>0</v>
      </c>
      <c r="N731" s="832">
        <v>2</v>
      </c>
      <c r="O731" s="836">
        <v>1</v>
      </c>
      <c r="P731" s="835"/>
      <c r="Q731" s="837"/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17</v>
      </c>
      <c r="B732" s="832" t="s">
        <v>2428</v>
      </c>
      <c r="C732" s="832" t="s">
        <v>2434</v>
      </c>
      <c r="D732" s="833" t="s">
        <v>5256</v>
      </c>
      <c r="E732" s="834" t="s">
        <v>2455</v>
      </c>
      <c r="F732" s="832" t="s">
        <v>2429</v>
      </c>
      <c r="G732" s="832" t="s">
        <v>2823</v>
      </c>
      <c r="H732" s="832" t="s">
        <v>649</v>
      </c>
      <c r="I732" s="832" t="s">
        <v>3596</v>
      </c>
      <c r="J732" s="832" t="s">
        <v>2168</v>
      </c>
      <c r="K732" s="832" t="s">
        <v>3597</v>
      </c>
      <c r="L732" s="835">
        <v>263.68</v>
      </c>
      <c r="M732" s="835">
        <v>263.68</v>
      </c>
      <c r="N732" s="832">
        <v>1</v>
      </c>
      <c r="O732" s="836">
        <v>1</v>
      </c>
      <c r="P732" s="835">
        <v>263.68</v>
      </c>
      <c r="Q732" s="837">
        <v>1</v>
      </c>
      <c r="R732" s="832">
        <v>1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17</v>
      </c>
      <c r="B733" s="832" t="s">
        <v>2428</v>
      </c>
      <c r="C733" s="832" t="s">
        <v>2434</v>
      </c>
      <c r="D733" s="833" t="s">
        <v>5256</v>
      </c>
      <c r="E733" s="834" t="s">
        <v>2455</v>
      </c>
      <c r="F733" s="832" t="s">
        <v>2429</v>
      </c>
      <c r="G733" s="832" t="s">
        <v>3598</v>
      </c>
      <c r="H733" s="832" t="s">
        <v>596</v>
      </c>
      <c r="I733" s="832" t="s">
        <v>3599</v>
      </c>
      <c r="J733" s="832" t="s">
        <v>1693</v>
      </c>
      <c r="K733" s="832" t="s">
        <v>3600</v>
      </c>
      <c r="L733" s="835">
        <v>68.819999999999993</v>
      </c>
      <c r="M733" s="835">
        <v>68.819999999999993</v>
      </c>
      <c r="N733" s="832">
        <v>1</v>
      </c>
      <c r="O733" s="836">
        <v>1</v>
      </c>
      <c r="P733" s="835">
        <v>68.819999999999993</v>
      </c>
      <c r="Q733" s="837">
        <v>1</v>
      </c>
      <c r="R733" s="832">
        <v>1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17</v>
      </c>
      <c r="B734" s="832" t="s">
        <v>2428</v>
      </c>
      <c r="C734" s="832" t="s">
        <v>2434</v>
      </c>
      <c r="D734" s="833" t="s">
        <v>5256</v>
      </c>
      <c r="E734" s="834" t="s">
        <v>2455</v>
      </c>
      <c r="F734" s="832" t="s">
        <v>2429</v>
      </c>
      <c r="G734" s="832" t="s">
        <v>2924</v>
      </c>
      <c r="H734" s="832" t="s">
        <v>596</v>
      </c>
      <c r="I734" s="832" t="s">
        <v>2925</v>
      </c>
      <c r="J734" s="832" t="s">
        <v>871</v>
      </c>
      <c r="K734" s="832" t="s">
        <v>872</v>
      </c>
      <c r="L734" s="835">
        <v>107.27</v>
      </c>
      <c r="M734" s="835">
        <v>1287.24</v>
      </c>
      <c r="N734" s="832">
        <v>12</v>
      </c>
      <c r="O734" s="836">
        <v>2.5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17</v>
      </c>
      <c r="B735" s="832" t="s">
        <v>2428</v>
      </c>
      <c r="C735" s="832" t="s">
        <v>2434</v>
      </c>
      <c r="D735" s="833" t="s">
        <v>5256</v>
      </c>
      <c r="E735" s="834" t="s">
        <v>2457</v>
      </c>
      <c r="F735" s="832" t="s">
        <v>2429</v>
      </c>
      <c r="G735" s="832" t="s">
        <v>3187</v>
      </c>
      <c r="H735" s="832" t="s">
        <v>596</v>
      </c>
      <c r="I735" s="832" t="s">
        <v>3601</v>
      </c>
      <c r="J735" s="832" t="s">
        <v>3602</v>
      </c>
      <c r="K735" s="832" t="s">
        <v>1121</v>
      </c>
      <c r="L735" s="835">
        <v>72.55</v>
      </c>
      <c r="M735" s="835">
        <v>145.1</v>
      </c>
      <c r="N735" s="832">
        <v>2</v>
      </c>
      <c r="O735" s="836">
        <v>1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17</v>
      </c>
      <c r="B736" s="832" t="s">
        <v>2428</v>
      </c>
      <c r="C736" s="832" t="s">
        <v>2434</v>
      </c>
      <c r="D736" s="833" t="s">
        <v>5256</v>
      </c>
      <c r="E736" s="834" t="s">
        <v>2457</v>
      </c>
      <c r="F736" s="832" t="s">
        <v>2429</v>
      </c>
      <c r="G736" s="832" t="s">
        <v>2931</v>
      </c>
      <c r="H736" s="832" t="s">
        <v>649</v>
      </c>
      <c r="I736" s="832" t="s">
        <v>2368</v>
      </c>
      <c r="J736" s="832" t="s">
        <v>2107</v>
      </c>
      <c r="K736" s="832" t="s">
        <v>2369</v>
      </c>
      <c r="L736" s="835">
        <v>18.809999999999999</v>
      </c>
      <c r="M736" s="835">
        <v>112.85999999999999</v>
      </c>
      <c r="N736" s="832">
        <v>6</v>
      </c>
      <c r="O736" s="836">
        <v>1.5</v>
      </c>
      <c r="P736" s="835">
        <v>56.429999999999993</v>
      </c>
      <c r="Q736" s="837">
        <v>0.5</v>
      </c>
      <c r="R736" s="832">
        <v>3</v>
      </c>
      <c r="S736" s="837">
        <v>0.5</v>
      </c>
      <c r="T736" s="836">
        <v>0.5</v>
      </c>
      <c r="U736" s="838">
        <v>0.33333333333333331</v>
      </c>
    </row>
    <row r="737" spans="1:21" ht="14.4" customHeight="1" x14ac:dyDescent="0.3">
      <c r="A737" s="831">
        <v>17</v>
      </c>
      <c r="B737" s="832" t="s">
        <v>2428</v>
      </c>
      <c r="C737" s="832" t="s">
        <v>2434</v>
      </c>
      <c r="D737" s="833" t="s">
        <v>5256</v>
      </c>
      <c r="E737" s="834" t="s">
        <v>2457</v>
      </c>
      <c r="F737" s="832" t="s">
        <v>2429</v>
      </c>
      <c r="G737" s="832" t="s">
        <v>3304</v>
      </c>
      <c r="H737" s="832" t="s">
        <v>596</v>
      </c>
      <c r="I737" s="832" t="s">
        <v>3603</v>
      </c>
      <c r="J737" s="832" t="s">
        <v>3604</v>
      </c>
      <c r="K737" s="832" t="s">
        <v>3605</v>
      </c>
      <c r="L737" s="835">
        <v>104.48</v>
      </c>
      <c r="M737" s="835">
        <v>1462.72</v>
      </c>
      <c r="N737" s="832">
        <v>14</v>
      </c>
      <c r="O737" s="836">
        <v>4</v>
      </c>
      <c r="P737" s="835">
        <v>1044.8</v>
      </c>
      <c r="Q737" s="837">
        <v>0.71428571428571419</v>
      </c>
      <c r="R737" s="832">
        <v>10</v>
      </c>
      <c r="S737" s="837">
        <v>0.7142857142857143</v>
      </c>
      <c r="T737" s="836">
        <v>3</v>
      </c>
      <c r="U737" s="838">
        <v>0.75</v>
      </c>
    </row>
    <row r="738" spans="1:21" ht="14.4" customHeight="1" x14ac:dyDescent="0.3">
      <c r="A738" s="831">
        <v>17</v>
      </c>
      <c r="B738" s="832" t="s">
        <v>2428</v>
      </c>
      <c r="C738" s="832" t="s">
        <v>2434</v>
      </c>
      <c r="D738" s="833" t="s">
        <v>5256</v>
      </c>
      <c r="E738" s="834" t="s">
        <v>2457</v>
      </c>
      <c r="F738" s="832" t="s">
        <v>2429</v>
      </c>
      <c r="G738" s="832" t="s">
        <v>3606</v>
      </c>
      <c r="H738" s="832" t="s">
        <v>596</v>
      </c>
      <c r="I738" s="832" t="s">
        <v>3607</v>
      </c>
      <c r="J738" s="832" t="s">
        <v>1374</v>
      </c>
      <c r="K738" s="832" t="s">
        <v>3608</v>
      </c>
      <c r="L738" s="835">
        <v>0</v>
      </c>
      <c r="M738" s="835">
        <v>0</v>
      </c>
      <c r="N738" s="832">
        <v>3</v>
      </c>
      <c r="O738" s="836">
        <v>1</v>
      </c>
      <c r="P738" s="835">
        <v>0</v>
      </c>
      <c r="Q738" s="837"/>
      <c r="R738" s="832">
        <v>3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17</v>
      </c>
      <c r="B739" s="832" t="s">
        <v>2428</v>
      </c>
      <c r="C739" s="832" t="s">
        <v>2434</v>
      </c>
      <c r="D739" s="833" t="s">
        <v>5256</v>
      </c>
      <c r="E739" s="834" t="s">
        <v>2457</v>
      </c>
      <c r="F739" s="832" t="s">
        <v>2429</v>
      </c>
      <c r="G739" s="832" t="s">
        <v>3609</v>
      </c>
      <c r="H739" s="832" t="s">
        <v>596</v>
      </c>
      <c r="I739" s="832" t="s">
        <v>3610</v>
      </c>
      <c r="J739" s="832" t="s">
        <v>3611</v>
      </c>
      <c r="K739" s="832" t="s">
        <v>3612</v>
      </c>
      <c r="L739" s="835">
        <v>1296.7</v>
      </c>
      <c r="M739" s="835">
        <v>1296.7</v>
      </c>
      <c r="N739" s="832">
        <v>1</v>
      </c>
      <c r="O739" s="836">
        <v>0.5</v>
      </c>
      <c r="P739" s="835">
        <v>1296.7</v>
      </c>
      <c r="Q739" s="837">
        <v>1</v>
      </c>
      <c r="R739" s="832">
        <v>1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17</v>
      </c>
      <c r="B740" s="832" t="s">
        <v>2428</v>
      </c>
      <c r="C740" s="832" t="s">
        <v>2434</v>
      </c>
      <c r="D740" s="833" t="s">
        <v>5256</v>
      </c>
      <c r="E740" s="834" t="s">
        <v>2457</v>
      </c>
      <c r="F740" s="832" t="s">
        <v>2429</v>
      </c>
      <c r="G740" s="832" t="s">
        <v>2490</v>
      </c>
      <c r="H740" s="832" t="s">
        <v>649</v>
      </c>
      <c r="I740" s="832" t="s">
        <v>2491</v>
      </c>
      <c r="J740" s="832" t="s">
        <v>2492</v>
      </c>
      <c r="K740" s="832" t="s">
        <v>2493</v>
      </c>
      <c r="L740" s="835">
        <v>369.29</v>
      </c>
      <c r="M740" s="835">
        <v>369.29</v>
      </c>
      <c r="N740" s="832">
        <v>1</v>
      </c>
      <c r="O740" s="836">
        <v>0.5</v>
      </c>
      <c r="P740" s="835">
        <v>369.29</v>
      </c>
      <c r="Q740" s="837">
        <v>1</v>
      </c>
      <c r="R740" s="832">
        <v>1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17</v>
      </c>
      <c r="B741" s="832" t="s">
        <v>2428</v>
      </c>
      <c r="C741" s="832" t="s">
        <v>2434</v>
      </c>
      <c r="D741" s="833" t="s">
        <v>5256</v>
      </c>
      <c r="E741" s="834" t="s">
        <v>2457</v>
      </c>
      <c r="F741" s="832" t="s">
        <v>2429</v>
      </c>
      <c r="G741" s="832" t="s">
        <v>3613</v>
      </c>
      <c r="H741" s="832" t="s">
        <v>596</v>
      </c>
      <c r="I741" s="832" t="s">
        <v>3614</v>
      </c>
      <c r="J741" s="832" t="s">
        <v>3615</v>
      </c>
      <c r="K741" s="832" t="s">
        <v>2031</v>
      </c>
      <c r="L741" s="835">
        <v>119.7</v>
      </c>
      <c r="M741" s="835">
        <v>239.4</v>
      </c>
      <c r="N741" s="832">
        <v>2</v>
      </c>
      <c r="O741" s="836">
        <v>0.5</v>
      </c>
      <c r="P741" s="835">
        <v>239.4</v>
      </c>
      <c r="Q741" s="837">
        <v>1</v>
      </c>
      <c r="R741" s="832">
        <v>2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17</v>
      </c>
      <c r="B742" s="832" t="s">
        <v>2428</v>
      </c>
      <c r="C742" s="832" t="s">
        <v>2434</v>
      </c>
      <c r="D742" s="833" t="s">
        <v>5256</v>
      </c>
      <c r="E742" s="834" t="s">
        <v>2457</v>
      </c>
      <c r="F742" s="832" t="s">
        <v>2429</v>
      </c>
      <c r="G742" s="832" t="s">
        <v>3613</v>
      </c>
      <c r="H742" s="832" t="s">
        <v>649</v>
      </c>
      <c r="I742" s="832" t="s">
        <v>3616</v>
      </c>
      <c r="J742" s="832" t="s">
        <v>2030</v>
      </c>
      <c r="K742" s="832" t="s">
        <v>3617</v>
      </c>
      <c r="L742" s="835">
        <v>425.17</v>
      </c>
      <c r="M742" s="835">
        <v>1275.51</v>
      </c>
      <c r="N742" s="832">
        <v>3</v>
      </c>
      <c r="O742" s="836">
        <v>2.5</v>
      </c>
      <c r="P742" s="835">
        <v>425.17</v>
      </c>
      <c r="Q742" s="837">
        <v>0.33333333333333337</v>
      </c>
      <c r="R742" s="832">
        <v>1</v>
      </c>
      <c r="S742" s="837">
        <v>0.33333333333333331</v>
      </c>
      <c r="T742" s="836">
        <v>0.5</v>
      </c>
      <c r="U742" s="838">
        <v>0.2</v>
      </c>
    </row>
    <row r="743" spans="1:21" ht="14.4" customHeight="1" x14ac:dyDescent="0.3">
      <c r="A743" s="831">
        <v>17</v>
      </c>
      <c r="B743" s="832" t="s">
        <v>2428</v>
      </c>
      <c r="C743" s="832" t="s">
        <v>2434</v>
      </c>
      <c r="D743" s="833" t="s">
        <v>5256</v>
      </c>
      <c r="E743" s="834" t="s">
        <v>2457</v>
      </c>
      <c r="F743" s="832" t="s">
        <v>2429</v>
      </c>
      <c r="G743" s="832" t="s">
        <v>3613</v>
      </c>
      <c r="H743" s="832" t="s">
        <v>596</v>
      </c>
      <c r="I743" s="832" t="s">
        <v>3618</v>
      </c>
      <c r="J743" s="832" t="s">
        <v>3619</v>
      </c>
      <c r="K743" s="832" t="s">
        <v>2031</v>
      </c>
      <c r="L743" s="835">
        <v>119.69</v>
      </c>
      <c r="M743" s="835">
        <v>119.69</v>
      </c>
      <c r="N743" s="832">
        <v>1</v>
      </c>
      <c r="O743" s="836">
        <v>1</v>
      </c>
      <c r="P743" s="835">
        <v>119.69</v>
      </c>
      <c r="Q743" s="837">
        <v>1</v>
      </c>
      <c r="R743" s="832">
        <v>1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17</v>
      </c>
      <c r="B744" s="832" t="s">
        <v>2428</v>
      </c>
      <c r="C744" s="832" t="s">
        <v>2434</v>
      </c>
      <c r="D744" s="833" t="s">
        <v>5256</v>
      </c>
      <c r="E744" s="834" t="s">
        <v>2457</v>
      </c>
      <c r="F744" s="832" t="s">
        <v>2429</v>
      </c>
      <c r="G744" s="832" t="s">
        <v>2496</v>
      </c>
      <c r="H744" s="832" t="s">
        <v>596</v>
      </c>
      <c r="I744" s="832" t="s">
        <v>2497</v>
      </c>
      <c r="J744" s="832" t="s">
        <v>2498</v>
      </c>
      <c r="K744" s="832" t="s">
        <v>2499</v>
      </c>
      <c r="L744" s="835">
        <v>55.95</v>
      </c>
      <c r="M744" s="835">
        <v>1286.8500000000001</v>
      </c>
      <c r="N744" s="832">
        <v>23</v>
      </c>
      <c r="O744" s="836">
        <v>2.5</v>
      </c>
      <c r="P744" s="835">
        <v>615.45000000000005</v>
      </c>
      <c r="Q744" s="837">
        <v>0.47826086956521735</v>
      </c>
      <c r="R744" s="832">
        <v>11</v>
      </c>
      <c r="S744" s="837">
        <v>0.47826086956521741</v>
      </c>
      <c r="T744" s="836">
        <v>1</v>
      </c>
      <c r="U744" s="838">
        <v>0.4</v>
      </c>
    </row>
    <row r="745" spans="1:21" ht="14.4" customHeight="1" x14ac:dyDescent="0.3">
      <c r="A745" s="831">
        <v>17</v>
      </c>
      <c r="B745" s="832" t="s">
        <v>2428</v>
      </c>
      <c r="C745" s="832" t="s">
        <v>2434</v>
      </c>
      <c r="D745" s="833" t="s">
        <v>5256</v>
      </c>
      <c r="E745" s="834" t="s">
        <v>2457</v>
      </c>
      <c r="F745" s="832" t="s">
        <v>2429</v>
      </c>
      <c r="G745" s="832" t="s">
        <v>2500</v>
      </c>
      <c r="H745" s="832" t="s">
        <v>596</v>
      </c>
      <c r="I745" s="832" t="s">
        <v>2501</v>
      </c>
      <c r="J745" s="832" t="s">
        <v>1472</v>
      </c>
      <c r="K745" s="832" t="s">
        <v>1473</v>
      </c>
      <c r="L745" s="835">
        <v>103.8</v>
      </c>
      <c r="M745" s="835">
        <v>519</v>
      </c>
      <c r="N745" s="832">
        <v>5</v>
      </c>
      <c r="O745" s="836">
        <v>1</v>
      </c>
      <c r="P745" s="835">
        <v>519</v>
      </c>
      <c r="Q745" s="837">
        <v>1</v>
      </c>
      <c r="R745" s="832">
        <v>5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17</v>
      </c>
      <c r="B746" s="832" t="s">
        <v>2428</v>
      </c>
      <c r="C746" s="832" t="s">
        <v>2434</v>
      </c>
      <c r="D746" s="833" t="s">
        <v>5256</v>
      </c>
      <c r="E746" s="834" t="s">
        <v>2457</v>
      </c>
      <c r="F746" s="832" t="s">
        <v>2429</v>
      </c>
      <c r="G746" s="832" t="s">
        <v>2500</v>
      </c>
      <c r="H746" s="832" t="s">
        <v>649</v>
      </c>
      <c r="I746" s="832" t="s">
        <v>2325</v>
      </c>
      <c r="J746" s="832" t="s">
        <v>1475</v>
      </c>
      <c r="K746" s="832" t="s">
        <v>1476</v>
      </c>
      <c r="L746" s="835">
        <v>86.5</v>
      </c>
      <c r="M746" s="835">
        <v>259.5</v>
      </c>
      <c r="N746" s="832">
        <v>3</v>
      </c>
      <c r="O746" s="836">
        <v>1</v>
      </c>
      <c r="P746" s="835">
        <v>259.5</v>
      </c>
      <c r="Q746" s="837">
        <v>1</v>
      </c>
      <c r="R746" s="832">
        <v>3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17</v>
      </c>
      <c r="B747" s="832" t="s">
        <v>2428</v>
      </c>
      <c r="C747" s="832" t="s">
        <v>2434</v>
      </c>
      <c r="D747" s="833" t="s">
        <v>5256</v>
      </c>
      <c r="E747" s="834" t="s">
        <v>2457</v>
      </c>
      <c r="F747" s="832" t="s">
        <v>2429</v>
      </c>
      <c r="G747" s="832" t="s">
        <v>3620</v>
      </c>
      <c r="H747" s="832" t="s">
        <v>596</v>
      </c>
      <c r="I747" s="832" t="s">
        <v>3621</v>
      </c>
      <c r="J747" s="832" t="s">
        <v>3622</v>
      </c>
      <c r="K747" s="832" t="s">
        <v>1945</v>
      </c>
      <c r="L747" s="835">
        <v>35.11</v>
      </c>
      <c r="M747" s="835">
        <v>105.33</v>
      </c>
      <c r="N747" s="832">
        <v>3</v>
      </c>
      <c r="O747" s="836">
        <v>0.5</v>
      </c>
      <c r="P747" s="835">
        <v>105.33</v>
      </c>
      <c r="Q747" s="837">
        <v>1</v>
      </c>
      <c r="R747" s="832">
        <v>3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17</v>
      </c>
      <c r="B748" s="832" t="s">
        <v>2428</v>
      </c>
      <c r="C748" s="832" t="s">
        <v>2434</v>
      </c>
      <c r="D748" s="833" t="s">
        <v>5256</v>
      </c>
      <c r="E748" s="834" t="s">
        <v>2457</v>
      </c>
      <c r="F748" s="832" t="s">
        <v>2429</v>
      </c>
      <c r="G748" s="832" t="s">
        <v>3620</v>
      </c>
      <c r="H748" s="832" t="s">
        <v>649</v>
      </c>
      <c r="I748" s="832" t="s">
        <v>2143</v>
      </c>
      <c r="J748" s="832" t="s">
        <v>1479</v>
      </c>
      <c r="K748" s="832" t="s">
        <v>2144</v>
      </c>
      <c r="L748" s="835">
        <v>17.559999999999999</v>
      </c>
      <c r="M748" s="835">
        <v>52.679999999999993</v>
      </c>
      <c r="N748" s="832">
        <v>3</v>
      </c>
      <c r="O748" s="836">
        <v>0.5</v>
      </c>
      <c r="P748" s="835">
        <v>52.679999999999993</v>
      </c>
      <c r="Q748" s="837">
        <v>1</v>
      </c>
      <c r="R748" s="832">
        <v>3</v>
      </c>
      <c r="S748" s="837">
        <v>1</v>
      </c>
      <c r="T748" s="836">
        <v>0.5</v>
      </c>
      <c r="U748" s="838">
        <v>1</v>
      </c>
    </row>
    <row r="749" spans="1:21" ht="14.4" customHeight="1" x14ac:dyDescent="0.3">
      <c r="A749" s="831">
        <v>17</v>
      </c>
      <c r="B749" s="832" t="s">
        <v>2428</v>
      </c>
      <c r="C749" s="832" t="s">
        <v>2434</v>
      </c>
      <c r="D749" s="833" t="s">
        <v>5256</v>
      </c>
      <c r="E749" s="834" t="s">
        <v>2457</v>
      </c>
      <c r="F749" s="832" t="s">
        <v>2429</v>
      </c>
      <c r="G749" s="832" t="s">
        <v>2933</v>
      </c>
      <c r="H749" s="832" t="s">
        <v>596</v>
      </c>
      <c r="I749" s="832" t="s">
        <v>3623</v>
      </c>
      <c r="J749" s="832" t="s">
        <v>2935</v>
      </c>
      <c r="K749" s="832" t="s">
        <v>853</v>
      </c>
      <c r="L749" s="835">
        <v>0</v>
      </c>
      <c r="M749" s="835">
        <v>0</v>
      </c>
      <c r="N749" s="832">
        <v>1</v>
      </c>
      <c r="O749" s="836">
        <v>0.5</v>
      </c>
      <c r="P749" s="835">
        <v>0</v>
      </c>
      <c r="Q749" s="837"/>
      <c r="R749" s="832">
        <v>1</v>
      </c>
      <c r="S749" s="837">
        <v>1</v>
      </c>
      <c r="T749" s="836">
        <v>0.5</v>
      </c>
      <c r="U749" s="838">
        <v>1</v>
      </c>
    </row>
    <row r="750" spans="1:21" ht="14.4" customHeight="1" x14ac:dyDescent="0.3">
      <c r="A750" s="831">
        <v>17</v>
      </c>
      <c r="B750" s="832" t="s">
        <v>2428</v>
      </c>
      <c r="C750" s="832" t="s">
        <v>2434</v>
      </c>
      <c r="D750" s="833" t="s">
        <v>5256</v>
      </c>
      <c r="E750" s="834" t="s">
        <v>2457</v>
      </c>
      <c r="F750" s="832" t="s">
        <v>2429</v>
      </c>
      <c r="G750" s="832" t="s">
        <v>2933</v>
      </c>
      <c r="H750" s="832" t="s">
        <v>596</v>
      </c>
      <c r="I750" s="832" t="s">
        <v>3624</v>
      </c>
      <c r="J750" s="832" t="s">
        <v>852</v>
      </c>
      <c r="K750" s="832" t="s">
        <v>3625</v>
      </c>
      <c r="L750" s="835">
        <v>0</v>
      </c>
      <c r="M750" s="835">
        <v>0</v>
      </c>
      <c r="N750" s="832">
        <v>5</v>
      </c>
      <c r="O750" s="836">
        <v>0.5</v>
      </c>
      <c r="P750" s="835">
        <v>0</v>
      </c>
      <c r="Q750" s="837"/>
      <c r="R750" s="832">
        <v>5</v>
      </c>
      <c r="S750" s="837">
        <v>1</v>
      </c>
      <c r="T750" s="836">
        <v>0.5</v>
      </c>
      <c r="U750" s="838">
        <v>1</v>
      </c>
    </row>
    <row r="751" spans="1:21" ht="14.4" customHeight="1" x14ac:dyDescent="0.3">
      <c r="A751" s="831">
        <v>17</v>
      </c>
      <c r="B751" s="832" t="s">
        <v>2428</v>
      </c>
      <c r="C751" s="832" t="s">
        <v>2434</v>
      </c>
      <c r="D751" s="833" t="s">
        <v>5256</v>
      </c>
      <c r="E751" s="834" t="s">
        <v>2457</v>
      </c>
      <c r="F751" s="832" t="s">
        <v>2429</v>
      </c>
      <c r="G751" s="832" t="s">
        <v>3626</v>
      </c>
      <c r="H751" s="832" t="s">
        <v>596</v>
      </c>
      <c r="I751" s="832" t="s">
        <v>3627</v>
      </c>
      <c r="J751" s="832" t="s">
        <v>3628</v>
      </c>
      <c r="K751" s="832" t="s">
        <v>3629</v>
      </c>
      <c r="L751" s="835">
        <v>508.75</v>
      </c>
      <c r="M751" s="835">
        <v>1526.25</v>
      </c>
      <c r="N751" s="832">
        <v>3</v>
      </c>
      <c r="O751" s="836">
        <v>0.5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17</v>
      </c>
      <c r="B752" s="832" t="s">
        <v>2428</v>
      </c>
      <c r="C752" s="832" t="s">
        <v>2434</v>
      </c>
      <c r="D752" s="833" t="s">
        <v>5256</v>
      </c>
      <c r="E752" s="834" t="s">
        <v>2457</v>
      </c>
      <c r="F752" s="832" t="s">
        <v>2429</v>
      </c>
      <c r="G752" s="832" t="s">
        <v>2508</v>
      </c>
      <c r="H752" s="832" t="s">
        <v>649</v>
      </c>
      <c r="I752" s="832" t="s">
        <v>2342</v>
      </c>
      <c r="J752" s="832" t="s">
        <v>1048</v>
      </c>
      <c r="K752" s="832" t="s">
        <v>2343</v>
      </c>
      <c r="L752" s="835">
        <v>117.55</v>
      </c>
      <c r="M752" s="835">
        <v>117.55</v>
      </c>
      <c r="N752" s="832">
        <v>1</v>
      </c>
      <c r="O752" s="836">
        <v>1</v>
      </c>
      <c r="P752" s="835">
        <v>117.55</v>
      </c>
      <c r="Q752" s="837">
        <v>1</v>
      </c>
      <c r="R752" s="832">
        <v>1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17</v>
      </c>
      <c r="B753" s="832" t="s">
        <v>2428</v>
      </c>
      <c r="C753" s="832" t="s">
        <v>2434</v>
      </c>
      <c r="D753" s="833" t="s">
        <v>5256</v>
      </c>
      <c r="E753" s="834" t="s">
        <v>2457</v>
      </c>
      <c r="F753" s="832" t="s">
        <v>2429</v>
      </c>
      <c r="G753" s="832" t="s">
        <v>2508</v>
      </c>
      <c r="H753" s="832" t="s">
        <v>649</v>
      </c>
      <c r="I753" s="832" t="s">
        <v>2133</v>
      </c>
      <c r="J753" s="832" t="s">
        <v>1048</v>
      </c>
      <c r="K753" s="832" t="s">
        <v>697</v>
      </c>
      <c r="L753" s="835">
        <v>58.77</v>
      </c>
      <c r="M753" s="835">
        <v>176.31</v>
      </c>
      <c r="N753" s="832">
        <v>3</v>
      </c>
      <c r="O753" s="836">
        <v>0.5</v>
      </c>
      <c r="P753" s="835">
        <v>176.31</v>
      </c>
      <c r="Q753" s="837">
        <v>1</v>
      </c>
      <c r="R753" s="832">
        <v>3</v>
      </c>
      <c r="S753" s="837">
        <v>1</v>
      </c>
      <c r="T753" s="836">
        <v>0.5</v>
      </c>
      <c r="U753" s="838">
        <v>1</v>
      </c>
    </row>
    <row r="754" spans="1:21" ht="14.4" customHeight="1" x14ac:dyDescent="0.3">
      <c r="A754" s="831">
        <v>17</v>
      </c>
      <c r="B754" s="832" t="s">
        <v>2428</v>
      </c>
      <c r="C754" s="832" t="s">
        <v>2434</v>
      </c>
      <c r="D754" s="833" t="s">
        <v>5256</v>
      </c>
      <c r="E754" s="834" t="s">
        <v>2457</v>
      </c>
      <c r="F754" s="832" t="s">
        <v>2429</v>
      </c>
      <c r="G754" s="832" t="s">
        <v>2508</v>
      </c>
      <c r="H754" s="832" t="s">
        <v>596</v>
      </c>
      <c r="I754" s="832" t="s">
        <v>3630</v>
      </c>
      <c r="J754" s="832" t="s">
        <v>1614</v>
      </c>
      <c r="K754" s="832" t="s">
        <v>2873</v>
      </c>
      <c r="L754" s="835">
        <v>0</v>
      </c>
      <c r="M754" s="835">
        <v>0</v>
      </c>
      <c r="N754" s="832">
        <v>2</v>
      </c>
      <c r="O754" s="836">
        <v>1.5</v>
      </c>
      <c r="P754" s="835"/>
      <c r="Q754" s="837"/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17</v>
      </c>
      <c r="B755" s="832" t="s">
        <v>2428</v>
      </c>
      <c r="C755" s="832" t="s">
        <v>2434</v>
      </c>
      <c r="D755" s="833" t="s">
        <v>5256</v>
      </c>
      <c r="E755" s="834" t="s">
        <v>2457</v>
      </c>
      <c r="F755" s="832" t="s">
        <v>2429</v>
      </c>
      <c r="G755" s="832" t="s">
        <v>2509</v>
      </c>
      <c r="H755" s="832" t="s">
        <v>596</v>
      </c>
      <c r="I755" s="832" t="s">
        <v>3631</v>
      </c>
      <c r="J755" s="832" t="s">
        <v>2511</v>
      </c>
      <c r="K755" s="832" t="s">
        <v>3632</v>
      </c>
      <c r="L755" s="835">
        <v>0</v>
      </c>
      <c r="M755" s="835">
        <v>0</v>
      </c>
      <c r="N755" s="832">
        <v>3</v>
      </c>
      <c r="O755" s="836">
        <v>1</v>
      </c>
      <c r="P755" s="835">
        <v>0</v>
      </c>
      <c r="Q755" s="837"/>
      <c r="R755" s="832">
        <v>3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17</v>
      </c>
      <c r="B756" s="832" t="s">
        <v>2428</v>
      </c>
      <c r="C756" s="832" t="s">
        <v>2434</v>
      </c>
      <c r="D756" s="833" t="s">
        <v>5256</v>
      </c>
      <c r="E756" s="834" t="s">
        <v>2457</v>
      </c>
      <c r="F756" s="832" t="s">
        <v>2429</v>
      </c>
      <c r="G756" s="832" t="s">
        <v>2509</v>
      </c>
      <c r="H756" s="832" t="s">
        <v>596</v>
      </c>
      <c r="I756" s="832" t="s">
        <v>2510</v>
      </c>
      <c r="J756" s="832" t="s">
        <v>2511</v>
      </c>
      <c r="K756" s="832" t="s">
        <v>2512</v>
      </c>
      <c r="L756" s="835">
        <v>0</v>
      </c>
      <c r="M756" s="835">
        <v>0</v>
      </c>
      <c r="N756" s="832">
        <v>6</v>
      </c>
      <c r="O756" s="836">
        <v>1</v>
      </c>
      <c r="P756" s="835">
        <v>0</v>
      </c>
      <c r="Q756" s="837"/>
      <c r="R756" s="832">
        <v>1</v>
      </c>
      <c r="S756" s="837">
        <v>0.16666666666666666</v>
      </c>
      <c r="T756" s="836">
        <v>0.5</v>
      </c>
      <c r="U756" s="838">
        <v>0.5</v>
      </c>
    </row>
    <row r="757" spans="1:21" ht="14.4" customHeight="1" x14ac:dyDescent="0.3">
      <c r="A757" s="831">
        <v>17</v>
      </c>
      <c r="B757" s="832" t="s">
        <v>2428</v>
      </c>
      <c r="C757" s="832" t="s">
        <v>2434</v>
      </c>
      <c r="D757" s="833" t="s">
        <v>5256</v>
      </c>
      <c r="E757" s="834" t="s">
        <v>2457</v>
      </c>
      <c r="F757" s="832" t="s">
        <v>2429</v>
      </c>
      <c r="G757" s="832" t="s">
        <v>2513</v>
      </c>
      <c r="H757" s="832" t="s">
        <v>649</v>
      </c>
      <c r="I757" s="832" t="s">
        <v>3311</v>
      </c>
      <c r="J757" s="832" t="s">
        <v>1331</v>
      </c>
      <c r="K757" s="832" t="s">
        <v>1332</v>
      </c>
      <c r="L757" s="835">
        <v>132</v>
      </c>
      <c r="M757" s="835">
        <v>396</v>
      </c>
      <c r="N757" s="832">
        <v>3</v>
      </c>
      <c r="O757" s="836">
        <v>0.5</v>
      </c>
      <c r="P757" s="835">
        <v>396</v>
      </c>
      <c r="Q757" s="837">
        <v>1</v>
      </c>
      <c r="R757" s="832">
        <v>3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17</v>
      </c>
      <c r="B758" s="832" t="s">
        <v>2428</v>
      </c>
      <c r="C758" s="832" t="s">
        <v>2434</v>
      </c>
      <c r="D758" s="833" t="s">
        <v>5256</v>
      </c>
      <c r="E758" s="834" t="s">
        <v>2457</v>
      </c>
      <c r="F758" s="832" t="s">
        <v>2429</v>
      </c>
      <c r="G758" s="832" t="s">
        <v>2513</v>
      </c>
      <c r="H758" s="832" t="s">
        <v>649</v>
      </c>
      <c r="I758" s="832" t="s">
        <v>3633</v>
      </c>
      <c r="J758" s="832" t="s">
        <v>1331</v>
      </c>
      <c r="K758" s="832" t="s">
        <v>3314</v>
      </c>
      <c r="L758" s="835">
        <v>264</v>
      </c>
      <c r="M758" s="835">
        <v>792</v>
      </c>
      <c r="N758" s="832">
        <v>3</v>
      </c>
      <c r="O758" s="836">
        <v>1.5</v>
      </c>
      <c r="P758" s="835">
        <v>528</v>
      </c>
      <c r="Q758" s="837">
        <v>0.66666666666666663</v>
      </c>
      <c r="R758" s="832">
        <v>2</v>
      </c>
      <c r="S758" s="837">
        <v>0.66666666666666663</v>
      </c>
      <c r="T758" s="836">
        <v>0.5</v>
      </c>
      <c r="U758" s="838">
        <v>0.33333333333333331</v>
      </c>
    </row>
    <row r="759" spans="1:21" ht="14.4" customHeight="1" x14ac:dyDescent="0.3">
      <c r="A759" s="831">
        <v>17</v>
      </c>
      <c r="B759" s="832" t="s">
        <v>2428</v>
      </c>
      <c r="C759" s="832" t="s">
        <v>2434</v>
      </c>
      <c r="D759" s="833" t="s">
        <v>5256</v>
      </c>
      <c r="E759" s="834" t="s">
        <v>2457</v>
      </c>
      <c r="F759" s="832" t="s">
        <v>2429</v>
      </c>
      <c r="G759" s="832" t="s">
        <v>2513</v>
      </c>
      <c r="H759" s="832" t="s">
        <v>649</v>
      </c>
      <c r="I759" s="832" t="s">
        <v>3312</v>
      </c>
      <c r="J759" s="832" t="s">
        <v>1331</v>
      </c>
      <c r="K759" s="832" t="s">
        <v>1332</v>
      </c>
      <c r="L759" s="835">
        <v>132</v>
      </c>
      <c r="M759" s="835">
        <v>396</v>
      </c>
      <c r="N759" s="832">
        <v>3</v>
      </c>
      <c r="O759" s="836">
        <v>0.5</v>
      </c>
      <c r="P759" s="835">
        <v>396</v>
      </c>
      <c r="Q759" s="837">
        <v>1</v>
      </c>
      <c r="R759" s="832">
        <v>3</v>
      </c>
      <c r="S759" s="837">
        <v>1</v>
      </c>
      <c r="T759" s="836">
        <v>0.5</v>
      </c>
      <c r="U759" s="838">
        <v>1</v>
      </c>
    </row>
    <row r="760" spans="1:21" ht="14.4" customHeight="1" x14ac:dyDescent="0.3">
      <c r="A760" s="831">
        <v>17</v>
      </c>
      <c r="B760" s="832" t="s">
        <v>2428</v>
      </c>
      <c r="C760" s="832" t="s">
        <v>2434</v>
      </c>
      <c r="D760" s="833" t="s">
        <v>5256</v>
      </c>
      <c r="E760" s="834" t="s">
        <v>2457</v>
      </c>
      <c r="F760" s="832" t="s">
        <v>2429</v>
      </c>
      <c r="G760" s="832" t="s">
        <v>2513</v>
      </c>
      <c r="H760" s="832" t="s">
        <v>596</v>
      </c>
      <c r="I760" s="832" t="s">
        <v>3634</v>
      </c>
      <c r="J760" s="832" t="s">
        <v>3635</v>
      </c>
      <c r="K760" s="832" t="s">
        <v>1942</v>
      </c>
      <c r="L760" s="835">
        <v>123.2</v>
      </c>
      <c r="M760" s="835">
        <v>369.6</v>
      </c>
      <c r="N760" s="832">
        <v>3</v>
      </c>
      <c r="O760" s="836">
        <v>0.5</v>
      </c>
      <c r="P760" s="835">
        <v>369.6</v>
      </c>
      <c r="Q760" s="837">
        <v>1</v>
      </c>
      <c r="R760" s="832">
        <v>3</v>
      </c>
      <c r="S760" s="837">
        <v>1</v>
      </c>
      <c r="T760" s="836">
        <v>0.5</v>
      </c>
      <c r="U760" s="838">
        <v>1</v>
      </c>
    </row>
    <row r="761" spans="1:21" ht="14.4" customHeight="1" x14ac:dyDescent="0.3">
      <c r="A761" s="831">
        <v>17</v>
      </c>
      <c r="B761" s="832" t="s">
        <v>2428</v>
      </c>
      <c r="C761" s="832" t="s">
        <v>2434</v>
      </c>
      <c r="D761" s="833" t="s">
        <v>5256</v>
      </c>
      <c r="E761" s="834" t="s">
        <v>2457</v>
      </c>
      <c r="F761" s="832" t="s">
        <v>2429</v>
      </c>
      <c r="G761" s="832" t="s">
        <v>2515</v>
      </c>
      <c r="H761" s="832" t="s">
        <v>596</v>
      </c>
      <c r="I761" s="832" t="s">
        <v>2521</v>
      </c>
      <c r="J761" s="832" t="s">
        <v>2517</v>
      </c>
      <c r="K761" s="832" t="s">
        <v>2522</v>
      </c>
      <c r="L761" s="835">
        <v>1544.99</v>
      </c>
      <c r="M761" s="835">
        <v>4634.97</v>
      </c>
      <c r="N761" s="832">
        <v>3</v>
      </c>
      <c r="O761" s="836">
        <v>0.5</v>
      </c>
      <c r="P761" s="835">
        <v>4634.97</v>
      </c>
      <c r="Q761" s="837">
        <v>1</v>
      </c>
      <c r="R761" s="832">
        <v>3</v>
      </c>
      <c r="S761" s="837">
        <v>1</v>
      </c>
      <c r="T761" s="836">
        <v>0.5</v>
      </c>
      <c r="U761" s="838">
        <v>1</v>
      </c>
    </row>
    <row r="762" spans="1:21" ht="14.4" customHeight="1" x14ac:dyDescent="0.3">
      <c r="A762" s="831">
        <v>17</v>
      </c>
      <c r="B762" s="832" t="s">
        <v>2428</v>
      </c>
      <c r="C762" s="832" t="s">
        <v>2434</v>
      </c>
      <c r="D762" s="833" t="s">
        <v>5256</v>
      </c>
      <c r="E762" s="834" t="s">
        <v>2457</v>
      </c>
      <c r="F762" s="832" t="s">
        <v>2429</v>
      </c>
      <c r="G762" s="832" t="s">
        <v>3636</v>
      </c>
      <c r="H762" s="832" t="s">
        <v>596</v>
      </c>
      <c r="I762" s="832" t="s">
        <v>3637</v>
      </c>
      <c r="J762" s="832" t="s">
        <v>3638</v>
      </c>
      <c r="K762" s="832" t="s">
        <v>3639</v>
      </c>
      <c r="L762" s="835">
        <v>23.72</v>
      </c>
      <c r="M762" s="835">
        <v>71.16</v>
      </c>
      <c r="N762" s="832">
        <v>3</v>
      </c>
      <c r="O762" s="836">
        <v>0.5</v>
      </c>
      <c r="P762" s="835">
        <v>71.16</v>
      </c>
      <c r="Q762" s="837">
        <v>1</v>
      </c>
      <c r="R762" s="832">
        <v>3</v>
      </c>
      <c r="S762" s="837">
        <v>1</v>
      </c>
      <c r="T762" s="836">
        <v>0.5</v>
      </c>
      <c r="U762" s="838">
        <v>1</v>
      </c>
    </row>
    <row r="763" spans="1:21" ht="14.4" customHeight="1" x14ac:dyDescent="0.3">
      <c r="A763" s="831">
        <v>17</v>
      </c>
      <c r="B763" s="832" t="s">
        <v>2428</v>
      </c>
      <c r="C763" s="832" t="s">
        <v>2434</v>
      </c>
      <c r="D763" s="833" t="s">
        <v>5256</v>
      </c>
      <c r="E763" s="834" t="s">
        <v>2457</v>
      </c>
      <c r="F763" s="832" t="s">
        <v>2429</v>
      </c>
      <c r="G763" s="832" t="s">
        <v>2533</v>
      </c>
      <c r="H763" s="832" t="s">
        <v>596</v>
      </c>
      <c r="I763" s="832" t="s">
        <v>2534</v>
      </c>
      <c r="J763" s="832" t="s">
        <v>2535</v>
      </c>
      <c r="K763" s="832" t="s">
        <v>2536</v>
      </c>
      <c r="L763" s="835">
        <v>140.94999999999999</v>
      </c>
      <c r="M763" s="835">
        <v>281.89999999999998</v>
      </c>
      <c r="N763" s="832">
        <v>2</v>
      </c>
      <c r="O763" s="836">
        <v>1</v>
      </c>
      <c r="P763" s="835">
        <v>281.89999999999998</v>
      </c>
      <c r="Q763" s="837">
        <v>1</v>
      </c>
      <c r="R763" s="832">
        <v>2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17</v>
      </c>
      <c r="B764" s="832" t="s">
        <v>2428</v>
      </c>
      <c r="C764" s="832" t="s">
        <v>2434</v>
      </c>
      <c r="D764" s="833" t="s">
        <v>5256</v>
      </c>
      <c r="E764" s="834" t="s">
        <v>2457</v>
      </c>
      <c r="F764" s="832" t="s">
        <v>2429</v>
      </c>
      <c r="G764" s="832" t="s">
        <v>2560</v>
      </c>
      <c r="H764" s="832" t="s">
        <v>596</v>
      </c>
      <c r="I764" s="832" t="s">
        <v>3640</v>
      </c>
      <c r="J764" s="832" t="s">
        <v>2562</v>
      </c>
      <c r="K764" s="832" t="s">
        <v>3641</v>
      </c>
      <c r="L764" s="835">
        <v>528.44000000000005</v>
      </c>
      <c r="M764" s="835">
        <v>1056.8800000000001</v>
      </c>
      <c r="N764" s="832">
        <v>2</v>
      </c>
      <c r="O764" s="836">
        <v>0.5</v>
      </c>
      <c r="P764" s="835">
        <v>1056.8800000000001</v>
      </c>
      <c r="Q764" s="837">
        <v>1</v>
      </c>
      <c r="R764" s="832">
        <v>2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17</v>
      </c>
      <c r="B765" s="832" t="s">
        <v>2428</v>
      </c>
      <c r="C765" s="832" t="s">
        <v>2434</v>
      </c>
      <c r="D765" s="833" t="s">
        <v>5256</v>
      </c>
      <c r="E765" s="834" t="s">
        <v>2457</v>
      </c>
      <c r="F765" s="832" t="s">
        <v>2429</v>
      </c>
      <c r="G765" s="832" t="s">
        <v>2569</v>
      </c>
      <c r="H765" s="832" t="s">
        <v>596</v>
      </c>
      <c r="I765" s="832" t="s">
        <v>2570</v>
      </c>
      <c r="J765" s="832" t="s">
        <v>2571</v>
      </c>
      <c r="K765" s="832" t="s">
        <v>2572</v>
      </c>
      <c r="L765" s="835">
        <v>40.25</v>
      </c>
      <c r="M765" s="835">
        <v>523.25</v>
      </c>
      <c r="N765" s="832">
        <v>13</v>
      </c>
      <c r="O765" s="836">
        <v>1</v>
      </c>
      <c r="P765" s="835">
        <v>40.25</v>
      </c>
      <c r="Q765" s="837">
        <v>7.6923076923076927E-2</v>
      </c>
      <c r="R765" s="832">
        <v>1</v>
      </c>
      <c r="S765" s="837">
        <v>7.6923076923076927E-2</v>
      </c>
      <c r="T765" s="836">
        <v>0.5</v>
      </c>
      <c r="U765" s="838">
        <v>0.5</v>
      </c>
    </row>
    <row r="766" spans="1:21" ht="14.4" customHeight="1" x14ac:dyDescent="0.3">
      <c r="A766" s="831">
        <v>17</v>
      </c>
      <c r="B766" s="832" t="s">
        <v>2428</v>
      </c>
      <c r="C766" s="832" t="s">
        <v>2434</v>
      </c>
      <c r="D766" s="833" t="s">
        <v>5256</v>
      </c>
      <c r="E766" s="834" t="s">
        <v>2457</v>
      </c>
      <c r="F766" s="832" t="s">
        <v>2429</v>
      </c>
      <c r="G766" s="832" t="s">
        <v>2573</v>
      </c>
      <c r="H766" s="832" t="s">
        <v>649</v>
      </c>
      <c r="I766" s="832" t="s">
        <v>2223</v>
      </c>
      <c r="J766" s="832" t="s">
        <v>2224</v>
      </c>
      <c r="K766" s="832" t="s">
        <v>2225</v>
      </c>
      <c r="L766" s="835">
        <v>123.2</v>
      </c>
      <c r="M766" s="835">
        <v>2094.4</v>
      </c>
      <c r="N766" s="832">
        <v>17</v>
      </c>
      <c r="O766" s="836">
        <v>3</v>
      </c>
      <c r="P766" s="835">
        <v>1355.2</v>
      </c>
      <c r="Q766" s="837">
        <v>0.6470588235294118</v>
      </c>
      <c r="R766" s="832">
        <v>11</v>
      </c>
      <c r="S766" s="837">
        <v>0.6470588235294118</v>
      </c>
      <c r="T766" s="836">
        <v>2</v>
      </c>
      <c r="U766" s="838">
        <v>0.66666666666666663</v>
      </c>
    </row>
    <row r="767" spans="1:21" ht="14.4" customHeight="1" x14ac:dyDescent="0.3">
      <c r="A767" s="831">
        <v>17</v>
      </c>
      <c r="B767" s="832" t="s">
        <v>2428</v>
      </c>
      <c r="C767" s="832" t="s">
        <v>2434</v>
      </c>
      <c r="D767" s="833" t="s">
        <v>5256</v>
      </c>
      <c r="E767" s="834" t="s">
        <v>2457</v>
      </c>
      <c r="F767" s="832" t="s">
        <v>2429</v>
      </c>
      <c r="G767" s="832" t="s">
        <v>2573</v>
      </c>
      <c r="H767" s="832" t="s">
        <v>596</v>
      </c>
      <c r="I767" s="832" t="s">
        <v>2575</v>
      </c>
      <c r="J767" s="832" t="s">
        <v>2576</v>
      </c>
      <c r="K767" s="832" t="s">
        <v>697</v>
      </c>
      <c r="L767" s="835">
        <v>132</v>
      </c>
      <c r="M767" s="835">
        <v>792</v>
      </c>
      <c r="N767" s="832">
        <v>6</v>
      </c>
      <c r="O767" s="836">
        <v>1.5</v>
      </c>
      <c r="P767" s="835">
        <v>792</v>
      </c>
      <c r="Q767" s="837">
        <v>1</v>
      </c>
      <c r="R767" s="832">
        <v>6</v>
      </c>
      <c r="S767" s="837">
        <v>1</v>
      </c>
      <c r="T767" s="836">
        <v>1.5</v>
      </c>
      <c r="U767" s="838">
        <v>1</v>
      </c>
    </row>
    <row r="768" spans="1:21" ht="14.4" customHeight="1" x14ac:dyDescent="0.3">
      <c r="A768" s="831">
        <v>17</v>
      </c>
      <c r="B768" s="832" t="s">
        <v>2428</v>
      </c>
      <c r="C768" s="832" t="s">
        <v>2434</v>
      </c>
      <c r="D768" s="833" t="s">
        <v>5256</v>
      </c>
      <c r="E768" s="834" t="s">
        <v>2457</v>
      </c>
      <c r="F768" s="832" t="s">
        <v>2429</v>
      </c>
      <c r="G768" s="832" t="s">
        <v>2573</v>
      </c>
      <c r="H768" s="832" t="s">
        <v>596</v>
      </c>
      <c r="I768" s="832" t="s">
        <v>3333</v>
      </c>
      <c r="J768" s="832" t="s">
        <v>3334</v>
      </c>
      <c r="K768" s="832" t="s">
        <v>3335</v>
      </c>
      <c r="L768" s="835">
        <v>264</v>
      </c>
      <c r="M768" s="835">
        <v>792</v>
      </c>
      <c r="N768" s="832">
        <v>3</v>
      </c>
      <c r="O768" s="836">
        <v>0.5</v>
      </c>
      <c r="P768" s="835">
        <v>792</v>
      </c>
      <c r="Q768" s="837">
        <v>1</v>
      </c>
      <c r="R768" s="832">
        <v>3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17</v>
      </c>
      <c r="B769" s="832" t="s">
        <v>2428</v>
      </c>
      <c r="C769" s="832" t="s">
        <v>2434</v>
      </c>
      <c r="D769" s="833" t="s">
        <v>5256</v>
      </c>
      <c r="E769" s="834" t="s">
        <v>2457</v>
      </c>
      <c r="F769" s="832" t="s">
        <v>2429</v>
      </c>
      <c r="G769" s="832" t="s">
        <v>2573</v>
      </c>
      <c r="H769" s="832" t="s">
        <v>596</v>
      </c>
      <c r="I769" s="832" t="s">
        <v>2577</v>
      </c>
      <c r="J769" s="832" t="s">
        <v>2578</v>
      </c>
      <c r="K769" s="832" t="s">
        <v>2579</v>
      </c>
      <c r="L769" s="835">
        <v>123.2</v>
      </c>
      <c r="M769" s="835">
        <v>369.6</v>
      </c>
      <c r="N769" s="832">
        <v>3</v>
      </c>
      <c r="O769" s="836">
        <v>1</v>
      </c>
      <c r="P769" s="835">
        <v>369.6</v>
      </c>
      <c r="Q769" s="837">
        <v>1</v>
      </c>
      <c r="R769" s="832">
        <v>3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17</v>
      </c>
      <c r="B770" s="832" t="s">
        <v>2428</v>
      </c>
      <c r="C770" s="832" t="s">
        <v>2434</v>
      </c>
      <c r="D770" s="833" t="s">
        <v>5256</v>
      </c>
      <c r="E770" s="834" t="s">
        <v>2457</v>
      </c>
      <c r="F770" s="832" t="s">
        <v>2429</v>
      </c>
      <c r="G770" s="832" t="s">
        <v>2573</v>
      </c>
      <c r="H770" s="832" t="s">
        <v>649</v>
      </c>
      <c r="I770" s="832" t="s">
        <v>2322</v>
      </c>
      <c r="J770" s="832" t="s">
        <v>2224</v>
      </c>
      <c r="K770" s="832" t="s">
        <v>2323</v>
      </c>
      <c r="L770" s="835">
        <v>431.18</v>
      </c>
      <c r="M770" s="835">
        <v>431.18</v>
      </c>
      <c r="N770" s="832">
        <v>1</v>
      </c>
      <c r="O770" s="836">
        <v>0.5</v>
      </c>
      <c r="P770" s="835">
        <v>431.18</v>
      </c>
      <c r="Q770" s="837">
        <v>1</v>
      </c>
      <c r="R770" s="832">
        <v>1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17</v>
      </c>
      <c r="B771" s="832" t="s">
        <v>2428</v>
      </c>
      <c r="C771" s="832" t="s">
        <v>2434</v>
      </c>
      <c r="D771" s="833" t="s">
        <v>5256</v>
      </c>
      <c r="E771" s="834" t="s">
        <v>2457</v>
      </c>
      <c r="F771" s="832" t="s">
        <v>2429</v>
      </c>
      <c r="G771" s="832" t="s">
        <v>2573</v>
      </c>
      <c r="H771" s="832" t="s">
        <v>649</v>
      </c>
      <c r="I771" s="832" t="s">
        <v>2324</v>
      </c>
      <c r="J771" s="832" t="s">
        <v>2224</v>
      </c>
      <c r="K771" s="832" t="s">
        <v>1942</v>
      </c>
      <c r="L771" s="835">
        <v>246.39</v>
      </c>
      <c r="M771" s="835">
        <v>1478.34</v>
      </c>
      <c r="N771" s="832">
        <v>6</v>
      </c>
      <c r="O771" s="836">
        <v>1</v>
      </c>
      <c r="P771" s="835">
        <v>1478.34</v>
      </c>
      <c r="Q771" s="837">
        <v>1</v>
      </c>
      <c r="R771" s="832">
        <v>6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17</v>
      </c>
      <c r="B772" s="832" t="s">
        <v>2428</v>
      </c>
      <c r="C772" s="832" t="s">
        <v>2434</v>
      </c>
      <c r="D772" s="833" t="s">
        <v>5256</v>
      </c>
      <c r="E772" s="834" t="s">
        <v>2457</v>
      </c>
      <c r="F772" s="832" t="s">
        <v>2429</v>
      </c>
      <c r="G772" s="832" t="s">
        <v>2573</v>
      </c>
      <c r="H772" s="832" t="s">
        <v>649</v>
      </c>
      <c r="I772" s="832" t="s">
        <v>3337</v>
      </c>
      <c r="J772" s="832" t="s">
        <v>3338</v>
      </c>
      <c r="K772" s="832" t="s">
        <v>3339</v>
      </c>
      <c r="L772" s="835">
        <v>246.39</v>
      </c>
      <c r="M772" s="835">
        <v>246.39</v>
      </c>
      <c r="N772" s="832">
        <v>1</v>
      </c>
      <c r="O772" s="836">
        <v>0.5</v>
      </c>
      <c r="P772" s="835">
        <v>246.39</v>
      </c>
      <c r="Q772" s="837">
        <v>1</v>
      </c>
      <c r="R772" s="832">
        <v>1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17</v>
      </c>
      <c r="B773" s="832" t="s">
        <v>2428</v>
      </c>
      <c r="C773" s="832" t="s">
        <v>2434</v>
      </c>
      <c r="D773" s="833" t="s">
        <v>5256</v>
      </c>
      <c r="E773" s="834" t="s">
        <v>2457</v>
      </c>
      <c r="F773" s="832" t="s">
        <v>2429</v>
      </c>
      <c r="G773" s="832" t="s">
        <v>3642</v>
      </c>
      <c r="H773" s="832" t="s">
        <v>596</v>
      </c>
      <c r="I773" s="832" t="s">
        <v>3643</v>
      </c>
      <c r="J773" s="832" t="s">
        <v>963</v>
      </c>
      <c r="K773" s="832" t="s">
        <v>1942</v>
      </c>
      <c r="L773" s="835">
        <v>38.86</v>
      </c>
      <c r="M773" s="835">
        <v>116.58</v>
      </c>
      <c r="N773" s="832">
        <v>3</v>
      </c>
      <c r="O773" s="836">
        <v>1</v>
      </c>
      <c r="P773" s="835">
        <v>116.58</v>
      </c>
      <c r="Q773" s="837">
        <v>1</v>
      </c>
      <c r="R773" s="832">
        <v>3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17</v>
      </c>
      <c r="B774" s="832" t="s">
        <v>2428</v>
      </c>
      <c r="C774" s="832" t="s">
        <v>2434</v>
      </c>
      <c r="D774" s="833" t="s">
        <v>5256</v>
      </c>
      <c r="E774" s="834" t="s">
        <v>2457</v>
      </c>
      <c r="F774" s="832" t="s">
        <v>2429</v>
      </c>
      <c r="G774" s="832" t="s">
        <v>2589</v>
      </c>
      <c r="H774" s="832" t="s">
        <v>596</v>
      </c>
      <c r="I774" s="832" t="s">
        <v>3215</v>
      </c>
      <c r="J774" s="832" t="s">
        <v>3216</v>
      </c>
      <c r="K774" s="832" t="s">
        <v>1936</v>
      </c>
      <c r="L774" s="835">
        <v>42.51</v>
      </c>
      <c r="M774" s="835">
        <v>42.51</v>
      </c>
      <c r="N774" s="832">
        <v>1</v>
      </c>
      <c r="O774" s="836">
        <v>0.5</v>
      </c>
      <c r="P774" s="835">
        <v>42.51</v>
      </c>
      <c r="Q774" s="837">
        <v>1</v>
      </c>
      <c r="R774" s="832">
        <v>1</v>
      </c>
      <c r="S774" s="837">
        <v>1</v>
      </c>
      <c r="T774" s="836">
        <v>0.5</v>
      </c>
      <c r="U774" s="838">
        <v>1</v>
      </c>
    </row>
    <row r="775" spans="1:21" ht="14.4" customHeight="1" x14ac:dyDescent="0.3">
      <c r="A775" s="831">
        <v>17</v>
      </c>
      <c r="B775" s="832" t="s">
        <v>2428</v>
      </c>
      <c r="C775" s="832" t="s">
        <v>2434</v>
      </c>
      <c r="D775" s="833" t="s">
        <v>5256</v>
      </c>
      <c r="E775" s="834" t="s">
        <v>2457</v>
      </c>
      <c r="F775" s="832" t="s">
        <v>2429</v>
      </c>
      <c r="G775" s="832" t="s">
        <v>2593</v>
      </c>
      <c r="H775" s="832" t="s">
        <v>596</v>
      </c>
      <c r="I775" s="832" t="s">
        <v>2599</v>
      </c>
      <c r="J775" s="832" t="s">
        <v>2595</v>
      </c>
      <c r="K775" s="832" t="s">
        <v>2600</v>
      </c>
      <c r="L775" s="835">
        <v>339.47</v>
      </c>
      <c r="M775" s="835">
        <v>3055.2300000000005</v>
      </c>
      <c r="N775" s="832">
        <v>9</v>
      </c>
      <c r="O775" s="836">
        <v>1</v>
      </c>
      <c r="P775" s="835">
        <v>2036.8200000000002</v>
      </c>
      <c r="Q775" s="837">
        <v>0.66666666666666663</v>
      </c>
      <c r="R775" s="832">
        <v>6</v>
      </c>
      <c r="S775" s="837">
        <v>0.66666666666666663</v>
      </c>
      <c r="T775" s="836">
        <v>0.5</v>
      </c>
      <c r="U775" s="838">
        <v>0.5</v>
      </c>
    </row>
    <row r="776" spans="1:21" ht="14.4" customHeight="1" x14ac:dyDescent="0.3">
      <c r="A776" s="831">
        <v>17</v>
      </c>
      <c r="B776" s="832" t="s">
        <v>2428</v>
      </c>
      <c r="C776" s="832" t="s">
        <v>2434</v>
      </c>
      <c r="D776" s="833" t="s">
        <v>5256</v>
      </c>
      <c r="E776" s="834" t="s">
        <v>2457</v>
      </c>
      <c r="F776" s="832" t="s">
        <v>2429</v>
      </c>
      <c r="G776" s="832" t="s">
        <v>2593</v>
      </c>
      <c r="H776" s="832" t="s">
        <v>596</v>
      </c>
      <c r="I776" s="832" t="s">
        <v>2979</v>
      </c>
      <c r="J776" s="832" t="s">
        <v>2595</v>
      </c>
      <c r="K776" s="832" t="s">
        <v>2980</v>
      </c>
      <c r="L776" s="835">
        <v>226.31</v>
      </c>
      <c r="M776" s="835">
        <v>3168.34</v>
      </c>
      <c r="N776" s="832">
        <v>14</v>
      </c>
      <c r="O776" s="836">
        <v>1.5</v>
      </c>
      <c r="P776" s="835">
        <v>3168.34</v>
      </c>
      <c r="Q776" s="837">
        <v>1</v>
      </c>
      <c r="R776" s="832">
        <v>14</v>
      </c>
      <c r="S776" s="837">
        <v>1</v>
      </c>
      <c r="T776" s="836">
        <v>1.5</v>
      </c>
      <c r="U776" s="838">
        <v>1</v>
      </c>
    </row>
    <row r="777" spans="1:21" ht="14.4" customHeight="1" x14ac:dyDescent="0.3">
      <c r="A777" s="831">
        <v>17</v>
      </c>
      <c r="B777" s="832" t="s">
        <v>2428</v>
      </c>
      <c r="C777" s="832" t="s">
        <v>2434</v>
      </c>
      <c r="D777" s="833" t="s">
        <v>5256</v>
      </c>
      <c r="E777" s="834" t="s">
        <v>2457</v>
      </c>
      <c r="F777" s="832" t="s">
        <v>2429</v>
      </c>
      <c r="G777" s="832" t="s">
        <v>2604</v>
      </c>
      <c r="H777" s="832" t="s">
        <v>596</v>
      </c>
      <c r="I777" s="832" t="s">
        <v>2605</v>
      </c>
      <c r="J777" s="832" t="s">
        <v>826</v>
      </c>
      <c r="K777" s="832" t="s">
        <v>2606</v>
      </c>
      <c r="L777" s="835">
        <v>75.05</v>
      </c>
      <c r="M777" s="835">
        <v>150.1</v>
      </c>
      <c r="N777" s="832">
        <v>2</v>
      </c>
      <c r="O777" s="836">
        <v>1.5</v>
      </c>
      <c r="P777" s="835">
        <v>150.1</v>
      </c>
      <c r="Q777" s="837">
        <v>1</v>
      </c>
      <c r="R777" s="832">
        <v>2</v>
      </c>
      <c r="S777" s="837">
        <v>1</v>
      </c>
      <c r="T777" s="836">
        <v>1.5</v>
      </c>
      <c r="U777" s="838">
        <v>1</v>
      </c>
    </row>
    <row r="778" spans="1:21" ht="14.4" customHeight="1" x14ac:dyDescent="0.3">
      <c r="A778" s="831">
        <v>17</v>
      </c>
      <c r="B778" s="832" t="s">
        <v>2428</v>
      </c>
      <c r="C778" s="832" t="s">
        <v>2434</v>
      </c>
      <c r="D778" s="833" t="s">
        <v>5256</v>
      </c>
      <c r="E778" s="834" t="s">
        <v>2457</v>
      </c>
      <c r="F778" s="832" t="s">
        <v>2429</v>
      </c>
      <c r="G778" s="832" t="s">
        <v>3345</v>
      </c>
      <c r="H778" s="832" t="s">
        <v>596</v>
      </c>
      <c r="I778" s="832" t="s">
        <v>3346</v>
      </c>
      <c r="J778" s="832" t="s">
        <v>1038</v>
      </c>
      <c r="K778" s="832" t="s">
        <v>3347</v>
      </c>
      <c r="L778" s="835">
        <v>94.7</v>
      </c>
      <c r="M778" s="835">
        <v>4640.2999999999984</v>
      </c>
      <c r="N778" s="832">
        <v>49</v>
      </c>
      <c r="O778" s="836">
        <v>10</v>
      </c>
      <c r="P778" s="835">
        <v>4545.5999999999985</v>
      </c>
      <c r="Q778" s="837">
        <v>0.97959183673469385</v>
      </c>
      <c r="R778" s="832">
        <v>48</v>
      </c>
      <c r="S778" s="837">
        <v>0.97959183673469385</v>
      </c>
      <c r="T778" s="836">
        <v>9.5</v>
      </c>
      <c r="U778" s="838">
        <v>0.95</v>
      </c>
    </row>
    <row r="779" spans="1:21" ht="14.4" customHeight="1" x14ac:dyDescent="0.3">
      <c r="A779" s="831">
        <v>17</v>
      </c>
      <c r="B779" s="832" t="s">
        <v>2428</v>
      </c>
      <c r="C779" s="832" t="s">
        <v>2434</v>
      </c>
      <c r="D779" s="833" t="s">
        <v>5256</v>
      </c>
      <c r="E779" s="834" t="s">
        <v>2457</v>
      </c>
      <c r="F779" s="832" t="s">
        <v>2429</v>
      </c>
      <c r="G779" s="832" t="s">
        <v>3345</v>
      </c>
      <c r="H779" s="832" t="s">
        <v>596</v>
      </c>
      <c r="I779" s="832" t="s">
        <v>3644</v>
      </c>
      <c r="J779" s="832" t="s">
        <v>1038</v>
      </c>
      <c r="K779" s="832" t="s">
        <v>3645</v>
      </c>
      <c r="L779" s="835">
        <v>94.7</v>
      </c>
      <c r="M779" s="835">
        <v>189.4</v>
      </c>
      <c r="N779" s="832">
        <v>2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17</v>
      </c>
      <c r="B780" s="832" t="s">
        <v>2428</v>
      </c>
      <c r="C780" s="832" t="s">
        <v>2434</v>
      </c>
      <c r="D780" s="833" t="s">
        <v>5256</v>
      </c>
      <c r="E780" s="834" t="s">
        <v>2457</v>
      </c>
      <c r="F780" s="832" t="s">
        <v>2429</v>
      </c>
      <c r="G780" s="832" t="s">
        <v>3345</v>
      </c>
      <c r="H780" s="832" t="s">
        <v>596</v>
      </c>
      <c r="I780" s="832" t="s">
        <v>3646</v>
      </c>
      <c r="J780" s="832" t="s">
        <v>1038</v>
      </c>
      <c r="K780" s="832" t="s">
        <v>3347</v>
      </c>
      <c r="L780" s="835">
        <v>94.7</v>
      </c>
      <c r="M780" s="835">
        <v>378.8</v>
      </c>
      <c r="N780" s="832">
        <v>4</v>
      </c>
      <c r="O780" s="836">
        <v>1</v>
      </c>
      <c r="P780" s="835">
        <v>189.4</v>
      </c>
      <c r="Q780" s="837">
        <v>0.5</v>
      </c>
      <c r="R780" s="832">
        <v>2</v>
      </c>
      <c r="S780" s="837">
        <v>0.5</v>
      </c>
      <c r="T780" s="836">
        <v>0.5</v>
      </c>
      <c r="U780" s="838">
        <v>0.5</v>
      </c>
    </row>
    <row r="781" spans="1:21" ht="14.4" customHeight="1" x14ac:dyDescent="0.3">
      <c r="A781" s="831">
        <v>17</v>
      </c>
      <c r="B781" s="832" t="s">
        <v>2428</v>
      </c>
      <c r="C781" s="832" t="s">
        <v>2434</v>
      </c>
      <c r="D781" s="833" t="s">
        <v>5256</v>
      </c>
      <c r="E781" s="834" t="s">
        <v>2457</v>
      </c>
      <c r="F781" s="832" t="s">
        <v>2429</v>
      </c>
      <c r="G781" s="832" t="s">
        <v>3647</v>
      </c>
      <c r="H781" s="832" t="s">
        <v>596</v>
      </c>
      <c r="I781" s="832" t="s">
        <v>3648</v>
      </c>
      <c r="J781" s="832" t="s">
        <v>3649</v>
      </c>
      <c r="K781" s="832" t="s">
        <v>3650</v>
      </c>
      <c r="L781" s="835">
        <v>159.71</v>
      </c>
      <c r="M781" s="835">
        <v>319.42</v>
      </c>
      <c r="N781" s="832">
        <v>2</v>
      </c>
      <c r="O781" s="836">
        <v>1</v>
      </c>
      <c r="P781" s="835">
        <v>319.42</v>
      </c>
      <c r="Q781" s="837">
        <v>1</v>
      </c>
      <c r="R781" s="832">
        <v>2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17</v>
      </c>
      <c r="B782" s="832" t="s">
        <v>2428</v>
      </c>
      <c r="C782" s="832" t="s">
        <v>2434</v>
      </c>
      <c r="D782" s="833" t="s">
        <v>5256</v>
      </c>
      <c r="E782" s="834" t="s">
        <v>2457</v>
      </c>
      <c r="F782" s="832" t="s">
        <v>2429</v>
      </c>
      <c r="G782" s="832" t="s">
        <v>3647</v>
      </c>
      <c r="H782" s="832" t="s">
        <v>596</v>
      </c>
      <c r="I782" s="832" t="s">
        <v>3651</v>
      </c>
      <c r="J782" s="832" t="s">
        <v>3649</v>
      </c>
      <c r="K782" s="832" t="s">
        <v>3652</v>
      </c>
      <c r="L782" s="835">
        <v>159.71</v>
      </c>
      <c r="M782" s="835">
        <v>479.13</v>
      </c>
      <c r="N782" s="832">
        <v>3</v>
      </c>
      <c r="O782" s="836">
        <v>1</v>
      </c>
      <c r="P782" s="835">
        <v>479.13</v>
      </c>
      <c r="Q782" s="837">
        <v>1</v>
      </c>
      <c r="R782" s="832">
        <v>3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17</v>
      </c>
      <c r="B783" s="832" t="s">
        <v>2428</v>
      </c>
      <c r="C783" s="832" t="s">
        <v>2434</v>
      </c>
      <c r="D783" s="833" t="s">
        <v>5256</v>
      </c>
      <c r="E783" s="834" t="s">
        <v>2457</v>
      </c>
      <c r="F783" s="832" t="s">
        <v>2429</v>
      </c>
      <c r="G783" s="832" t="s">
        <v>3653</v>
      </c>
      <c r="H783" s="832" t="s">
        <v>596</v>
      </c>
      <c r="I783" s="832" t="s">
        <v>3654</v>
      </c>
      <c r="J783" s="832" t="s">
        <v>812</v>
      </c>
      <c r="K783" s="832" t="s">
        <v>3655</v>
      </c>
      <c r="L783" s="835">
        <v>164.01</v>
      </c>
      <c r="M783" s="835">
        <v>164.01</v>
      </c>
      <c r="N783" s="832">
        <v>1</v>
      </c>
      <c r="O783" s="836">
        <v>0.5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17</v>
      </c>
      <c r="B784" s="832" t="s">
        <v>2428</v>
      </c>
      <c r="C784" s="832" t="s">
        <v>2434</v>
      </c>
      <c r="D784" s="833" t="s">
        <v>5256</v>
      </c>
      <c r="E784" s="834" t="s">
        <v>2457</v>
      </c>
      <c r="F784" s="832" t="s">
        <v>2429</v>
      </c>
      <c r="G784" s="832" t="s">
        <v>2609</v>
      </c>
      <c r="H784" s="832" t="s">
        <v>596</v>
      </c>
      <c r="I784" s="832" t="s">
        <v>2613</v>
      </c>
      <c r="J784" s="832" t="s">
        <v>2611</v>
      </c>
      <c r="K784" s="832" t="s">
        <v>2614</v>
      </c>
      <c r="L784" s="835">
        <v>91.78</v>
      </c>
      <c r="M784" s="835">
        <v>367.12</v>
      </c>
      <c r="N784" s="832">
        <v>4</v>
      </c>
      <c r="O784" s="836">
        <v>1.5</v>
      </c>
      <c r="P784" s="835">
        <v>183.56</v>
      </c>
      <c r="Q784" s="837">
        <v>0.5</v>
      </c>
      <c r="R784" s="832">
        <v>2</v>
      </c>
      <c r="S784" s="837">
        <v>0.5</v>
      </c>
      <c r="T784" s="836">
        <v>1</v>
      </c>
      <c r="U784" s="838">
        <v>0.66666666666666663</v>
      </c>
    </row>
    <row r="785" spans="1:21" ht="14.4" customHeight="1" x14ac:dyDescent="0.3">
      <c r="A785" s="831">
        <v>17</v>
      </c>
      <c r="B785" s="832" t="s">
        <v>2428</v>
      </c>
      <c r="C785" s="832" t="s">
        <v>2434</v>
      </c>
      <c r="D785" s="833" t="s">
        <v>5256</v>
      </c>
      <c r="E785" s="834" t="s">
        <v>2457</v>
      </c>
      <c r="F785" s="832" t="s">
        <v>2429</v>
      </c>
      <c r="G785" s="832" t="s">
        <v>2623</v>
      </c>
      <c r="H785" s="832" t="s">
        <v>649</v>
      </c>
      <c r="I785" s="832" t="s">
        <v>2624</v>
      </c>
      <c r="J785" s="832" t="s">
        <v>2625</v>
      </c>
      <c r="K785" s="832" t="s">
        <v>2626</v>
      </c>
      <c r="L785" s="835">
        <v>102.9</v>
      </c>
      <c r="M785" s="835">
        <v>411.6</v>
      </c>
      <c r="N785" s="832">
        <v>4</v>
      </c>
      <c r="O785" s="836">
        <v>0.5</v>
      </c>
      <c r="P785" s="835">
        <v>411.6</v>
      </c>
      <c r="Q785" s="837">
        <v>1</v>
      </c>
      <c r="R785" s="832">
        <v>4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17</v>
      </c>
      <c r="B786" s="832" t="s">
        <v>2428</v>
      </c>
      <c r="C786" s="832" t="s">
        <v>2434</v>
      </c>
      <c r="D786" s="833" t="s">
        <v>5256</v>
      </c>
      <c r="E786" s="834" t="s">
        <v>2457</v>
      </c>
      <c r="F786" s="832" t="s">
        <v>2429</v>
      </c>
      <c r="G786" s="832" t="s">
        <v>2623</v>
      </c>
      <c r="H786" s="832" t="s">
        <v>596</v>
      </c>
      <c r="I786" s="832" t="s">
        <v>2985</v>
      </c>
      <c r="J786" s="832" t="s">
        <v>2984</v>
      </c>
      <c r="K786" s="832" t="s">
        <v>2986</v>
      </c>
      <c r="L786" s="835">
        <v>205.8</v>
      </c>
      <c r="M786" s="835">
        <v>823.2</v>
      </c>
      <c r="N786" s="832">
        <v>4</v>
      </c>
      <c r="O786" s="836">
        <v>1</v>
      </c>
      <c r="P786" s="835">
        <v>823.2</v>
      </c>
      <c r="Q786" s="837">
        <v>1</v>
      </c>
      <c r="R786" s="832">
        <v>4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17</v>
      </c>
      <c r="B787" s="832" t="s">
        <v>2428</v>
      </c>
      <c r="C787" s="832" t="s">
        <v>2434</v>
      </c>
      <c r="D787" s="833" t="s">
        <v>5256</v>
      </c>
      <c r="E787" s="834" t="s">
        <v>2457</v>
      </c>
      <c r="F787" s="832" t="s">
        <v>2429</v>
      </c>
      <c r="G787" s="832" t="s">
        <v>3217</v>
      </c>
      <c r="H787" s="832" t="s">
        <v>596</v>
      </c>
      <c r="I787" s="832" t="s">
        <v>3218</v>
      </c>
      <c r="J787" s="832" t="s">
        <v>3219</v>
      </c>
      <c r="K787" s="832" t="s">
        <v>3220</v>
      </c>
      <c r="L787" s="835">
        <v>111.72</v>
      </c>
      <c r="M787" s="835">
        <v>335.15999999999997</v>
      </c>
      <c r="N787" s="832">
        <v>3</v>
      </c>
      <c r="O787" s="836">
        <v>0.5</v>
      </c>
      <c r="P787" s="835">
        <v>335.15999999999997</v>
      </c>
      <c r="Q787" s="837">
        <v>1</v>
      </c>
      <c r="R787" s="832">
        <v>3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17</v>
      </c>
      <c r="B788" s="832" t="s">
        <v>2428</v>
      </c>
      <c r="C788" s="832" t="s">
        <v>2434</v>
      </c>
      <c r="D788" s="833" t="s">
        <v>5256</v>
      </c>
      <c r="E788" s="834" t="s">
        <v>2457</v>
      </c>
      <c r="F788" s="832" t="s">
        <v>2429</v>
      </c>
      <c r="G788" s="832" t="s">
        <v>2632</v>
      </c>
      <c r="H788" s="832" t="s">
        <v>596</v>
      </c>
      <c r="I788" s="832" t="s">
        <v>2633</v>
      </c>
      <c r="J788" s="832" t="s">
        <v>1563</v>
      </c>
      <c r="K788" s="832" t="s">
        <v>2634</v>
      </c>
      <c r="L788" s="835">
        <v>24.37</v>
      </c>
      <c r="M788" s="835">
        <v>48.74</v>
      </c>
      <c r="N788" s="832">
        <v>2</v>
      </c>
      <c r="O788" s="836">
        <v>1.5</v>
      </c>
      <c r="P788" s="835">
        <v>48.74</v>
      </c>
      <c r="Q788" s="837">
        <v>1</v>
      </c>
      <c r="R788" s="832">
        <v>2</v>
      </c>
      <c r="S788" s="837">
        <v>1</v>
      </c>
      <c r="T788" s="836">
        <v>1.5</v>
      </c>
      <c r="U788" s="838">
        <v>1</v>
      </c>
    </row>
    <row r="789" spans="1:21" ht="14.4" customHeight="1" x14ac:dyDescent="0.3">
      <c r="A789" s="831">
        <v>17</v>
      </c>
      <c r="B789" s="832" t="s">
        <v>2428</v>
      </c>
      <c r="C789" s="832" t="s">
        <v>2434</v>
      </c>
      <c r="D789" s="833" t="s">
        <v>5256</v>
      </c>
      <c r="E789" s="834" t="s">
        <v>2457</v>
      </c>
      <c r="F789" s="832" t="s">
        <v>2429</v>
      </c>
      <c r="G789" s="832" t="s">
        <v>2632</v>
      </c>
      <c r="H789" s="832" t="s">
        <v>596</v>
      </c>
      <c r="I789" s="832" t="s">
        <v>2999</v>
      </c>
      <c r="J789" s="832" t="s">
        <v>1563</v>
      </c>
      <c r="K789" s="832" t="s">
        <v>1903</v>
      </c>
      <c r="L789" s="835">
        <v>38.590000000000003</v>
      </c>
      <c r="M789" s="835">
        <v>1003.3400000000001</v>
      </c>
      <c r="N789" s="832">
        <v>26</v>
      </c>
      <c r="O789" s="836">
        <v>5</v>
      </c>
      <c r="P789" s="835">
        <v>656.03000000000009</v>
      </c>
      <c r="Q789" s="837">
        <v>0.65384615384615385</v>
      </c>
      <c r="R789" s="832">
        <v>17</v>
      </c>
      <c r="S789" s="837">
        <v>0.65384615384615385</v>
      </c>
      <c r="T789" s="836">
        <v>4.5</v>
      </c>
      <c r="U789" s="838">
        <v>0.9</v>
      </c>
    </row>
    <row r="790" spans="1:21" ht="14.4" customHeight="1" x14ac:dyDescent="0.3">
      <c r="A790" s="831">
        <v>17</v>
      </c>
      <c r="B790" s="832" t="s">
        <v>2428</v>
      </c>
      <c r="C790" s="832" t="s">
        <v>2434</v>
      </c>
      <c r="D790" s="833" t="s">
        <v>5256</v>
      </c>
      <c r="E790" s="834" t="s">
        <v>2457</v>
      </c>
      <c r="F790" s="832" t="s">
        <v>2429</v>
      </c>
      <c r="G790" s="832" t="s">
        <v>3656</v>
      </c>
      <c r="H790" s="832" t="s">
        <v>596</v>
      </c>
      <c r="I790" s="832" t="s">
        <v>3657</v>
      </c>
      <c r="J790" s="832" t="s">
        <v>700</v>
      </c>
      <c r="K790" s="832" t="s">
        <v>3658</v>
      </c>
      <c r="L790" s="835">
        <v>231.16</v>
      </c>
      <c r="M790" s="835">
        <v>231.16</v>
      </c>
      <c r="N790" s="832">
        <v>1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17</v>
      </c>
      <c r="B791" s="832" t="s">
        <v>2428</v>
      </c>
      <c r="C791" s="832" t="s">
        <v>2434</v>
      </c>
      <c r="D791" s="833" t="s">
        <v>5256</v>
      </c>
      <c r="E791" s="834" t="s">
        <v>2457</v>
      </c>
      <c r="F791" s="832" t="s">
        <v>2429</v>
      </c>
      <c r="G791" s="832" t="s">
        <v>3656</v>
      </c>
      <c r="H791" s="832" t="s">
        <v>596</v>
      </c>
      <c r="I791" s="832" t="s">
        <v>3659</v>
      </c>
      <c r="J791" s="832" t="s">
        <v>700</v>
      </c>
      <c r="K791" s="832" t="s">
        <v>3660</v>
      </c>
      <c r="L791" s="835">
        <v>577.88</v>
      </c>
      <c r="M791" s="835">
        <v>1155.76</v>
      </c>
      <c r="N791" s="832">
        <v>2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17</v>
      </c>
      <c r="B792" s="832" t="s">
        <v>2428</v>
      </c>
      <c r="C792" s="832" t="s">
        <v>2434</v>
      </c>
      <c r="D792" s="833" t="s">
        <v>5256</v>
      </c>
      <c r="E792" s="834" t="s">
        <v>2457</v>
      </c>
      <c r="F792" s="832" t="s">
        <v>2429</v>
      </c>
      <c r="G792" s="832" t="s">
        <v>2653</v>
      </c>
      <c r="H792" s="832" t="s">
        <v>596</v>
      </c>
      <c r="I792" s="832" t="s">
        <v>3661</v>
      </c>
      <c r="J792" s="832" t="s">
        <v>1465</v>
      </c>
      <c r="K792" s="832" t="s">
        <v>3662</v>
      </c>
      <c r="L792" s="835">
        <v>0</v>
      </c>
      <c r="M792" s="835">
        <v>0</v>
      </c>
      <c r="N792" s="832">
        <v>3</v>
      </c>
      <c r="O792" s="836">
        <v>0.5</v>
      </c>
      <c r="P792" s="835">
        <v>0</v>
      </c>
      <c r="Q792" s="837"/>
      <c r="R792" s="832">
        <v>3</v>
      </c>
      <c r="S792" s="837">
        <v>1</v>
      </c>
      <c r="T792" s="836">
        <v>0.5</v>
      </c>
      <c r="U792" s="838">
        <v>1</v>
      </c>
    </row>
    <row r="793" spans="1:21" ht="14.4" customHeight="1" x14ac:dyDescent="0.3">
      <c r="A793" s="831">
        <v>17</v>
      </c>
      <c r="B793" s="832" t="s">
        <v>2428</v>
      </c>
      <c r="C793" s="832" t="s">
        <v>2434</v>
      </c>
      <c r="D793" s="833" t="s">
        <v>5256</v>
      </c>
      <c r="E793" s="834" t="s">
        <v>2457</v>
      </c>
      <c r="F793" s="832" t="s">
        <v>2429</v>
      </c>
      <c r="G793" s="832" t="s">
        <v>2653</v>
      </c>
      <c r="H793" s="832" t="s">
        <v>596</v>
      </c>
      <c r="I793" s="832" t="s">
        <v>3351</v>
      </c>
      <c r="J793" s="832" t="s">
        <v>1465</v>
      </c>
      <c r="K793" s="832" t="s">
        <v>3352</v>
      </c>
      <c r="L793" s="835">
        <v>0</v>
      </c>
      <c r="M793" s="835">
        <v>0</v>
      </c>
      <c r="N793" s="832">
        <v>1</v>
      </c>
      <c r="O793" s="836">
        <v>0.5</v>
      </c>
      <c r="P793" s="835">
        <v>0</v>
      </c>
      <c r="Q793" s="837"/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17</v>
      </c>
      <c r="B794" s="832" t="s">
        <v>2428</v>
      </c>
      <c r="C794" s="832" t="s">
        <v>2434</v>
      </c>
      <c r="D794" s="833" t="s">
        <v>5256</v>
      </c>
      <c r="E794" s="834" t="s">
        <v>2457</v>
      </c>
      <c r="F794" s="832" t="s">
        <v>2429</v>
      </c>
      <c r="G794" s="832" t="s">
        <v>2653</v>
      </c>
      <c r="H794" s="832" t="s">
        <v>596</v>
      </c>
      <c r="I794" s="832" t="s">
        <v>3663</v>
      </c>
      <c r="J794" s="832" t="s">
        <v>668</v>
      </c>
      <c r="K794" s="832" t="s">
        <v>3352</v>
      </c>
      <c r="L794" s="835">
        <v>0</v>
      </c>
      <c r="M794" s="835">
        <v>0</v>
      </c>
      <c r="N794" s="832">
        <v>1</v>
      </c>
      <c r="O794" s="836">
        <v>0.5</v>
      </c>
      <c r="P794" s="835">
        <v>0</v>
      </c>
      <c r="Q794" s="837"/>
      <c r="R794" s="832">
        <v>1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17</v>
      </c>
      <c r="B795" s="832" t="s">
        <v>2428</v>
      </c>
      <c r="C795" s="832" t="s">
        <v>2434</v>
      </c>
      <c r="D795" s="833" t="s">
        <v>5256</v>
      </c>
      <c r="E795" s="834" t="s">
        <v>2457</v>
      </c>
      <c r="F795" s="832" t="s">
        <v>2429</v>
      </c>
      <c r="G795" s="832" t="s">
        <v>2673</v>
      </c>
      <c r="H795" s="832" t="s">
        <v>649</v>
      </c>
      <c r="I795" s="832" t="s">
        <v>2674</v>
      </c>
      <c r="J795" s="832" t="s">
        <v>2088</v>
      </c>
      <c r="K795" s="832" t="s">
        <v>2675</v>
      </c>
      <c r="L795" s="835">
        <v>55.37</v>
      </c>
      <c r="M795" s="835">
        <v>664.43999999999994</v>
      </c>
      <c r="N795" s="832">
        <v>12</v>
      </c>
      <c r="O795" s="836">
        <v>1</v>
      </c>
      <c r="P795" s="835">
        <v>664.43999999999994</v>
      </c>
      <c r="Q795" s="837">
        <v>1</v>
      </c>
      <c r="R795" s="832">
        <v>12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17</v>
      </c>
      <c r="B796" s="832" t="s">
        <v>2428</v>
      </c>
      <c r="C796" s="832" t="s">
        <v>2434</v>
      </c>
      <c r="D796" s="833" t="s">
        <v>5256</v>
      </c>
      <c r="E796" s="834" t="s">
        <v>2457</v>
      </c>
      <c r="F796" s="832" t="s">
        <v>2429</v>
      </c>
      <c r="G796" s="832" t="s">
        <v>3243</v>
      </c>
      <c r="H796" s="832" t="s">
        <v>596</v>
      </c>
      <c r="I796" s="832" t="s">
        <v>3244</v>
      </c>
      <c r="J796" s="832" t="s">
        <v>1043</v>
      </c>
      <c r="K796" s="832" t="s">
        <v>3245</v>
      </c>
      <c r="L796" s="835">
        <v>97.96</v>
      </c>
      <c r="M796" s="835">
        <v>195.92</v>
      </c>
      <c r="N796" s="832">
        <v>2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17</v>
      </c>
      <c r="B797" s="832" t="s">
        <v>2428</v>
      </c>
      <c r="C797" s="832" t="s">
        <v>2434</v>
      </c>
      <c r="D797" s="833" t="s">
        <v>5256</v>
      </c>
      <c r="E797" s="834" t="s">
        <v>2457</v>
      </c>
      <c r="F797" s="832" t="s">
        <v>2429</v>
      </c>
      <c r="G797" s="832" t="s">
        <v>3664</v>
      </c>
      <c r="H797" s="832" t="s">
        <v>596</v>
      </c>
      <c r="I797" s="832" t="s">
        <v>3665</v>
      </c>
      <c r="J797" s="832" t="s">
        <v>3666</v>
      </c>
      <c r="K797" s="832" t="s">
        <v>3667</v>
      </c>
      <c r="L797" s="835">
        <v>888.77</v>
      </c>
      <c r="M797" s="835">
        <v>2666.31</v>
      </c>
      <c r="N797" s="832">
        <v>3</v>
      </c>
      <c r="O797" s="836">
        <v>0.5</v>
      </c>
      <c r="P797" s="835">
        <v>2666.31</v>
      </c>
      <c r="Q797" s="837">
        <v>1</v>
      </c>
      <c r="R797" s="832">
        <v>3</v>
      </c>
      <c r="S797" s="837">
        <v>1</v>
      </c>
      <c r="T797" s="836">
        <v>0.5</v>
      </c>
      <c r="U797" s="838">
        <v>1</v>
      </c>
    </row>
    <row r="798" spans="1:21" ht="14.4" customHeight="1" x14ac:dyDescent="0.3">
      <c r="A798" s="831">
        <v>17</v>
      </c>
      <c r="B798" s="832" t="s">
        <v>2428</v>
      </c>
      <c r="C798" s="832" t="s">
        <v>2434</v>
      </c>
      <c r="D798" s="833" t="s">
        <v>5256</v>
      </c>
      <c r="E798" s="834" t="s">
        <v>2457</v>
      </c>
      <c r="F798" s="832" t="s">
        <v>2429</v>
      </c>
      <c r="G798" s="832" t="s">
        <v>3360</v>
      </c>
      <c r="H798" s="832" t="s">
        <v>596</v>
      </c>
      <c r="I798" s="832" t="s">
        <v>3361</v>
      </c>
      <c r="J798" s="832" t="s">
        <v>738</v>
      </c>
      <c r="K798" s="832" t="s">
        <v>2140</v>
      </c>
      <c r="L798" s="835">
        <v>38.56</v>
      </c>
      <c r="M798" s="835">
        <v>385.6</v>
      </c>
      <c r="N798" s="832">
        <v>10</v>
      </c>
      <c r="O798" s="836">
        <v>4.5</v>
      </c>
      <c r="P798" s="835">
        <v>154.24</v>
      </c>
      <c r="Q798" s="837">
        <v>0.4</v>
      </c>
      <c r="R798" s="832">
        <v>4</v>
      </c>
      <c r="S798" s="837">
        <v>0.4</v>
      </c>
      <c r="T798" s="836">
        <v>2</v>
      </c>
      <c r="U798" s="838">
        <v>0.44444444444444442</v>
      </c>
    </row>
    <row r="799" spans="1:21" ht="14.4" customHeight="1" x14ac:dyDescent="0.3">
      <c r="A799" s="831">
        <v>17</v>
      </c>
      <c r="B799" s="832" t="s">
        <v>2428</v>
      </c>
      <c r="C799" s="832" t="s">
        <v>2434</v>
      </c>
      <c r="D799" s="833" t="s">
        <v>5256</v>
      </c>
      <c r="E799" s="834" t="s">
        <v>2457</v>
      </c>
      <c r="F799" s="832" t="s">
        <v>2429</v>
      </c>
      <c r="G799" s="832" t="s">
        <v>2680</v>
      </c>
      <c r="H799" s="832" t="s">
        <v>596</v>
      </c>
      <c r="I799" s="832" t="s">
        <v>3668</v>
      </c>
      <c r="J799" s="832" t="s">
        <v>2682</v>
      </c>
      <c r="K799" s="832" t="s">
        <v>3669</v>
      </c>
      <c r="L799" s="835">
        <v>70.48</v>
      </c>
      <c r="M799" s="835">
        <v>211.44</v>
      </c>
      <c r="N799" s="832">
        <v>3</v>
      </c>
      <c r="O799" s="836">
        <v>0.5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17</v>
      </c>
      <c r="B800" s="832" t="s">
        <v>2428</v>
      </c>
      <c r="C800" s="832" t="s">
        <v>2434</v>
      </c>
      <c r="D800" s="833" t="s">
        <v>5256</v>
      </c>
      <c r="E800" s="834" t="s">
        <v>2457</v>
      </c>
      <c r="F800" s="832" t="s">
        <v>2429</v>
      </c>
      <c r="G800" s="832" t="s">
        <v>3670</v>
      </c>
      <c r="H800" s="832" t="s">
        <v>596</v>
      </c>
      <c r="I800" s="832" t="s">
        <v>3671</v>
      </c>
      <c r="J800" s="832" t="s">
        <v>3672</v>
      </c>
      <c r="K800" s="832" t="s">
        <v>1123</v>
      </c>
      <c r="L800" s="835">
        <v>122.73</v>
      </c>
      <c r="M800" s="835">
        <v>490.92</v>
      </c>
      <c r="N800" s="832">
        <v>4</v>
      </c>
      <c r="O800" s="836">
        <v>0.5</v>
      </c>
      <c r="P800" s="835">
        <v>490.92</v>
      </c>
      <c r="Q800" s="837">
        <v>1</v>
      </c>
      <c r="R800" s="832">
        <v>4</v>
      </c>
      <c r="S800" s="837">
        <v>1</v>
      </c>
      <c r="T800" s="836">
        <v>0.5</v>
      </c>
      <c r="U800" s="838">
        <v>1</v>
      </c>
    </row>
    <row r="801" spans="1:21" ht="14.4" customHeight="1" x14ac:dyDescent="0.3">
      <c r="A801" s="831">
        <v>17</v>
      </c>
      <c r="B801" s="832" t="s">
        <v>2428</v>
      </c>
      <c r="C801" s="832" t="s">
        <v>2434</v>
      </c>
      <c r="D801" s="833" t="s">
        <v>5256</v>
      </c>
      <c r="E801" s="834" t="s">
        <v>2457</v>
      </c>
      <c r="F801" s="832" t="s">
        <v>2429</v>
      </c>
      <c r="G801" s="832" t="s">
        <v>3246</v>
      </c>
      <c r="H801" s="832" t="s">
        <v>649</v>
      </c>
      <c r="I801" s="832" t="s">
        <v>3673</v>
      </c>
      <c r="J801" s="832" t="s">
        <v>980</v>
      </c>
      <c r="K801" s="832" t="s">
        <v>3674</v>
      </c>
      <c r="L801" s="835">
        <v>86.43</v>
      </c>
      <c r="M801" s="835">
        <v>86.43</v>
      </c>
      <c r="N801" s="832">
        <v>1</v>
      </c>
      <c r="O801" s="836">
        <v>0.5</v>
      </c>
      <c r="P801" s="835">
        <v>86.43</v>
      </c>
      <c r="Q801" s="837">
        <v>1</v>
      </c>
      <c r="R801" s="832">
        <v>1</v>
      </c>
      <c r="S801" s="837">
        <v>1</v>
      </c>
      <c r="T801" s="836">
        <v>0.5</v>
      </c>
      <c r="U801" s="838">
        <v>1</v>
      </c>
    </row>
    <row r="802" spans="1:21" ht="14.4" customHeight="1" x14ac:dyDescent="0.3">
      <c r="A802" s="831">
        <v>17</v>
      </c>
      <c r="B802" s="832" t="s">
        <v>2428</v>
      </c>
      <c r="C802" s="832" t="s">
        <v>2434</v>
      </c>
      <c r="D802" s="833" t="s">
        <v>5256</v>
      </c>
      <c r="E802" s="834" t="s">
        <v>2457</v>
      </c>
      <c r="F802" s="832" t="s">
        <v>2429</v>
      </c>
      <c r="G802" s="832" t="s">
        <v>3675</v>
      </c>
      <c r="H802" s="832" t="s">
        <v>649</v>
      </c>
      <c r="I802" s="832" t="s">
        <v>3676</v>
      </c>
      <c r="J802" s="832" t="s">
        <v>3677</v>
      </c>
      <c r="K802" s="832" t="s">
        <v>3678</v>
      </c>
      <c r="L802" s="835">
        <v>219.18</v>
      </c>
      <c r="M802" s="835">
        <v>657.54</v>
      </c>
      <c r="N802" s="832">
        <v>3</v>
      </c>
      <c r="O802" s="836">
        <v>1.5</v>
      </c>
      <c r="P802" s="835">
        <v>657.54</v>
      </c>
      <c r="Q802" s="837">
        <v>1</v>
      </c>
      <c r="R802" s="832">
        <v>3</v>
      </c>
      <c r="S802" s="837">
        <v>1</v>
      </c>
      <c r="T802" s="836">
        <v>1.5</v>
      </c>
      <c r="U802" s="838">
        <v>1</v>
      </c>
    </row>
    <row r="803" spans="1:21" ht="14.4" customHeight="1" x14ac:dyDescent="0.3">
      <c r="A803" s="831">
        <v>17</v>
      </c>
      <c r="B803" s="832" t="s">
        <v>2428</v>
      </c>
      <c r="C803" s="832" t="s">
        <v>2434</v>
      </c>
      <c r="D803" s="833" t="s">
        <v>5256</v>
      </c>
      <c r="E803" s="834" t="s">
        <v>2457</v>
      </c>
      <c r="F803" s="832" t="s">
        <v>2429</v>
      </c>
      <c r="G803" s="832" t="s">
        <v>2684</v>
      </c>
      <c r="H803" s="832" t="s">
        <v>596</v>
      </c>
      <c r="I803" s="832" t="s">
        <v>3679</v>
      </c>
      <c r="J803" s="832" t="s">
        <v>1602</v>
      </c>
      <c r="K803" s="832" t="s">
        <v>2279</v>
      </c>
      <c r="L803" s="835">
        <v>41.32</v>
      </c>
      <c r="M803" s="835">
        <v>82.64</v>
      </c>
      <c r="N803" s="832">
        <v>2</v>
      </c>
      <c r="O803" s="836">
        <v>0.5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17</v>
      </c>
      <c r="B804" s="832" t="s">
        <v>2428</v>
      </c>
      <c r="C804" s="832" t="s">
        <v>2434</v>
      </c>
      <c r="D804" s="833" t="s">
        <v>5256</v>
      </c>
      <c r="E804" s="834" t="s">
        <v>2457</v>
      </c>
      <c r="F804" s="832" t="s">
        <v>2429</v>
      </c>
      <c r="G804" s="832" t="s">
        <v>3680</v>
      </c>
      <c r="H804" s="832" t="s">
        <v>596</v>
      </c>
      <c r="I804" s="832" t="s">
        <v>3681</v>
      </c>
      <c r="J804" s="832" t="s">
        <v>3682</v>
      </c>
      <c r="K804" s="832" t="s">
        <v>3683</v>
      </c>
      <c r="L804" s="835">
        <v>93.87</v>
      </c>
      <c r="M804" s="835">
        <v>281.61</v>
      </c>
      <c r="N804" s="832">
        <v>3</v>
      </c>
      <c r="O804" s="836">
        <v>0.5</v>
      </c>
      <c r="P804" s="835">
        <v>281.61</v>
      </c>
      <c r="Q804" s="837">
        <v>1</v>
      </c>
      <c r="R804" s="832">
        <v>3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17</v>
      </c>
      <c r="B805" s="832" t="s">
        <v>2428</v>
      </c>
      <c r="C805" s="832" t="s">
        <v>2434</v>
      </c>
      <c r="D805" s="833" t="s">
        <v>5256</v>
      </c>
      <c r="E805" s="834" t="s">
        <v>2457</v>
      </c>
      <c r="F805" s="832" t="s">
        <v>2429</v>
      </c>
      <c r="G805" s="832" t="s">
        <v>2706</v>
      </c>
      <c r="H805" s="832" t="s">
        <v>596</v>
      </c>
      <c r="I805" s="832" t="s">
        <v>2707</v>
      </c>
      <c r="J805" s="832" t="s">
        <v>670</v>
      </c>
      <c r="K805" s="832" t="s">
        <v>2708</v>
      </c>
      <c r="L805" s="835">
        <v>35.25</v>
      </c>
      <c r="M805" s="835">
        <v>599.25</v>
      </c>
      <c r="N805" s="832">
        <v>17</v>
      </c>
      <c r="O805" s="836">
        <v>4.5</v>
      </c>
      <c r="P805" s="835">
        <v>387.75</v>
      </c>
      <c r="Q805" s="837">
        <v>0.6470588235294118</v>
      </c>
      <c r="R805" s="832">
        <v>11</v>
      </c>
      <c r="S805" s="837">
        <v>0.6470588235294118</v>
      </c>
      <c r="T805" s="836">
        <v>2.5</v>
      </c>
      <c r="U805" s="838">
        <v>0.55555555555555558</v>
      </c>
    </row>
    <row r="806" spans="1:21" ht="14.4" customHeight="1" x14ac:dyDescent="0.3">
      <c r="A806" s="831">
        <v>17</v>
      </c>
      <c r="B806" s="832" t="s">
        <v>2428</v>
      </c>
      <c r="C806" s="832" t="s">
        <v>2434</v>
      </c>
      <c r="D806" s="833" t="s">
        <v>5256</v>
      </c>
      <c r="E806" s="834" t="s">
        <v>2457</v>
      </c>
      <c r="F806" s="832" t="s">
        <v>2429</v>
      </c>
      <c r="G806" s="832" t="s">
        <v>2706</v>
      </c>
      <c r="H806" s="832" t="s">
        <v>596</v>
      </c>
      <c r="I806" s="832" t="s">
        <v>2711</v>
      </c>
      <c r="J806" s="832" t="s">
        <v>2712</v>
      </c>
      <c r="K806" s="832" t="s">
        <v>2713</v>
      </c>
      <c r="L806" s="835">
        <v>35.25</v>
      </c>
      <c r="M806" s="835">
        <v>141</v>
      </c>
      <c r="N806" s="832">
        <v>4</v>
      </c>
      <c r="O806" s="836">
        <v>1.5</v>
      </c>
      <c r="P806" s="835">
        <v>141</v>
      </c>
      <c r="Q806" s="837">
        <v>1</v>
      </c>
      <c r="R806" s="832">
        <v>4</v>
      </c>
      <c r="S806" s="837">
        <v>1</v>
      </c>
      <c r="T806" s="836">
        <v>1.5</v>
      </c>
      <c r="U806" s="838">
        <v>1</v>
      </c>
    </row>
    <row r="807" spans="1:21" ht="14.4" customHeight="1" x14ac:dyDescent="0.3">
      <c r="A807" s="831">
        <v>17</v>
      </c>
      <c r="B807" s="832" t="s">
        <v>2428</v>
      </c>
      <c r="C807" s="832" t="s">
        <v>2434</v>
      </c>
      <c r="D807" s="833" t="s">
        <v>5256</v>
      </c>
      <c r="E807" s="834" t="s">
        <v>2457</v>
      </c>
      <c r="F807" s="832" t="s">
        <v>2429</v>
      </c>
      <c r="G807" s="832" t="s">
        <v>2706</v>
      </c>
      <c r="H807" s="832" t="s">
        <v>596</v>
      </c>
      <c r="I807" s="832" t="s">
        <v>3684</v>
      </c>
      <c r="J807" s="832" t="s">
        <v>670</v>
      </c>
      <c r="K807" s="832" t="s">
        <v>2713</v>
      </c>
      <c r="L807" s="835">
        <v>35.25</v>
      </c>
      <c r="M807" s="835">
        <v>211.5</v>
      </c>
      <c r="N807" s="832">
        <v>6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17</v>
      </c>
      <c r="B808" s="832" t="s">
        <v>2428</v>
      </c>
      <c r="C808" s="832" t="s">
        <v>2434</v>
      </c>
      <c r="D808" s="833" t="s">
        <v>5256</v>
      </c>
      <c r="E808" s="834" t="s">
        <v>2457</v>
      </c>
      <c r="F808" s="832" t="s">
        <v>2429</v>
      </c>
      <c r="G808" s="832" t="s">
        <v>2717</v>
      </c>
      <c r="H808" s="832" t="s">
        <v>596</v>
      </c>
      <c r="I808" s="832" t="s">
        <v>3685</v>
      </c>
      <c r="J808" s="832" t="s">
        <v>790</v>
      </c>
      <c r="K808" s="832" t="s">
        <v>3686</v>
      </c>
      <c r="L808" s="835">
        <v>32.25</v>
      </c>
      <c r="M808" s="835">
        <v>96.75</v>
      </c>
      <c r="N808" s="832">
        <v>3</v>
      </c>
      <c r="O808" s="836">
        <v>0.5</v>
      </c>
      <c r="P808" s="835">
        <v>96.75</v>
      </c>
      <c r="Q808" s="837">
        <v>1</v>
      </c>
      <c r="R808" s="832">
        <v>3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17</v>
      </c>
      <c r="B809" s="832" t="s">
        <v>2428</v>
      </c>
      <c r="C809" s="832" t="s">
        <v>2434</v>
      </c>
      <c r="D809" s="833" t="s">
        <v>5256</v>
      </c>
      <c r="E809" s="834" t="s">
        <v>2457</v>
      </c>
      <c r="F809" s="832" t="s">
        <v>2429</v>
      </c>
      <c r="G809" s="832" t="s">
        <v>2717</v>
      </c>
      <c r="H809" s="832" t="s">
        <v>596</v>
      </c>
      <c r="I809" s="832" t="s">
        <v>3687</v>
      </c>
      <c r="J809" s="832" t="s">
        <v>3056</v>
      </c>
      <c r="K809" s="832" t="s">
        <v>3688</v>
      </c>
      <c r="L809" s="835">
        <v>64.5</v>
      </c>
      <c r="M809" s="835">
        <v>64.5</v>
      </c>
      <c r="N809" s="832">
        <v>1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17</v>
      </c>
      <c r="B810" s="832" t="s">
        <v>2428</v>
      </c>
      <c r="C810" s="832" t="s">
        <v>2434</v>
      </c>
      <c r="D810" s="833" t="s">
        <v>5256</v>
      </c>
      <c r="E810" s="834" t="s">
        <v>2457</v>
      </c>
      <c r="F810" s="832" t="s">
        <v>2429</v>
      </c>
      <c r="G810" s="832" t="s">
        <v>2725</v>
      </c>
      <c r="H810" s="832" t="s">
        <v>649</v>
      </c>
      <c r="I810" s="832" t="s">
        <v>1875</v>
      </c>
      <c r="J810" s="832" t="s">
        <v>1876</v>
      </c>
      <c r="K810" s="832" t="s">
        <v>1877</v>
      </c>
      <c r="L810" s="835">
        <v>16.12</v>
      </c>
      <c r="M810" s="835">
        <v>48.36</v>
      </c>
      <c r="N810" s="832">
        <v>3</v>
      </c>
      <c r="O810" s="836">
        <v>1</v>
      </c>
      <c r="P810" s="835">
        <v>48.36</v>
      </c>
      <c r="Q810" s="837">
        <v>1</v>
      </c>
      <c r="R810" s="832">
        <v>3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17</v>
      </c>
      <c r="B811" s="832" t="s">
        <v>2428</v>
      </c>
      <c r="C811" s="832" t="s">
        <v>2434</v>
      </c>
      <c r="D811" s="833" t="s">
        <v>5256</v>
      </c>
      <c r="E811" s="834" t="s">
        <v>2457</v>
      </c>
      <c r="F811" s="832" t="s">
        <v>2429</v>
      </c>
      <c r="G811" s="832" t="s">
        <v>3689</v>
      </c>
      <c r="H811" s="832" t="s">
        <v>596</v>
      </c>
      <c r="I811" s="832" t="s">
        <v>3690</v>
      </c>
      <c r="J811" s="832" t="s">
        <v>3691</v>
      </c>
      <c r="K811" s="832" t="s">
        <v>3692</v>
      </c>
      <c r="L811" s="835">
        <v>173.31</v>
      </c>
      <c r="M811" s="835">
        <v>693.24</v>
      </c>
      <c r="N811" s="832">
        <v>4</v>
      </c>
      <c r="O811" s="836">
        <v>1.5</v>
      </c>
      <c r="P811" s="835">
        <v>693.24</v>
      </c>
      <c r="Q811" s="837">
        <v>1</v>
      </c>
      <c r="R811" s="832">
        <v>4</v>
      </c>
      <c r="S811" s="837">
        <v>1</v>
      </c>
      <c r="T811" s="836">
        <v>1.5</v>
      </c>
      <c r="U811" s="838">
        <v>1</v>
      </c>
    </row>
    <row r="812" spans="1:21" ht="14.4" customHeight="1" x14ac:dyDescent="0.3">
      <c r="A812" s="831">
        <v>17</v>
      </c>
      <c r="B812" s="832" t="s">
        <v>2428</v>
      </c>
      <c r="C812" s="832" t="s">
        <v>2434</v>
      </c>
      <c r="D812" s="833" t="s">
        <v>5256</v>
      </c>
      <c r="E812" s="834" t="s">
        <v>2457</v>
      </c>
      <c r="F812" s="832" t="s">
        <v>2429</v>
      </c>
      <c r="G812" s="832" t="s">
        <v>3252</v>
      </c>
      <c r="H812" s="832" t="s">
        <v>649</v>
      </c>
      <c r="I812" s="832" t="s">
        <v>1961</v>
      </c>
      <c r="J812" s="832" t="s">
        <v>950</v>
      </c>
      <c r="K812" s="832" t="s">
        <v>1945</v>
      </c>
      <c r="L812" s="835">
        <v>47.7</v>
      </c>
      <c r="M812" s="835">
        <v>143.10000000000002</v>
      </c>
      <c r="N812" s="832">
        <v>3</v>
      </c>
      <c r="O812" s="836">
        <v>0.5</v>
      </c>
      <c r="P812" s="835">
        <v>143.10000000000002</v>
      </c>
      <c r="Q812" s="837">
        <v>1</v>
      </c>
      <c r="R812" s="832">
        <v>3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17</v>
      </c>
      <c r="B813" s="832" t="s">
        <v>2428</v>
      </c>
      <c r="C813" s="832" t="s">
        <v>2434</v>
      </c>
      <c r="D813" s="833" t="s">
        <v>5256</v>
      </c>
      <c r="E813" s="834" t="s">
        <v>2457</v>
      </c>
      <c r="F813" s="832" t="s">
        <v>2429</v>
      </c>
      <c r="G813" s="832" t="s">
        <v>3064</v>
      </c>
      <c r="H813" s="832" t="s">
        <v>596</v>
      </c>
      <c r="I813" s="832" t="s">
        <v>3693</v>
      </c>
      <c r="J813" s="832" t="s">
        <v>3069</v>
      </c>
      <c r="K813" s="832" t="s">
        <v>3694</v>
      </c>
      <c r="L813" s="835">
        <v>0</v>
      </c>
      <c r="M813" s="835">
        <v>0</v>
      </c>
      <c r="N813" s="832">
        <v>10</v>
      </c>
      <c r="O813" s="836">
        <v>3.5</v>
      </c>
      <c r="P813" s="835">
        <v>0</v>
      </c>
      <c r="Q813" s="837"/>
      <c r="R813" s="832">
        <v>8</v>
      </c>
      <c r="S813" s="837">
        <v>0.8</v>
      </c>
      <c r="T813" s="836">
        <v>3</v>
      </c>
      <c r="U813" s="838">
        <v>0.8571428571428571</v>
      </c>
    </row>
    <row r="814" spans="1:21" ht="14.4" customHeight="1" x14ac:dyDescent="0.3">
      <c r="A814" s="831">
        <v>17</v>
      </c>
      <c r="B814" s="832" t="s">
        <v>2428</v>
      </c>
      <c r="C814" s="832" t="s">
        <v>2434</v>
      </c>
      <c r="D814" s="833" t="s">
        <v>5256</v>
      </c>
      <c r="E814" s="834" t="s">
        <v>2457</v>
      </c>
      <c r="F814" s="832" t="s">
        <v>2429</v>
      </c>
      <c r="G814" s="832" t="s">
        <v>3064</v>
      </c>
      <c r="H814" s="832" t="s">
        <v>596</v>
      </c>
      <c r="I814" s="832" t="s">
        <v>3695</v>
      </c>
      <c r="J814" s="832" t="s">
        <v>3069</v>
      </c>
      <c r="K814" s="832" t="s">
        <v>3696</v>
      </c>
      <c r="L814" s="835">
        <v>0</v>
      </c>
      <c r="M814" s="835">
        <v>0</v>
      </c>
      <c r="N814" s="832">
        <v>8</v>
      </c>
      <c r="O814" s="836">
        <v>2.5</v>
      </c>
      <c r="P814" s="835">
        <v>0</v>
      </c>
      <c r="Q814" s="837"/>
      <c r="R814" s="832">
        <v>7</v>
      </c>
      <c r="S814" s="837">
        <v>0.875</v>
      </c>
      <c r="T814" s="836">
        <v>2</v>
      </c>
      <c r="U814" s="838">
        <v>0.8</v>
      </c>
    </row>
    <row r="815" spans="1:21" ht="14.4" customHeight="1" x14ac:dyDescent="0.3">
      <c r="A815" s="831">
        <v>17</v>
      </c>
      <c r="B815" s="832" t="s">
        <v>2428</v>
      </c>
      <c r="C815" s="832" t="s">
        <v>2434</v>
      </c>
      <c r="D815" s="833" t="s">
        <v>5256</v>
      </c>
      <c r="E815" s="834" t="s">
        <v>2457</v>
      </c>
      <c r="F815" s="832" t="s">
        <v>2429</v>
      </c>
      <c r="G815" s="832" t="s">
        <v>2731</v>
      </c>
      <c r="H815" s="832" t="s">
        <v>596</v>
      </c>
      <c r="I815" s="832" t="s">
        <v>2732</v>
      </c>
      <c r="J815" s="832" t="s">
        <v>1318</v>
      </c>
      <c r="K815" s="832" t="s">
        <v>2733</v>
      </c>
      <c r="L815" s="835">
        <v>127.91</v>
      </c>
      <c r="M815" s="835">
        <v>383.73</v>
      </c>
      <c r="N815" s="832">
        <v>3</v>
      </c>
      <c r="O815" s="836">
        <v>1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17</v>
      </c>
      <c r="B816" s="832" t="s">
        <v>2428</v>
      </c>
      <c r="C816" s="832" t="s">
        <v>2434</v>
      </c>
      <c r="D816" s="833" t="s">
        <v>5256</v>
      </c>
      <c r="E816" s="834" t="s">
        <v>2457</v>
      </c>
      <c r="F816" s="832" t="s">
        <v>2429</v>
      </c>
      <c r="G816" s="832" t="s">
        <v>2731</v>
      </c>
      <c r="H816" s="832" t="s">
        <v>596</v>
      </c>
      <c r="I816" s="832" t="s">
        <v>2734</v>
      </c>
      <c r="J816" s="832" t="s">
        <v>1318</v>
      </c>
      <c r="K816" s="832" t="s">
        <v>2735</v>
      </c>
      <c r="L816" s="835">
        <v>52.61</v>
      </c>
      <c r="M816" s="835">
        <v>105.22</v>
      </c>
      <c r="N816" s="832">
        <v>2</v>
      </c>
      <c r="O816" s="836">
        <v>0.5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17</v>
      </c>
      <c r="B817" s="832" t="s">
        <v>2428</v>
      </c>
      <c r="C817" s="832" t="s">
        <v>2434</v>
      </c>
      <c r="D817" s="833" t="s">
        <v>5256</v>
      </c>
      <c r="E817" s="834" t="s">
        <v>2457</v>
      </c>
      <c r="F817" s="832" t="s">
        <v>2429</v>
      </c>
      <c r="G817" s="832" t="s">
        <v>2746</v>
      </c>
      <c r="H817" s="832" t="s">
        <v>596</v>
      </c>
      <c r="I817" s="832" t="s">
        <v>2747</v>
      </c>
      <c r="J817" s="832" t="s">
        <v>2748</v>
      </c>
      <c r="K817" s="832" t="s">
        <v>2209</v>
      </c>
      <c r="L817" s="835">
        <v>169.29</v>
      </c>
      <c r="M817" s="835">
        <v>507.87</v>
      </c>
      <c r="N817" s="832">
        <v>3</v>
      </c>
      <c r="O817" s="836">
        <v>0.5</v>
      </c>
      <c r="P817" s="835">
        <v>507.87</v>
      </c>
      <c r="Q817" s="837">
        <v>1</v>
      </c>
      <c r="R817" s="832">
        <v>3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17</v>
      </c>
      <c r="B818" s="832" t="s">
        <v>2428</v>
      </c>
      <c r="C818" s="832" t="s">
        <v>2434</v>
      </c>
      <c r="D818" s="833" t="s">
        <v>5256</v>
      </c>
      <c r="E818" s="834" t="s">
        <v>2457</v>
      </c>
      <c r="F818" s="832" t="s">
        <v>2429</v>
      </c>
      <c r="G818" s="832" t="s">
        <v>2746</v>
      </c>
      <c r="H818" s="832" t="s">
        <v>596</v>
      </c>
      <c r="I818" s="832" t="s">
        <v>2749</v>
      </c>
      <c r="J818" s="832" t="s">
        <v>2748</v>
      </c>
      <c r="K818" s="832" t="s">
        <v>2750</v>
      </c>
      <c r="L818" s="835">
        <v>338.58</v>
      </c>
      <c r="M818" s="835">
        <v>677.16</v>
      </c>
      <c r="N818" s="832">
        <v>2</v>
      </c>
      <c r="O818" s="836">
        <v>0.5</v>
      </c>
      <c r="P818" s="835">
        <v>677.16</v>
      </c>
      <c r="Q818" s="837">
        <v>1</v>
      </c>
      <c r="R818" s="832">
        <v>2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17</v>
      </c>
      <c r="B819" s="832" t="s">
        <v>2428</v>
      </c>
      <c r="C819" s="832" t="s">
        <v>2434</v>
      </c>
      <c r="D819" s="833" t="s">
        <v>5256</v>
      </c>
      <c r="E819" s="834" t="s">
        <v>2457</v>
      </c>
      <c r="F819" s="832" t="s">
        <v>2429</v>
      </c>
      <c r="G819" s="832" t="s">
        <v>2746</v>
      </c>
      <c r="H819" s="832" t="s">
        <v>596</v>
      </c>
      <c r="I819" s="832" t="s">
        <v>2751</v>
      </c>
      <c r="J819" s="832" t="s">
        <v>2748</v>
      </c>
      <c r="K819" s="832" t="s">
        <v>2752</v>
      </c>
      <c r="L819" s="835">
        <v>677.18</v>
      </c>
      <c r="M819" s="835">
        <v>5417.44</v>
      </c>
      <c r="N819" s="832">
        <v>8</v>
      </c>
      <c r="O819" s="836">
        <v>3.5</v>
      </c>
      <c r="P819" s="835">
        <v>1354.36</v>
      </c>
      <c r="Q819" s="837">
        <v>0.25</v>
      </c>
      <c r="R819" s="832">
        <v>2</v>
      </c>
      <c r="S819" s="837">
        <v>0.25</v>
      </c>
      <c r="T819" s="836">
        <v>2</v>
      </c>
      <c r="U819" s="838">
        <v>0.5714285714285714</v>
      </c>
    </row>
    <row r="820" spans="1:21" ht="14.4" customHeight="1" x14ac:dyDescent="0.3">
      <c r="A820" s="831">
        <v>17</v>
      </c>
      <c r="B820" s="832" t="s">
        <v>2428</v>
      </c>
      <c r="C820" s="832" t="s">
        <v>2434</v>
      </c>
      <c r="D820" s="833" t="s">
        <v>5256</v>
      </c>
      <c r="E820" s="834" t="s">
        <v>2457</v>
      </c>
      <c r="F820" s="832" t="s">
        <v>2429</v>
      </c>
      <c r="G820" s="832" t="s">
        <v>2746</v>
      </c>
      <c r="H820" s="832" t="s">
        <v>596</v>
      </c>
      <c r="I820" s="832" t="s">
        <v>2753</v>
      </c>
      <c r="J820" s="832" t="s">
        <v>2748</v>
      </c>
      <c r="K820" s="832" t="s">
        <v>2754</v>
      </c>
      <c r="L820" s="835">
        <v>338.58</v>
      </c>
      <c r="M820" s="835">
        <v>2370.06</v>
      </c>
      <c r="N820" s="832">
        <v>7</v>
      </c>
      <c r="O820" s="836">
        <v>1</v>
      </c>
      <c r="P820" s="835">
        <v>2370.06</v>
      </c>
      <c r="Q820" s="837">
        <v>1</v>
      </c>
      <c r="R820" s="832">
        <v>7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17</v>
      </c>
      <c r="B821" s="832" t="s">
        <v>2428</v>
      </c>
      <c r="C821" s="832" t="s">
        <v>2434</v>
      </c>
      <c r="D821" s="833" t="s">
        <v>5256</v>
      </c>
      <c r="E821" s="834" t="s">
        <v>2457</v>
      </c>
      <c r="F821" s="832" t="s">
        <v>2429</v>
      </c>
      <c r="G821" s="832" t="s">
        <v>2746</v>
      </c>
      <c r="H821" s="832" t="s">
        <v>596</v>
      </c>
      <c r="I821" s="832" t="s">
        <v>3077</v>
      </c>
      <c r="J821" s="832" t="s">
        <v>2748</v>
      </c>
      <c r="K821" s="832" t="s">
        <v>3078</v>
      </c>
      <c r="L821" s="835">
        <v>677.17</v>
      </c>
      <c r="M821" s="835">
        <v>1354.34</v>
      </c>
      <c r="N821" s="832">
        <v>2</v>
      </c>
      <c r="O821" s="836">
        <v>0.5</v>
      </c>
      <c r="P821" s="835">
        <v>1354.34</v>
      </c>
      <c r="Q821" s="837">
        <v>1</v>
      </c>
      <c r="R821" s="832">
        <v>2</v>
      </c>
      <c r="S821" s="837">
        <v>1</v>
      </c>
      <c r="T821" s="836">
        <v>0.5</v>
      </c>
      <c r="U821" s="838">
        <v>1</v>
      </c>
    </row>
    <row r="822" spans="1:21" ht="14.4" customHeight="1" x14ac:dyDescent="0.3">
      <c r="A822" s="831">
        <v>17</v>
      </c>
      <c r="B822" s="832" t="s">
        <v>2428</v>
      </c>
      <c r="C822" s="832" t="s">
        <v>2434</v>
      </c>
      <c r="D822" s="833" t="s">
        <v>5256</v>
      </c>
      <c r="E822" s="834" t="s">
        <v>2457</v>
      </c>
      <c r="F822" s="832" t="s">
        <v>2429</v>
      </c>
      <c r="G822" s="832" t="s">
        <v>2746</v>
      </c>
      <c r="H822" s="832" t="s">
        <v>596</v>
      </c>
      <c r="I822" s="832" t="s">
        <v>3697</v>
      </c>
      <c r="J822" s="832" t="s">
        <v>2748</v>
      </c>
      <c r="K822" s="832" t="s">
        <v>3698</v>
      </c>
      <c r="L822" s="835">
        <v>1929.92</v>
      </c>
      <c r="M822" s="835">
        <v>7719.68</v>
      </c>
      <c r="N822" s="832">
        <v>4</v>
      </c>
      <c r="O822" s="836">
        <v>0.5</v>
      </c>
      <c r="P822" s="835">
        <v>7719.68</v>
      </c>
      <c r="Q822" s="837">
        <v>1</v>
      </c>
      <c r="R822" s="832">
        <v>4</v>
      </c>
      <c r="S822" s="837">
        <v>1</v>
      </c>
      <c r="T822" s="836">
        <v>0.5</v>
      </c>
      <c r="U822" s="838">
        <v>1</v>
      </c>
    </row>
    <row r="823" spans="1:21" ht="14.4" customHeight="1" x14ac:dyDescent="0.3">
      <c r="A823" s="831">
        <v>17</v>
      </c>
      <c r="B823" s="832" t="s">
        <v>2428</v>
      </c>
      <c r="C823" s="832" t="s">
        <v>2434</v>
      </c>
      <c r="D823" s="833" t="s">
        <v>5256</v>
      </c>
      <c r="E823" s="834" t="s">
        <v>2457</v>
      </c>
      <c r="F823" s="832" t="s">
        <v>2429</v>
      </c>
      <c r="G823" s="832" t="s">
        <v>3699</v>
      </c>
      <c r="H823" s="832" t="s">
        <v>596</v>
      </c>
      <c r="I823" s="832" t="s">
        <v>3700</v>
      </c>
      <c r="J823" s="832" t="s">
        <v>3701</v>
      </c>
      <c r="K823" s="832" t="s">
        <v>3702</v>
      </c>
      <c r="L823" s="835">
        <v>320.20999999999998</v>
      </c>
      <c r="M823" s="835">
        <v>320.20999999999998</v>
      </c>
      <c r="N823" s="832">
        <v>1</v>
      </c>
      <c r="O823" s="836">
        <v>0.5</v>
      </c>
      <c r="P823" s="835">
        <v>320.20999999999998</v>
      </c>
      <c r="Q823" s="837">
        <v>1</v>
      </c>
      <c r="R823" s="832">
        <v>1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17</v>
      </c>
      <c r="B824" s="832" t="s">
        <v>2428</v>
      </c>
      <c r="C824" s="832" t="s">
        <v>2434</v>
      </c>
      <c r="D824" s="833" t="s">
        <v>5256</v>
      </c>
      <c r="E824" s="834" t="s">
        <v>2457</v>
      </c>
      <c r="F824" s="832" t="s">
        <v>2429</v>
      </c>
      <c r="G824" s="832" t="s">
        <v>3703</v>
      </c>
      <c r="H824" s="832" t="s">
        <v>596</v>
      </c>
      <c r="I824" s="832" t="s">
        <v>3704</v>
      </c>
      <c r="J824" s="832" t="s">
        <v>3705</v>
      </c>
      <c r="K824" s="832" t="s">
        <v>3706</v>
      </c>
      <c r="L824" s="835">
        <v>432.12</v>
      </c>
      <c r="M824" s="835">
        <v>2592.7200000000003</v>
      </c>
      <c r="N824" s="832">
        <v>6</v>
      </c>
      <c r="O824" s="836">
        <v>1.5</v>
      </c>
      <c r="P824" s="835">
        <v>1296.3600000000001</v>
      </c>
      <c r="Q824" s="837">
        <v>0.5</v>
      </c>
      <c r="R824" s="832">
        <v>3</v>
      </c>
      <c r="S824" s="837">
        <v>0.5</v>
      </c>
      <c r="T824" s="836">
        <v>1</v>
      </c>
      <c r="U824" s="838">
        <v>0.66666666666666663</v>
      </c>
    </row>
    <row r="825" spans="1:21" ht="14.4" customHeight="1" x14ac:dyDescent="0.3">
      <c r="A825" s="831">
        <v>17</v>
      </c>
      <c r="B825" s="832" t="s">
        <v>2428</v>
      </c>
      <c r="C825" s="832" t="s">
        <v>2434</v>
      </c>
      <c r="D825" s="833" t="s">
        <v>5256</v>
      </c>
      <c r="E825" s="834" t="s">
        <v>2457</v>
      </c>
      <c r="F825" s="832" t="s">
        <v>2429</v>
      </c>
      <c r="G825" s="832" t="s">
        <v>3703</v>
      </c>
      <c r="H825" s="832" t="s">
        <v>596</v>
      </c>
      <c r="I825" s="832" t="s">
        <v>3707</v>
      </c>
      <c r="J825" s="832" t="s">
        <v>3705</v>
      </c>
      <c r="K825" s="832" t="s">
        <v>3706</v>
      </c>
      <c r="L825" s="835">
        <v>432.12</v>
      </c>
      <c r="M825" s="835">
        <v>1296.3600000000001</v>
      </c>
      <c r="N825" s="832">
        <v>3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17</v>
      </c>
      <c r="B826" s="832" t="s">
        <v>2428</v>
      </c>
      <c r="C826" s="832" t="s">
        <v>2434</v>
      </c>
      <c r="D826" s="833" t="s">
        <v>5256</v>
      </c>
      <c r="E826" s="834" t="s">
        <v>2457</v>
      </c>
      <c r="F826" s="832" t="s">
        <v>2429</v>
      </c>
      <c r="G826" s="832" t="s">
        <v>2767</v>
      </c>
      <c r="H826" s="832" t="s">
        <v>596</v>
      </c>
      <c r="I826" s="832" t="s">
        <v>2768</v>
      </c>
      <c r="J826" s="832" t="s">
        <v>2769</v>
      </c>
      <c r="K826" s="832" t="s">
        <v>2770</v>
      </c>
      <c r="L826" s="835">
        <v>6177.8</v>
      </c>
      <c r="M826" s="835">
        <v>6177.8</v>
      </c>
      <c r="N826" s="832">
        <v>1</v>
      </c>
      <c r="O826" s="836">
        <v>0.5</v>
      </c>
      <c r="P826" s="835">
        <v>6177.8</v>
      </c>
      <c r="Q826" s="837">
        <v>1</v>
      </c>
      <c r="R826" s="832">
        <v>1</v>
      </c>
      <c r="S826" s="837">
        <v>1</v>
      </c>
      <c r="T826" s="836">
        <v>0.5</v>
      </c>
      <c r="U826" s="838">
        <v>1</v>
      </c>
    </row>
    <row r="827" spans="1:21" ht="14.4" customHeight="1" x14ac:dyDescent="0.3">
      <c r="A827" s="831">
        <v>17</v>
      </c>
      <c r="B827" s="832" t="s">
        <v>2428</v>
      </c>
      <c r="C827" s="832" t="s">
        <v>2434</v>
      </c>
      <c r="D827" s="833" t="s">
        <v>5256</v>
      </c>
      <c r="E827" s="834" t="s">
        <v>2457</v>
      </c>
      <c r="F827" s="832" t="s">
        <v>2429</v>
      </c>
      <c r="G827" s="832" t="s">
        <v>3405</v>
      </c>
      <c r="H827" s="832" t="s">
        <v>596</v>
      </c>
      <c r="I827" s="832" t="s">
        <v>3406</v>
      </c>
      <c r="J827" s="832" t="s">
        <v>3407</v>
      </c>
      <c r="K827" s="832" t="s">
        <v>3408</v>
      </c>
      <c r="L827" s="835">
        <v>352.3</v>
      </c>
      <c r="M827" s="835">
        <v>3170.7000000000003</v>
      </c>
      <c r="N827" s="832">
        <v>9</v>
      </c>
      <c r="O827" s="836">
        <v>1.5</v>
      </c>
      <c r="P827" s="835">
        <v>3170.7000000000003</v>
      </c>
      <c r="Q827" s="837">
        <v>1</v>
      </c>
      <c r="R827" s="832">
        <v>9</v>
      </c>
      <c r="S827" s="837">
        <v>1</v>
      </c>
      <c r="T827" s="836">
        <v>1.5</v>
      </c>
      <c r="U827" s="838">
        <v>1</v>
      </c>
    </row>
    <row r="828" spans="1:21" ht="14.4" customHeight="1" x14ac:dyDescent="0.3">
      <c r="A828" s="831">
        <v>17</v>
      </c>
      <c r="B828" s="832" t="s">
        <v>2428</v>
      </c>
      <c r="C828" s="832" t="s">
        <v>2434</v>
      </c>
      <c r="D828" s="833" t="s">
        <v>5256</v>
      </c>
      <c r="E828" s="834" t="s">
        <v>2457</v>
      </c>
      <c r="F828" s="832" t="s">
        <v>2429</v>
      </c>
      <c r="G828" s="832" t="s">
        <v>3405</v>
      </c>
      <c r="H828" s="832" t="s">
        <v>596</v>
      </c>
      <c r="I828" s="832" t="s">
        <v>3708</v>
      </c>
      <c r="J828" s="832" t="s">
        <v>3407</v>
      </c>
      <c r="K828" s="832" t="s">
        <v>3709</v>
      </c>
      <c r="L828" s="835">
        <v>528.44000000000005</v>
      </c>
      <c r="M828" s="835">
        <v>3170.6400000000003</v>
      </c>
      <c r="N828" s="832">
        <v>6</v>
      </c>
      <c r="O828" s="836">
        <v>1</v>
      </c>
      <c r="P828" s="835">
        <v>3170.6400000000003</v>
      </c>
      <c r="Q828" s="837">
        <v>1</v>
      </c>
      <c r="R828" s="832">
        <v>6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17</v>
      </c>
      <c r="B829" s="832" t="s">
        <v>2428</v>
      </c>
      <c r="C829" s="832" t="s">
        <v>2434</v>
      </c>
      <c r="D829" s="833" t="s">
        <v>5256</v>
      </c>
      <c r="E829" s="834" t="s">
        <v>2457</v>
      </c>
      <c r="F829" s="832" t="s">
        <v>2429</v>
      </c>
      <c r="G829" s="832" t="s">
        <v>3710</v>
      </c>
      <c r="H829" s="832" t="s">
        <v>596</v>
      </c>
      <c r="I829" s="832" t="s">
        <v>3711</v>
      </c>
      <c r="J829" s="832" t="s">
        <v>3712</v>
      </c>
      <c r="K829" s="832" t="s">
        <v>3713</v>
      </c>
      <c r="L829" s="835">
        <v>0</v>
      </c>
      <c r="M829" s="835">
        <v>0</v>
      </c>
      <c r="N829" s="832">
        <v>3</v>
      </c>
      <c r="O829" s="836">
        <v>1</v>
      </c>
      <c r="P829" s="835">
        <v>0</v>
      </c>
      <c r="Q829" s="837"/>
      <c r="R829" s="832">
        <v>3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17</v>
      </c>
      <c r="B830" s="832" t="s">
        <v>2428</v>
      </c>
      <c r="C830" s="832" t="s">
        <v>2434</v>
      </c>
      <c r="D830" s="833" t="s">
        <v>5256</v>
      </c>
      <c r="E830" s="834" t="s">
        <v>2457</v>
      </c>
      <c r="F830" s="832" t="s">
        <v>2429</v>
      </c>
      <c r="G830" s="832" t="s">
        <v>2776</v>
      </c>
      <c r="H830" s="832" t="s">
        <v>649</v>
      </c>
      <c r="I830" s="832" t="s">
        <v>2320</v>
      </c>
      <c r="J830" s="832" t="s">
        <v>2120</v>
      </c>
      <c r="K830" s="832" t="s">
        <v>2321</v>
      </c>
      <c r="L830" s="835">
        <v>245.91</v>
      </c>
      <c r="M830" s="835">
        <v>737.73</v>
      </c>
      <c r="N830" s="832">
        <v>3</v>
      </c>
      <c r="O830" s="836">
        <v>0.5</v>
      </c>
      <c r="P830" s="835">
        <v>737.73</v>
      </c>
      <c r="Q830" s="837">
        <v>1</v>
      </c>
      <c r="R830" s="832">
        <v>3</v>
      </c>
      <c r="S830" s="837">
        <v>1</v>
      </c>
      <c r="T830" s="836">
        <v>0.5</v>
      </c>
      <c r="U830" s="838">
        <v>1</v>
      </c>
    </row>
    <row r="831" spans="1:21" ht="14.4" customHeight="1" x14ac:dyDescent="0.3">
      <c r="A831" s="831">
        <v>17</v>
      </c>
      <c r="B831" s="832" t="s">
        <v>2428</v>
      </c>
      <c r="C831" s="832" t="s">
        <v>2434</v>
      </c>
      <c r="D831" s="833" t="s">
        <v>5256</v>
      </c>
      <c r="E831" s="834" t="s">
        <v>2457</v>
      </c>
      <c r="F831" s="832" t="s">
        <v>2429</v>
      </c>
      <c r="G831" s="832" t="s">
        <v>3544</v>
      </c>
      <c r="H831" s="832" t="s">
        <v>596</v>
      </c>
      <c r="I831" s="832" t="s">
        <v>3714</v>
      </c>
      <c r="J831" s="832" t="s">
        <v>3715</v>
      </c>
      <c r="K831" s="832" t="s">
        <v>3716</v>
      </c>
      <c r="L831" s="835">
        <v>0</v>
      </c>
      <c r="M831" s="835">
        <v>0</v>
      </c>
      <c r="N831" s="832">
        <v>6</v>
      </c>
      <c r="O831" s="836">
        <v>2</v>
      </c>
      <c r="P831" s="835">
        <v>0</v>
      </c>
      <c r="Q831" s="837"/>
      <c r="R831" s="832">
        <v>6</v>
      </c>
      <c r="S831" s="837">
        <v>1</v>
      </c>
      <c r="T831" s="836">
        <v>2</v>
      </c>
      <c r="U831" s="838">
        <v>1</v>
      </c>
    </row>
    <row r="832" spans="1:21" ht="14.4" customHeight="1" x14ac:dyDescent="0.3">
      <c r="A832" s="831">
        <v>17</v>
      </c>
      <c r="B832" s="832" t="s">
        <v>2428</v>
      </c>
      <c r="C832" s="832" t="s">
        <v>2434</v>
      </c>
      <c r="D832" s="833" t="s">
        <v>5256</v>
      </c>
      <c r="E832" s="834" t="s">
        <v>2457</v>
      </c>
      <c r="F832" s="832" t="s">
        <v>2429</v>
      </c>
      <c r="G832" s="832" t="s">
        <v>3717</v>
      </c>
      <c r="H832" s="832" t="s">
        <v>596</v>
      </c>
      <c r="I832" s="832" t="s">
        <v>3718</v>
      </c>
      <c r="J832" s="832" t="s">
        <v>1542</v>
      </c>
      <c r="K832" s="832" t="s">
        <v>667</v>
      </c>
      <c r="L832" s="835">
        <v>0</v>
      </c>
      <c r="M832" s="835">
        <v>0</v>
      </c>
      <c r="N832" s="832">
        <v>2</v>
      </c>
      <c r="O832" s="836">
        <v>0.5</v>
      </c>
      <c r="P832" s="835">
        <v>0</v>
      </c>
      <c r="Q832" s="837"/>
      <c r="R832" s="832">
        <v>2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17</v>
      </c>
      <c r="B833" s="832" t="s">
        <v>2428</v>
      </c>
      <c r="C833" s="832" t="s">
        <v>2434</v>
      </c>
      <c r="D833" s="833" t="s">
        <v>5256</v>
      </c>
      <c r="E833" s="834" t="s">
        <v>2457</v>
      </c>
      <c r="F833" s="832" t="s">
        <v>2429</v>
      </c>
      <c r="G833" s="832" t="s">
        <v>3717</v>
      </c>
      <c r="H833" s="832" t="s">
        <v>596</v>
      </c>
      <c r="I833" s="832" t="s">
        <v>3719</v>
      </c>
      <c r="J833" s="832" t="s">
        <v>1542</v>
      </c>
      <c r="K833" s="832" t="s">
        <v>3720</v>
      </c>
      <c r="L833" s="835">
        <v>0</v>
      </c>
      <c r="M833" s="835">
        <v>0</v>
      </c>
      <c r="N833" s="832">
        <v>18</v>
      </c>
      <c r="O833" s="836">
        <v>4</v>
      </c>
      <c r="P833" s="835">
        <v>0</v>
      </c>
      <c r="Q833" s="837"/>
      <c r="R833" s="832">
        <v>14</v>
      </c>
      <c r="S833" s="837">
        <v>0.77777777777777779</v>
      </c>
      <c r="T833" s="836">
        <v>3</v>
      </c>
      <c r="U833" s="838">
        <v>0.75</v>
      </c>
    </row>
    <row r="834" spans="1:21" ht="14.4" customHeight="1" x14ac:dyDescent="0.3">
      <c r="A834" s="831">
        <v>17</v>
      </c>
      <c r="B834" s="832" t="s">
        <v>2428</v>
      </c>
      <c r="C834" s="832" t="s">
        <v>2434</v>
      </c>
      <c r="D834" s="833" t="s">
        <v>5256</v>
      </c>
      <c r="E834" s="834" t="s">
        <v>2457</v>
      </c>
      <c r="F834" s="832" t="s">
        <v>2429</v>
      </c>
      <c r="G834" s="832" t="s">
        <v>3721</v>
      </c>
      <c r="H834" s="832" t="s">
        <v>596</v>
      </c>
      <c r="I834" s="832" t="s">
        <v>3722</v>
      </c>
      <c r="J834" s="832" t="s">
        <v>3723</v>
      </c>
      <c r="K834" s="832" t="s">
        <v>3724</v>
      </c>
      <c r="L834" s="835">
        <v>46.6</v>
      </c>
      <c r="M834" s="835">
        <v>139.80000000000001</v>
      </c>
      <c r="N834" s="832">
        <v>3</v>
      </c>
      <c r="O834" s="836">
        <v>1</v>
      </c>
      <c r="P834" s="835">
        <v>139.80000000000001</v>
      </c>
      <c r="Q834" s="837">
        <v>1</v>
      </c>
      <c r="R834" s="832">
        <v>3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17</v>
      </c>
      <c r="B835" s="832" t="s">
        <v>2428</v>
      </c>
      <c r="C835" s="832" t="s">
        <v>2434</v>
      </c>
      <c r="D835" s="833" t="s">
        <v>5256</v>
      </c>
      <c r="E835" s="834" t="s">
        <v>2457</v>
      </c>
      <c r="F835" s="832" t="s">
        <v>2429</v>
      </c>
      <c r="G835" s="832" t="s">
        <v>2783</v>
      </c>
      <c r="H835" s="832" t="s">
        <v>596</v>
      </c>
      <c r="I835" s="832" t="s">
        <v>3725</v>
      </c>
      <c r="J835" s="832" t="s">
        <v>3726</v>
      </c>
      <c r="K835" s="832" t="s">
        <v>3727</v>
      </c>
      <c r="L835" s="835">
        <v>108.88</v>
      </c>
      <c r="M835" s="835">
        <v>326.64</v>
      </c>
      <c r="N835" s="832">
        <v>3</v>
      </c>
      <c r="O835" s="836">
        <v>0.5</v>
      </c>
      <c r="P835" s="835">
        <v>326.64</v>
      </c>
      <c r="Q835" s="837">
        <v>1</v>
      </c>
      <c r="R835" s="832">
        <v>3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17</v>
      </c>
      <c r="B836" s="832" t="s">
        <v>2428</v>
      </c>
      <c r="C836" s="832" t="s">
        <v>2434</v>
      </c>
      <c r="D836" s="833" t="s">
        <v>5256</v>
      </c>
      <c r="E836" s="834" t="s">
        <v>2457</v>
      </c>
      <c r="F836" s="832" t="s">
        <v>2429</v>
      </c>
      <c r="G836" s="832" t="s">
        <v>2786</v>
      </c>
      <c r="H836" s="832" t="s">
        <v>649</v>
      </c>
      <c r="I836" s="832" t="s">
        <v>2073</v>
      </c>
      <c r="J836" s="832" t="s">
        <v>911</v>
      </c>
      <c r="K836" s="832" t="s">
        <v>912</v>
      </c>
      <c r="L836" s="835">
        <v>0</v>
      </c>
      <c r="M836" s="835">
        <v>0</v>
      </c>
      <c r="N836" s="832">
        <v>6</v>
      </c>
      <c r="O836" s="836">
        <v>1.5</v>
      </c>
      <c r="P836" s="835">
        <v>0</v>
      </c>
      <c r="Q836" s="837"/>
      <c r="R836" s="832">
        <v>6</v>
      </c>
      <c r="S836" s="837">
        <v>1</v>
      </c>
      <c r="T836" s="836">
        <v>1.5</v>
      </c>
      <c r="U836" s="838">
        <v>1</v>
      </c>
    </row>
    <row r="837" spans="1:21" ht="14.4" customHeight="1" x14ac:dyDescent="0.3">
      <c r="A837" s="831">
        <v>17</v>
      </c>
      <c r="B837" s="832" t="s">
        <v>2428</v>
      </c>
      <c r="C837" s="832" t="s">
        <v>2434</v>
      </c>
      <c r="D837" s="833" t="s">
        <v>5256</v>
      </c>
      <c r="E837" s="834" t="s">
        <v>2457</v>
      </c>
      <c r="F837" s="832" t="s">
        <v>2429</v>
      </c>
      <c r="G837" s="832" t="s">
        <v>2793</v>
      </c>
      <c r="H837" s="832" t="s">
        <v>649</v>
      </c>
      <c r="I837" s="832" t="s">
        <v>2818</v>
      </c>
      <c r="J837" s="832" t="s">
        <v>2815</v>
      </c>
      <c r="K837" s="832" t="s">
        <v>2807</v>
      </c>
      <c r="L837" s="835">
        <v>60.39</v>
      </c>
      <c r="M837" s="835">
        <v>120.78</v>
      </c>
      <c r="N837" s="832">
        <v>2</v>
      </c>
      <c r="O837" s="836">
        <v>1</v>
      </c>
      <c r="P837" s="835">
        <v>120.78</v>
      </c>
      <c r="Q837" s="837">
        <v>1</v>
      </c>
      <c r="R837" s="832">
        <v>2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17</v>
      </c>
      <c r="B838" s="832" t="s">
        <v>2428</v>
      </c>
      <c r="C838" s="832" t="s">
        <v>2434</v>
      </c>
      <c r="D838" s="833" t="s">
        <v>5256</v>
      </c>
      <c r="E838" s="834" t="s">
        <v>2457</v>
      </c>
      <c r="F838" s="832" t="s">
        <v>2429</v>
      </c>
      <c r="G838" s="832" t="s">
        <v>3728</v>
      </c>
      <c r="H838" s="832" t="s">
        <v>596</v>
      </c>
      <c r="I838" s="832" t="s">
        <v>3729</v>
      </c>
      <c r="J838" s="832" t="s">
        <v>3730</v>
      </c>
      <c r="K838" s="832" t="s">
        <v>3731</v>
      </c>
      <c r="L838" s="835">
        <v>333.68</v>
      </c>
      <c r="M838" s="835">
        <v>333.68</v>
      </c>
      <c r="N838" s="832">
        <v>1</v>
      </c>
      <c r="O838" s="836">
        <v>1</v>
      </c>
      <c r="P838" s="835">
        <v>333.68</v>
      </c>
      <c r="Q838" s="837">
        <v>1</v>
      </c>
      <c r="R838" s="832">
        <v>1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17</v>
      </c>
      <c r="B839" s="832" t="s">
        <v>2428</v>
      </c>
      <c r="C839" s="832" t="s">
        <v>2434</v>
      </c>
      <c r="D839" s="833" t="s">
        <v>5256</v>
      </c>
      <c r="E839" s="834" t="s">
        <v>2457</v>
      </c>
      <c r="F839" s="832" t="s">
        <v>2429</v>
      </c>
      <c r="G839" s="832" t="s">
        <v>3728</v>
      </c>
      <c r="H839" s="832" t="s">
        <v>596</v>
      </c>
      <c r="I839" s="832" t="s">
        <v>3732</v>
      </c>
      <c r="J839" s="832" t="s">
        <v>3730</v>
      </c>
      <c r="K839" s="832" t="s">
        <v>3733</v>
      </c>
      <c r="L839" s="835">
        <v>100.1</v>
      </c>
      <c r="M839" s="835">
        <v>300.29999999999995</v>
      </c>
      <c r="N839" s="832">
        <v>3</v>
      </c>
      <c r="O839" s="836">
        <v>0.5</v>
      </c>
      <c r="P839" s="835">
        <v>300.29999999999995</v>
      </c>
      <c r="Q839" s="837">
        <v>1</v>
      </c>
      <c r="R839" s="832">
        <v>3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17</v>
      </c>
      <c r="B840" s="832" t="s">
        <v>2428</v>
      </c>
      <c r="C840" s="832" t="s">
        <v>2434</v>
      </c>
      <c r="D840" s="833" t="s">
        <v>5256</v>
      </c>
      <c r="E840" s="834" t="s">
        <v>2457</v>
      </c>
      <c r="F840" s="832" t="s">
        <v>2429</v>
      </c>
      <c r="G840" s="832" t="s">
        <v>3442</v>
      </c>
      <c r="H840" s="832" t="s">
        <v>596</v>
      </c>
      <c r="I840" s="832" t="s">
        <v>3734</v>
      </c>
      <c r="J840" s="832" t="s">
        <v>3444</v>
      </c>
      <c r="K840" s="832" t="s">
        <v>1903</v>
      </c>
      <c r="L840" s="835">
        <v>38.56</v>
      </c>
      <c r="M840" s="835">
        <v>231.36</v>
      </c>
      <c r="N840" s="832">
        <v>6</v>
      </c>
      <c r="O840" s="836">
        <v>0.5</v>
      </c>
      <c r="P840" s="835">
        <v>231.36</v>
      </c>
      <c r="Q840" s="837">
        <v>1</v>
      </c>
      <c r="R840" s="832">
        <v>6</v>
      </c>
      <c r="S840" s="837">
        <v>1</v>
      </c>
      <c r="T840" s="836">
        <v>0.5</v>
      </c>
      <c r="U840" s="838">
        <v>1</v>
      </c>
    </row>
    <row r="841" spans="1:21" ht="14.4" customHeight="1" x14ac:dyDescent="0.3">
      <c r="A841" s="831">
        <v>17</v>
      </c>
      <c r="B841" s="832" t="s">
        <v>2428</v>
      </c>
      <c r="C841" s="832" t="s">
        <v>2434</v>
      </c>
      <c r="D841" s="833" t="s">
        <v>5256</v>
      </c>
      <c r="E841" s="834" t="s">
        <v>2457</v>
      </c>
      <c r="F841" s="832" t="s">
        <v>2429</v>
      </c>
      <c r="G841" s="832" t="s">
        <v>3442</v>
      </c>
      <c r="H841" s="832" t="s">
        <v>596</v>
      </c>
      <c r="I841" s="832" t="s">
        <v>3443</v>
      </c>
      <c r="J841" s="832" t="s">
        <v>3444</v>
      </c>
      <c r="K841" s="832" t="s">
        <v>937</v>
      </c>
      <c r="L841" s="835">
        <v>77.13</v>
      </c>
      <c r="M841" s="835">
        <v>925.56</v>
      </c>
      <c r="N841" s="832">
        <v>12</v>
      </c>
      <c r="O841" s="836">
        <v>1.5</v>
      </c>
      <c r="P841" s="835">
        <v>231.39</v>
      </c>
      <c r="Q841" s="837">
        <v>0.25</v>
      </c>
      <c r="R841" s="832">
        <v>3</v>
      </c>
      <c r="S841" s="837">
        <v>0.25</v>
      </c>
      <c r="T841" s="836">
        <v>0.5</v>
      </c>
      <c r="U841" s="838">
        <v>0.33333333333333331</v>
      </c>
    </row>
    <row r="842" spans="1:21" ht="14.4" customHeight="1" x14ac:dyDescent="0.3">
      <c r="A842" s="831">
        <v>17</v>
      </c>
      <c r="B842" s="832" t="s">
        <v>2428</v>
      </c>
      <c r="C842" s="832" t="s">
        <v>2434</v>
      </c>
      <c r="D842" s="833" t="s">
        <v>5256</v>
      </c>
      <c r="E842" s="834" t="s">
        <v>2457</v>
      </c>
      <c r="F842" s="832" t="s">
        <v>2429</v>
      </c>
      <c r="G842" s="832" t="s">
        <v>2834</v>
      </c>
      <c r="H842" s="832" t="s">
        <v>596</v>
      </c>
      <c r="I842" s="832" t="s">
        <v>3735</v>
      </c>
      <c r="J842" s="832" t="s">
        <v>3736</v>
      </c>
      <c r="K842" s="832" t="s">
        <v>3550</v>
      </c>
      <c r="L842" s="835">
        <v>93.96</v>
      </c>
      <c r="M842" s="835">
        <v>281.88</v>
      </c>
      <c r="N842" s="832">
        <v>3</v>
      </c>
      <c r="O842" s="836">
        <v>0.5</v>
      </c>
      <c r="P842" s="835">
        <v>281.88</v>
      </c>
      <c r="Q842" s="837">
        <v>1</v>
      </c>
      <c r="R842" s="832">
        <v>3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17</v>
      </c>
      <c r="B843" s="832" t="s">
        <v>2428</v>
      </c>
      <c r="C843" s="832" t="s">
        <v>2434</v>
      </c>
      <c r="D843" s="833" t="s">
        <v>5256</v>
      </c>
      <c r="E843" s="834" t="s">
        <v>2457</v>
      </c>
      <c r="F843" s="832" t="s">
        <v>2429</v>
      </c>
      <c r="G843" s="832" t="s">
        <v>2834</v>
      </c>
      <c r="H843" s="832" t="s">
        <v>596</v>
      </c>
      <c r="I843" s="832" t="s">
        <v>3737</v>
      </c>
      <c r="J843" s="832" t="s">
        <v>1016</v>
      </c>
      <c r="K843" s="832" t="s">
        <v>3738</v>
      </c>
      <c r="L843" s="835">
        <v>140.94999999999999</v>
      </c>
      <c r="M843" s="835">
        <v>1268.55</v>
      </c>
      <c r="N843" s="832">
        <v>9</v>
      </c>
      <c r="O843" s="836">
        <v>1.5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17</v>
      </c>
      <c r="B844" s="832" t="s">
        <v>2428</v>
      </c>
      <c r="C844" s="832" t="s">
        <v>2434</v>
      </c>
      <c r="D844" s="833" t="s">
        <v>5256</v>
      </c>
      <c r="E844" s="834" t="s">
        <v>2457</v>
      </c>
      <c r="F844" s="832" t="s">
        <v>2429</v>
      </c>
      <c r="G844" s="832" t="s">
        <v>2834</v>
      </c>
      <c r="H844" s="832" t="s">
        <v>596</v>
      </c>
      <c r="I844" s="832" t="s">
        <v>2838</v>
      </c>
      <c r="J844" s="832" t="s">
        <v>2839</v>
      </c>
      <c r="K844" s="832" t="s">
        <v>2840</v>
      </c>
      <c r="L844" s="835">
        <v>27.23</v>
      </c>
      <c r="M844" s="835">
        <v>54.46</v>
      </c>
      <c r="N844" s="832">
        <v>2</v>
      </c>
      <c r="O844" s="836">
        <v>0.5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17</v>
      </c>
      <c r="B845" s="832" t="s">
        <v>2428</v>
      </c>
      <c r="C845" s="832" t="s">
        <v>2434</v>
      </c>
      <c r="D845" s="833" t="s">
        <v>5256</v>
      </c>
      <c r="E845" s="834" t="s">
        <v>2457</v>
      </c>
      <c r="F845" s="832" t="s">
        <v>2429</v>
      </c>
      <c r="G845" s="832" t="s">
        <v>2834</v>
      </c>
      <c r="H845" s="832" t="s">
        <v>596</v>
      </c>
      <c r="I845" s="832" t="s">
        <v>3739</v>
      </c>
      <c r="J845" s="832" t="s">
        <v>2839</v>
      </c>
      <c r="K845" s="832" t="s">
        <v>2840</v>
      </c>
      <c r="L845" s="835">
        <v>27.23</v>
      </c>
      <c r="M845" s="835">
        <v>27.23</v>
      </c>
      <c r="N845" s="832">
        <v>1</v>
      </c>
      <c r="O845" s="836">
        <v>0.5</v>
      </c>
      <c r="P845" s="835">
        <v>27.23</v>
      </c>
      <c r="Q845" s="837">
        <v>1</v>
      </c>
      <c r="R845" s="832">
        <v>1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17</v>
      </c>
      <c r="B846" s="832" t="s">
        <v>2428</v>
      </c>
      <c r="C846" s="832" t="s">
        <v>2434</v>
      </c>
      <c r="D846" s="833" t="s">
        <v>5256</v>
      </c>
      <c r="E846" s="834" t="s">
        <v>2457</v>
      </c>
      <c r="F846" s="832" t="s">
        <v>2429</v>
      </c>
      <c r="G846" s="832" t="s">
        <v>2867</v>
      </c>
      <c r="H846" s="832" t="s">
        <v>596</v>
      </c>
      <c r="I846" s="832" t="s">
        <v>2868</v>
      </c>
      <c r="J846" s="832" t="s">
        <v>884</v>
      </c>
      <c r="K846" s="832" t="s">
        <v>864</v>
      </c>
      <c r="L846" s="835">
        <v>0</v>
      </c>
      <c r="M846" s="835">
        <v>0</v>
      </c>
      <c r="N846" s="832">
        <v>4</v>
      </c>
      <c r="O846" s="836">
        <v>1</v>
      </c>
      <c r="P846" s="835">
        <v>0</v>
      </c>
      <c r="Q846" s="837"/>
      <c r="R846" s="832">
        <v>4</v>
      </c>
      <c r="S846" s="837">
        <v>1</v>
      </c>
      <c r="T846" s="836">
        <v>1</v>
      </c>
      <c r="U846" s="838">
        <v>1</v>
      </c>
    </row>
    <row r="847" spans="1:21" ht="14.4" customHeight="1" x14ac:dyDescent="0.3">
      <c r="A847" s="831">
        <v>17</v>
      </c>
      <c r="B847" s="832" t="s">
        <v>2428</v>
      </c>
      <c r="C847" s="832" t="s">
        <v>2434</v>
      </c>
      <c r="D847" s="833" t="s">
        <v>5256</v>
      </c>
      <c r="E847" s="834" t="s">
        <v>2457</v>
      </c>
      <c r="F847" s="832" t="s">
        <v>2429</v>
      </c>
      <c r="G847" s="832" t="s">
        <v>2871</v>
      </c>
      <c r="H847" s="832" t="s">
        <v>596</v>
      </c>
      <c r="I847" s="832" t="s">
        <v>3740</v>
      </c>
      <c r="J847" s="832" t="s">
        <v>1051</v>
      </c>
      <c r="K847" s="832" t="s">
        <v>2873</v>
      </c>
      <c r="L847" s="835">
        <v>0</v>
      </c>
      <c r="M847" s="835">
        <v>0</v>
      </c>
      <c r="N847" s="832">
        <v>9</v>
      </c>
      <c r="O847" s="836">
        <v>2.5</v>
      </c>
      <c r="P847" s="835">
        <v>0</v>
      </c>
      <c r="Q847" s="837"/>
      <c r="R847" s="832">
        <v>9</v>
      </c>
      <c r="S847" s="837">
        <v>1</v>
      </c>
      <c r="T847" s="836">
        <v>2.5</v>
      </c>
      <c r="U847" s="838">
        <v>1</v>
      </c>
    </row>
    <row r="848" spans="1:21" ht="14.4" customHeight="1" x14ac:dyDescent="0.3">
      <c r="A848" s="831">
        <v>17</v>
      </c>
      <c r="B848" s="832" t="s">
        <v>2428</v>
      </c>
      <c r="C848" s="832" t="s">
        <v>2434</v>
      </c>
      <c r="D848" s="833" t="s">
        <v>5256</v>
      </c>
      <c r="E848" s="834" t="s">
        <v>2457</v>
      </c>
      <c r="F848" s="832" t="s">
        <v>2429</v>
      </c>
      <c r="G848" s="832" t="s">
        <v>2871</v>
      </c>
      <c r="H848" s="832" t="s">
        <v>649</v>
      </c>
      <c r="I848" s="832" t="s">
        <v>2116</v>
      </c>
      <c r="J848" s="832" t="s">
        <v>1051</v>
      </c>
      <c r="K848" s="832" t="s">
        <v>2117</v>
      </c>
      <c r="L848" s="835">
        <v>0</v>
      </c>
      <c r="M848" s="835">
        <v>0</v>
      </c>
      <c r="N848" s="832">
        <v>27</v>
      </c>
      <c r="O848" s="836">
        <v>7</v>
      </c>
      <c r="P848" s="835">
        <v>0</v>
      </c>
      <c r="Q848" s="837"/>
      <c r="R848" s="832">
        <v>24</v>
      </c>
      <c r="S848" s="837">
        <v>0.88888888888888884</v>
      </c>
      <c r="T848" s="836">
        <v>6</v>
      </c>
      <c r="U848" s="838">
        <v>0.8571428571428571</v>
      </c>
    </row>
    <row r="849" spans="1:21" ht="14.4" customHeight="1" x14ac:dyDescent="0.3">
      <c r="A849" s="831">
        <v>17</v>
      </c>
      <c r="B849" s="832" t="s">
        <v>2428</v>
      </c>
      <c r="C849" s="832" t="s">
        <v>2434</v>
      </c>
      <c r="D849" s="833" t="s">
        <v>5256</v>
      </c>
      <c r="E849" s="834" t="s">
        <v>2457</v>
      </c>
      <c r="F849" s="832" t="s">
        <v>2429</v>
      </c>
      <c r="G849" s="832" t="s">
        <v>2871</v>
      </c>
      <c r="H849" s="832" t="s">
        <v>596</v>
      </c>
      <c r="I849" s="832" t="s">
        <v>3741</v>
      </c>
      <c r="J849" s="832" t="s">
        <v>3742</v>
      </c>
      <c r="K849" s="832" t="s">
        <v>2873</v>
      </c>
      <c r="L849" s="835">
        <v>0</v>
      </c>
      <c r="M849" s="835">
        <v>0</v>
      </c>
      <c r="N849" s="832">
        <v>2</v>
      </c>
      <c r="O849" s="836">
        <v>0.5</v>
      </c>
      <c r="P849" s="835">
        <v>0</v>
      </c>
      <c r="Q849" s="837"/>
      <c r="R849" s="832">
        <v>2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17</v>
      </c>
      <c r="B850" s="832" t="s">
        <v>2428</v>
      </c>
      <c r="C850" s="832" t="s">
        <v>2434</v>
      </c>
      <c r="D850" s="833" t="s">
        <v>5256</v>
      </c>
      <c r="E850" s="834" t="s">
        <v>2457</v>
      </c>
      <c r="F850" s="832" t="s">
        <v>2429</v>
      </c>
      <c r="G850" s="832" t="s">
        <v>3743</v>
      </c>
      <c r="H850" s="832" t="s">
        <v>596</v>
      </c>
      <c r="I850" s="832" t="s">
        <v>3744</v>
      </c>
      <c r="J850" s="832" t="s">
        <v>3745</v>
      </c>
      <c r="K850" s="832" t="s">
        <v>3746</v>
      </c>
      <c r="L850" s="835">
        <v>656.92</v>
      </c>
      <c r="M850" s="835">
        <v>1313.84</v>
      </c>
      <c r="N850" s="832">
        <v>2</v>
      </c>
      <c r="O850" s="836">
        <v>1</v>
      </c>
      <c r="P850" s="835">
        <v>1313.84</v>
      </c>
      <c r="Q850" s="837">
        <v>1</v>
      </c>
      <c r="R850" s="832">
        <v>2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17</v>
      </c>
      <c r="B851" s="832" t="s">
        <v>2428</v>
      </c>
      <c r="C851" s="832" t="s">
        <v>2434</v>
      </c>
      <c r="D851" s="833" t="s">
        <v>5256</v>
      </c>
      <c r="E851" s="834" t="s">
        <v>2457</v>
      </c>
      <c r="F851" s="832" t="s">
        <v>2429</v>
      </c>
      <c r="G851" s="832" t="s">
        <v>3747</v>
      </c>
      <c r="H851" s="832" t="s">
        <v>596</v>
      </c>
      <c r="I851" s="832" t="s">
        <v>3748</v>
      </c>
      <c r="J851" s="832" t="s">
        <v>3749</v>
      </c>
      <c r="K851" s="832" t="s">
        <v>3750</v>
      </c>
      <c r="L851" s="835">
        <v>864.23</v>
      </c>
      <c r="M851" s="835">
        <v>2592.69</v>
      </c>
      <c r="N851" s="832">
        <v>3</v>
      </c>
      <c r="O851" s="836">
        <v>0.5</v>
      </c>
      <c r="P851" s="835">
        <v>2592.69</v>
      </c>
      <c r="Q851" s="837">
        <v>1</v>
      </c>
      <c r="R851" s="832">
        <v>3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17</v>
      </c>
      <c r="B852" s="832" t="s">
        <v>2428</v>
      </c>
      <c r="C852" s="832" t="s">
        <v>2434</v>
      </c>
      <c r="D852" s="833" t="s">
        <v>5256</v>
      </c>
      <c r="E852" s="834" t="s">
        <v>2457</v>
      </c>
      <c r="F852" s="832" t="s">
        <v>2429</v>
      </c>
      <c r="G852" s="832" t="s">
        <v>2906</v>
      </c>
      <c r="H852" s="832" t="s">
        <v>596</v>
      </c>
      <c r="I852" s="832" t="s">
        <v>2910</v>
      </c>
      <c r="J852" s="832" t="s">
        <v>1045</v>
      </c>
      <c r="K852" s="832" t="s">
        <v>2911</v>
      </c>
      <c r="L852" s="835">
        <v>50.32</v>
      </c>
      <c r="M852" s="835">
        <v>150.96</v>
      </c>
      <c r="N852" s="832">
        <v>3</v>
      </c>
      <c r="O852" s="836">
        <v>1</v>
      </c>
      <c r="P852" s="835">
        <v>150.96</v>
      </c>
      <c r="Q852" s="837">
        <v>1</v>
      </c>
      <c r="R852" s="832">
        <v>3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17</v>
      </c>
      <c r="B853" s="832" t="s">
        <v>2428</v>
      </c>
      <c r="C853" s="832" t="s">
        <v>2434</v>
      </c>
      <c r="D853" s="833" t="s">
        <v>5256</v>
      </c>
      <c r="E853" s="834" t="s">
        <v>2457</v>
      </c>
      <c r="F853" s="832" t="s">
        <v>2429</v>
      </c>
      <c r="G853" s="832" t="s">
        <v>3751</v>
      </c>
      <c r="H853" s="832" t="s">
        <v>596</v>
      </c>
      <c r="I853" s="832" t="s">
        <v>3752</v>
      </c>
      <c r="J853" s="832" t="s">
        <v>3753</v>
      </c>
      <c r="K853" s="832" t="s">
        <v>3754</v>
      </c>
      <c r="L853" s="835">
        <v>374.79</v>
      </c>
      <c r="M853" s="835">
        <v>749.58</v>
      </c>
      <c r="N853" s="832">
        <v>2</v>
      </c>
      <c r="O853" s="836">
        <v>0.5</v>
      </c>
      <c r="P853" s="835">
        <v>749.58</v>
      </c>
      <c r="Q853" s="837">
        <v>1</v>
      </c>
      <c r="R853" s="832">
        <v>2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17</v>
      </c>
      <c r="B854" s="832" t="s">
        <v>2428</v>
      </c>
      <c r="C854" s="832" t="s">
        <v>2434</v>
      </c>
      <c r="D854" s="833" t="s">
        <v>5256</v>
      </c>
      <c r="E854" s="834" t="s">
        <v>2457</v>
      </c>
      <c r="F854" s="832" t="s">
        <v>2429</v>
      </c>
      <c r="G854" s="832" t="s">
        <v>3751</v>
      </c>
      <c r="H854" s="832" t="s">
        <v>596</v>
      </c>
      <c r="I854" s="832" t="s">
        <v>3755</v>
      </c>
      <c r="J854" s="832" t="s">
        <v>3753</v>
      </c>
      <c r="K854" s="832" t="s">
        <v>3754</v>
      </c>
      <c r="L854" s="835">
        <v>374.79</v>
      </c>
      <c r="M854" s="835">
        <v>749.58</v>
      </c>
      <c r="N854" s="832">
        <v>2</v>
      </c>
      <c r="O854" s="836">
        <v>0.5</v>
      </c>
      <c r="P854" s="835">
        <v>749.58</v>
      </c>
      <c r="Q854" s="837">
        <v>1</v>
      </c>
      <c r="R854" s="832">
        <v>2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17</v>
      </c>
      <c r="B855" s="832" t="s">
        <v>2428</v>
      </c>
      <c r="C855" s="832" t="s">
        <v>2434</v>
      </c>
      <c r="D855" s="833" t="s">
        <v>5256</v>
      </c>
      <c r="E855" s="834" t="s">
        <v>2457</v>
      </c>
      <c r="F855" s="832" t="s">
        <v>2429</v>
      </c>
      <c r="G855" s="832" t="s">
        <v>3283</v>
      </c>
      <c r="H855" s="832" t="s">
        <v>596</v>
      </c>
      <c r="I855" s="832" t="s">
        <v>3465</v>
      </c>
      <c r="J855" s="832" t="s">
        <v>3288</v>
      </c>
      <c r="K855" s="832" t="s">
        <v>3286</v>
      </c>
      <c r="L855" s="835">
        <v>531.12</v>
      </c>
      <c r="M855" s="835">
        <v>3186.7200000000003</v>
      </c>
      <c r="N855" s="832">
        <v>6</v>
      </c>
      <c r="O855" s="836">
        <v>0.5</v>
      </c>
      <c r="P855" s="835">
        <v>3186.7200000000003</v>
      </c>
      <c r="Q855" s="837">
        <v>1</v>
      </c>
      <c r="R855" s="832">
        <v>6</v>
      </c>
      <c r="S855" s="837">
        <v>1</v>
      </c>
      <c r="T855" s="836">
        <v>0.5</v>
      </c>
      <c r="U855" s="838">
        <v>1</v>
      </c>
    </row>
    <row r="856" spans="1:21" ht="14.4" customHeight="1" x14ac:dyDescent="0.3">
      <c r="A856" s="831">
        <v>17</v>
      </c>
      <c r="B856" s="832" t="s">
        <v>2428</v>
      </c>
      <c r="C856" s="832" t="s">
        <v>2434</v>
      </c>
      <c r="D856" s="833" t="s">
        <v>5256</v>
      </c>
      <c r="E856" s="834" t="s">
        <v>2457</v>
      </c>
      <c r="F856" s="832" t="s">
        <v>2429</v>
      </c>
      <c r="G856" s="832" t="s">
        <v>3283</v>
      </c>
      <c r="H856" s="832" t="s">
        <v>596</v>
      </c>
      <c r="I856" s="832" t="s">
        <v>3756</v>
      </c>
      <c r="J856" s="832" t="s">
        <v>3757</v>
      </c>
      <c r="K856" s="832" t="s">
        <v>3286</v>
      </c>
      <c r="L856" s="835">
        <v>531.12</v>
      </c>
      <c r="M856" s="835">
        <v>3186.7200000000003</v>
      </c>
      <c r="N856" s="832">
        <v>6</v>
      </c>
      <c r="O856" s="836">
        <v>0.5</v>
      </c>
      <c r="P856" s="835">
        <v>3186.7200000000003</v>
      </c>
      <c r="Q856" s="837">
        <v>1</v>
      </c>
      <c r="R856" s="832">
        <v>6</v>
      </c>
      <c r="S856" s="837">
        <v>1</v>
      </c>
      <c r="T856" s="836">
        <v>0.5</v>
      </c>
      <c r="U856" s="838">
        <v>1</v>
      </c>
    </row>
    <row r="857" spans="1:21" ht="14.4" customHeight="1" x14ac:dyDescent="0.3">
      <c r="A857" s="831">
        <v>17</v>
      </c>
      <c r="B857" s="832" t="s">
        <v>2428</v>
      </c>
      <c r="C857" s="832" t="s">
        <v>2434</v>
      </c>
      <c r="D857" s="833" t="s">
        <v>5256</v>
      </c>
      <c r="E857" s="834" t="s">
        <v>2457</v>
      </c>
      <c r="F857" s="832" t="s">
        <v>2429</v>
      </c>
      <c r="G857" s="832" t="s">
        <v>2917</v>
      </c>
      <c r="H857" s="832" t="s">
        <v>649</v>
      </c>
      <c r="I857" s="832" t="s">
        <v>2005</v>
      </c>
      <c r="J857" s="832" t="s">
        <v>2003</v>
      </c>
      <c r="K857" s="832" t="s">
        <v>2006</v>
      </c>
      <c r="L857" s="835">
        <v>84.18</v>
      </c>
      <c r="M857" s="835">
        <v>84.18</v>
      </c>
      <c r="N857" s="832">
        <v>1</v>
      </c>
      <c r="O857" s="836">
        <v>1</v>
      </c>
      <c r="P857" s="835">
        <v>84.18</v>
      </c>
      <c r="Q857" s="837">
        <v>1</v>
      </c>
      <c r="R857" s="832">
        <v>1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17</v>
      </c>
      <c r="B858" s="832" t="s">
        <v>2428</v>
      </c>
      <c r="C858" s="832" t="s">
        <v>2434</v>
      </c>
      <c r="D858" s="833" t="s">
        <v>5256</v>
      </c>
      <c r="E858" s="834" t="s">
        <v>2457</v>
      </c>
      <c r="F858" s="832" t="s">
        <v>2429</v>
      </c>
      <c r="G858" s="832" t="s">
        <v>2917</v>
      </c>
      <c r="H858" s="832" t="s">
        <v>649</v>
      </c>
      <c r="I858" s="832" t="s">
        <v>2007</v>
      </c>
      <c r="J858" s="832" t="s">
        <v>2008</v>
      </c>
      <c r="K858" s="832" t="s">
        <v>2009</v>
      </c>
      <c r="L858" s="835">
        <v>49.08</v>
      </c>
      <c r="M858" s="835">
        <v>49.08</v>
      </c>
      <c r="N858" s="832">
        <v>1</v>
      </c>
      <c r="O858" s="836">
        <v>0.5</v>
      </c>
      <c r="P858" s="835">
        <v>49.08</v>
      </c>
      <c r="Q858" s="837">
        <v>1</v>
      </c>
      <c r="R858" s="832">
        <v>1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17</v>
      </c>
      <c r="B859" s="832" t="s">
        <v>2428</v>
      </c>
      <c r="C859" s="832" t="s">
        <v>2434</v>
      </c>
      <c r="D859" s="833" t="s">
        <v>5256</v>
      </c>
      <c r="E859" s="834" t="s">
        <v>2457</v>
      </c>
      <c r="F859" s="832" t="s">
        <v>2429</v>
      </c>
      <c r="G859" s="832" t="s">
        <v>2917</v>
      </c>
      <c r="H859" s="832" t="s">
        <v>649</v>
      </c>
      <c r="I859" s="832" t="s">
        <v>2303</v>
      </c>
      <c r="J859" s="832" t="s">
        <v>2003</v>
      </c>
      <c r="K859" s="832" t="s">
        <v>2304</v>
      </c>
      <c r="L859" s="835">
        <v>49.08</v>
      </c>
      <c r="M859" s="835">
        <v>98.16</v>
      </c>
      <c r="N859" s="832">
        <v>2</v>
      </c>
      <c r="O859" s="836">
        <v>0.5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17</v>
      </c>
      <c r="B860" s="832" t="s">
        <v>2428</v>
      </c>
      <c r="C860" s="832" t="s">
        <v>2434</v>
      </c>
      <c r="D860" s="833" t="s">
        <v>5256</v>
      </c>
      <c r="E860" s="834" t="s">
        <v>2457</v>
      </c>
      <c r="F860" s="832" t="s">
        <v>2429</v>
      </c>
      <c r="G860" s="832" t="s">
        <v>3758</v>
      </c>
      <c r="H860" s="832" t="s">
        <v>649</v>
      </c>
      <c r="I860" s="832" t="s">
        <v>3759</v>
      </c>
      <c r="J860" s="832" t="s">
        <v>3760</v>
      </c>
      <c r="K860" s="832" t="s">
        <v>3761</v>
      </c>
      <c r="L860" s="835">
        <v>79.17</v>
      </c>
      <c r="M860" s="835">
        <v>7125.3</v>
      </c>
      <c r="N860" s="832">
        <v>90</v>
      </c>
      <c r="O860" s="836">
        <v>1</v>
      </c>
      <c r="P860" s="835">
        <v>7125.3</v>
      </c>
      <c r="Q860" s="837">
        <v>1</v>
      </c>
      <c r="R860" s="832">
        <v>90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17</v>
      </c>
      <c r="B861" s="832" t="s">
        <v>2428</v>
      </c>
      <c r="C861" s="832" t="s">
        <v>2434</v>
      </c>
      <c r="D861" s="833" t="s">
        <v>5256</v>
      </c>
      <c r="E861" s="834" t="s">
        <v>2457</v>
      </c>
      <c r="F861" s="832" t="s">
        <v>2429</v>
      </c>
      <c r="G861" s="832" t="s">
        <v>2924</v>
      </c>
      <c r="H861" s="832" t="s">
        <v>596</v>
      </c>
      <c r="I861" s="832" t="s">
        <v>2925</v>
      </c>
      <c r="J861" s="832" t="s">
        <v>871</v>
      </c>
      <c r="K861" s="832" t="s">
        <v>872</v>
      </c>
      <c r="L861" s="835">
        <v>107.27</v>
      </c>
      <c r="M861" s="835">
        <v>8474.3300000000017</v>
      </c>
      <c r="N861" s="832">
        <v>79</v>
      </c>
      <c r="O861" s="836">
        <v>10.5</v>
      </c>
      <c r="P861" s="835">
        <v>5578.0400000000009</v>
      </c>
      <c r="Q861" s="837">
        <v>0.65822784810126578</v>
      </c>
      <c r="R861" s="832">
        <v>52</v>
      </c>
      <c r="S861" s="837">
        <v>0.65822784810126578</v>
      </c>
      <c r="T861" s="836">
        <v>8</v>
      </c>
      <c r="U861" s="838">
        <v>0.76190476190476186</v>
      </c>
    </row>
    <row r="862" spans="1:21" ht="14.4" customHeight="1" x14ac:dyDescent="0.3">
      <c r="A862" s="831">
        <v>17</v>
      </c>
      <c r="B862" s="832" t="s">
        <v>2428</v>
      </c>
      <c r="C862" s="832" t="s">
        <v>2434</v>
      </c>
      <c r="D862" s="833" t="s">
        <v>5256</v>
      </c>
      <c r="E862" s="834" t="s">
        <v>2457</v>
      </c>
      <c r="F862" s="832" t="s">
        <v>2430</v>
      </c>
      <c r="G862" s="832" t="s">
        <v>2615</v>
      </c>
      <c r="H862" s="832" t="s">
        <v>596</v>
      </c>
      <c r="I862" s="832" t="s">
        <v>3144</v>
      </c>
      <c r="J862" s="832" t="s">
        <v>2617</v>
      </c>
      <c r="K862" s="832"/>
      <c r="L862" s="835">
        <v>0</v>
      </c>
      <c r="M862" s="835">
        <v>0</v>
      </c>
      <c r="N862" s="832">
        <v>1</v>
      </c>
      <c r="O862" s="836">
        <v>1</v>
      </c>
      <c r="P862" s="835"/>
      <c r="Q862" s="837"/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17</v>
      </c>
      <c r="B863" s="832" t="s">
        <v>2428</v>
      </c>
      <c r="C863" s="832" t="s">
        <v>2434</v>
      </c>
      <c r="D863" s="833" t="s">
        <v>5256</v>
      </c>
      <c r="E863" s="834" t="s">
        <v>2457</v>
      </c>
      <c r="F863" s="832" t="s">
        <v>2430</v>
      </c>
      <c r="G863" s="832" t="s">
        <v>2615</v>
      </c>
      <c r="H863" s="832" t="s">
        <v>596</v>
      </c>
      <c r="I863" s="832" t="s">
        <v>3145</v>
      </c>
      <c r="J863" s="832" t="s">
        <v>2617</v>
      </c>
      <c r="K863" s="832"/>
      <c r="L863" s="835">
        <v>0</v>
      </c>
      <c r="M863" s="835">
        <v>0</v>
      </c>
      <c r="N863" s="832">
        <v>20</v>
      </c>
      <c r="O863" s="836">
        <v>20</v>
      </c>
      <c r="P863" s="835">
        <v>0</v>
      </c>
      <c r="Q863" s="837"/>
      <c r="R863" s="832">
        <v>19</v>
      </c>
      <c r="S863" s="837">
        <v>0.95</v>
      </c>
      <c r="T863" s="836">
        <v>19</v>
      </c>
      <c r="U863" s="838">
        <v>0.95</v>
      </c>
    </row>
    <row r="864" spans="1:21" ht="14.4" customHeight="1" x14ac:dyDescent="0.3">
      <c r="A864" s="831">
        <v>17</v>
      </c>
      <c r="B864" s="832" t="s">
        <v>2428</v>
      </c>
      <c r="C864" s="832" t="s">
        <v>2434</v>
      </c>
      <c r="D864" s="833" t="s">
        <v>5256</v>
      </c>
      <c r="E864" s="834" t="s">
        <v>2457</v>
      </c>
      <c r="F864" s="832" t="s">
        <v>2431</v>
      </c>
      <c r="G864" s="832" t="s">
        <v>3762</v>
      </c>
      <c r="H864" s="832" t="s">
        <v>596</v>
      </c>
      <c r="I864" s="832" t="s">
        <v>3763</v>
      </c>
      <c r="J864" s="832" t="s">
        <v>3764</v>
      </c>
      <c r="K864" s="832" t="s">
        <v>3765</v>
      </c>
      <c r="L864" s="835">
        <v>99</v>
      </c>
      <c r="M864" s="835">
        <v>396</v>
      </c>
      <c r="N864" s="832">
        <v>4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17</v>
      </c>
      <c r="B865" s="832" t="s">
        <v>2428</v>
      </c>
      <c r="C865" s="832" t="s">
        <v>2434</v>
      </c>
      <c r="D865" s="833" t="s">
        <v>5256</v>
      </c>
      <c r="E865" s="834" t="s">
        <v>2457</v>
      </c>
      <c r="F865" s="832" t="s">
        <v>2431</v>
      </c>
      <c r="G865" s="832" t="s">
        <v>3497</v>
      </c>
      <c r="H865" s="832" t="s">
        <v>596</v>
      </c>
      <c r="I865" s="832" t="s">
        <v>3766</v>
      </c>
      <c r="J865" s="832" t="s">
        <v>3767</v>
      </c>
      <c r="K865" s="832" t="s">
        <v>3768</v>
      </c>
      <c r="L865" s="835">
        <v>199.5</v>
      </c>
      <c r="M865" s="835">
        <v>199.5</v>
      </c>
      <c r="N865" s="832">
        <v>1</v>
      </c>
      <c r="O865" s="836">
        <v>1</v>
      </c>
      <c r="P865" s="835">
        <v>199.5</v>
      </c>
      <c r="Q865" s="837">
        <v>1</v>
      </c>
      <c r="R865" s="832">
        <v>1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17</v>
      </c>
      <c r="B866" s="832" t="s">
        <v>2428</v>
      </c>
      <c r="C866" s="832" t="s">
        <v>2434</v>
      </c>
      <c r="D866" s="833" t="s">
        <v>5256</v>
      </c>
      <c r="E866" s="834" t="s">
        <v>2457</v>
      </c>
      <c r="F866" s="832" t="s">
        <v>2431</v>
      </c>
      <c r="G866" s="832" t="s">
        <v>3497</v>
      </c>
      <c r="H866" s="832" t="s">
        <v>596</v>
      </c>
      <c r="I866" s="832" t="s">
        <v>3769</v>
      </c>
      <c r="J866" s="832" t="s">
        <v>3770</v>
      </c>
      <c r="K866" s="832" t="s">
        <v>3771</v>
      </c>
      <c r="L866" s="835">
        <v>350</v>
      </c>
      <c r="M866" s="835">
        <v>350</v>
      </c>
      <c r="N866" s="832">
        <v>1</v>
      </c>
      <c r="O866" s="836">
        <v>1</v>
      </c>
      <c r="P866" s="835">
        <v>350</v>
      </c>
      <c r="Q866" s="837">
        <v>1</v>
      </c>
      <c r="R866" s="832">
        <v>1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17</v>
      </c>
      <c r="B867" s="832" t="s">
        <v>2428</v>
      </c>
      <c r="C867" s="832" t="s">
        <v>2434</v>
      </c>
      <c r="D867" s="833" t="s">
        <v>5256</v>
      </c>
      <c r="E867" s="834" t="s">
        <v>2457</v>
      </c>
      <c r="F867" s="832" t="s">
        <v>2431</v>
      </c>
      <c r="G867" s="832" t="s">
        <v>3497</v>
      </c>
      <c r="H867" s="832" t="s">
        <v>596</v>
      </c>
      <c r="I867" s="832" t="s">
        <v>3772</v>
      </c>
      <c r="J867" s="832" t="s">
        <v>3773</v>
      </c>
      <c r="K867" s="832" t="s">
        <v>3774</v>
      </c>
      <c r="L867" s="835">
        <v>400</v>
      </c>
      <c r="M867" s="835">
        <v>400</v>
      </c>
      <c r="N867" s="832">
        <v>1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17</v>
      </c>
      <c r="B868" s="832" t="s">
        <v>2428</v>
      </c>
      <c r="C868" s="832" t="s">
        <v>2434</v>
      </c>
      <c r="D868" s="833" t="s">
        <v>5256</v>
      </c>
      <c r="E868" s="834" t="s">
        <v>2457</v>
      </c>
      <c r="F868" s="832" t="s">
        <v>2431</v>
      </c>
      <c r="G868" s="832" t="s">
        <v>3147</v>
      </c>
      <c r="H868" s="832" t="s">
        <v>596</v>
      </c>
      <c r="I868" s="832" t="s">
        <v>3775</v>
      </c>
      <c r="J868" s="832" t="s">
        <v>3776</v>
      </c>
      <c r="K868" s="832" t="s">
        <v>3777</v>
      </c>
      <c r="L868" s="835">
        <v>1590</v>
      </c>
      <c r="M868" s="835">
        <v>1590</v>
      </c>
      <c r="N868" s="832">
        <v>1</v>
      </c>
      <c r="O868" s="836">
        <v>1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17</v>
      </c>
      <c r="B869" s="832" t="s">
        <v>2428</v>
      </c>
      <c r="C869" s="832" t="s">
        <v>2434</v>
      </c>
      <c r="D869" s="833" t="s">
        <v>5256</v>
      </c>
      <c r="E869" s="834" t="s">
        <v>2457</v>
      </c>
      <c r="F869" s="832" t="s">
        <v>2431</v>
      </c>
      <c r="G869" s="832" t="s">
        <v>3778</v>
      </c>
      <c r="H869" s="832" t="s">
        <v>596</v>
      </c>
      <c r="I869" s="832" t="s">
        <v>3779</v>
      </c>
      <c r="J869" s="832" t="s">
        <v>3780</v>
      </c>
      <c r="K869" s="832" t="s">
        <v>3781</v>
      </c>
      <c r="L869" s="835">
        <v>339.57</v>
      </c>
      <c r="M869" s="835">
        <v>1697.85</v>
      </c>
      <c r="N869" s="832">
        <v>5</v>
      </c>
      <c r="O869" s="836">
        <v>1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17</v>
      </c>
      <c r="B870" s="832" t="s">
        <v>2428</v>
      </c>
      <c r="C870" s="832" t="s">
        <v>2434</v>
      </c>
      <c r="D870" s="833" t="s">
        <v>5256</v>
      </c>
      <c r="E870" s="834" t="s">
        <v>2457</v>
      </c>
      <c r="F870" s="832" t="s">
        <v>2431</v>
      </c>
      <c r="G870" s="832" t="s">
        <v>3778</v>
      </c>
      <c r="H870" s="832" t="s">
        <v>596</v>
      </c>
      <c r="I870" s="832" t="s">
        <v>3782</v>
      </c>
      <c r="J870" s="832" t="s">
        <v>3783</v>
      </c>
      <c r="K870" s="832" t="s">
        <v>3784</v>
      </c>
      <c r="L870" s="835">
        <v>721.69</v>
      </c>
      <c r="M870" s="835">
        <v>2165.0700000000002</v>
      </c>
      <c r="N870" s="832">
        <v>3</v>
      </c>
      <c r="O870" s="836">
        <v>1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17</v>
      </c>
      <c r="B871" s="832" t="s">
        <v>2428</v>
      </c>
      <c r="C871" s="832" t="s">
        <v>2434</v>
      </c>
      <c r="D871" s="833" t="s">
        <v>5256</v>
      </c>
      <c r="E871" s="834" t="s">
        <v>2457</v>
      </c>
      <c r="F871" s="832" t="s">
        <v>2431</v>
      </c>
      <c r="G871" s="832" t="s">
        <v>3778</v>
      </c>
      <c r="H871" s="832" t="s">
        <v>596</v>
      </c>
      <c r="I871" s="832" t="s">
        <v>3785</v>
      </c>
      <c r="J871" s="832" t="s">
        <v>3786</v>
      </c>
      <c r="K871" s="832" t="s">
        <v>3787</v>
      </c>
      <c r="L871" s="835">
        <v>449.77</v>
      </c>
      <c r="M871" s="835">
        <v>1349.31</v>
      </c>
      <c r="N871" s="832">
        <v>3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17</v>
      </c>
      <c r="B872" s="832" t="s">
        <v>2428</v>
      </c>
      <c r="C872" s="832" t="s">
        <v>2434</v>
      </c>
      <c r="D872" s="833" t="s">
        <v>5256</v>
      </c>
      <c r="E872" s="834" t="s">
        <v>2457</v>
      </c>
      <c r="F872" s="832" t="s">
        <v>2431</v>
      </c>
      <c r="G872" s="832" t="s">
        <v>3778</v>
      </c>
      <c r="H872" s="832" t="s">
        <v>596</v>
      </c>
      <c r="I872" s="832" t="s">
        <v>3788</v>
      </c>
      <c r="J872" s="832" t="s">
        <v>3789</v>
      </c>
      <c r="K872" s="832" t="s">
        <v>3790</v>
      </c>
      <c r="L872" s="835">
        <v>212.4</v>
      </c>
      <c r="M872" s="835">
        <v>637.20000000000005</v>
      </c>
      <c r="N872" s="832">
        <v>3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17</v>
      </c>
      <c r="B873" s="832" t="s">
        <v>2428</v>
      </c>
      <c r="C873" s="832" t="s">
        <v>2434</v>
      </c>
      <c r="D873" s="833" t="s">
        <v>5256</v>
      </c>
      <c r="E873" s="834" t="s">
        <v>2457</v>
      </c>
      <c r="F873" s="832" t="s">
        <v>2431</v>
      </c>
      <c r="G873" s="832" t="s">
        <v>3791</v>
      </c>
      <c r="H873" s="832" t="s">
        <v>596</v>
      </c>
      <c r="I873" s="832" t="s">
        <v>3792</v>
      </c>
      <c r="J873" s="832" t="s">
        <v>3793</v>
      </c>
      <c r="K873" s="832" t="s">
        <v>3794</v>
      </c>
      <c r="L873" s="835">
        <v>1839</v>
      </c>
      <c r="M873" s="835">
        <v>1839</v>
      </c>
      <c r="N873" s="832">
        <v>1</v>
      </c>
      <c r="O873" s="836">
        <v>1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17</v>
      </c>
      <c r="B874" s="832" t="s">
        <v>2428</v>
      </c>
      <c r="C874" s="832" t="s">
        <v>2434</v>
      </c>
      <c r="D874" s="833" t="s">
        <v>5256</v>
      </c>
      <c r="E874" s="834" t="s">
        <v>2458</v>
      </c>
      <c r="F874" s="832" t="s">
        <v>2429</v>
      </c>
      <c r="G874" s="832" t="s">
        <v>2480</v>
      </c>
      <c r="H874" s="832" t="s">
        <v>596</v>
      </c>
      <c r="I874" s="832" t="s">
        <v>2483</v>
      </c>
      <c r="J874" s="832" t="s">
        <v>2482</v>
      </c>
      <c r="K874" s="832" t="s">
        <v>2484</v>
      </c>
      <c r="L874" s="835">
        <v>392.41</v>
      </c>
      <c r="M874" s="835">
        <v>784.82</v>
      </c>
      <c r="N874" s="832">
        <v>2</v>
      </c>
      <c r="O874" s="836">
        <v>1</v>
      </c>
      <c r="P874" s="835">
        <v>392.41</v>
      </c>
      <c r="Q874" s="837">
        <v>0.5</v>
      </c>
      <c r="R874" s="832">
        <v>1</v>
      </c>
      <c r="S874" s="837">
        <v>0.5</v>
      </c>
      <c r="T874" s="836">
        <v>0.5</v>
      </c>
      <c r="U874" s="838">
        <v>0.5</v>
      </c>
    </row>
    <row r="875" spans="1:21" ht="14.4" customHeight="1" x14ac:dyDescent="0.3">
      <c r="A875" s="831">
        <v>17</v>
      </c>
      <c r="B875" s="832" t="s">
        <v>2428</v>
      </c>
      <c r="C875" s="832" t="s">
        <v>2434</v>
      </c>
      <c r="D875" s="833" t="s">
        <v>5256</v>
      </c>
      <c r="E875" s="834" t="s">
        <v>2458</v>
      </c>
      <c r="F875" s="832" t="s">
        <v>2429</v>
      </c>
      <c r="G875" s="832" t="s">
        <v>2480</v>
      </c>
      <c r="H875" s="832" t="s">
        <v>596</v>
      </c>
      <c r="I875" s="832" t="s">
        <v>3795</v>
      </c>
      <c r="J875" s="832" t="s">
        <v>3796</v>
      </c>
      <c r="K875" s="832" t="s">
        <v>2484</v>
      </c>
      <c r="L875" s="835">
        <v>310.58999999999997</v>
      </c>
      <c r="M875" s="835">
        <v>310.58999999999997</v>
      </c>
      <c r="N875" s="832">
        <v>1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17</v>
      </c>
      <c r="B876" s="832" t="s">
        <v>2428</v>
      </c>
      <c r="C876" s="832" t="s">
        <v>2434</v>
      </c>
      <c r="D876" s="833" t="s">
        <v>5256</v>
      </c>
      <c r="E876" s="834" t="s">
        <v>2458</v>
      </c>
      <c r="F876" s="832" t="s">
        <v>2429</v>
      </c>
      <c r="G876" s="832" t="s">
        <v>2500</v>
      </c>
      <c r="H876" s="832" t="s">
        <v>649</v>
      </c>
      <c r="I876" s="832" t="s">
        <v>2502</v>
      </c>
      <c r="J876" s="832" t="s">
        <v>2503</v>
      </c>
      <c r="K876" s="832" t="s">
        <v>1473</v>
      </c>
      <c r="L876" s="835">
        <v>103.8</v>
      </c>
      <c r="M876" s="835">
        <v>311.39999999999998</v>
      </c>
      <c r="N876" s="832">
        <v>3</v>
      </c>
      <c r="O876" s="836">
        <v>1</v>
      </c>
      <c r="P876" s="835">
        <v>311.39999999999998</v>
      </c>
      <c r="Q876" s="837">
        <v>1</v>
      </c>
      <c r="R876" s="832">
        <v>3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17</v>
      </c>
      <c r="B877" s="832" t="s">
        <v>2428</v>
      </c>
      <c r="C877" s="832" t="s">
        <v>2434</v>
      </c>
      <c r="D877" s="833" t="s">
        <v>5256</v>
      </c>
      <c r="E877" s="834" t="s">
        <v>2458</v>
      </c>
      <c r="F877" s="832" t="s">
        <v>2429</v>
      </c>
      <c r="G877" s="832" t="s">
        <v>2500</v>
      </c>
      <c r="H877" s="832" t="s">
        <v>596</v>
      </c>
      <c r="I877" s="832" t="s">
        <v>2326</v>
      </c>
      <c r="J877" s="832" t="s">
        <v>1472</v>
      </c>
      <c r="K877" s="832" t="s">
        <v>1473</v>
      </c>
      <c r="L877" s="835">
        <v>103.8</v>
      </c>
      <c r="M877" s="835">
        <v>1141.8</v>
      </c>
      <c r="N877" s="832">
        <v>11</v>
      </c>
      <c r="O877" s="836">
        <v>1.5</v>
      </c>
      <c r="P877" s="835">
        <v>1141.8</v>
      </c>
      <c r="Q877" s="837">
        <v>1</v>
      </c>
      <c r="R877" s="832">
        <v>11</v>
      </c>
      <c r="S877" s="837">
        <v>1</v>
      </c>
      <c r="T877" s="836">
        <v>1.5</v>
      </c>
      <c r="U877" s="838">
        <v>1</v>
      </c>
    </row>
    <row r="878" spans="1:21" ht="14.4" customHeight="1" x14ac:dyDescent="0.3">
      <c r="A878" s="831">
        <v>17</v>
      </c>
      <c r="B878" s="832" t="s">
        <v>2428</v>
      </c>
      <c r="C878" s="832" t="s">
        <v>2434</v>
      </c>
      <c r="D878" s="833" t="s">
        <v>5256</v>
      </c>
      <c r="E878" s="834" t="s">
        <v>2458</v>
      </c>
      <c r="F878" s="832" t="s">
        <v>2429</v>
      </c>
      <c r="G878" s="832" t="s">
        <v>3620</v>
      </c>
      <c r="H878" s="832" t="s">
        <v>649</v>
      </c>
      <c r="I878" s="832" t="s">
        <v>2143</v>
      </c>
      <c r="J878" s="832" t="s">
        <v>1479</v>
      </c>
      <c r="K878" s="832" t="s">
        <v>2144</v>
      </c>
      <c r="L878" s="835">
        <v>17.559999999999999</v>
      </c>
      <c r="M878" s="835">
        <v>17.559999999999999</v>
      </c>
      <c r="N878" s="832">
        <v>1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17</v>
      </c>
      <c r="B879" s="832" t="s">
        <v>2428</v>
      </c>
      <c r="C879" s="832" t="s">
        <v>2434</v>
      </c>
      <c r="D879" s="833" t="s">
        <v>5256</v>
      </c>
      <c r="E879" s="834" t="s">
        <v>2458</v>
      </c>
      <c r="F879" s="832" t="s">
        <v>2429</v>
      </c>
      <c r="G879" s="832" t="s">
        <v>2933</v>
      </c>
      <c r="H879" s="832" t="s">
        <v>596</v>
      </c>
      <c r="I879" s="832" t="s">
        <v>3623</v>
      </c>
      <c r="J879" s="832" t="s">
        <v>2935</v>
      </c>
      <c r="K879" s="832" t="s">
        <v>853</v>
      </c>
      <c r="L879" s="835">
        <v>0</v>
      </c>
      <c r="M879" s="835">
        <v>0</v>
      </c>
      <c r="N879" s="832">
        <v>2</v>
      </c>
      <c r="O879" s="836">
        <v>0.5</v>
      </c>
      <c r="P879" s="835"/>
      <c r="Q879" s="837"/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17</v>
      </c>
      <c r="B880" s="832" t="s">
        <v>2428</v>
      </c>
      <c r="C880" s="832" t="s">
        <v>2434</v>
      </c>
      <c r="D880" s="833" t="s">
        <v>5256</v>
      </c>
      <c r="E880" s="834" t="s">
        <v>2458</v>
      </c>
      <c r="F880" s="832" t="s">
        <v>2429</v>
      </c>
      <c r="G880" s="832" t="s">
        <v>2513</v>
      </c>
      <c r="H880" s="832" t="s">
        <v>596</v>
      </c>
      <c r="I880" s="832" t="s">
        <v>3797</v>
      </c>
      <c r="J880" s="832" t="s">
        <v>3798</v>
      </c>
      <c r="K880" s="832" t="s">
        <v>2484</v>
      </c>
      <c r="L880" s="835">
        <v>439.98</v>
      </c>
      <c r="M880" s="835">
        <v>879.96</v>
      </c>
      <c r="N880" s="832">
        <v>2</v>
      </c>
      <c r="O880" s="836">
        <v>1.5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17</v>
      </c>
      <c r="B881" s="832" t="s">
        <v>2428</v>
      </c>
      <c r="C881" s="832" t="s">
        <v>2434</v>
      </c>
      <c r="D881" s="833" t="s">
        <v>5256</v>
      </c>
      <c r="E881" s="834" t="s">
        <v>2458</v>
      </c>
      <c r="F881" s="832" t="s">
        <v>2429</v>
      </c>
      <c r="G881" s="832" t="s">
        <v>3159</v>
      </c>
      <c r="H881" s="832" t="s">
        <v>596</v>
      </c>
      <c r="I881" s="832" t="s">
        <v>3799</v>
      </c>
      <c r="J881" s="832" t="s">
        <v>1208</v>
      </c>
      <c r="K881" s="832" t="s">
        <v>1550</v>
      </c>
      <c r="L881" s="835">
        <v>42.05</v>
      </c>
      <c r="M881" s="835">
        <v>84.1</v>
      </c>
      <c r="N881" s="832">
        <v>2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17</v>
      </c>
      <c r="B882" s="832" t="s">
        <v>2428</v>
      </c>
      <c r="C882" s="832" t="s">
        <v>2434</v>
      </c>
      <c r="D882" s="833" t="s">
        <v>5256</v>
      </c>
      <c r="E882" s="834" t="s">
        <v>2458</v>
      </c>
      <c r="F882" s="832" t="s">
        <v>2429</v>
      </c>
      <c r="G882" s="832" t="s">
        <v>2531</v>
      </c>
      <c r="H882" s="832" t="s">
        <v>596</v>
      </c>
      <c r="I882" s="832" t="s">
        <v>2532</v>
      </c>
      <c r="J882" s="832" t="s">
        <v>727</v>
      </c>
      <c r="K882" s="832" t="s">
        <v>729</v>
      </c>
      <c r="L882" s="835">
        <v>18.809999999999999</v>
      </c>
      <c r="M882" s="835">
        <v>94.05</v>
      </c>
      <c r="N882" s="832">
        <v>5</v>
      </c>
      <c r="O882" s="836">
        <v>2.5</v>
      </c>
      <c r="P882" s="835">
        <v>18.809999999999999</v>
      </c>
      <c r="Q882" s="837">
        <v>0.19999999999999998</v>
      </c>
      <c r="R882" s="832">
        <v>1</v>
      </c>
      <c r="S882" s="837">
        <v>0.2</v>
      </c>
      <c r="T882" s="836">
        <v>1</v>
      </c>
      <c r="U882" s="838">
        <v>0.4</v>
      </c>
    </row>
    <row r="883" spans="1:21" ht="14.4" customHeight="1" x14ac:dyDescent="0.3">
      <c r="A883" s="831">
        <v>17</v>
      </c>
      <c r="B883" s="832" t="s">
        <v>2428</v>
      </c>
      <c r="C883" s="832" t="s">
        <v>2434</v>
      </c>
      <c r="D883" s="833" t="s">
        <v>5256</v>
      </c>
      <c r="E883" s="834" t="s">
        <v>2458</v>
      </c>
      <c r="F883" s="832" t="s">
        <v>2429</v>
      </c>
      <c r="G883" s="832" t="s">
        <v>2531</v>
      </c>
      <c r="H883" s="832" t="s">
        <v>596</v>
      </c>
      <c r="I883" s="832" t="s">
        <v>3800</v>
      </c>
      <c r="J883" s="832" t="s">
        <v>727</v>
      </c>
      <c r="K883" s="832" t="s">
        <v>3801</v>
      </c>
      <c r="L883" s="835">
        <v>18.809999999999999</v>
      </c>
      <c r="M883" s="835">
        <v>37.619999999999997</v>
      </c>
      <c r="N883" s="832">
        <v>2</v>
      </c>
      <c r="O883" s="836">
        <v>1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17</v>
      </c>
      <c r="B884" s="832" t="s">
        <v>2428</v>
      </c>
      <c r="C884" s="832" t="s">
        <v>2434</v>
      </c>
      <c r="D884" s="833" t="s">
        <v>5256</v>
      </c>
      <c r="E884" s="834" t="s">
        <v>2458</v>
      </c>
      <c r="F884" s="832" t="s">
        <v>2429</v>
      </c>
      <c r="G884" s="832" t="s">
        <v>2531</v>
      </c>
      <c r="H884" s="832" t="s">
        <v>596</v>
      </c>
      <c r="I884" s="832" t="s">
        <v>3212</v>
      </c>
      <c r="J884" s="832" t="s">
        <v>727</v>
      </c>
      <c r="K884" s="832" t="s">
        <v>2743</v>
      </c>
      <c r="L884" s="835">
        <v>18.809999999999999</v>
      </c>
      <c r="M884" s="835">
        <v>18.809999999999999</v>
      </c>
      <c r="N884" s="832">
        <v>1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17</v>
      </c>
      <c r="B885" s="832" t="s">
        <v>2428</v>
      </c>
      <c r="C885" s="832" t="s">
        <v>2434</v>
      </c>
      <c r="D885" s="833" t="s">
        <v>5256</v>
      </c>
      <c r="E885" s="834" t="s">
        <v>2458</v>
      </c>
      <c r="F885" s="832" t="s">
        <v>2429</v>
      </c>
      <c r="G885" s="832" t="s">
        <v>2557</v>
      </c>
      <c r="H885" s="832" t="s">
        <v>596</v>
      </c>
      <c r="I885" s="832" t="s">
        <v>2558</v>
      </c>
      <c r="J885" s="832" t="s">
        <v>720</v>
      </c>
      <c r="K885" s="832" t="s">
        <v>2559</v>
      </c>
      <c r="L885" s="835">
        <v>91.11</v>
      </c>
      <c r="M885" s="835">
        <v>91.11</v>
      </c>
      <c r="N885" s="832">
        <v>1</v>
      </c>
      <c r="O885" s="836">
        <v>1</v>
      </c>
      <c r="P885" s="835">
        <v>91.11</v>
      </c>
      <c r="Q885" s="837">
        <v>1</v>
      </c>
      <c r="R885" s="832">
        <v>1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17</v>
      </c>
      <c r="B886" s="832" t="s">
        <v>2428</v>
      </c>
      <c r="C886" s="832" t="s">
        <v>2434</v>
      </c>
      <c r="D886" s="833" t="s">
        <v>5256</v>
      </c>
      <c r="E886" s="834" t="s">
        <v>2458</v>
      </c>
      <c r="F886" s="832" t="s">
        <v>2429</v>
      </c>
      <c r="G886" s="832" t="s">
        <v>2573</v>
      </c>
      <c r="H886" s="832" t="s">
        <v>596</v>
      </c>
      <c r="I886" s="832" t="s">
        <v>2574</v>
      </c>
      <c r="J886" s="832" t="s">
        <v>2224</v>
      </c>
      <c r="K886" s="832" t="s">
        <v>2232</v>
      </c>
      <c r="L886" s="835">
        <v>395.98</v>
      </c>
      <c r="M886" s="835">
        <v>395.98</v>
      </c>
      <c r="N886" s="832">
        <v>1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17</v>
      </c>
      <c r="B887" s="832" t="s">
        <v>2428</v>
      </c>
      <c r="C887" s="832" t="s">
        <v>2434</v>
      </c>
      <c r="D887" s="833" t="s">
        <v>5256</v>
      </c>
      <c r="E887" s="834" t="s">
        <v>2458</v>
      </c>
      <c r="F887" s="832" t="s">
        <v>2429</v>
      </c>
      <c r="G887" s="832" t="s">
        <v>2573</v>
      </c>
      <c r="H887" s="832" t="s">
        <v>596</v>
      </c>
      <c r="I887" s="832" t="s">
        <v>2575</v>
      </c>
      <c r="J887" s="832" t="s">
        <v>2576</v>
      </c>
      <c r="K887" s="832" t="s">
        <v>697</v>
      </c>
      <c r="L887" s="835">
        <v>132</v>
      </c>
      <c r="M887" s="835">
        <v>1320</v>
      </c>
      <c r="N887" s="832">
        <v>10</v>
      </c>
      <c r="O887" s="836">
        <v>1.5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17</v>
      </c>
      <c r="B888" s="832" t="s">
        <v>2428</v>
      </c>
      <c r="C888" s="832" t="s">
        <v>2434</v>
      </c>
      <c r="D888" s="833" t="s">
        <v>5256</v>
      </c>
      <c r="E888" s="834" t="s">
        <v>2458</v>
      </c>
      <c r="F888" s="832" t="s">
        <v>2429</v>
      </c>
      <c r="G888" s="832" t="s">
        <v>2573</v>
      </c>
      <c r="H888" s="832" t="s">
        <v>596</v>
      </c>
      <c r="I888" s="832" t="s">
        <v>2580</v>
      </c>
      <c r="J888" s="832" t="s">
        <v>2578</v>
      </c>
      <c r="K888" s="832" t="s">
        <v>2581</v>
      </c>
      <c r="L888" s="835">
        <v>439.98</v>
      </c>
      <c r="M888" s="835">
        <v>879.96</v>
      </c>
      <c r="N888" s="832">
        <v>2</v>
      </c>
      <c r="O888" s="836">
        <v>1</v>
      </c>
      <c r="P888" s="835">
        <v>439.98</v>
      </c>
      <c r="Q888" s="837">
        <v>0.5</v>
      </c>
      <c r="R888" s="832">
        <v>1</v>
      </c>
      <c r="S888" s="837">
        <v>0.5</v>
      </c>
      <c r="T888" s="836">
        <v>0.5</v>
      </c>
      <c r="U888" s="838">
        <v>0.5</v>
      </c>
    </row>
    <row r="889" spans="1:21" ht="14.4" customHeight="1" x14ac:dyDescent="0.3">
      <c r="A889" s="831">
        <v>17</v>
      </c>
      <c r="B889" s="832" t="s">
        <v>2428</v>
      </c>
      <c r="C889" s="832" t="s">
        <v>2434</v>
      </c>
      <c r="D889" s="833" t="s">
        <v>5256</v>
      </c>
      <c r="E889" s="834" t="s">
        <v>2458</v>
      </c>
      <c r="F889" s="832" t="s">
        <v>2429</v>
      </c>
      <c r="G889" s="832" t="s">
        <v>2573</v>
      </c>
      <c r="H889" s="832" t="s">
        <v>649</v>
      </c>
      <c r="I889" s="832" t="s">
        <v>2324</v>
      </c>
      <c r="J889" s="832" t="s">
        <v>2224</v>
      </c>
      <c r="K889" s="832" t="s">
        <v>1942</v>
      </c>
      <c r="L889" s="835">
        <v>246.39</v>
      </c>
      <c r="M889" s="835">
        <v>739.17</v>
      </c>
      <c r="N889" s="832">
        <v>3</v>
      </c>
      <c r="O889" s="836">
        <v>0.5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17</v>
      </c>
      <c r="B890" s="832" t="s">
        <v>2428</v>
      </c>
      <c r="C890" s="832" t="s">
        <v>2434</v>
      </c>
      <c r="D890" s="833" t="s">
        <v>5256</v>
      </c>
      <c r="E890" s="834" t="s">
        <v>2458</v>
      </c>
      <c r="F890" s="832" t="s">
        <v>2429</v>
      </c>
      <c r="G890" s="832" t="s">
        <v>2955</v>
      </c>
      <c r="H890" s="832" t="s">
        <v>596</v>
      </c>
      <c r="I890" s="832" t="s">
        <v>2956</v>
      </c>
      <c r="J890" s="832" t="s">
        <v>2957</v>
      </c>
      <c r="K890" s="832" t="s">
        <v>2958</v>
      </c>
      <c r="L890" s="835">
        <v>3292.47</v>
      </c>
      <c r="M890" s="835">
        <v>62556.929999999993</v>
      </c>
      <c r="N890" s="832">
        <v>19</v>
      </c>
      <c r="O890" s="836">
        <v>5</v>
      </c>
      <c r="P890" s="835">
        <v>26339.759999999998</v>
      </c>
      <c r="Q890" s="837">
        <v>0.4210526315789474</v>
      </c>
      <c r="R890" s="832">
        <v>8</v>
      </c>
      <c r="S890" s="837">
        <v>0.42105263157894735</v>
      </c>
      <c r="T890" s="836">
        <v>2.5</v>
      </c>
      <c r="U890" s="838">
        <v>0.5</v>
      </c>
    </row>
    <row r="891" spans="1:21" ht="14.4" customHeight="1" x14ac:dyDescent="0.3">
      <c r="A891" s="831">
        <v>17</v>
      </c>
      <c r="B891" s="832" t="s">
        <v>2428</v>
      </c>
      <c r="C891" s="832" t="s">
        <v>2434</v>
      </c>
      <c r="D891" s="833" t="s">
        <v>5256</v>
      </c>
      <c r="E891" s="834" t="s">
        <v>2458</v>
      </c>
      <c r="F891" s="832" t="s">
        <v>2429</v>
      </c>
      <c r="G891" s="832" t="s">
        <v>2959</v>
      </c>
      <c r="H891" s="832" t="s">
        <v>596</v>
      </c>
      <c r="I891" s="832" t="s">
        <v>2960</v>
      </c>
      <c r="J891" s="832" t="s">
        <v>2961</v>
      </c>
      <c r="K891" s="832" t="s">
        <v>2962</v>
      </c>
      <c r="L891" s="835">
        <v>294.45</v>
      </c>
      <c r="M891" s="835">
        <v>588.9</v>
      </c>
      <c r="N891" s="832">
        <v>2</v>
      </c>
      <c r="O891" s="836">
        <v>1.5</v>
      </c>
      <c r="P891" s="835">
        <v>588.9</v>
      </c>
      <c r="Q891" s="837">
        <v>1</v>
      </c>
      <c r="R891" s="832">
        <v>2</v>
      </c>
      <c r="S891" s="837">
        <v>1</v>
      </c>
      <c r="T891" s="836">
        <v>1.5</v>
      </c>
      <c r="U891" s="838">
        <v>1</v>
      </c>
    </row>
    <row r="892" spans="1:21" ht="14.4" customHeight="1" x14ac:dyDescent="0.3">
      <c r="A892" s="831">
        <v>17</v>
      </c>
      <c r="B892" s="832" t="s">
        <v>2428</v>
      </c>
      <c r="C892" s="832" t="s">
        <v>2434</v>
      </c>
      <c r="D892" s="833" t="s">
        <v>5256</v>
      </c>
      <c r="E892" s="834" t="s">
        <v>2458</v>
      </c>
      <c r="F892" s="832" t="s">
        <v>2429</v>
      </c>
      <c r="G892" s="832" t="s">
        <v>2963</v>
      </c>
      <c r="H892" s="832" t="s">
        <v>596</v>
      </c>
      <c r="I892" s="832" t="s">
        <v>2967</v>
      </c>
      <c r="J892" s="832" t="s">
        <v>2968</v>
      </c>
      <c r="K892" s="832" t="s">
        <v>2969</v>
      </c>
      <c r="L892" s="835">
        <v>132.63</v>
      </c>
      <c r="M892" s="835">
        <v>132.63</v>
      </c>
      <c r="N892" s="832">
        <v>1</v>
      </c>
      <c r="O892" s="836">
        <v>0.5</v>
      </c>
      <c r="P892" s="835">
        <v>132.63</v>
      </c>
      <c r="Q892" s="837">
        <v>1</v>
      </c>
      <c r="R892" s="832">
        <v>1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17</v>
      </c>
      <c r="B893" s="832" t="s">
        <v>2428</v>
      </c>
      <c r="C893" s="832" t="s">
        <v>2434</v>
      </c>
      <c r="D893" s="833" t="s">
        <v>5256</v>
      </c>
      <c r="E893" s="834" t="s">
        <v>2458</v>
      </c>
      <c r="F893" s="832" t="s">
        <v>2429</v>
      </c>
      <c r="G893" s="832" t="s">
        <v>2963</v>
      </c>
      <c r="H893" s="832" t="s">
        <v>596</v>
      </c>
      <c r="I893" s="832" t="s">
        <v>3802</v>
      </c>
      <c r="J893" s="832" t="s">
        <v>2965</v>
      </c>
      <c r="K893" s="832" t="s">
        <v>3803</v>
      </c>
      <c r="L893" s="835">
        <v>19.89</v>
      </c>
      <c r="M893" s="835">
        <v>59.67</v>
      </c>
      <c r="N893" s="832">
        <v>3</v>
      </c>
      <c r="O893" s="836">
        <v>1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17</v>
      </c>
      <c r="B894" s="832" t="s">
        <v>2428</v>
      </c>
      <c r="C894" s="832" t="s">
        <v>2434</v>
      </c>
      <c r="D894" s="833" t="s">
        <v>5256</v>
      </c>
      <c r="E894" s="834" t="s">
        <v>2458</v>
      </c>
      <c r="F894" s="832" t="s">
        <v>2429</v>
      </c>
      <c r="G894" s="832" t="s">
        <v>2970</v>
      </c>
      <c r="H894" s="832" t="s">
        <v>596</v>
      </c>
      <c r="I894" s="832" t="s">
        <v>2971</v>
      </c>
      <c r="J894" s="832" t="s">
        <v>2972</v>
      </c>
      <c r="K894" s="832" t="s">
        <v>1121</v>
      </c>
      <c r="L894" s="835">
        <v>76.069999999999993</v>
      </c>
      <c r="M894" s="835">
        <v>760.69999999999993</v>
      </c>
      <c r="N894" s="832">
        <v>10</v>
      </c>
      <c r="O894" s="836">
        <v>3.5</v>
      </c>
      <c r="P894" s="835">
        <v>608.55999999999995</v>
      </c>
      <c r="Q894" s="837">
        <v>0.8</v>
      </c>
      <c r="R894" s="832">
        <v>8</v>
      </c>
      <c r="S894" s="837">
        <v>0.8</v>
      </c>
      <c r="T894" s="836">
        <v>3</v>
      </c>
      <c r="U894" s="838">
        <v>0.8571428571428571</v>
      </c>
    </row>
    <row r="895" spans="1:21" ht="14.4" customHeight="1" x14ac:dyDescent="0.3">
      <c r="A895" s="831">
        <v>17</v>
      </c>
      <c r="B895" s="832" t="s">
        <v>2428</v>
      </c>
      <c r="C895" s="832" t="s">
        <v>2434</v>
      </c>
      <c r="D895" s="833" t="s">
        <v>5256</v>
      </c>
      <c r="E895" s="834" t="s">
        <v>2458</v>
      </c>
      <c r="F895" s="832" t="s">
        <v>2429</v>
      </c>
      <c r="G895" s="832" t="s">
        <v>2593</v>
      </c>
      <c r="H895" s="832" t="s">
        <v>596</v>
      </c>
      <c r="I895" s="832" t="s">
        <v>3804</v>
      </c>
      <c r="J895" s="832" t="s">
        <v>2595</v>
      </c>
      <c r="K895" s="832" t="s">
        <v>3805</v>
      </c>
      <c r="L895" s="835">
        <v>339.47</v>
      </c>
      <c r="M895" s="835">
        <v>1018.4100000000001</v>
      </c>
      <c r="N895" s="832">
        <v>3</v>
      </c>
      <c r="O895" s="836">
        <v>0.5</v>
      </c>
      <c r="P895" s="835">
        <v>1018.4100000000001</v>
      </c>
      <c r="Q895" s="837">
        <v>1</v>
      </c>
      <c r="R895" s="832">
        <v>3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17</v>
      </c>
      <c r="B896" s="832" t="s">
        <v>2428</v>
      </c>
      <c r="C896" s="832" t="s">
        <v>2434</v>
      </c>
      <c r="D896" s="833" t="s">
        <v>5256</v>
      </c>
      <c r="E896" s="834" t="s">
        <v>2458</v>
      </c>
      <c r="F896" s="832" t="s">
        <v>2429</v>
      </c>
      <c r="G896" s="832" t="s">
        <v>2593</v>
      </c>
      <c r="H896" s="832" t="s">
        <v>596</v>
      </c>
      <c r="I896" s="832" t="s">
        <v>2599</v>
      </c>
      <c r="J896" s="832" t="s">
        <v>2595</v>
      </c>
      <c r="K896" s="832" t="s">
        <v>2600</v>
      </c>
      <c r="L896" s="835">
        <v>339.47</v>
      </c>
      <c r="M896" s="835">
        <v>1018.4100000000001</v>
      </c>
      <c r="N896" s="832">
        <v>3</v>
      </c>
      <c r="O896" s="836">
        <v>2</v>
      </c>
      <c r="P896" s="835">
        <v>1018.4100000000001</v>
      </c>
      <c r="Q896" s="837">
        <v>1</v>
      </c>
      <c r="R896" s="832">
        <v>3</v>
      </c>
      <c r="S896" s="837">
        <v>1</v>
      </c>
      <c r="T896" s="836">
        <v>2</v>
      </c>
      <c r="U896" s="838">
        <v>1</v>
      </c>
    </row>
    <row r="897" spans="1:21" ht="14.4" customHeight="1" x14ac:dyDescent="0.3">
      <c r="A897" s="831">
        <v>17</v>
      </c>
      <c r="B897" s="832" t="s">
        <v>2428</v>
      </c>
      <c r="C897" s="832" t="s">
        <v>2434</v>
      </c>
      <c r="D897" s="833" t="s">
        <v>5256</v>
      </c>
      <c r="E897" s="834" t="s">
        <v>2458</v>
      </c>
      <c r="F897" s="832" t="s">
        <v>2429</v>
      </c>
      <c r="G897" s="832" t="s">
        <v>3806</v>
      </c>
      <c r="H897" s="832" t="s">
        <v>596</v>
      </c>
      <c r="I897" s="832" t="s">
        <v>3807</v>
      </c>
      <c r="J897" s="832" t="s">
        <v>3808</v>
      </c>
      <c r="K897" s="832" t="s">
        <v>3809</v>
      </c>
      <c r="L897" s="835">
        <v>0</v>
      </c>
      <c r="M897" s="835">
        <v>0</v>
      </c>
      <c r="N897" s="832">
        <v>1</v>
      </c>
      <c r="O897" s="836">
        <v>1</v>
      </c>
      <c r="P897" s="835"/>
      <c r="Q897" s="837"/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17</v>
      </c>
      <c r="B898" s="832" t="s">
        <v>2428</v>
      </c>
      <c r="C898" s="832" t="s">
        <v>2434</v>
      </c>
      <c r="D898" s="833" t="s">
        <v>5256</v>
      </c>
      <c r="E898" s="834" t="s">
        <v>2458</v>
      </c>
      <c r="F898" s="832" t="s">
        <v>2429</v>
      </c>
      <c r="G898" s="832" t="s">
        <v>2623</v>
      </c>
      <c r="H898" s="832" t="s">
        <v>596</v>
      </c>
      <c r="I898" s="832" t="s">
        <v>2627</v>
      </c>
      <c r="J898" s="832" t="s">
        <v>2628</v>
      </c>
      <c r="K898" s="832" t="s">
        <v>2629</v>
      </c>
      <c r="L898" s="835">
        <v>74.64</v>
      </c>
      <c r="M898" s="835">
        <v>373.2</v>
      </c>
      <c r="N898" s="832">
        <v>5</v>
      </c>
      <c r="O898" s="836">
        <v>0.5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17</v>
      </c>
      <c r="B899" s="832" t="s">
        <v>2428</v>
      </c>
      <c r="C899" s="832" t="s">
        <v>2434</v>
      </c>
      <c r="D899" s="833" t="s">
        <v>5256</v>
      </c>
      <c r="E899" s="834" t="s">
        <v>2458</v>
      </c>
      <c r="F899" s="832" t="s">
        <v>2429</v>
      </c>
      <c r="G899" s="832" t="s">
        <v>2623</v>
      </c>
      <c r="H899" s="832" t="s">
        <v>596</v>
      </c>
      <c r="I899" s="832" t="s">
        <v>2630</v>
      </c>
      <c r="J899" s="832" t="s">
        <v>2628</v>
      </c>
      <c r="K899" s="832" t="s">
        <v>2631</v>
      </c>
      <c r="L899" s="835">
        <v>82.31</v>
      </c>
      <c r="M899" s="835">
        <v>2798.54</v>
      </c>
      <c r="N899" s="832">
        <v>34</v>
      </c>
      <c r="O899" s="836">
        <v>3.5</v>
      </c>
      <c r="P899" s="835">
        <v>987.72</v>
      </c>
      <c r="Q899" s="837">
        <v>0.35294117647058826</v>
      </c>
      <c r="R899" s="832">
        <v>12</v>
      </c>
      <c r="S899" s="837">
        <v>0.35294117647058826</v>
      </c>
      <c r="T899" s="836">
        <v>1</v>
      </c>
      <c r="U899" s="838">
        <v>0.2857142857142857</v>
      </c>
    </row>
    <row r="900" spans="1:21" ht="14.4" customHeight="1" x14ac:dyDescent="0.3">
      <c r="A900" s="831">
        <v>17</v>
      </c>
      <c r="B900" s="832" t="s">
        <v>2428</v>
      </c>
      <c r="C900" s="832" t="s">
        <v>2434</v>
      </c>
      <c r="D900" s="833" t="s">
        <v>5256</v>
      </c>
      <c r="E900" s="834" t="s">
        <v>2458</v>
      </c>
      <c r="F900" s="832" t="s">
        <v>2429</v>
      </c>
      <c r="G900" s="832" t="s">
        <v>2623</v>
      </c>
      <c r="H900" s="832" t="s">
        <v>596</v>
      </c>
      <c r="I900" s="832" t="s">
        <v>2985</v>
      </c>
      <c r="J900" s="832" t="s">
        <v>2984</v>
      </c>
      <c r="K900" s="832" t="s">
        <v>2986</v>
      </c>
      <c r="L900" s="835">
        <v>205.8</v>
      </c>
      <c r="M900" s="835">
        <v>617.40000000000009</v>
      </c>
      <c r="N900" s="832">
        <v>3</v>
      </c>
      <c r="O900" s="836">
        <v>0.5</v>
      </c>
      <c r="P900" s="835">
        <v>617.40000000000009</v>
      </c>
      <c r="Q900" s="837">
        <v>1</v>
      </c>
      <c r="R900" s="832">
        <v>3</v>
      </c>
      <c r="S900" s="837">
        <v>1</v>
      </c>
      <c r="T900" s="836">
        <v>0.5</v>
      </c>
      <c r="U900" s="838">
        <v>1</v>
      </c>
    </row>
    <row r="901" spans="1:21" ht="14.4" customHeight="1" x14ac:dyDescent="0.3">
      <c r="A901" s="831">
        <v>17</v>
      </c>
      <c r="B901" s="832" t="s">
        <v>2428</v>
      </c>
      <c r="C901" s="832" t="s">
        <v>2434</v>
      </c>
      <c r="D901" s="833" t="s">
        <v>5256</v>
      </c>
      <c r="E901" s="834" t="s">
        <v>2458</v>
      </c>
      <c r="F901" s="832" t="s">
        <v>2429</v>
      </c>
      <c r="G901" s="832" t="s">
        <v>2995</v>
      </c>
      <c r="H901" s="832" t="s">
        <v>596</v>
      </c>
      <c r="I901" s="832" t="s">
        <v>2996</v>
      </c>
      <c r="J901" s="832" t="s">
        <v>2997</v>
      </c>
      <c r="K901" s="832" t="s">
        <v>2998</v>
      </c>
      <c r="L901" s="835">
        <v>56.63</v>
      </c>
      <c r="M901" s="835">
        <v>566.30000000000007</v>
      </c>
      <c r="N901" s="832">
        <v>10</v>
      </c>
      <c r="O901" s="836">
        <v>1</v>
      </c>
      <c r="P901" s="835">
        <v>566.30000000000007</v>
      </c>
      <c r="Q901" s="837">
        <v>1</v>
      </c>
      <c r="R901" s="832">
        <v>10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17</v>
      </c>
      <c r="B902" s="832" t="s">
        <v>2428</v>
      </c>
      <c r="C902" s="832" t="s">
        <v>2434</v>
      </c>
      <c r="D902" s="833" t="s">
        <v>5256</v>
      </c>
      <c r="E902" s="834" t="s">
        <v>2458</v>
      </c>
      <c r="F902" s="832" t="s">
        <v>2429</v>
      </c>
      <c r="G902" s="832" t="s">
        <v>2632</v>
      </c>
      <c r="H902" s="832" t="s">
        <v>596</v>
      </c>
      <c r="I902" s="832" t="s">
        <v>2633</v>
      </c>
      <c r="J902" s="832" t="s">
        <v>1563</v>
      </c>
      <c r="K902" s="832" t="s">
        <v>2634</v>
      </c>
      <c r="L902" s="835">
        <v>24.37</v>
      </c>
      <c r="M902" s="835">
        <v>170.59</v>
      </c>
      <c r="N902" s="832">
        <v>7</v>
      </c>
      <c r="O902" s="836">
        <v>3</v>
      </c>
      <c r="P902" s="835">
        <v>48.74</v>
      </c>
      <c r="Q902" s="837">
        <v>0.2857142857142857</v>
      </c>
      <c r="R902" s="832">
        <v>2</v>
      </c>
      <c r="S902" s="837">
        <v>0.2857142857142857</v>
      </c>
      <c r="T902" s="836">
        <v>1</v>
      </c>
      <c r="U902" s="838">
        <v>0.33333333333333331</v>
      </c>
    </row>
    <row r="903" spans="1:21" ht="14.4" customHeight="1" x14ac:dyDescent="0.3">
      <c r="A903" s="831">
        <v>17</v>
      </c>
      <c r="B903" s="832" t="s">
        <v>2428</v>
      </c>
      <c r="C903" s="832" t="s">
        <v>2434</v>
      </c>
      <c r="D903" s="833" t="s">
        <v>5256</v>
      </c>
      <c r="E903" s="834" t="s">
        <v>2458</v>
      </c>
      <c r="F903" s="832" t="s">
        <v>2429</v>
      </c>
      <c r="G903" s="832" t="s">
        <v>2632</v>
      </c>
      <c r="H903" s="832" t="s">
        <v>596</v>
      </c>
      <c r="I903" s="832" t="s">
        <v>2999</v>
      </c>
      <c r="J903" s="832" t="s">
        <v>1563</v>
      </c>
      <c r="K903" s="832" t="s">
        <v>1903</v>
      </c>
      <c r="L903" s="835">
        <v>38.590000000000003</v>
      </c>
      <c r="M903" s="835">
        <v>231.54000000000002</v>
      </c>
      <c r="N903" s="832">
        <v>6</v>
      </c>
      <c r="O903" s="836">
        <v>0.5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17</v>
      </c>
      <c r="B904" s="832" t="s">
        <v>2428</v>
      </c>
      <c r="C904" s="832" t="s">
        <v>2434</v>
      </c>
      <c r="D904" s="833" t="s">
        <v>5256</v>
      </c>
      <c r="E904" s="834" t="s">
        <v>2458</v>
      </c>
      <c r="F904" s="832" t="s">
        <v>2429</v>
      </c>
      <c r="G904" s="832" t="s">
        <v>2635</v>
      </c>
      <c r="H904" s="832" t="s">
        <v>596</v>
      </c>
      <c r="I904" s="832" t="s">
        <v>2636</v>
      </c>
      <c r="J904" s="832" t="s">
        <v>2637</v>
      </c>
      <c r="K904" s="832" t="s">
        <v>2638</v>
      </c>
      <c r="L904" s="835">
        <v>300.33</v>
      </c>
      <c r="M904" s="835">
        <v>1501.65</v>
      </c>
      <c r="N904" s="832">
        <v>5</v>
      </c>
      <c r="O904" s="836">
        <v>3</v>
      </c>
      <c r="P904" s="835">
        <v>900.99</v>
      </c>
      <c r="Q904" s="837">
        <v>0.6</v>
      </c>
      <c r="R904" s="832">
        <v>3</v>
      </c>
      <c r="S904" s="837">
        <v>0.6</v>
      </c>
      <c r="T904" s="836">
        <v>1.5</v>
      </c>
      <c r="U904" s="838">
        <v>0.5</v>
      </c>
    </row>
    <row r="905" spans="1:21" ht="14.4" customHeight="1" x14ac:dyDescent="0.3">
      <c r="A905" s="831">
        <v>17</v>
      </c>
      <c r="B905" s="832" t="s">
        <v>2428</v>
      </c>
      <c r="C905" s="832" t="s">
        <v>2434</v>
      </c>
      <c r="D905" s="833" t="s">
        <v>5256</v>
      </c>
      <c r="E905" s="834" t="s">
        <v>2458</v>
      </c>
      <c r="F905" s="832" t="s">
        <v>2429</v>
      </c>
      <c r="G905" s="832" t="s">
        <v>2653</v>
      </c>
      <c r="H905" s="832" t="s">
        <v>596</v>
      </c>
      <c r="I905" s="832" t="s">
        <v>2656</v>
      </c>
      <c r="J905" s="832" t="s">
        <v>1180</v>
      </c>
      <c r="K905" s="832" t="s">
        <v>2657</v>
      </c>
      <c r="L905" s="835">
        <v>52.75</v>
      </c>
      <c r="M905" s="835">
        <v>52.75</v>
      </c>
      <c r="N905" s="832">
        <v>1</v>
      </c>
      <c r="O905" s="836">
        <v>1</v>
      </c>
      <c r="P905" s="835">
        <v>52.75</v>
      </c>
      <c r="Q905" s="837">
        <v>1</v>
      </c>
      <c r="R905" s="832">
        <v>1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17</v>
      </c>
      <c r="B906" s="832" t="s">
        <v>2428</v>
      </c>
      <c r="C906" s="832" t="s">
        <v>2434</v>
      </c>
      <c r="D906" s="833" t="s">
        <v>5256</v>
      </c>
      <c r="E906" s="834" t="s">
        <v>2458</v>
      </c>
      <c r="F906" s="832" t="s">
        <v>2429</v>
      </c>
      <c r="G906" s="832" t="s">
        <v>2653</v>
      </c>
      <c r="H906" s="832" t="s">
        <v>596</v>
      </c>
      <c r="I906" s="832" t="s">
        <v>2658</v>
      </c>
      <c r="J906" s="832" t="s">
        <v>2659</v>
      </c>
      <c r="K906" s="832" t="s">
        <v>2660</v>
      </c>
      <c r="L906" s="835">
        <v>52.75</v>
      </c>
      <c r="M906" s="835">
        <v>158.25</v>
      </c>
      <c r="N906" s="832">
        <v>3</v>
      </c>
      <c r="O906" s="836">
        <v>2</v>
      </c>
      <c r="P906" s="835">
        <v>105.5</v>
      </c>
      <c r="Q906" s="837">
        <v>0.66666666666666663</v>
      </c>
      <c r="R906" s="832">
        <v>2</v>
      </c>
      <c r="S906" s="837">
        <v>0.66666666666666663</v>
      </c>
      <c r="T906" s="836">
        <v>1.5</v>
      </c>
      <c r="U906" s="838">
        <v>0.75</v>
      </c>
    </row>
    <row r="907" spans="1:21" ht="14.4" customHeight="1" x14ac:dyDescent="0.3">
      <c r="A907" s="831">
        <v>17</v>
      </c>
      <c r="B907" s="832" t="s">
        <v>2428</v>
      </c>
      <c r="C907" s="832" t="s">
        <v>2434</v>
      </c>
      <c r="D907" s="833" t="s">
        <v>5256</v>
      </c>
      <c r="E907" s="834" t="s">
        <v>2458</v>
      </c>
      <c r="F907" s="832" t="s">
        <v>2429</v>
      </c>
      <c r="G907" s="832" t="s">
        <v>2653</v>
      </c>
      <c r="H907" s="832" t="s">
        <v>596</v>
      </c>
      <c r="I907" s="832" t="s">
        <v>3663</v>
      </c>
      <c r="J907" s="832" t="s">
        <v>668</v>
      </c>
      <c r="K907" s="832" t="s">
        <v>3352</v>
      </c>
      <c r="L907" s="835">
        <v>0</v>
      </c>
      <c r="M907" s="835">
        <v>0</v>
      </c>
      <c r="N907" s="832">
        <v>1</v>
      </c>
      <c r="O907" s="836">
        <v>0.5</v>
      </c>
      <c r="P907" s="835">
        <v>0</v>
      </c>
      <c r="Q907" s="837"/>
      <c r="R907" s="832">
        <v>1</v>
      </c>
      <c r="S907" s="837">
        <v>1</v>
      </c>
      <c r="T907" s="836">
        <v>0.5</v>
      </c>
      <c r="U907" s="838">
        <v>1</v>
      </c>
    </row>
    <row r="908" spans="1:21" ht="14.4" customHeight="1" x14ac:dyDescent="0.3">
      <c r="A908" s="831">
        <v>17</v>
      </c>
      <c r="B908" s="832" t="s">
        <v>2428</v>
      </c>
      <c r="C908" s="832" t="s">
        <v>2434</v>
      </c>
      <c r="D908" s="833" t="s">
        <v>5256</v>
      </c>
      <c r="E908" s="834" t="s">
        <v>2458</v>
      </c>
      <c r="F908" s="832" t="s">
        <v>2429</v>
      </c>
      <c r="G908" s="832" t="s">
        <v>2662</v>
      </c>
      <c r="H908" s="832" t="s">
        <v>596</v>
      </c>
      <c r="I908" s="832" t="s">
        <v>2663</v>
      </c>
      <c r="J908" s="832" t="s">
        <v>2664</v>
      </c>
      <c r="K908" s="832" t="s">
        <v>2665</v>
      </c>
      <c r="L908" s="835">
        <v>88.76</v>
      </c>
      <c r="M908" s="835">
        <v>177.52</v>
      </c>
      <c r="N908" s="832">
        <v>2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17</v>
      </c>
      <c r="B909" s="832" t="s">
        <v>2428</v>
      </c>
      <c r="C909" s="832" t="s">
        <v>2434</v>
      </c>
      <c r="D909" s="833" t="s">
        <v>5256</v>
      </c>
      <c r="E909" s="834" t="s">
        <v>2458</v>
      </c>
      <c r="F909" s="832" t="s">
        <v>2429</v>
      </c>
      <c r="G909" s="832" t="s">
        <v>2666</v>
      </c>
      <c r="H909" s="832" t="s">
        <v>596</v>
      </c>
      <c r="I909" s="832" t="s">
        <v>2667</v>
      </c>
      <c r="J909" s="832" t="s">
        <v>2668</v>
      </c>
      <c r="K909" s="832" t="s">
        <v>2669</v>
      </c>
      <c r="L909" s="835">
        <v>366.31</v>
      </c>
      <c r="M909" s="835">
        <v>4029.41</v>
      </c>
      <c r="N909" s="832">
        <v>11</v>
      </c>
      <c r="O909" s="836">
        <v>3.5</v>
      </c>
      <c r="P909" s="835">
        <v>3296.79</v>
      </c>
      <c r="Q909" s="837">
        <v>0.81818181818181823</v>
      </c>
      <c r="R909" s="832">
        <v>9</v>
      </c>
      <c r="S909" s="837">
        <v>0.81818181818181823</v>
      </c>
      <c r="T909" s="836">
        <v>3</v>
      </c>
      <c r="U909" s="838">
        <v>0.8571428571428571</v>
      </c>
    </row>
    <row r="910" spans="1:21" ht="14.4" customHeight="1" x14ac:dyDescent="0.3">
      <c r="A910" s="831">
        <v>17</v>
      </c>
      <c r="B910" s="832" t="s">
        <v>2428</v>
      </c>
      <c r="C910" s="832" t="s">
        <v>2434</v>
      </c>
      <c r="D910" s="833" t="s">
        <v>5256</v>
      </c>
      <c r="E910" s="834" t="s">
        <v>2458</v>
      </c>
      <c r="F910" s="832" t="s">
        <v>2429</v>
      </c>
      <c r="G910" s="832" t="s">
        <v>2666</v>
      </c>
      <c r="H910" s="832" t="s">
        <v>649</v>
      </c>
      <c r="I910" s="832" t="s">
        <v>2318</v>
      </c>
      <c r="J910" s="832" t="s">
        <v>2084</v>
      </c>
      <c r="K910" s="832" t="s">
        <v>2319</v>
      </c>
      <c r="L910" s="835">
        <v>366.31</v>
      </c>
      <c r="M910" s="835">
        <v>17216.570000000003</v>
      </c>
      <c r="N910" s="832">
        <v>47</v>
      </c>
      <c r="O910" s="836">
        <v>16</v>
      </c>
      <c r="P910" s="835">
        <v>14286.090000000004</v>
      </c>
      <c r="Q910" s="837">
        <v>0.82978723404255328</v>
      </c>
      <c r="R910" s="832">
        <v>39</v>
      </c>
      <c r="S910" s="837">
        <v>0.82978723404255317</v>
      </c>
      <c r="T910" s="836">
        <v>13</v>
      </c>
      <c r="U910" s="838">
        <v>0.8125</v>
      </c>
    </row>
    <row r="911" spans="1:21" ht="14.4" customHeight="1" x14ac:dyDescent="0.3">
      <c r="A911" s="831">
        <v>17</v>
      </c>
      <c r="B911" s="832" t="s">
        <v>2428</v>
      </c>
      <c r="C911" s="832" t="s">
        <v>2434</v>
      </c>
      <c r="D911" s="833" t="s">
        <v>5256</v>
      </c>
      <c r="E911" s="834" t="s">
        <v>2458</v>
      </c>
      <c r="F911" s="832" t="s">
        <v>2429</v>
      </c>
      <c r="G911" s="832" t="s">
        <v>2673</v>
      </c>
      <c r="H911" s="832" t="s">
        <v>649</v>
      </c>
      <c r="I911" s="832" t="s">
        <v>2202</v>
      </c>
      <c r="J911" s="832" t="s">
        <v>2088</v>
      </c>
      <c r="K911" s="832" t="s">
        <v>2203</v>
      </c>
      <c r="L911" s="835">
        <v>516.71</v>
      </c>
      <c r="M911" s="835">
        <v>45987.189999999988</v>
      </c>
      <c r="N911" s="832">
        <v>89</v>
      </c>
      <c r="O911" s="836">
        <v>27.5</v>
      </c>
      <c r="P911" s="835">
        <v>26868.919999999991</v>
      </c>
      <c r="Q911" s="837">
        <v>0.5842696629213483</v>
      </c>
      <c r="R911" s="832">
        <v>52</v>
      </c>
      <c r="S911" s="837">
        <v>0.5842696629213483</v>
      </c>
      <c r="T911" s="836">
        <v>15</v>
      </c>
      <c r="U911" s="838">
        <v>0.54545454545454541</v>
      </c>
    </row>
    <row r="912" spans="1:21" ht="14.4" customHeight="1" x14ac:dyDescent="0.3">
      <c r="A912" s="831">
        <v>17</v>
      </c>
      <c r="B912" s="832" t="s">
        <v>2428</v>
      </c>
      <c r="C912" s="832" t="s">
        <v>2434</v>
      </c>
      <c r="D912" s="833" t="s">
        <v>5256</v>
      </c>
      <c r="E912" s="834" t="s">
        <v>2458</v>
      </c>
      <c r="F912" s="832" t="s">
        <v>2429</v>
      </c>
      <c r="G912" s="832" t="s">
        <v>2673</v>
      </c>
      <c r="H912" s="832" t="s">
        <v>649</v>
      </c>
      <c r="I912" s="832" t="s">
        <v>2674</v>
      </c>
      <c r="J912" s="832" t="s">
        <v>2088</v>
      </c>
      <c r="K912" s="832" t="s">
        <v>2675</v>
      </c>
      <c r="L912" s="835">
        <v>55.37</v>
      </c>
      <c r="M912" s="835">
        <v>719.81</v>
      </c>
      <c r="N912" s="832">
        <v>13</v>
      </c>
      <c r="O912" s="836">
        <v>3.5</v>
      </c>
      <c r="P912" s="835">
        <v>498.32999999999993</v>
      </c>
      <c r="Q912" s="837">
        <v>0.69230769230769229</v>
      </c>
      <c r="R912" s="832">
        <v>9</v>
      </c>
      <c r="S912" s="837">
        <v>0.69230769230769229</v>
      </c>
      <c r="T912" s="836">
        <v>2.5</v>
      </c>
      <c r="U912" s="838">
        <v>0.7142857142857143</v>
      </c>
    </row>
    <row r="913" spans="1:21" ht="14.4" customHeight="1" x14ac:dyDescent="0.3">
      <c r="A913" s="831">
        <v>17</v>
      </c>
      <c r="B913" s="832" t="s">
        <v>2428</v>
      </c>
      <c r="C913" s="832" t="s">
        <v>2434</v>
      </c>
      <c r="D913" s="833" t="s">
        <v>5256</v>
      </c>
      <c r="E913" s="834" t="s">
        <v>2458</v>
      </c>
      <c r="F913" s="832" t="s">
        <v>2429</v>
      </c>
      <c r="G913" s="832" t="s">
        <v>2673</v>
      </c>
      <c r="H913" s="832" t="s">
        <v>649</v>
      </c>
      <c r="I913" s="832" t="s">
        <v>2087</v>
      </c>
      <c r="J913" s="832" t="s">
        <v>2088</v>
      </c>
      <c r="K913" s="832" t="s">
        <v>2089</v>
      </c>
      <c r="L913" s="835">
        <v>110.73</v>
      </c>
      <c r="M913" s="835">
        <v>5979.42</v>
      </c>
      <c r="N913" s="832">
        <v>54</v>
      </c>
      <c r="O913" s="836">
        <v>12</v>
      </c>
      <c r="P913" s="835">
        <v>3543.36</v>
      </c>
      <c r="Q913" s="837">
        <v>0.59259259259259256</v>
      </c>
      <c r="R913" s="832">
        <v>32</v>
      </c>
      <c r="S913" s="837">
        <v>0.59259259259259256</v>
      </c>
      <c r="T913" s="836">
        <v>7</v>
      </c>
      <c r="U913" s="838">
        <v>0.58333333333333337</v>
      </c>
    </row>
    <row r="914" spans="1:21" ht="14.4" customHeight="1" x14ac:dyDescent="0.3">
      <c r="A914" s="831">
        <v>17</v>
      </c>
      <c r="B914" s="832" t="s">
        <v>2428</v>
      </c>
      <c r="C914" s="832" t="s">
        <v>2434</v>
      </c>
      <c r="D914" s="833" t="s">
        <v>5256</v>
      </c>
      <c r="E914" s="834" t="s">
        <v>2458</v>
      </c>
      <c r="F914" s="832" t="s">
        <v>2429</v>
      </c>
      <c r="G914" s="832" t="s">
        <v>2673</v>
      </c>
      <c r="H914" s="832" t="s">
        <v>596</v>
      </c>
      <c r="I914" s="832" t="s">
        <v>3228</v>
      </c>
      <c r="J914" s="832" t="s">
        <v>3229</v>
      </c>
      <c r="K914" s="832" t="s">
        <v>3230</v>
      </c>
      <c r="L914" s="835">
        <v>79.09</v>
      </c>
      <c r="M914" s="835">
        <v>237.27</v>
      </c>
      <c r="N914" s="832">
        <v>3</v>
      </c>
      <c r="O914" s="836">
        <v>0.5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17</v>
      </c>
      <c r="B915" s="832" t="s">
        <v>2428</v>
      </c>
      <c r="C915" s="832" t="s">
        <v>2434</v>
      </c>
      <c r="D915" s="833" t="s">
        <v>5256</v>
      </c>
      <c r="E915" s="834" t="s">
        <v>2458</v>
      </c>
      <c r="F915" s="832" t="s">
        <v>2429</v>
      </c>
      <c r="G915" s="832" t="s">
        <v>2673</v>
      </c>
      <c r="H915" s="832" t="s">
        <v>596</v>
      </c>
      <c r="I915" s="832" t="s">
        <v>3231</v>
      </c>
      <c r="J915" s="832" t="s">
        <v>3229</v>
      </c>
      <c r="K915" s="832" t="s">
        <v>1121</v>
      </c>
      <c r="L915" s="835">
        <v>527.26</v>
      </c>
      <c r="M915" s="835">
        <v>527.26</v>
      </c>
      <c r="N915" s="832">
        <v>1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17</v>
      </c>
      <c r="B916" s="832" t="s">
        <v>2428</v>
      </c>
      <c r="C916" s="832" t="s">
        <v>2434</v>
      </c>
      <c r="D916" s="833" t="s">
        <v>5256</v>
      </c>
      <c r="E916" s="834" t="s">
        <v>2458</v>
      </c>
      <c r="F916" s="832" t="s">
        <v>2429</v>
      </c>
      <c r="G916" s="832" t="s">
        <v>2673</v>
      </c>
      <c r="H916" s="832" t="s">
        <v>596</v>
      </c>
      <c r="I916" s="832" t="s">
        <v>3810</v>
      </c>
      <c r="J916" s="832" t="s">
        <v>3811</v>
      </c>
      <c r="K916" s="832" t="s">
        <v>1121</v>
      </c>
      <c r="L916" s="835">
        <v>527.26</v>
      </c>
      <c r="M916" s="835">
        <v>1581.78</v>
      </c>
      <c r="N916" s="832">
        <v>3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17</v>
      </c>
      <c r="B917" s="832" t="s">
        <v>2428</v>
      </c>
      <c r="C917" s="832" t="s">
        <v>2434</v>
      </c>
      <c r="D917" s="833" t="s">
        <v>5256</v>
      </c>
      <c r="E917" s="834" t="s">
        <v>2458</v>
      </c>
      <c r="F917" s="832" t="s">
        <v>2429</v>
      </c>
      <c r="G917" s="832" t="s">
        <v>2673</v>
      </c>
      <c r="H917" s="832" t="s">
        <v>596</v>
      </c>
      <c r="I917" s="832" t="s">
        <v>3812</v>
      </c>
      <c r="J917" s="832" t="s">
        <v>3813</v>
      </c>
      <c r="K917" s="832" t="s">
        <v>2708</v>
      </c>
      <c r="L917" s="835">
        <v>158.16999999999999</v>
      </c>
      <c r="M917" s="835">
        <v>474.51</v>
      </c>
      <c r="N917" s="832">
        <v>3</v>
      </c>
      <c r="O917" s="836">
        <v>0.5</v>
      </c>
      <c r="P917" s="835">
        <v>474.51</v>
      </c>
      <c r="Q917" s="837">
        <v>1</v>
      </c>
      <c r="R917" s="832">
        <v>3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17</v>
      </c>
      <c r="B918" s="832" t="s">
        <v>2428</v>
      </c>
      <c r="C918" s="832" t="s">
        <v>2434</v>
      </c>
      <c r="D918" s="833" t="s">
        <v>5256</v>
      </c>
      <c r="E918" s="834" t="s">
        <v>2458</v>
      </c>
      <c r="F918" s="832" t="s">
        <v>2429</v>
      </c>
      <c r="G918" s="832" t="s">
        <v>2673</v>
      </c>
      <c r="H918" s="832" t="s">
        <v>596</v>
      </c>
      <c r="I918" s="832" t="s">
        <v>3814</v>
      </c>
      <c r="J918" s="832" t="s">
        <v>3813</v>
      </c>
      <c r="K918" s="832" t="s">
        <v>3230</v>
      </c>
      <c r="L918" s="835">
        <v>79.09</v>
      </c>
      <c r="M918" s="835">
        <v>237.27</v>
      </c>
      <c r="N918" s="832">
        <v>3</v>
      </c>
      <c r="O918" s="836">
        <v>0.5</v>
      </c>
      <c r="P918" s="835">
        <v>237.27</v>
      </c>
      <c r="Q918" s="837">
        <v>1</v>
      </c>
      <c r="R918" s="832">
        <v>3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17</v>
      </c>
      <c r="B919" s="832" t="s">
        <v>2428</v>
      </c>
      <c r="C919" s="832" t="s">
        <v>2434</v>
      </c>
      <c r="D919" s="833" t="s">
        <v>5256</v>
      </c>
      <c r="E919" s="834" t="s">
        <v>2458</v>
      </c>
      <c r="F919" s="832" t="s">
        <v>2429</v>
      </c>
      <c r="G919" s="832" t="s">
        <v>2673</v>
      </c>
      <c r="H919" s="832" t="s">
        <v>596</v>
      </c>
      <c r="I919" s="832" t="s">
        <v>3815</v>
      </c>
      <c r="J919" s="832" t="s">
        <v>3229</v>
      </c>
      <c r="K919" s="832" t="s">
        <v>2140</v>
      </c>
      <c r="L919" s="835">
        <v>316.35000000000002</v>
      </c>
      <c r="M919" s="835">
        <v>1898.1000000000001</v>
      </c>
      <c r="N919" s="832">
        <v>6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17</v>
      </c>
      <c r="B920" s="832" t="s">
        <v>2428</v>
      </c>
      <c r="C920" s="832" t="s">
        <v>2434</v>
      </c>
      <c r="D920" s="833" t="s">
        <v>5256</v>
      </c>
      <c r="E920" s="834" t="s">
        <v>2458</v>
      </c>
      <c r="F920" s="832" t="s">
        <v>2429</v>
      </c>
      <c r="G920" s="832" t="s">
        <v>2676</v>
      </c>
      <c r="H920" s="832" t="s">
        <v>649</v>
      </c>
      <c r="I920" s="832" t="s">
        <v>2091</v>
      </c>
      <c r="J920" s="832" t="s">
        <v>2092</v>
      </c>
      <c r="K920" s="832" t="s">
        <v>2093</v>
      </c>
      <c r="L920" s="835">
        <v>910.2</v>
      </c>
      <c r="M920" s="835">
        <v>14563.2</v>
      </c>
      <c r="N920" s="832">
        <v>16</v>
      </c>
      <c r="O920" s="836">
        <v>7</v>
      </c>
      <c r="P920" s="835">
        <v>10922.400000000001</v>
      </c>
      <c r="Q920" s="837">
        <v>0.75000000000000011</v>
      </c>
      <c r="R920" s="832">
        <v>12</v>
      </c>
      <c r="S920" s="837">
        <v>0.75</v>
      </c>
      <c r="T920" s="836">
        <v>5.5</v>
      </c>
      <c r="U920" s="838">
        <v>0.7857142857142857</v>
      </c>
    </row>
    <row r="921" spans="1:21" ht="14.4" customHeight="1" x14ac:dyDescent="0.3">
      <c r="A921" s="831">
        <v>17</v>
      </c>
      <c r="B921" s="832" t="s">
        <v>2428</v>
      </c>
      <c r="C921" s="832" t="s">
        <v>2434</v>
      </c>
      <c r="D921" s="833" t="s">
        <v>5256</v>
      </c>
      <c r="E921" s="834" t="s">
        <v>2458</v>
      </c>
      <c r="F921" s="832" t="s">
        <v>2429</v>
      </c>
      <c r="G921" s="832" t="s">
        <v>2676</v>
      </c>
      <c r="H921" s="832" t="s">
        <v>596</v>
      </c>
      <c r="I921" s="832" t="s">
        <v>2677</v>
      </c>
      <c r="J921" s="832" t="s">
        <v>2097</v>
      </c>
      <c r="K921" s="832" t="s">
        <v>2093</v>
      </c>
      <c r="L921" s="835">
        <v>910.2</v>
      </c>
      <c r="M921" s="835">
        <v>10012.200000000001</v>
      </c>
      <c r="N921" s="832">
        <v>11</v>
      </c>
      <c r="O921" s="836">
        <v>3.5</v>
      </c>
      <c r="P921" s="835">
        <v>1820.4</v>
      </c>
      <c r="Q921" s="837">
        <v>0.18181818181818182</v>
      </c>
      <c r="R921" s="832">
        <v>2</v>
      </c>
      <c r="S921" s="837">
        <v>0.18181818181818182</v>
      </c>
      <c r="T921" s="836">
        <v>0.5</v>
      </c>
      <c r="U921" s="838">
        <v>0.14285714285714285</v>
      </c>
    </row>
    <row r="922" spans="1:21" ht="14.4" customHeight="1" x14ac:dyDescent="0.3">
      <c r="A922" s="831">
        <v>17</v>
      </c>
      <c r="B922" s="832" t="s">
        <v>2428</v>
      </c>
      <c r="C922" s="832" t="s">
        <v>2434</v>
      </c>
      <c r="D922" s="833" t="s">
        <v>5256</v>
      </c>
      <c r="E922" s="834" t="s">
        <v>2458</v>
      </c>
      <c r="F922" s="832" t="s">
        <v>2429</v>
      </c>
      <c r="G922" s="832" t="s">
        <v>2676</v>
      </c>
      <c r="H922" s="832" t="s">
        <v>596</v>
      </c>
      <c r="I922" s="832" t="s">
        <v>3232</v>
      </c>
      <c r="J922" s="832" t="s">
        <v>2097</v>
      </c>
      <c r="K922" s="832" t="s">
        <v>2095</v>
      </c>
      <c r="L922" s="835">
        <v>1820.4</v>
      </c>
      <c r="M922" s="835">
        <v>5461.2000000000007</v>
      </c>
      <c r="N922" s="832">
        <v>3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17</v>
      </c>
      <c r="B923" s="832" t="s">
        <v>2428</v>
      </c>
      <c r="C923" s="832" t="s">
        <v>2434</v>
      </c>
      <c r="D923" s="833" t="s">
        <v>5256</v>
      </c>
      <c r="E923" s="834" t="s">
        <v>2458</v>
      </c>
      <c r="F923" s="832" t="s">
        <v>2429</v>
      </c>
      <c r="G923" s="832" t="s">
        <v>2676</v>
      </c>
      <c r="H923" s="832" t="s">
        <v>596</v>
      </c>
      <c r="I923" s="832" t="s">
        <v>3032</v>
      </c>
      <c r="J923" s="832" t="s">
        <v>2679</v>
      </c>
      <c r="K923" s="832" t="s">
        <v>2098</v>
      </c>
      <c r="L923" s="835">
        <v>227.56</v>
      </c>
      <c r="M923" s="835">
        <v>227.56</v>
      </c>
      <c r="N923" s="832">
        <v>1</v>
      </c>
      <c r="O923" s="836">
        <v>1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17</v>
      </c>
      <c r="B924" s="832" t="s">
        <v>2428</v>
      </c>
      <c r="C924" s="832" t="s">
        <v>2434</v>
      </c>
      <c r="D924" s="833" t="s">
        <v>5256</v>
      </c>
      <c r="E924" s="834" t="s">
        <v>2458</v>
      </c>
      <c r="F924" s="832" t="s">
        <v>2429</v>
      </c>
      <c r="G924" s="832" t="s">
        <v>2676</v>
      </c>
      <c r="H924" s="832" t="s">
        <v>596</v>
      </c>
      <c r="I924" s="832" t="s">
        <v>2678</v>
      </c>
      <c r="J924" s="832" t="s">
        <v>2679</v>
      </c>
      <c r="K924" s="832" t="s">
        <v>2093</v>
      </c>
      <c r="L924" s="835">
        <v>910.2</v>
      </c>
      <c r="M924" s="835">
        <v>20024.400000000001</v>
      </c>
      <c r="N924" s="832">
        <v>22</v>
      </c>
      <c r="O924" s="836">
        <v>8</v>
      </c>
      <c r="P924" s="835">
        <v>5461.2000000000007</v>
      </c>
      <c r="Q924" s="837">
        <v>0.27272727272727276</v>
      </c>
      <c r="R924" s="832">
        <v>6</v>
      </c>
      <c r="S924" s="837">
        <v>0.27272727272727271</v>
      </c>
      <c r="T924" s="836">
        <v>2</v>
      </c>
      <c r="U924" s="838">
        <v>0.25</v>
      </c>
    </row>
    <row r="925" spans="1:21" ht="14.4" customHeight="1" x14ac:dyDescent="0.3">
      <c r="A925" s="831">
        <v>17</v>
      </c>
      <c r="B925" s="832" t="s">
        <v>2428</v>
      </c>
      <c r="C925" s="832" t="s">
        <v>2434</v>
      </c>
      <c r="D925" s="833" t="s">
        <v>5256</v>
      </c>
      <c r="E925" s="834" t="s">
        <v>2458</v>
      </c>
      <c r="F925" s="832" t="s">
        <v>2429</v>
      </c>
      <c r="G925" s="832" t="s">
        <v>2676</v>
      </c>
      <c r="H925" s="832" t="s">
        <v>596</v>
      </c>
      <c r="I925" s="832" t="s">
        <v>3033</v>
      </c>
      <c r="J925" s="832" t="s">
        <v>2679</v>
      </c>
      <c r="K925" s="832" t="s">
        <v>3034</v>
      </c>
      <c r="L925" s="835">
        <v>910.2</v>
      </c>
      <c r="M925" s="835">
        <v>30946.800000000003</v>
      </c>
      <c r="N925" s="832">
        <v>34</v>
      </c>
      <c r="O925" s="836">
        <v>7</v>
      </c>
      <c r="P925" s="835">
        <v>20934.600000000002</v>
      </c>
      <c r="Q925" s="837">
        <v>0.67647058823529416</v>
      </c>
      <c r="R925" s="832">
        <v>23</v>
      </c>
      <c r="S925" s="837">
        <v>0.67647058823529416</v>
      </c>
      <c r="T925" s="836">
        <v>5</v>
      </c>
      <c r="U925" s="838">
        <v>0.7142857142857143</v>
      </c>
    </row>
    <row r="926" spans="1:21" ht="14.4" customHeight="1" x14ac:dyDescent="0.3">
      <c r="A926" s="831">
        <v>17</v>
      </c>
      <c r="B926" s="832" t="s">
        <v>2428</v>
      </c>
      <c r="C926" s="832" t="s">
        <v>2434</v>
      </c>
      <c r="D926" s="833" t="s">
        <v>5256</v>
      </c>
      <c r="E926" s="834" t="s">
        <v>2458</v>
      </c>
      <c r="F926" s="832" t="s">
        <v>2429</v>
      </c>
      <c r="G926" s="832" t="s">
        <v>2676</v>
      </c>
      <c r="H926" s="832" t="s">
        <v>649</v>
      </c>
      <c r="I926" s="832" t="s">
        <v>2094</v>
      </c>
      <c r="J926" s="832" t="s">
        <v>2092</v>
      </c>
      <c r="K926" s="832" t="s">
        <v>2095</v>
      </c>
      <c r="L926" s="835">
        <v>1820.4</v>
      </c>
      <c r="M926" s="835">
        <v>27306.000000000004</v>
      </c>
      <c r="N926" s="832">
        <v>15</v>
      </c>
      <c r="O926" s="836">
        <v>5.5</v>
      </c>
      <c r="P926" s="835">
        <v>21844.800000000003</v>
      </c>
      <c r="Q926" s="837">
        <v>0.8</v>
      </c>
      <c r="R926" s="832">
        <v>12</v>
      </c>
      <c r="S926" s="837">
        <v>0.8</v>
      </c>
      <c r="T926" s="836">
        <v>4</v>
      </c>
      <c r="U926" s="838">
        <v>0.72727272727272729</v>
      </c>
    </row>
    <row r="927" spans="1:21" ht="14.4" customHeight="1" x14ac:dyDescent="0.3">
      <c r="A927" s="831">
        <v>17</v>
      </c>
      <c r="B927" s="832" t="s">
        <v>2428</v>
      </c>
      <c r="C927" s="832" t="s">
        <v>2434</v>
      </c>
      <c r="D927" s="833" t="s">
        <v>5256</v>
      </c>
      <c r="E927" s="834" t="s">
        <v>2458</v>
      </c>
      <c r="F927" s="832" t="s">
        <v>2429</v>
      </c>
      <c r="G927" s="832" t="s">
        <v>2676</v>
      </c>
      <c r="H927" s="832" t="s">
        <v>649</v>
      </c>
      <c r="I927" s="832" t="s">
        <v>3233</v>
      </c>
      <c r="J927" s="832" t="s">
        <v>2092</v>
      </c>
      <c r="K927" s="832" t="s">
        <v>2098</v>
      </c>
      <c r="L927" s="835">
        <v>227.56</v>
      </c>
      <c r="M927" s="835">
        <v>1137.8</v>
      </c>
      <c r="N927" s="832">
        <v>5</v>
      </c>
      <c r="O927" s="836">
        <v>1</v>
      </c>
      <c r="P927" s="835">
        <v>227.56</v>
      </c>
      <c r="Q927" s="837">
        <v>0.2</v>
      </c>
      <c r="R927" s="832">
        <v>1</v>
      </c>
      <c r="S927" s="837">
        <v>0.2</v>
      </c>
      <c r="T927" s="836">
        <v>0.5</v>
      </c>
      <c r="U927" s="838">
        <v>0.5</v>
      </c>
    </row>
    <row r="928" spans="1:21" ht="14.4" customHeight="1" x14ac:dyDescent="0.3">
      <c r="A928" s="831">
        <v>17</v>
      </c>
      <c r="B928" s="832" t="s">
        <v>2428</v>
      </c>
      <c r="C928" s="832" t="s">
        <v>2434</v>
      </c>
      <c r="D928" s="833" t="s">
        <v>5256</v>
      </c>
      <c r="E928" s="834" t="s">
        <v>2458</v>
      </c>
      <c r="F928" s="832" t="s">
        <v>2429</v>
      </c>
      <c r="G928" s="832" t="s">
        <v>2676</v>
      </c>
      <c r="H928" s="832" t="s">
        <v>596</v>
      </c>
      <c r="I928" s="832" t="s">
        <v>3035</v>
      </c>
      <c r="J928" s="832" t="s">
        <v>2679</v>
      </c>
      <c r="K928" s="832" t="s">
        <v>3036</v>
      </c>
      <c r="L928" s="835">
        <v>455.1</v>
      </c>
      <c r="M928" s="835">
        <v>5006.1000000000004</v>
      </c>
      <c r="N928" s="832">
        <v>11</v>
      </c>
      <c r="O928" s="836">
        <v>1.5</v>
      </c>
      <c r="P928" s="835">
        <v>5006.1000000000004</v>
      </c>
      <c r="Q928" s="837">
        <v>1</v>
      </c>
      <c r="R928" s="832">
        <v>11</v>
      </c>
      <c r="S928" s="837">
        <v>1</v>
      </c>
      <c r="T928" s="836">
        <v>1.5</v>
      </c>
      <c r="U928" s="838">
        <v>1</v>
      </c>
    </row>
    <row r="929" spans="1:21" ht="14.4" customHeight="1" x14ac:dyDescent="0.3">
      <c r="A929" s="831">
        <v>17</v>
      </c>
      <c r="B929" s="832" t="s">
        <v>2428</v>
      </c>
      <c r="C929" s="832" t="s">
        <v>2434</v>
      </c>
      <c r="D929" s="833" t="s">
        <v>5256</v>
      </c>
      <c r="E929" s="834" t="s">
        <v>2458</v>
      </c>
      <c r="F929" s="832" t="s">
        <v>2429</v>
      </c>
      <c r="G929" s="832" t="s">
        <v>2676</v>
      </c>
      <c r="H929" s="832" t="s">
        <v>596</v>
      </c>
      <c r="I929" s="832" t="s">
        <v>3816</v>
      </c>
      <c r="J929" s="832" t="s">
        <v>2092</v>
      </c>
      <c r="K929" s="832" t="s">
        <v>3817</v>
      </c>
      <c r="L929" s="835">
        <v>351.28</v>
      </c>
      <c r="M929" s="835">
        <v>1053.8399999999999</v>
      </c>
      <c r="N929" s="832">
        <v>3</v>
      </c>
      <c r="O929" s="836">
        <v>1</v>
      </c>
      <c r="P929" s="835">
        <v>1053.8399999999999</v>
      </c>
      <c r="Q929" s="837">
        <v>1</v>
      </c>
      <c r="R929" s="832">
        <v>3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17</v>
      </c>
      <c r="B930" s="832" t="s">
        <v>2428</v>
      </c>
      <c r="C930" s="832" t="s">
        <v>2434</v>
      </c>
      <c r="D930" s="833" t="s">
        <v>5256</v>
      </c>
      <c r="E930" s="834" t="s">
        <v>2458</v>
      </c>
      <c r="F930" s="832" t="s">
        <v>2429</v>
      </c>
      <c r="G930" s="832" t="s">
        <v>3818</v>
      </c>
      <c r="H930" s="832" t="s">
        <v>596</v>
      </c>
      <c r="I930" s="832" t="s">
        <v>3819</v>
      </c>
      <c r="J930" s="832" t="s">
        <v>3820</v>
      </c>
      <c r="K930" s="832" t="s">
        <v>3821</v>
      </c>
      <c r="L930" s="835">
        <v>22.82</v>
      </c>
      <c r="M930" s="835">
        <v>22.82</v>
      </c>
      <c r="N930" s="832">
        <v>1</v>
      </c>
      <c r="O930" s="836">
        <v>0.5</v>
      </c>
      <c r="P930" s="835">
        <v>22.82</v>
      </c>
      <c r="Q930" s="837">
        <v>1</v>
      </c>
      <c r="R930" s="832">
        <v>1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17</v>
      </c>
      <c r="B931" s="832" t="s">
        <v>2428</v>
      </c>
      <c r="C931" s="832" t="s">
        <v>2434</v>
      </c>
      <c r="D931" s="833" t="s">
        <v>5256</v>
      </c>
      <c r="E931" s="834" t="s">
        <v>2458</v>
      </c>
      <c r="F931" s="832" t="s">
        <v>2429</v>
      </c>
      <c r="G931" s="832" t="s">
        <v>2680</v>
      </c>
      <c r="H931" s="832" t="s">
        <v>649</v>
      </c>
      <c r="I931" s="832" t="s">
        <v>2185</v>
      </c>
      <c r="J931" s="832" t="s">
        <v>2186</v>
      </c>
      <c r="K931" s="832" t="s">
        <v>2187</v>
      </c>
      <c r="L931" s="835">
        <v>70.48</v>
      </c>
      <c r="M931" s="835">
        <v>70.48</v>
      </c>
      <c r="N931" s="832">
        <v>1</v>
      </c>
      <c r="O931" s="836">
        <v>0.5</v>
      </c>
      <c r="P931" s="835">
        <v>70.48</v>
      </c>
      <c r="Q931" s="837">
        <v>1</v>
      </c>
      <c r="R931" s="832">
        <v>1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17</v>
      </c>
      <c r="B932" s="832" t="s">
        <v>2428</v>
      </c>
      <c r="C932" s="832" t="s">
        <v>2434</v>
      </c>
      <c r="D932" s="833" t="s">
        <v>5256</v>
      </c>
      <c r="E932" s="834" t="s">
        <v>2458</v>
      </c>
      <c r="F932" s="832" t="s">
        <v>2429</v>
      </c>
      <c r="G932" s="832" t="s">
        <v>2680</v>
      </c>
      <c r="H932" s="832" t="s">
        <v>596</v>
      </c>
      <c r="I932" s="832" t="s">
        <v>3668</v>
      </c>
      <c r="J932" s="832" t="s">
        <v>2682</v>
      </c>
      <c r="K932" s="832" t="s">
        <v>3669</v>
      </c>
      <c r="L932" s="835">
        <v>70.48</v>
      </c>
      <c r="M932" s="835">
        <v>1973.44</v>
      </c>
      <c r="N932" s="832">
        <v>28</v>
      </c>
      <c r="O932" s="836">
        <v>2</v>
      </c>
      <c r="P932" s="835">
        <v>1480.08</v>
      </c>
      <c r="Q932" s="837">
        <v>0.74999999999999989</v>
      </c>
      <c r="R932" s="832">
        <v>21</v>
      </c>
      <c r="S932" s="837">
        <v>0.75</v>
      </c>
      <c r="T932" s="836">
        <v>1.5</v>
      </c>
      <c r="U932" s="838">
        <v>0.75</v>
      </c>
    </row>
    <row r="933" spans="1:21" ht="14.4" customHeight="1" x14ac:dyDescent="0.3">
      <c r="A933" s="831">
        <v>17</v>
      </c>
      <c r="B933" s="832" t="s">
        <v>2428</v>
      </c>
      <c r="C933" s="832" t="s">
        <v>2434</v>
      </c>
      <c r="D933" s="833" t="s">
        <v>5256</v>
      </c>
      <c r="E933" s="834" t="s">
        <v>2458</v>
      </c>
      <c r="F933" s="832" t="s">
        <v>2429</v>
      </c>
      <c r="G933" s="832" t="s">
        <v>3362</v>
      </c>
      <c r="H933" s="832" t="s">
        <v>596</v>
      </c>
      <c r="I933" s="832" t="s">
        <v>3822</v>
      </c>
      <c r="J933" s="832" t="s">
        <v>3364</v>
      </c>
      <c r="K933" s="832" t="s">
        <v>3823</v>
      </c>
      <c r="L933" s="835">
        <v>4298.01</v>
      </c>
      <c r="M933" s="835">
        <v>12894.03</v>
      </c>
      <c r="N933" s="832">
        <v>3</v>
      </c>
      <c r="O933" s="836">
        <v>1.5</v>
      </c>
      <c r="P933" s="835">
        <v>12894.03</v>
      </c>
      <c r="Q933" s="837">
        <v>1</v>
      </c>
      <c r="R933" s="832">
        <v>3</v>
      </c>
      <c r="S933" s="837">
        <v>1</v>
      </c>
      <c r="T933" s="836">
        <v>1.5</v>
      </c>
      <c r="U933" s="838">
        <v>1</v>
      </c>
    </row>
    <row r="934" spans="1:21" ht="14.4" customHeight="1" x14ac:dyDescent="0.3">
      <c r="A934" s="831">
        <v>17</v>
      </c>
      <c r="B934" s="832" t="s">
        <v>2428</v>
      </c>
      <c r="C934" s="832" t="s">
        <v>2434</v>
      </c>
      <c r="D934" s="833" t="s">
        <v>5256</v>
      </c>
      <c r="E934" s="834" t="s">
        <v>2458</v>
      </c>
      <c r="F934" s="832" t="s">
        <v>2429</v>
      </c>
      <c r="G934" s="832" t="s">
        <v>3051</v>
      </c>
      <c r="H934" s="832" t="s">
        <v>596</v>
      </c>
      <c r="I934" s="832" t="s">
        <v>3824</v>
      </c>
      <c r="J934" s="832" t="s">
        <v>3825</v>
      </c>
      <c r="K934" s="832" t="s">
        <v>3826</v>
      </c>
      <c r="L934" s="835">
        <v>80.53</v>
      </c>
      <c r="M934" s="835">
        <v>241.59</v>
      </c>
      <c r="N934" s="832">
        <v>3</v>
      </c>
      <c r="O934" s="836">
        <v>1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17</v>
      </c>
      <c r="B935" s="832" t="s">
        <v>2428</v>
      </c>
      <c r="C935" s="832" t="s">
        <v>2434</v>
      </c>
      <c r="D935" s="833" t="s">
        <v>5256</v>
      </c>
      <c r="E935" s="834" t="s">
        <v>2458</v>
      </c>
      <c r="F935" s="832" t="s">
        <v>2429</v>
      </c>
      <c r="G935" s="832" t="s">
        <v>3827</v>
      </c>
      <c r="H935" s="832" t="s">
        <v>596</v>
      </c>
      <c r="I935" s="832" t="s">
        <v>3828</v>
      </c>
      <c r="J935" s="832" t="s">
        <v>3829</v>
      </c>
      <c r="K935" s="832" t="s">
        <v>3830</v>
      </c>
      <c r="L935" s="835">
        <v>141.25</v>
      </c>
      <c r="M935" s="835">
        <v>141.25</v>
      </c>
      <c r="N935" s="832">
        <v>1</v>
      </c>
      <c r="O935" s="836">
        <v>1</v>
      </c>
      <c r="P935" s="835">
        <v>141.25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17</v>
      </c>
      <c r="B936" s="832" t="s">
        <v>2428</v>
      </c>
      <c r="C936" s="832" t="s">
        <v>2434</v>
      </c>
      <c r="D936" s="833" t="s">
        <v>5256</v>
      </c>
      <c r="E936" s="834" t="s">
        <v>2458</v>
      </c>
      <c r="F936" s="832" t="s">
        <v>2429</v>
      </c>
      <c r="G936" s="832" t="s">
        <v>3827</v>
      </c>
      <c r="H936" s="832" t="s">
        <v>596</v>
      </c>
      <c r="I936" s="832" t="s">
        <v>3831</v>
      </c>
      <c r="J936" s="832" t="s">
        <v>3832</v>
      </c>
      <c r="K936" s="832" t="s">
        <v>3833</v>
      </c>
      <c r="L936" s="835">
        <v>92.04</v>
      </c>
      <c r="M936" s="835">
        <v>92.04</v>
      </c>
      <c r="N936" s="832">
        <v>1</v>
      </c>
      <c r="O936" s="836">
        <v>0.5</v>
      </c>
      <c r="P936" s="835">
        <v>92.04</v>
      </c>
      <c r="Q936" s="837">
        <v>1</v>
      </c>
      <c r="R936" s="832">
        <v>1</v>
      </c>
      <c r="S936" s="837">
        <v>1</v>
      </c>
      <c r="T936" s="836">
        <v>0.5</v>
      </c>
      <c r="U936" s="838">
        <v>1</v>
      </c>
    </row>
    <row r="937" spans="1:21" ht="14.4" customHeight="1" x14ac:dyDescent="0.3">
      <c r="A937" s="831">
        <v>17</v>
      </c>
      <c r="B937" s="832" t="s">
        <v>2428</v>
      </c>
      <c r="C937" s="832" t="s">
        <v>2434</v>
      </c>
      <c r="D937" s="833" t="s">
        <v>5256</v>
      </c>
      <c r="E937" s="834" t="s">
        <v>2458</v>
      </c>
      <c r="F937" s="832" t="s">
        <v>2429</v>
      </c>
      <c r="G937" s="832" t="s">
        <v>2706</v>
      </c>
      <c r="H937" s="832" t="s">
        <v>596</v>
      </c>
      <c r="I937" s="832" t="s">
        <v>2707</v>
      </c>
      <c r="J937" s="832" t="s">
        <v>670</v>
      </c>
      <c r="K937" s="832" t="s">
        <v>2708</v>
      </c>
      <c r="L937" s="835">
        <v>35.25</v>
      </c>
      <c r="M937" s="835">
        <v>282</v>
      </c>
      <c r="N937" s="832">
        <v>8</v>
      </c>
      <c r="O937" s="836">
        <v>3</v>
      </c>
      <c r="P937" s="835">
        <v>176.25</v>
      </c>
      <c r="Q937" s="837">
        <v>0.625</v>
      </c>
      <c r="R937" s="832">
        <v>5</v>
      </c>
      <c r="S937" s="837">
        <v>0.625</v>
      </c>
      <c r="T937" s="836">
        <v>1.5</v>
      </c>
      <c r="U937" s="838">
        <v>0.5</v>
      </c>
    </row>
    <row r="938" spans="1:21" ht="14.4" customHeight="1" x14ac:dyDescent="0.3">
      <c r="A938" s="831">
        <v>17</v>
      </c>
      <c r="B938" s="832" t="s">
        <v>2428</v>
      </c>
      <c r="C938" s="832" t="s">
        <v>2434</v>
      </c>
      <c r="D938" s="833" t="s">
        <v>5256</v>
      </c>
      <c r="E938" s="834" t="s">
        <v>2458</v>
      </c>
      <c r="F938" s="832" t="s">
        <v>2429</v>
      </c>
      <c r="G938" s="832" t="s">
        <v>2725</v>
      </c>
      <c r="H938" s="832" t="s">
        <v>649</v>
      </c>
      <c r="I938" s="832" t="s">
        <v>1875</v>
      </c>
      <c r="J938" s="832" t="s">
        <v>1876</v>
      </c>
      <c r="K938" s="832" t="s">
        <v>1877</v>
      </c>
      <c r="L938" s="835">
        <v>16.12</v>
      </c>
      <c r="M938" s="835">
        <v>16.12</v>
      </c>
      <c r="N938" s="832">
        <v>1</v>
      </c>
      <c r="O938" s="836">
        <v>1</v>
      </c>
      <c r="P938" s="835">
        <v>16.12</v>
      </c>
      <c r="Q938" s="837">
        <v>1</v>
      </c>
      <c r="R938" s="832">
        <v>1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17</v>
      </c>
      <c r="B939" s="832" t="s">
        <v>2428</v>
      </c>
      <c r="C939" s="832" t="s">
        <v>2434</v>
      </c>
      <c r="D939" s="833" t="s">
        <v>5256</v>
      </c>
      <c r="E939" s="834" t="s">
        <v>2458</v>
      </c>
      <c r="F939" s="832" t="s">
        <v>2429</v>
      </c>
      <c r="G939" s="832" t="s">
        <v>3689</v>
      </c>
      <c r="H939" s="832" t="s">
        <v>596</v>
      </c>
      <c r="I939" s="832" t="s">
        <v>3834</v>
      </c>
      <c r="J939" s="832" t="s">
        <v>3835</v>
      </c>
      <c r="K939" s="832" t="s">
        <v>3836</v>
      </c>
      <c r="L939" s="835">
        <v>173.31</v>
      </c>
      <c r="M939" s="835">
        <v>346.62</v>
      </c>
      <c r="N939" s="832">
        <v>2</v>
      </c>
      <c r="O939" s="836">
        <v>1</v>
      </c>
      <c r="P939" s="835">
        <v>346.62</v>
      </c>
      <c r="Q939" s="837">
        <v>1</v>
      </c>
      <c r="R939" s="832">
        <v>2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17</v>
      </c>
      <c r="B940" s="832" t="s">
        <v>2428</v>
      </c>
      <c r="C940" s="832" t="s">
        <v>2434</v>
      </c>
      <c r="D940" s="833" t="s">
        <v>5256</v>
      </c>
      <c r="E940" s="834" t="s">
        <v>2458</v>
      </c>
      <c r="F940" s="832" t="s">
        <v>2429</v>
      </c>
      <c r="G940" s="832" t="s">
        <v>2740</v>
      </c>
      <c r="H940" s="832" t="s">
        <v>596</v>
      </c>
      <c r="I940" s="832" t="s">
        <v>2744</v>
      </c>
      <c r="J940" s="832" t="s">
        <v>2742</v>
      </c>
      <c r="K940" s="832" t="s">
        <v>2745</v>
      </c>
      <c r="L940" s="835">
        <v>87.67</v>
      </c>
      <c r="M940" s="835">
        <v>526.02</v>
      </c>
      <c r="N940" s="832">
        <v>6</v>
      </c>
      <c r="O940" s="836">
        <v>1.5</v>
      </c>
      <c r="P940" s="835">
        <v>526.02</v>
      </c>
      <c r="Q940" s="837">
        <v>1</v>
      </c>
      <c r="R940" s="832">
        <v>6</v>
      </c>
      <c r="S940" s="837">
        <v>1</v>
      </c>
      <c r="T940" s="836">
        <v>1.5</v>
      </c>
      <c r="U940" s="838">
        <v>1</v>
      </c>
    </row>
    <row r="941" spans="1:21" ht="14.4" customHeight="1" x14ac:dyDescent="0.3">
      <c r="A941" s="831">
        <v>17</v>
      </c>
      <c r="B941" s="832" t="s">
        <v>2428</v>
      </c>
      <c r="C941" s="832" t="s">
        <v>2434</v>
      </c>
      <c r="D941" s="833" t="s">
        <v>5256</v>
      </c>
      <c r="E941" s="834" t="s">
        <v>2458</v>
      </c>
      <c r="F941" s="832" t="s">
        <v>2429</v>
      </c>
      <c r="G941" s="832" t="s">
        <v>2746</v>
      </c>
      <c r="H941" s="832" t="s">
        <v>596</v>
      </c>
      <c r="I941" s="832" t="s">
        <v>2747</v>
      </c>
      <c r="J941" s="832" t="s">
        <v>2748</v>
      </c>
      <c r="K941" s="832" t="s">
        <v>2209</v>
      </c>
      <c r="L941" s="835">
        <v>169.29</v>
      </c>
      <c r="M941" s="835">
        <v>169.29</v>
      </c>
      <c r="N941" s="832">
        <v>1</v>
      </c>
      <c r="O941" s="836">
        <v>1</v>
      </c>
      <c r="P941" s="835">
        <v>169.29</v>
      </c>
      <c r="Q941" s="837">
        <v>1</v>
      </c>
      <c r="R941" s="832">
        <v>1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17</v>
      </c>
      <c r="B942" s="832" t="s">
        <v>2428</v>
      </c>
      <c r="C942" s="832" t="s">
        <v>2434</v>
      </c>
      <c r="D942" s="833" t="s">
        <v>5256</v>
      </c>
      <c r="E942" s="834" t="s">
        <v>2458</v>
      </c>
      <c r="F942" s="832" t="s">
        <v>2429</v>
      </c>
      <c r="G942" s="832" t="s">
        <v>2746</v>
      </c>
      <c r="H942" s="832" t="s">
        <v>596</v>
      </c>
      <c r="I942" s="832" t="s">
        <v>2749</v>
      </c>
      <c r="J942" s="832" t="s">
        <v>2748</v>
      </c>
      <c r="K942" s="832" t="s">
        <v>2750</v>
      </c>
      <c r="L942" s="835">
        <v>338.58</v>
      </c>
      <c r="M942" s="835">
        <v>338.58</v>
      </c>
      <c r="N942" s="832">
        <v>1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17</v>
      </c>
      <c r="B943" s="832" t="s">
        <v>2428</v>
      </c>
      <c r="C943" s="832" t="s">
        <v>2434</v>
      </c>
      <c r="D943" s="833" t="s">
        <v>5256</v>
      </c>
      <c r="E943" s="834" t="s">
        <v>2458</v>
      </c>
      <c r="F943" s="832" t="s">
        <v>2429</v>
      </c>
      <c r="G943" s="832" t="s">
        <v>2746</v>
      </c>
      <c r="H943" s="832" t="s">
        <v>596</v>
      </c>
      <c r="I943" s="832" t="s">
        <v>2751</v>
      </c>
      <c r="J943" s="832" t="s">
        <v>2748</v>
      </c>
      <c r="K943" s="832" t="s">
        <v>2752</v>
      </c>
      <c r="L943" s="835">
        <v>677.18</v>
      </c>
      <c r="M943" s="835">
        <v>4063.08</v>
      </c>
      <c r="N943" s="832">
        <v>6</v>
      </c>
      <c r="O943" s="836">
        <v>2</v>
      </c>
      <c r="P943" s="835">
        <v>4063.08</v>
      </c>
      <c r="Q943" s="837">
        <v>1</v>
      </c>
      <c r="R943" s="832">
        <v>6</v>
      </c>
      <c r="S943" s="837">
        <v>1</v>
      </c>
      <c r="T943" s="836">
        <v>2</v>
      </c>
      <c r="U943" s="838">
        <v>1</v>
      </c>
    </row>
    <row r="944" spans="1:21" ht="14.4" customHeight="1" x14ac:dyDescent="0.3">
      <c r="A944" s="831">
        <v>17</v>
      </c>
      <c r="B944" s="832" t="s">
        <v>2428</v>
      </c>
      <c r="C944" s="832" t="s">
        <v>2434</v>
      </c>
      <c r="D944" s="833" t="s">
        <v>5256</v>
      </c>
      <c r="E944" s="834" t="s">
        <v>2458</v>
      </c>
      <c r="F944" s="832" t="s">
        <v>2429</v>
      </c>
      <c r="G944" s="832" t="s">
        <v>2746</v>
      </c>
      <c r="H944" s="832" t="s">
        <v>649</v>
      </c>
      <c r="I944" s="832" t="s">
        <v>2757</v>
      </c>
      <c r="J944" s="832" t="s">
        <v>1238</v>
      </c>
      <c r="K944" s="832" t="s">
        <v>2209</v>
      </c>
      <c r="L944" s="835">
        <v>169.29</v>
      </c>
      <c r="M944" s="835">
        <v>1015.74</v>
      </c>
      <c r="N944" s="832">
        <v>6</v>
      </c>
      <c r="O944" s="836">
        <v>2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17</v>
      </c>
      <c r="B945" s="832" t="s">
        <v>2428</v>
      </c>
      <c r="C945" s="832" t="s">
        <v>2434</v>
      </c>
      <c r="D945" s="833" t="s">
        <v>5256</v>
      </c>
      <c r="E945" s="834" t="s">
        <v>2458</v>
      </c>
      <c r="F945" s="832" t="s">
        <v>2429</v>
      </c>
      <c r="G945" s="832" t="s">
        <v>2746</v>
      </c>
      <c r="H945" s="832" t="s">
        <v>596</v>
      </c>
      <c r="I945" s="832" t="s">
        <v>3837</v>
      </c>
      <c r="J945" s="832" t="s">
        <v>2759</v>
      </c>
      <c r="K945" s="832" t="s">
        <v>3078</v>
      </c>
      <c r="L945" s="835">
        <v>677.17</v>
      </c>
      <c r="M945" s="835">
        <v>8126.04</v>
      </c>
      <c r="N945" s="832">
        <v>12</v>
      </c>
      <c r="O945" s="836">
        <v>3.5</v>
      </c>
      <c r="P945" s="835">
        <v>8126.04</v>
      </c>
      <c r="Q945" s="837">
        <v>1</v>
      </c>
      <c r="R945" s="832">
        <v>12</v>
      </c>
      <c r="S945" s="837">
        <v>1</v>
      </c>
      <c r="T945" s="836">
        <v>3.5</v>
      </c>
      <c r="U945" s="838">
        <v>1</v>
      </c>
    </row>
    <row r="946" spans="1:21" ht="14.4" customHeight="1" x14ac:dyDescent="0.3">
      <c r="A946" s="831">
        <v>17</v>
      </c>
      <c r="B946" s="832" t="s">
        <v>2428</v>
      </c>
      <c r="C946" s="832" t="s">
        <v>2434</v>
      </c>
      <c r="D946" s="833" t="s">
        <v>5256</v>
      </c>
      <c r="E946" s="834" t="s">
        <v>2458</v>
      </c>
      <c r="F946" s="832" t="s">
        <v>2429</v>
      </c>
      <c r="G946" s="832" t="s">
        <v>2746</v>
      </c>
      <c r="H946" s="832" t="s">
        <v>596</v>
      </c>
      <c r="I946" s="832" t="s">
        <v>3838</v>
      </c>
      <c r="J946" s="832" t="s">
        <v>3398</v>
      </c>
      <c r="K946" s="832" t="s">
        <v>2750</v>
      </c>
      <c r="L946" s="835">
        <v>338.58</v>
      </c>
      <c r="M946" s="835">
        <v>1015.74</v>
      </c>
      <c r="N946" s="832">
        <v>3</v>
      </c>
      <c r="O946" s="836">
        <v>1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17</v>
      </c>
      <c r="B947" s="832" t="s">
        <v>2428</v>
      </c>
      <c r="C947" s="832" t="s">
        <v>2434</v>
      </c>
      <c r="D947" s="833" t="s">
        <v>5256</v>
      </c>
      <c r="E947" s="834" t="s">
        <v>2458</v>
      </c>
      <c r="F947" s="832" t="s">
        <v>2429</v>
      </c>
      <c r="G947" s="832" t="s">
        <v>3079</v>
      </c>
      <c r="H947" s="832" t="s">
        <v>596</v>
      </c>
      <c r="I947" s="832" t="s">
        <v>3080</v>
      </c>
      <c r="J947" s="832" t="s">
        <v>3081</v>
      </c>
      <c r="K947" s="832" t="s">
        <v>2592</v>
      </c>
      <c r="L947" s="835">
        <v>302.49</v>
      </c>
      <c r="M947" s="835">
        <v>1512.45</v>
      </c>
      <c r="N947" s="832">
        <v>5</v>
      </c>
      <c r="O947" s="836">
        <v>1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17</v>
      </c>
      <c r="B948" s="832" t="s">
        <v>2428</v>
      </c>
      <c r="C948" s="832" t="s">
        <v>2434</v>
      </c>
      <c r="D948" s="833" t="s">
        <v>5256</v>
      </c>
      <c r="E948" s="834" t="s">
        <v>2458</v>
      </c>
      <c r="F948" s="832" t="s">
        <v>2429</v>
      </c>
      <c r="G948" s="832" t="s">
        <v>3839</v>
      </c>
      <c r="H948" s="832" t="s">
        <v>596</v>
      </c>
      <c r="I948" s="832" t="s">
        <v>3840</v>
      </c>
      <c r="J948" s="832" t="s">
        <v>959</v>
      </c>
      <c r="K948" s="832" t="s">
        <v>3841</v>
      </c>
      <c r="L948" s="835">
        <v>54.55</v>
      </c>
      <c r="M948" s="835">
        <v>272.75</v>
      </c>
      <c r="N948" s="832">
        <v>5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17</v>
      </c>
      <c r="B949" s="832" t="s">
        <v>2428</v>
      </c>
      <c r="C949" s="832" t="s">
        <v>2434</v>
      </c>
      <c r="D949" s="833" t="s">
        <v>5256</v>
      </c>
      <c r="E949" s="834" t="s">
        <v>2458</v>
      </c>
      <c r="F949" s="832" t="s">
        <v>2429</v>
      </c>
      <c r="G949" s="832" t="s">
        <v>3405</v>
      </c>
      <c r="H949" s="832" t="s">
        <v>596</v>
      </c>
      <c r="I949" s="832" t="s">
        <v>3406</v>
      </c>
      <c r="J949" s="832" t="s">
        <v>3407</v>
      </c>
      <c r="K949" s="832" t="s">
        <v>3408</v>
      </c>
      <c r="L949" s="835">
        <v>352.3</v>
      </c>
      <c r="M949" s="835">
        <v>704.6</v>
      </c>
      <c r="N949" s="832">
        <v>2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17</v>
      </c>
      <c r="B950" s="832" t="s">
        <v>2428</v>
      </c>
      <c r="C950" s="832" t="s">
        <v>2434</v>
      </c>
      <c r="D950" s="833" t="s">
        <v>5256</v>
      </c>
      <c r="E950" s="834" t="s">
        <v>2458</v>
      </c>
      <c r="F950" s="832" t="s">
        <v>2429</v>
      </c>
      <c r="G950" s="832" t="s">
        <v>3431</v>
      </c>
      <c r="H950" s="832" t="s">
        <v>596</v>
      </c>
      <c r="I950" s="832" t="s">
        <v>3435</v>
      </c>
      <c r="J950" s="832" t="s">
        <v>3433</v>
      </c>
      <c r="K950" s="832" t="s">
        <v>3436</v>
      </c>
      <c r="L950" s="835">
        <v>3095.02</v>
      </c>
      <c r="M950" s="835">
        <v>3095.02</v>
      </c>
      <c r="N950" s="832">
        <v>1</v>
      </c>
      <c r="O950" s="836">
        <v>1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17</v>
      </c>
      <c r="B951" s="832" t="s">
        <v>2428</v>
      </c>
      <c r="C951" s="832" t="s">
        <v>2434</v>
      </c>
      <c r="D951" s="833" t="s">
        <v>5256</v>
      </c>
      <c r="E951" s="834" t="s">
        <v>2458</v>
      </c>
      <c r="F951" s="832" t="s">
        <v>2429</v>
      </c>
      <c r="G951" s="832" t="s">
        <v>2776</v>
      </c>
      <c r="H951" s="832" t="s">
        <v>649</v>
      </c>
      <c r="I951" s="832" t="s">
        <v>2320</v>
      </c>
      <c r="J951" s="832" t="s">
        <v>2120</v>
      </c>
      <c r="K951" s="832" t="s">
        <v>2321</v>
      </c>
      <c r="L951" s="835">
        <v>245.91</v>
      </c>
      <c r="M951" s="835">
        <v>2213.19</v>
      </c>
      <c r="N951" s="832">
        <v>9</v>
      </c>
      <c r="O951" s="836">
        <v>1.5</v>
      </c>
      <c r="P951" s="835">
        <v>2213.19</v>
      </c>
      <c r="Q951" s="837">
        <v>1</v>
      </c>
      <c r="R951" s="832">
        <v>9</v>
      </c>
      <c r="S951" s="837">
        <v>1</v>
      </c>
      <c r="T951" s="836">
        <v>1.5</v>
      </c>
      <c r="U951" s="838">
        <v>1</v>
      </c>
    </row>
    <row r="952" spans="1:21" ht="14.4" customHeight="1" x14ac:dyDescent="0.3">
      <c r="A952" s="831">
        <v>17</v>
      </c>
      <c r="B952" s="832" t="s">
        <v>2428</v>
      </c>
      <c r="C952" s="832" t="s">
        <v>2434</v>
      </c>
      <c r="D952" s="833" t="s">
        <v>5256</v>
      </c>
      <c r="E952" s="834" t="s">
        <v>2458</v>
      </c>
      <c r="F952" s="832" t="s">
        <v>2429</v>
      </c>
      <c r="G952" s="832" t="s">
        <v>2786</v>
      </c>
      <c r="H952" s="832" t="s">
        <v>649</v>
      </c>
      <c r="I952" s="832" t="s">
        <v>2073</v>
      </c>
      <c r="J952" s="832" t="s">
        <v>911</v>
      </c>
      <c r="K952" s="832" t="s">
        <v>912</v>
      </c>
      <c r="L952" s="835">
        <v>0</v>
      </c>
      <c r="M952" s="835">
        <v>0</v>
      </c>
      <c r="N952" s="832">
        <v>7</v>
      </c>
      <c r="O952" s="836">
        <v>1.5</v>
      </c>
      <c r="P952" s="835"/>
      <c r="Q952" s="837"/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17</v>
      </c>
      <c r="B953" s="832" t="s">
        <v>2428</v>
      </c>
      <c r="C953" s="832" t="s">
        <v>2434</v>
      </c>
      <c r="D953" s="833" t="s">
        <v>5256</v>
      </c>
      <c r="E953" s="834" t="s">
        <v>2458</v>
      </c>
      <c r="F953" s="832" t="s">
        <v>2429</v>
      </c>
      <c r="G953" s="832" t="s">
        <v>2793</v>
      </c>
      <c r="H953" s="832" t="s">
        <v>596</v>
      </c>
      <c r="I953" s="832" t="s">
        <v>2800</v>
      </c>
      <c r="J953" s="832" t="s">
        <v>2801</v>
      </c>
      <c r="K953" s="832" t="s">
        <v>2802</v>
      </c>
      <c r="L953" s="835">
        <v>60.39</v>
      </c>
      <c r="M953" s="835">
        <v>301.95</v>
      </c>
      <c r="N953" s="832">
        <v>5</v>
      </c>
      <c r="O953" s="836">
        <v>0.5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17</v>
      </c>
      <c r="B954" s="832" t="s">
        <v>2428</v>
      </c>
      <c r="C954" s="832" t="s">
        <v>2434</v>
      </c>
      <c r="D954" s="833" t="s">
        <v>5256</v>
      </c>
      <c r="E954" s="834" t="s">
        <v>2458</v>
      </c>
      <c r="F954" s="832" t="s">
        <v>2429</v>
      </c>
      <c r="G954" s="832" t="s">
        <v>2841</v>
      </c>
      <c r="H954" s="832" t="s">
        <v>596</v>
      </c>
      <c r="I954" s="832" t="s">
        <v>2844</v>
      </c>
      <c r="J954" s="832" t="s">
        <v>1594</v>
      </c>
      <c r="K954" s="832" t="s">
        <v>2845</v>
      </c>
      <c r="L954" s="835">
        <v>65.989999999999995</v>
      </c>
      <c r="M954" s="835">
        <v>131.97999999999999</v>
      </c>
      <c r="N954" s="832">
        <v>2</v>
      </c>
      <c r="O954" s="836">
        <v>0.5</v>
      </c>
      <c r="P954" s="835">
        <v>131.97999999999999</v>
      </c>
      <c r="Q954" s="837">
        <v>1</v>
      </c>
      <c r="R954" s="832">
        <v>2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17</v>
      </c>
      <c r="B955" s="832" t="s">
        <v>2428</v>
      </c>
      <c r="C955" s="832" t="s">
        <v>2434</v>
      </c>
      <c r="D955" s="833" t="s">
        <v>5256</v>
      </c>
      <c r="E955" s="834" t="s">
        <v>2458</v>
      </c>
      <c r="F955" s="832" t="s">
        <v>2429</v>
      </c>
      <c r="G955" s="832" t="s">
        <v>2846</v>
      </c>
      <c r="H955" s="832" t="s">
        <v>596</v>
      </c>
      <c r="I955" s="832" t="s">
        <v>3842</v>
      </c>
      <c r="J955" s="832" t="s">
        <v>3843</v>
      </c>
      <c r="K955" s="832" t="s">
        <v>3844</v>
      </c>
      <c r="L955" s="835">
        <v>75.16</v>
      </c>
      <c r="M955" s="835">
        <v>150.32</v>
      </c>
      <c r="N955" s="832">
        <v>2</v>
      </c>
      <c r="O955" s="836">
        <v>0.5</v>
      </c>
      <c r="P955" s="835">
        <v>150.32</v>
      </c>
      <c r="Q955" s="837">
        <v>1</v>
      </c>
      <c r="R955" s="832">
        <v>2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17</v>
      </c>
      <c r="B956" s="832" t="s">
        <v>2428</v>
      </c>
      <c r="C956" s="832" t="s">
        <v>2434</v>
      </c>
      <c r="D956" s="833" t="s">
        <v>5256</v>
      </c>
      <c r="E956" s="834" t="s">
        <v>2458</v>
      </c>
      <c r="F956" s="832" t="s">
        <v>2429</v>
      </c>
      <c r="G956" s="832" t="s">
        <v>2866</v>
      </c>
      <c r="H956" s="832" t="s">
        <v>649</v>
      </c>
      <c r="I956" s="832" t="s">
        <v>3845</v>
      </c>
      <c r="J956" s="832" t="s">
        <v>1434</v>
      </c>
      <c r="K956" s="832" t="s">
        <v>3371</v>
      </c>
      <c r="L956" s="835">
        <v>0</v>
      </c>
      <c r="M956" s="835">
        <v>0</v>
      </c>
      <c r="N956" s="832">
        <v>2</v>
      </c>
      <c r="O956" s="836">
        <v>1</v>
      </c>
      <c r="P956" s="835">
        <v>0</v>
      </c>
      <c r="Q956" s="837"/>
      <c r="R956" s="832">
        <v>2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17</v>
      </c>
      <c r="B957" s="832" t="s">
        <v>2428</v>
      </c>
      <c r="C957" s="832" t="s">
        <v>2434</v>
      </c>
      <c r="D957" s="833" t="s">
        <v>5256</v>
      </c>
      <c r="E957" s="834" t="s">
        <v>2458</v>
      </c>
      <c r="F957" s="832" t="s">
        <v>2429</v>
      </c>
      <c r="G957" s="832" t="s">
        <v>2871</v>
      </c>
      <c r="H957" s="832" t="s">
        <v>649</v>
      </c>
      <c r="I957" s="832" t="s">
        <v>2872</v>
      </c>
      <c r="J957" s="832" t="s">
        <v>1051</v>
      </c>
      <c r="K957" s="832" t="s">
        <v>2873</v>
      </c>
      <c r="L957" s="835">
        <v>0</v>
      </c>
      <c r="M957" s="835">
        <v>0</v>
      </c>
      <c r="N957" s="832">
        <v>1</v>
      </c>
      <c r="O957" s="836">
        <v>0.5</v>
      </c>
      <c r="P957" s="835"/>
      <c r="Q957" s="837"/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17</v>
      </c>
      <c r="B958" s="832" t="s">
        <v>2428</v>
      </c>
      <c r="C958" s="832" t="s">
        <v>2434</v>
      </c>
      <c r="D958" s="833" t="s">
        <v>5256</v>
      </c>
      <c r="E958" s="834" t="s">
        <v>2458</v>
      </c>
      <c r="F958" s="832" t="s">
        <v>2429</v>
      </c>
      <c r="G958" s="832" t="s">
        <v>2871</v>
      </c>
      <c r="H958" s="832" t="s">
        <v>649</v>
      </c>
      <c r="I958" s="832" t="s">
        <v>2116</v>
      </c>
      <c r="J958" s="832" t="s">
        <v>1051</v>
      </c>
      <c r="K958" s="832" t="s">
        <v>2117</v>
      </c>
      <c r="L958" s="835">
        <v>0</v>
      </c>
      <c r="M958" s="835">
        <v>0</v>
      </c>
      <c r="N958" s="832">
        <v>6</v>
      </c>
      <c r="O958" s="836">
        <v>2.5</v>
      </c>
      <c r="P958" s="835">
        <v>0</v>
      </c>
      <c r="Q958" s="837"/>
      <c r="R958" s="832">
        <v>6</v>
      </c>
      <c r="S958" s="837">
        <v>1</v>
      </c>
      <c r="T958" s="836">
        <v>2.5</v>
      </c>
      <c r="U958" s="838">
        <v>1</v>
      </c>
    </row>
    <row r="959" spans="1:21" ht="14.4" customHeight="1" x14ac:dyDescent="0.3">
      <c r="A959" s="831">
        <v>17</v>
      </c>
      <c r="B959" s="832" t="s">
        <v>2428</v>
      </c>
      <c r="C959" s="832" t="s">
        <v>2434</v>
      </c>
      <c r="D959" s="833" t="s">
        <v>5256</v>
      </c>
      <c r="E959" s="834" t="s">
        <v>2458</v>
      </c>
      <c r="F959" s="832" t="s">
        <v>2429</v>
      </c>
      <c r="G959" s="832" t="s">
        <v>2871</v>
      </c>
      <c r="H959" s="832" t="s">
        <v>596</v>
      </c>
      <c r="I959" s="832" t="s">
        <v>3741</v>
      </c>
      <c r="J959" s="832" t="s">
        <v>3742</v>
      </c>
      <c r="K959" s="832" t="s">
        <v>2873</v>
      </c>
      <c r="L959" s="835">
        <v>0</v>
      </c>
      <c r="M959" s="835">
        <v>0</v>
      </c>
      <c r="N959" s="832">
        <v>4</v>
      </c>
      <c r="O959" s="836">
        <v>1</v>
      </c>
      <c r="P959" s="835">
        <v>0</v>
      </c>
      <c r="Q959" s="837"/>
      <c r="R959" s="832">
        <v>4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17</v>
      </c>
      <c r="B960" s="832" t="s">
        <v>2428</v>
      </c>
      <c r="C960" s="832" t="s">
        <v>2434</v>
      </c>
      <c r="D960" s="833" t="s">
        <v>5256</v>
      </c>
      <c r="E960" s="834" t="s">
        <v>2458</v>
      </c>
      <c r="F960" s="832" t="s">
        <v>2429</v>
      </c>
      <c r="G960" s="832" t="s">
        <v>2871</v>
      </c>
      <c r="H960" s="832" t="s">
        <v>596</v>
      </c>
      <c r="I960" s="832" t="s">
        <v>3107</v>
      </c>
      <c r="J960" s="832" t="s">
        <v>3108</v>
      </c>
      <c r="K960" s="832" t="s">
        <v>2173</v>
      </c>
      <c r="L960" s="835">
        <v>0</v>
      </c>
      <c r="M960" s="835">
        <v>0</v>
      </c>
      <c r="N960" s="832">
        <v>1</v>
      </c>
      <c r="O960" s="836">
        <v>1</v>
      </c>
      <c r="P960" s="835"/>
      <c r="Q960" s="837"/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17</v>
      </c>
      <c r="B961" s="832" t="s">
        <v>2428</v>
      </c>
      <c r="C961" s="832" t="s">
        <v>2434</v>
      </c>
      <c r="D961" s="833" t="s">
        <v>5256</v>
      </c>
      <c r="E961" s="834" t="s">
        <v>2458</v>
      </c>
      <c r="F961" s="832" t="s">
        <v>2429</v>
      </c>
      <c r="G961" s="832" t="s">
        <v>2871</v>
      </c>
      <c r="H961" s="832" t="s">
        <v>596</v>
      </c>
      <c r="I961" s="832" t="s">
        <v>3846</v>
      </c>
      <c r="J961" s="832" t="s">
        <v>2875</v>
      </c>
      <c r="K961" s="832" t="s">
        <v>2173</v>
      </c>
      <c r="L961" s="835">
        <v>0</v>
      </c>
      <c r="M961" s="835">
        <v>0</v>
      </c>
      <c r="N961" s="832">
        <v>1</v>
      </c>
      <c r="O961" s="836">
        <v>0.5</v>
      </c>
      <c r="P961" s="835"/>
      <c r="Q961" s="837"/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17</v>
      </c>
      <c r="B962" s="832" t="s">
        <v>2428</v>
      </c>
      <c r="C962" s="832" t="s">
        <v>2434</v>
      </c>
      <c r="D962" s="833" t="s">
        <v>5256</v>
      </c>
      <c r="E962" s="834" t="s">
        <v>2458</v>
      </c>
      <c r="F962" s="832" t="s">
        <v>2429</v>
      </c>
      <c r="G962" s="832" t="s">
        <v>2876</v>
      </c>
      <c r="H962" s="832" t="s">
        <v>596</v>
      </c>
      <c r="I962" s="832" t="s">
        <v>2877</v>
      </c>
      <c r="J962" s="832" t="s">
        <v>2878</v>
      </c>
      <c r="K962" s="832" t="s">
        <v>2879</v>
      </c>
      <c r="L962" s="835">
        <v>2469.7399999999998</v>
      </c>
      <c r="M962" s="835">
        <v>7409.2199999999993</v>
      </c>
      <c r="N962" s="832">
        <v>3</v>
      </c>
      <c r="O962" s="836">
        <v>1</v>
      </c>
      <c r="P962" s="835">
        <v>7409.2199999999993</v>
      </c>
      <c r="Q962" s="837">
        <v>1</v>
      </c>
      <c r="R962" s="832">
        <v>3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17</v>
      </c>
      <c r="B963" s="832" t="s">
        <v>2428</v>
      </c>
      <c r="C963" s="832" t="s">
        <v>2434</v>
      </c>
      <c r="D963" s="833" t="s">
        <v>5256</v>
      </c>
      <c r="E963" s="834" t="s">
        <v>2458</v>
      </c>
      <c r="F963" s="832" t="s">
        <v>2429</v>
      </c>
      <c r="G963" s="832" t="s">
        <v>2876</v>
      </c>
      <c r="H963" s="832" t="s">
        <v>596</v>
      </c>
      <c r="I963" s="832" t="s">
        <v>2885</v>
      </c>
      <c r="J963" s="832" t="s">
        <v>2883</v>
      </c>
      <c r="K963" s="832" t="s">
        <v>2886</v>
      </c>
      <c r="L963" s="835">
        <v>2469.7399999999998</v>
      </c>
      <c r="M963" s="835">
        <v>9878.9599999999991</v>
      </c>
      <c r="N963" s="832">
        <v>4</v>
      </c>
      <c r="O963" s="836">
        <v>1</v>
      </c>
      <c r="P963" s="835">
        <v>4939.4799999999996</v>
      </c>
      <c r="Q963" s="837">
        <v>0.5</v>
      </c>
      <c r="R963" s="832">
        <v>2</v>
      </c>
      <c r="S963" s="837">
        <v>0.5</v>
      </c>
      <c r="T963" s="836">
        <v>0.5</v>
      </c>
      <c r="U963" s="838">
        <v>0.5</v>
      </c>
    </row>
    <row r="964" spans="1:21" ht="14.4" customHeight="1" x14ac:dyDescent="0.3">
      <c r="A964" s="831">
        <v>17</v>
      </c>
      <c r="B964" s="832" t="s">
        <v>2428</v>
      </c>
      <c r="C964" s="832" t="s">
        <v>2434</v>
      </c>
      <c r="D964" s="833" t="s">
        <v>5256</v>
      </c>
      <c r="E964" s="834" t="s">
        <v>2458</v>
      </c>
      <c r="F964" s="832" t="s">
        <v>2429</v>
      </c>
      <c r="G964" s="832" t="s">
        <v>2896</v>
      </c>
      <c r="H964" s="832" t="s">
        <v>596</v>
      </c>
      <c r="I964" s="832" t="s">
        <v>2900</v>
      </c>
      <c r="J964" s="832" t="s">
        <v>2898</v>
      </c>
      <c r="K964" s="832" t="s">
        <v>2901</v>
      </c>
      <c r="L964" s="835">
        <v>366.3</v>
      </c>
      <c r="M964" s="835">
        <v>1098.9000000000001</v>
      </c>
      <c r="N964" s="832">
        <v>3</v>
      </c>
      <c r="O964" s="836">
        <v>0.5</v>
      </c>
      <c r="P964" s="835">
        <v>1098.9000000000001</v>
      </c>
      <c r="Q964" s="837">
        <v>1</v>
      </c>
      <c r="R964" s="832">
        <v>3</v>
      </c>
      <c r="S964" s="837">
        <v>1</v>
      </c>
      <c r="T964" s="836">
        <v>0.5</v>
      </c>
      <c r="U964" s="838">
        <v>1</v>
      </c>
    </row>
    <row r="965" spans="1:21" ht="14.4" customHeight="1" x14ac:dyDescent="0.3">
      <c r="A965" s="831">
        <v>17</v>
      </c>
      <c r="B965" s="832" t="s">
        <v>2428</v>
      </c>
      <c r="C965" s="832" t="s">
        <v>2434</v>
      </c>
      <c r="D965" s="833" t="s">
        <v>5256</v>
      </c>
      <c r="E965" s="834" t="s">
        <v>2458</v>
      </c>
      <c r="F965" s="832" t="s">
        <v>2429</v>
      </c>
      <c r="G965" s="832" t="s">
        <v>2896</v>
      </c>
      <c r="H965" s="832" t="s">
        <v>596</v>
      </c>
      <c r="I965" s="832" t="s">
        <v>3109</v>
      </c>
      <c r="J965" s="832" t="s">
        <v>2898</v>
      </c>
      <c r="K965" s="832" t="s">
        <v>2473</v>
      </c>
      <c r="L965" s="835">
        <v>633.53</v>
      </c>
      <c r="M965" s="835">
        <v>2534.12</v>
      </c>
      <c r="N965" s="832">
        <v>4</v>
      </c>
      <c r="O965" s="836">
        <v>0.5</v>
      </c>
      <c r="P965" s="835">
        <v>2534.12</v>
      </c>
      <c r="Q965" s="837">
        <v>1</v>
      </c>
      <c r="R965" s="832">
        <v>4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17</v>
      </c>
      <c r="B966" s="832" t="s">
        <v>2428</v>
      </c>
      <c r="C966" s="832" t="s">
        <v>2434</v>
      </c>
      <c r="D966" s="833" t="s">
        <v>5256</v>
      </c>
      <c r="E966" s="834" t="s">
        <v>2458</v>
      </c>
      <c r="F966" s="832" t="s">
        <v>2429</v>
      </c>
      <c r="G966" s="832" t="s">
        <v>3847</v>
      </c>
      <c r="H966" s="832" t="s">
        <v>649</v>
      </c>
      <c r="I966" s="832" t="s">
        <v>3848</v>
      </c>
      <c r="J966" s="832" t="s">
        <v>2162</v>
      </c>
      <c r="K966" s="832" t="s">
        <v>3849</v>
      </c>
      <c r="L966" s="835">
        <v>654.95000000000005</v>
      </c>
      <c r="M966" s="835">
        <v>654.95000000000005</v>
      </c>
      <c r="N966" s="832">
        <v>1</v>
      </c>
      <c r="O966" s="836">
        <v>0.5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17</v>
      </c>
      <c r="B967" s="832" t="s">
        <v>2428</v>
      </c>
      <c r="C967" s="832" t="s">
        <v>2434</v>
      </c>
      <c r="D967" s="833" t="s">
        <v>5256</v>
      </c>
      <c r="E967" s="834" t="s">
        <v>2458</v>
      </c>
      <c r="F967" s="832" t="s">
        <v>2429</v>
      </c>
      <c r="G967" s="832" t="s">
        <v>3113</v>
      </c>
      <c r="H967" s="832" t="s">
        <v>596</v>
      </c>
      <c r="I967" s="832" t="s">
        <v>3114</v>
      </c>
      <c r="J967" s="832" t="s">
        <v>3115</v>
      </c>
      <c r="K967" s="832" t="s">
        <v>3116</v>
      </c>
      <c r="L967" s="835">
        <v>189.37</v>
      </c>
      <c r="M967" s="835">
        <v>757.48</v>
      </c>
      <c r="N967" s="832">
        <v>4</v>
      </c>
      <c r="O967" s="836">
        <v>1</v>
      </c>
      <c r="P967" s="835">
        <v>757.48</v>
      </c>
      <c r="Q967" s="837">
        <v>1</v>
      </c>
      <c r="R967" s="832">
        <v>4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17</v>
      </c>
      <c r="B968" s="832" t="s">
        <v>2428</v>
      </c>
      <c r="C968" s="832" t="s">
        <v>2434</v>
      </c>
      <c r="D968" s="833" t="s">
        <v>5256</v>
      </c>
      <c r="E968" s="834" t="s">
        <v>2458</v>
      </c>
      <c r="F968" s="832" t="s">
        <v>2429</v>
      </c>
      <c r="G968" s="832" t="s">
        <v>3113</v>
      </c>
      <c r="H968" s="832" t="s">
        <v>596</v>
      </c>
      <c r="I968" s="832" t="s">
        <v>3117</v>
      </c>
      <c r="J968" s="832" t="s">
        <v>3115</v>
      </c>
      <c r="K968" s="832" t="s">
        <v>3118</v>
      </c>
      <c r="L968" s="835">
        <v>1513.6</v>
      </c>
      <c r="M968" s="835">
        <v>6054.4</v>
      </c>
      <c r="N968" s="832">
        <v>4</v>
      </c>
      <c r="O968" s="836">
        <v>2.5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17</v>
      </c>
      <c r="B969" s="832" t="s">
        <v>2428</v>
      </c>
      <c r="C969" s="832" t="s">
        <v>2434</v>
      </c>
      <c r="D969" s="833" t="s">
        <v>5256</v>
      </c>
      <c r="E969" s="834" t="s">
        <v>2458</v>
      </c>
      <c r="F969" s="832" t="s">
        <v>2429</v>
      </c>
      <c r="G969" s="832" t="s">
        <v>3113</v>
      </c>
      <c r="H969" s="832" t="s">
        <v>596</v>
      </c>
      <c r="I969" s="832" t="s">
        <v>3274</v>
      </c>
      <c r="J969" s="832" t="s">
        <v>3115</v>
      </c>
      <c r="K969" s="832" t="s">
        <v>3275</v>
      </c>
      <c r="L969" s="835">
        <v>3027.19</v>
      </c>
      <c r="M969" s="835">
        <v>24217.52</v>
      </c>
      <c r="N969" s="832">
        <v>8</v>
      </c>
      <c r="O969" s="836">
        <v>2.5</v>
      </c>
      <c r="P969" s="835">
        <v>18163.14</v>
      </c>
      <c r="Q969" s="837">
        <v>0.75</v>
      </c>
      <c r="R969" s="832">
        <v>6</v>
      </c>
      <c r="S969" s="837">
        <v>0.75</v>
      </c>
      <c r="T969" s="836">
        <v>2</v>
      </c>
      <c r="U969" s="838">
        <v>0.8</v>
      </c>
    </row>
    <row r="970" spans="1:21" ht="14.4" customHeight="1" x14ac:dyDescent="0.3">
      <c r="A970" s="831">
        <v>17</v>
      </c>
      <c r="B970" s="832" t="s">
        <v>2428</v>
      </c>
      <c r="C970" s="832" t="s">
        <v>2434</v>
      </c>
      <c r="D970" s="833" t="s">
        <v>5256</v>
      </c>
      <c r="E970" s="834" t="s">
        <v>2458</v>
      </c>
      <c r="F970" s="832" t="s">
        <v>2429</v>
      </c>
      <c r="G970" s="832" t="s">
        <v>3113</v>
      </c>
      <c r="H970" s="832" t="s">
        <v>596</v>
      </c>
      <c r="I970" s="832" t="s">
        <v>3276</v>
      </c>
      <c r="J970" s="832" t="s">
        <v>3115</v>
      </c>
      <c r="K970" s="832" t="s">
        <v>2225</v>
      </c>
      <c r="L970" s="835">
        <v>3783.99</v>
      </c>
      <c r="M970" s="835">
        <v>3783.99</v>
      </c>
      <c r="N970" s="832">
        <v>1</v>
      </c>
      <c r="O970" s="836">
        <v>0.5</v>
      </c>
      <c r="P970" s="835">
        <v>3783.99</v>
      </c>
      <c r="Q970" s="837">
        <v>1</v>
      </c>
      <c r="R970" s="832">
        <v>1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17</v>
      </c>
      <c r="B971" s="832" t="s">
        <v>2428</v>
      </c>
      <c r="C971" s="832" t="s">
        <v>2434</v>
      </c>
      <c r="D971" s="833" t="s">
        <v>5256</v>
      </c>
      <c r="E971" s="834" t="s">
        <v>2458</v>
      </c>
      <c r="F971" s="832" t="s">
        <v>2429</v>
      </c>
      <c r="G971" s="832" t="s">
        <v>2906</v>
      </c>
      <c r="H971" s="832" t="s">
        <v>596</v>
      </c>
      <c r="I971" s="832" t="s">
        <v>2910</v>
      </c>
      <c r="J971" s="832" t="s">
        <v>1045</v>
      </c>
      <c r="K971" s="832" t="s">
        <v>2911</v>
      </c>
      <c r="L971" s="835">
        <v>50.32</v>
      </c>
      <c r="M971" s="835">
        <v>50.32</v>
      </c>
      <c r="N971" s="832">
        <v>1</v>
      </c>
      <c r="O971" s="836">
        <v>0.5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17</v>
      </c>
      <c r="B972" s="832" t="s">
        <v>2428</v>
      </c>
      <c r="C972" s="832" t="s">
        <v>2434</v>
      </c>
      <c r="D972" s="833" t="s">
        <v>5256</v>
      </c>
      <c r="E972" s="834" t="s">
        <v>2458</v>
      </c>
      <c r="F972" s="832" t="s">
        <v>2429</v>
      </c>
      <c r="G972" s="832" t="s">
        <v>2912</v>
      </c>
      <c r="H972" s="832" t="s">
        <v>596</v>
      </c>
      <c r="I972" s="832" t="s">
        <v>3850</v>
      </c>
      <c r="J972" s="832" t="s">
        <v>3851</v>
      </c>
      <c r="K972" s="832" t="s">
        <v>3852</v>
      </c>
      <c r="L972" s="835">
        <v>0</v>
      </c>
      <c r="M972" s="835">
        <v>0</v>
      </c>
      <c r="N972" s="832">
        <v>10</v>
      </c>
      <c r="O972" s="836">
        <v>0.5</v>
      </c>
      <c r="P972" s="835"/>
      <c r="Q972" s="837"/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17</v>
      </c>
      <c r="B973" s="832" t="s">
        <v>2428</v>
      </c>
      <c r="C973" s="832" t="s">
        <v>2434</v>
      </c>
      <c r="D973" s="833" t="s">
        <v>5256</v>
      </c>
      <c r="E973" s="834" t="s">
        <v>2458</v>
      </c>
      <c r="F973" s="832" t="s">
        <v>2429</v>
      </c>
      <c r="G973" s="832" t="s">
        <v>3126</v>
      </c>
      <c r="H973" s="832" t="s">
        <v>596</v>
      </c>
      <c r="I973" s="832" t="s">
        <v>3130</v>
      </c>
      <c r="J973" s="832" t="s">
        <v>3128</v>
      </c>
      <c r="K973" s="832" t="s">
        <v>3131</v>
      </c>
      <c r="L973" s="835">
        <v>2048.64</v>
      </c>
      <c r="M973" s="835">
        <v>14340.48</v>
      </c>
      <c r="N973" s="832">
        <v>7</v>
      </c>
      <c r="O973" s="836">
        <v>1</v>
      </c>
      <c r="P973" s="835">
        <v>6145.92</v>
      </c>
      <c r="Q973" s="837">
        <v>0.4285714285714286</v>
      </c>
      <c r="R973" s="832">
        <v>3</v>
      </c>
      <c r="S973" s="837">
        <v>0.42857142857142855</v>
      </c>
      <c r="T973" s="836">
        <v>0.5</v>
      </c>
      <c r="U973" s="838">
        <v>0.5</v>
      </c>
    </row>
    <row r="974" spans="1:21" ht="14.4" customHeight="1" x14ac:dyDescent="0.3">
      <c r="A974" s="831">
        <v>17</v>
      </c>
      <c r="B974" s="832" t="s">
        <v>2428</v>
      </c>
      <c r="C974" s="832" t="s">
        <v>2434</v>
      </c>
      <c r="D974" s="833" t="s">
        <v>5256</v>
      </c>
      <c r="E974" s="834" t="s">
        <v>2458</v>
      </c>
      <c r="F974" s="832" t="s">
        <v>2429</v>
      </c>
      <c r="G974" s="832" t="s">
        <v>3126</v>
      </c>
      <c r="H974" s="832" t="s">
        <v>596</v>
      </c>
      <c r="I974" s="832" t="s">
        <v>3132</v>
      </c>
      <c r="J974" s="832" t="s">
        <v>3128</v>
      </c>
      <c r="K974" s="832" t="s">
        <v>3133</v>
      </c>
      <c r="L974" s="835">
        <v>3072.96</v>
      </c>
      <c r="M974" s="835">
        <v>21510.720000000001</v>
      </c>
      <c r="N974" s="832">
        <v>7</v>
      </c>
      <c r="O974" s="836">
        <v>2</v>
      </c>
      <c r="P974" s="835">
        <v>3072.96</v>
      </c>
      <c r="Q974" s="837">
        <v>0.14285714285714285</v>
      </c>
      <c r="R974" s="832">
        <v>1</v>
      </c>
      <c r="S974" s="837">
        <v>0.14285714285714285</v>
      </c>
      <c r="T974" s="836">
        <v>0.5</v>
      </c>
      <c r="U974" s="838">
        <v>0.25</v>
      </c>
    </row>
    <row r="975" spans="1:21" ht="14.4" customHeight="1" x14ac:dyDescent="0.3">
      <c r="A975" s="831">
        <v>17</v>
      </c>
      <c r="B975" s="832" t="s">
        <v>2428</v>
      </c>
      <c r="C975" s="832" t="s">
        <v>2434</v>
      </c>
      <c r="D975" s="833" t="s">
        <v>5256</v>
      </c>
      <c r="E975" s="834" t="s">
        <v>2458</v>
      </c>
      <c r="F975" s="832" t="s">
        <v>2429</v>
      </c>
      <c r="G975" s="832" t="s">
        <v>3126</v>
      </c>
      <c r="H975" s="832" t="s">
        <v>596</v>
      </c>
      <c r="I975" s="832" t="s">
        <v>3134</v>
      </c>
      <c r="J975" s="832" t="s">
        <v>3128</v>
      </c>
      <c r="K975" s="832" t="s">
        <v>3135</v>
      </c>
      <c r="L975" s="835">
        <v>4097.29</v>
      </c>
      <c r="M975" s="835">
        <v>32778.32</v>
      </c>
      <c r="N975" s="832">
        <v>8</v>
      </c>
      <c r="O975" s="836">
        <v>1.5</v>
      </c>
      <c r="P975" s="835">
        <v>12291.869999999999</v>
      </c>
      <c r="Q975" s="837">
        <v>0.375</v>
      </c>
      <c r="R975" s="832">
        <v>3</v>
      </c>
      <c r="S975" s="837">
        <v>0.375</v>
      </c>
      <c r="T975" s="836">
        <v>0.5</v>
      </c>
      <c r="U975" s="838">
        <v>0.33333333333333331</v>
      </c>
    </row>
    <row r="976" spans="1:21" ht="14.4" customHeight="1" x14ac:dyDescent="0.3">
      <c r="A976" s="831">
        <v>17</v>
      </c>
      <c r="B976" s="832" t="s">
        <v>2428</v>
      </c>
      <c r="C976" s="832" t="s">
        <v>2434</v>
      </c>
      <c r="D976" s="833" t="s">
        <v>5256</v>
      </c>
      <c r="E976" s="834" t="s">
        <v>2458</v>
      </c>
      <c r="F976" s="832" t="s">
        <v>2429</v>
      </c>
      <c r="G976" s="832" t="s">
        <v>3126</v>
      </c>
      <c r="H976" s="832" t="s">
        <v>596</v>
      </c>
      <c r="I976" s="832" t="s">
        <v>3853</v>
      </c>
      <c r="J976" s="832" t="s">
        <v>3854</v>
      </c>
      <c r="K976" s="832" t="s">
        <v>3133</v>
      </c>
      <c r="L976" s="835">
        <v>3072.96</v>
      </c>
      <c r="M976" s="835">
        <v>6145.92</v>
      </c>
      <c r="N976" s="832">
        <v>2</v>
      </c>
      <c r="O976" s="836">
        <v>1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17</v>
      </c>
      <c r="B977" s="832" t="s">
        <v>2428</v>
      </c>
      <c r="C977" s="832" t="s">
        <v>2434</v>
      </c>
      <c r="D977" s="833" t="s">
        <v>5256</v>
      </c>
      <c r="E977" s="834" t="s">
        <v>2458</v>
      </c>
      <c r="F977" s="832" t="s">
        <v>2429</v>
      </c>
      <c r="G977" s="832" t="s">
        <v>2917</v>
      </c>
      <c r="H977" s="832" t="s">
        <v>649</v>
      </c>
      <c r="I977" s="832" t="s">
        <v>3855</v>
      </c>
      <c r="J977" s="832" t="s">
        <v>2008</v>
      </c>
      <c r="K977" s="832" t="s">
        <v>3856</v>
      </c>
      <c r="L977" s="835">
        <v>115.33</v>
      </c>
      <c r="M977" s="835">
        <v>115.33</v>
      </c>
      <c r="N977" s="832">
        <v>1</v>
      </c>
      <c r="O977" s="836">
        <v>0.5</v>
      </c>
      <c r="P977" s="835">
        <v>115.33</v>
      </c>
      <c r="Q977" s="837">
        <v>1</v>
      </c>
      <c r="R977" s="832">
        <v>1</v>
      </c>
      <c r="S977" s="837">
        <v>1</v>
      </c>
      <c r="T977" s="836">
        <v>0.5</v>
      </c>
      <c r="U977" s="838">
        <v>1</v>
      </c>
    </row>
    <row r="978" spans="1:21" ht="14.4" customHeight="1" x14ac:dyDescent="0.3">
      <c r="A978" s="831">
        <v>17</v>
      </c>
      <c r="B978" s="832" t="s">
        <v>2428</v>
      </c>
      <c r="C978" s="832" t="s">
        <v>2434</v>
      </c>
      <c r="D978" s="833" t="s">
        <v>5256</v>
      </c>
      <c r="E978" s="834" t="s">
        <v>2458</v>
      </c>
      <c r="F978" s="832" t="s">
        <v>2429</v>
      </c>
      <c r="G978" s="832" t="s">
        <v>2917</v>
      </c>
      <c r="H978" s="832" t="s">
        <v>649</v>
      </c>
      <c r="I978" s="832" t="s">
        <v>2918</v>
      </c>
      <c r="J978" s="832" t="s">
        <v>2008</v>
      </c>
      <c r="K978" s="832" t="s">
        <v>2919</v>
      </c>
      <c r="L978" s="835">
        <v>63.14</v>
      </c>
      <c r="M978" s="835">
        <v>63.14</v>
      </c>
      <c r="N978" s="832">
        <v>1</v>
      </c>
      <c r="O978" s="836">
        <v>0.5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17</v>
      </c>
      <c r="B979" s="832" t="s">
        <v>2428</v>
      </c>
      <c r="C979" s="832" t="s">
        <v>2434</v>
      </c>
      <c r="D979" s="833" t="s">
        <v>5256</v>
      </c>
      <c r="E979" s="834" t="s">
        <v>2458</v>
      </c>
      <c r="F979" s="832" t="s">
        <v>2429</v>
      </c>
      <c r="G979" s="832" t="s">
        <v>3857</v>
      </c>
      <c r="H979" s="832" t="s">
        <v>596</v>
      </c>
      <c r="I979" s="832" t="s">
        <v>3858</v>
      </c>
      <c r="J979" s="832" t="s">
        <v>876</v>
      </c>
      <c r="K979" s="832" t="s">
        <v>3859</v>
      </c>
      <c r="L979" s="835">
        <v>783.88</v>
      </c>
      <c r="M979" s="835">
        <v>3919.3999999999996</v>
      </c>
      <c r="N979" s="832">
        <v>5</v>
      </c>
      <c r="O979" s="836">
        <v>2.5</v>
      </c>
      <c r="P979" s="835">
        <v>2351.64</v>
      </c>
      <c r="Q979" s="837">
        <v>0.6</v>
      </c>
      <c r="R979" s="832">
        <v>3</v>
      </c>
      <c r="S979" s="837">
        <v>0.6</v>
      </c>
      <c r="T979" s="836">
        <v>1.5</v>
      </c>
      <c r="U979" s="838">
        <v>0.6</v>
      </c>
    </row>
    <row r="980" spans="1:21" ht="14.4" customHeight="1" x14ac:dyDescent="0.3">
      <c r="A980" s="831">
        <v>17</v>
      </c>
      <c r="B980" s="832" t="s">
        <v>2428</v>
      </c>
      <c r="C980" s="832" t="s">
        <v>2434</v>
      </c>
      <c r="D980" s="833" t="s">
        <v>5256</v>
      </c>
      <c r="E980" s="834" t="s">
        <v>2458</v>
      </c>
      <c r="F980" s="832" t="s">
        <v>2429</v>
      </c>
      <c r="G980" s="832" t="s">
        <v>3857</v>
      </c>
      <c r="H980" s="832" t="s">
        <v>596</v>
      </c>
      <c r="I980" s="832" t="s">
        <v>3860</v>
      </c>
      <c r="J980" s="832" t="s">
        <v>876</v>
      </c>
      <c r="K980" s="832" t="s">
        <v>3859</v>
      </c>
      <c r="L980" s="835">
        <v>783.88</v>
      </c>
      <c r="M980" s="835">
        <v>783.88</v>
      </c>
      <c r="N980" s="832">
        <v>1</v>
      </c>
      <c r="O980" s="836">
        <v>1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17</v>
      </c>
      <c r="B981" s="832" t="s">
        <v>2428</v>
      </c>
      <c r="C981" s="832" t="s">
        <v>2434</v>
      </c>
      <c r="D981" s="833" t="s">
        <v>5256</v>
      </c>
      <c r="E981" s="834" t="s">
        <v>2458</v>
      </c>
      <c r="F981" s="832" t="s">
        <v>2429</v>
      </c>
      <c r="G981" s="832" t="s">
        <v>2924</v>
      </c>
      <c r="H981" s="832" t="s">
        <v>596</v>
      </c>
      <c r="I981" s="832" t="s">
        <v>2925</v>
      </c>
      <c r="J981" s="832" t="s">
        <v>871</v>
      </c>
      <c r="K981" s="832" t="s">
        <v>872</v>
      </c>
      <c r="L981" s="835">
        <v>107.27</v>
      </c>
      <c r="M981" s="835">
        <v>2359.94</v>
      </c>
      <c r="N981" s="832">
        <v>22</v>
      </c>
      <c r="O981" s="836">
        <v>7</v>
      </c>
      <c r="P981" s="835">
        <v>750.89</v>
      </c>
      <c r="Q981" s="837">
        <v>0.31818181818181818</v>
      </c>
      <c r="R981" s="832">
        <v>7</v>
      </c>
      <c r="S981" s="837">
        <v>0.31818181818181818</v>
      </c>
      <c r="T981" s="836">
        <v>3.5</v>
      </c>
      <c r="U981" s="838">
        <v>0.5</v>
      </c>
    </row>
    <row r="982" spans="1:21" ht="14.4" customHeight="1" x14ac:dyDescent="0.3">
      <c r="A982" s="831">
        <v>17</v>
      </c>
      <c r="B982" s="832" t="s">
        <v>2428</v>
      </c>
      <c r="C982" s="832" t="s">
        <v>2434</v>
      </c>
      <c r="D982" s="833" t="s">
        <v>5256</v>
      </c>
      <c r="E982" s="834" t="s">
        <v>2458</v>
      </c>
      <c r="F982" s="832" t="s">
        <v>2429</v>
      </c>
      <c r="G982" s="832" t="s">
        <v>3136</v>
      </c>
      <c r="H982" s="832" t="s">
        <v>596</v>
      </c>
      <c r="I982" s="832" t="s">
        <v>3137</v>
      </c>
      <c r="J982" s="832" t="s">
        <v>3138</v>
      </c>
      <c r="K982" s="832" t="s">
        <v>3139</v>
      </c>
      <c r="L982" s="835">
        <v>2048</v>
      </c>
      <c r="M982" s="835">
        <v>4096</v>
      </c>
      <c r="N982" s="832">
        <v>2</v>
      </c>
      <c r="O982" s="836">
        <v>1.5</v>
      </c>
      <c r="P982" s="835">
        <v>2048</v>
      </c>
      <c r="Q982" s="837">
        <v>0.5</v>
      </c>
      <c r="R982" s="832">
        <v>1</v>
      </c>
      <c r="S982" s="837">
        <v>0.5</v>
      </c>
      <c r="T982" s="836">
        <v>0.5</v>
      </c>
      <c r="U982" s="838">
        <v>0.33333333333333331</v>
      </c>
    </row>
    <row r="983" spans="1:21" ht="14.4" customHeight="1" x14ac:dyDescent="0.3">
      <c r="A983" s="831">
        <v>17</v>
      </c>
      <c r="B983" s="832" t="s">
        <v>2428</v>
      </c>
      <c r="C983" s="832" t="s">
        <v>2434</v>
      </c>
      <c r="D983" s="833" t="s">
        <v>5256</v>
      </c>
      <c r="E983" s="834" t="s">
        <v>2458</v>
      </c>
      <c r="F983" s="832" t="s">
        <v>2429</v>
      </c>
      <c r="G983" s="832" t="s">
        <v>3136</v>
      </c>
      <c r="H983" s="832" t="s">
        <v>596</v>
      </c>
      <c r="I983" s="832" t="s">
        <v>3142</v>
      </c>
      <c r="J983" s="832" t="s">
        <v>3138</v>
      </c>
      <c r="K983" s="832" t="s">
        <v>3143</v>
      </c>
      <c r="L983" s="835">
        <v>1985</v>
      </c>
      <c r="M983" s="835">
        <v>15880</v>
      </c>
      <c r="N983" s="832">
        <v>8</v>
      </c>
      <c r="O983" s="836">
        <v>3.5</v>
      </c>
      <c r="P983" s="835">
        <v>1985</v>
      </c>
      <c r="Q983" s="837">
        <v>0.125</v>
      </c>
      <c r="R983" s="832">
        <v>1</v>
      </c>
      <c r="S983" s="837">
        <v>0.125</v>
      </c>
      <c r="T983" s="836">
        <v>0.5</v>
      </c>
      <c r="U983" s="838">
        <v>0.14285714285714285</v>
      </c>
    </row>
    <row r="984" spans="1:21" ht="14.4" customHeight="1" x14ac:dyDescent="0.3">
      <c r="A984" s="831">
        <v>17</v>
      </c>
      <c r="B984" s="832" t="s">
        <v>2428</v>
      </c>
      <c r="C984" s="832" t="s">
        <v>2434</v>
      </c>
      <c r="D984" s="833" t="s">
        <v>5256</v>
      </c>
      <c r="E984" s="834" t="s">
        <v>2458</v>
      </c>
      <c r="F984" s="832" t="s">
        <v>2430</v>
      </c>
      <c r="G984" s="832" t="s">
        <v>2615</v>
      </c>
      <c r="H984" s="832" t="s">
        <v>596</v>
      </c>
      <c r="I984" s="832" t="s">
        <v>3144</v>
      </c>
      <c r="J984" s="832" t="s">
        <v>2617</v>
      </c>
      <c r="K984" s="832"/>
      <c r="L984" s="835">
        <v>0</v>
      </c>
      <c r="M984" s="835">
        <v>0</v>
      </c>
      <c r="N984" s="832">
        <v>1</v>
      </c>
      <c r="O984" s="836">
        <v>1</v>
      </c>
      <c r="P984" s="835">
        <v>0</v>
      </c>
      <c r="Q984" s="837"/>
      <c r="R984" s="832">
        <v>1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17</v>
      </c>
      <c r="B985" s="832" t="s">
        <v>2428</v>
      </c>
      <c r="C985" s="832" t="s">
        <v>2434</v>
      </c>
      <c r="D985" s="833" t="s">
        <v>5256</v>
      </c>
      <c r="E985" s="834" t="s">
        <v>2458</v>
      </c>
      <c r="F985" s="832" t="s">
        <v>2430</v>
      </c>
      <c r="G985" s="832" t="s">
        <v>2615</v>
      </c>
      <c r="H985" s="832" t="s">
        <v>596</v>
      </c>
      <c r="I985" s="832" t="s">
        <v>3861</v>
      </c>
      <c r="J985" s="832" t="s">
        <v>2617</v>
      </c>
      <c r="K985" s="832"/>
      <c r="L985" s="835">
        <v>0</v>
      </c>
      <c r="M985" s="835">
        <v>0</v>
      </c>
      <c r="N985" s="832">
        <v>1</v>
      </c>
      <c r="O985" s="836">
        <v>1</v>
      </c>
      <c r="P985" s="835"/>
      <c r="Q985" s="837"/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17</v>
      </c>
      <c r="B986" s="832" t="s">
        <v>2428</v>
      </c>
      <c r="C986" s="832" t="s">
        <v>2434</v>
      </c>
      <c r="D986" s="833" t="s">
        <v>5256</v>
      </c>
      <c r="E986" s="834" t="s">
        <v>2458</v>
      </c>
      <c r="F986" s="832" t="s">
        <v>2430</v>
      </c>
      <c r="G986" s="832" t="s">
        <v>2615</v>
      </c>
      <c r="H986" s="832" t="s">
        <v>596</v>
      </c>
      <c r="I986" s="832" t="s">
        <v>3146</v>
      </c>
      <c r="J986" s="832" t="s">
        <v>2617</v>
      </c>
      <c r="K986" s="832"/>
      <c r="L986" s="835">
        <v>0</v>
      </c>
      <c r="M986" s="835">
        <v>0</v>
      </c>
      <c r="N986" s="832">
        <v>2</v>
      </c>
      <c r="O986" s="836">
        <v>2</v>
      </c>
      <c r="P986" s="835">
        <v>0</v>
      </c>
      <c r="Q986" s="837"/>
      <c r="R986" s="832">
        <v>2</v>
      </c>
      <c r="S986" s="837">
        <v>1</v>
      </c>
      <c r="T986" s="836">
        <v>2</v>
      </c>
      <c r="U986" s="838">
        <v>1</v>
      </c>
    </row>
    <row r="987" spans="1:21" ht="14.4" customHeight="1" x14ac:dyDescent="0.3">
      <c r="A987" s="831">
        <v>17</v>
      </c>
      <c r="B987" s="832" t="s">
        <v>2428</v>
      </c>
      <c r="C987" s="832" t="s">
        <v>2434</v>
      </c>
      <c r="D987" s="833" t="s">
        <v>5256</v>
      </c>
      <c r="E987" s="834" t="s">
        <v>2458</v>
      </c>
      <c r="F987" s="832" t="s">
        <v>2430</v>
      </c>
      <c r="G987" s="832" t="s">
        <v>2615</v>
      </c>
      <c r="H987" s="832" t="s">
        <v>596</v>
      </c>
      <c r="I987" s="832" t="s">
        <v>3495</v>
      </c>
      <c r="J987" s="832" t="s">
        <v>2617</v>
      </c>
      <c r="K987" s="832"/>
      <c r="L987" s="835">
        <v>0</v>
      </c>
      <c r="M987" s="835">
        <v>0</v>
      </c>
      <c r="N987" s="832">
        <v>2</v>
      </c>
      <c r="O987" s="836">
        <v>2</v>
      </c>
      <c r="P987" s="835">
        <v>0</v>
      </c>
      <c r="Q987" s="837"/>
      <c r="R987" s="832">
        <v>2</v>
      </c>
      <c r="S987" s="837">
        <v>1</v>
      </c>
      <c r="T987" s="836">
        <v>2</v>
      </c>
      <c r="U987" s="838">
        <v>1</v>
      </c>
    </row>
    <row r="988" spans="1:21" ht="14.4" customHeight="1" x14ac:dyDescent="0.3">
      <c r="A988" s="831">
        <v>17</v>
      </c>
      <c r="B988" s="832" t="s">
        <v>2428</v>
      </c>
      <c r="C988" s="832" t="s">
        <v>2434</v>
      </c>
      <c r="D988" s="833" t="s">
        <v>5256</v>
      </c>
      <c r="E988" s="834" t="s">
        <v>2458</v>
      </c>
      <c r="F988" s="832" t="s">
        <v>2430</v>
      </c>
      <c r="G988" s="832" t="s">
        <v>2615</v>
      </c>
      <c r="H988" s="832" t="s">
        <v>596</v>
      </c>
      <c r="I988" s="832" t="s">
        <v>3862</v>
      </c>
      <c r="J988" s="832" t="s">
        <v>2617</v>
      </c>
      <c r="K988" s="832"/>
      <c r="L988" s="835">
        <v>0</v>
      </c>
      <c r="M988" s="835">
        <v>0</v>
      </c>
      <c r="N988" s="832">
        <v>1</v>
      </c>
      <c r="O988" s="836">
        <v>1</v>
      </c>
      <c r="P988" s="835"/>
      <c r="Q988" s="837"/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17</v>
      </c>
      <c r="B989" s="832" t="s">
        <v>2428</v>
      </c>
      <c r="C989" s="832" t="s">
        <v>2434</v>
      </c>
      <c r="D989" s="833" t="s">
        <v>5256</v>
      </c>
      <c r="E989" s="834" t="s">
        <v>2458</v>
      </c>
      <c r="F989" s="832" t="s">
        <v>2430</v>
      </c>
      <c r="G989" s="832" t="s">
        <v>2615</v>
      </c>
      <c r="H989" s="832" t="s">
        <v>596</v>
      </c>
      <c r="I989" s="832" t="s">
        <v>3863</v>
      </c>
      <c r="J989" s="832" t="s">
        <v>2617</v>
      </c>
      <c r="K989" s="832"/>
      <c r="L989" s="835">
        <v>0</v>
      </c>
      <c r="M989" s="835">
        <v>0</v>
      </c>
      <c r="N989" s="832">
        <v>1</v>
      </c>
      <c r="O989" s="836">
        <v>1</v>
      </c>
      <c r="P989" s="835">
        <v>0</v>
      </c>
      <c r="Q989" s="837"/>
      <c r="R989" s="832">
        <v>1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17</v>
      </c>
      <c r="B990" s="832" t="s">
        <v>2428</v>
      </c>
      <c r="C990" s="832" t="s">
        <v>2434</v>
      </c>
      <c r="D990" s="833" t="s">
        <v>5256</v>
      </c>
      <c r="E990" s="834" t="s">
        <v>2458</v>
      </c>
      <c r="F990" s="832" t="s">
        <v>2431</v>
      </c>
      <c r="G990" s="832" t="s">
        <v>3497</v>
      </c>
      <c r="H990" s="832" t="s">
        <v>596</v>
      </c>
      <c r="I990" s="832" t="s">
        <v>3864</v>
      </c>
      <c r="J990" s="832" t="s">
        <v>3865</v>
      </c>
      <c r="K990" s="832" t="s">
        <v>3866</v>
      </c>
      <c r="L990" s="835">
        <v>378.48</v>
      </c>
      <c r="M990" s="835">
        <v>756.96</v>
      </c>
      <c r="N990" s="832">
        <v>2</v>
      </c>
      <c r="O990" s="836">
        <v>2</v>
      </c>
      <c r="P990" s="835">
        <v>756.96</v>
      </c>
      <c r="Q990" s="837">
        <v>1</v>
      </c>
      <c r="R990" s="832">
        <v>2</v>
      </c>
      <c r="S990" s="837">
        <v>1</v>
      </c>
      <c r="T990" s="836">
        <v>2</v>
      </c>
      <c r="U990" s="838">
        <v>1</v>
      </c>
    </row>
    <row r="991" spans="1:21" ht="14.4" customHeight="1" x14ac:dyDescent="0.3">
      <c r="A991" s="831">
        <v>17</v>
      </c>
      <c r="B991" s="832" t="s">
        <v>2428</v>
      </c>
      <c r="C991" s="832" t="s">
        <v>2434</v>
      </c>
      <c r="D991" s="833" t="s">
        <v>5256</v>
      </c>
      <c r="E991" s="834" t="s">
        <v>2459</v>
      </c>
      <c r="F991" s="832" t="s">
        <v>2429</v>
      </c>
      <c r="G991" s="832" t="s">
        <v>2931</v>
      </c>
      <c r="H991" s="832" t="s">
        <v>649</v>
      </c>
      <c r="I991" s="832" t="s">
        <v>2106</v>
      </c>
      <c r="J991" s="832" t="s">
        <v>2107</v>
      </c>
      <c r="K991" s="832" t="s">
        <v>2108</v>
      </c>
      <c r="L991" s="835">
        <v>9.4</v>
      </c>
      <c r="M991" s="835">
        <v>84.6</v>
      </c>
      <c r="N991" s="832">
        <v>9</v>
      </c>
      <c r="O991" s="836">
        <v>2.5</v>
      </c>
      <c r="P991" s="835">
        <v>47</v>
      </c>
      <c r="Q991" s="837">
        <v>0.55555555555555558</v>
      </c>
      <c r="R991" s="832">
        <v>5</v>
      </c>
      <c r="S991" s="837">
        <v>0.55555555555555558</v>
      </c>
      <c r="T991" s="836">
        <v>1</v>
      </c>
      <c r="U991" s="838">
        <v>0.4</v>
      </c>
    </row>
    <row r="992" spans="1:21" ht="14.4" customHeight="1" x14ac:dyDescent="0.3">
      <c r="A992" s="831">
        <v>17</v>
      </c>
      <c r="B992" s="832" t="s">
        <v>2428</v>
      </c>
      <c r="C992" s="832" t="s">
        <v>2434</v>
      </c>
      <c r="D992" s="833" t="s">
        <v>5256</v>
      </c>
      <c r="E992" s="834" t="s">
        <v>2459</v>
      </c>
      <c r="F992" s="832" t="s">
        <v>2429</v>
      </c>
      <c r="G992" s="832" t="s">
        <v>3304</v>
      </c>
      <c r="H992" s="832" t="s">
        <v>649</v>
      </c>
      <c r="I992" s="832" t="s">
        <v>3305</v>
      </c>
      <c r="J992" s="832" t="s">
        <v>3306</v>
      </c>
      <c r="K992" s="832" t="s">
        <v>3307</v>
      </c>
      <c r="L992" s="835">
        <v>188.06</v>
      </c>
      <c r="M992" s="835">
        <v>376.12</v>
      </c>
      <c r="N992" s="832">
        <v>2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17</v>
      </c>
      <c r="B993" s="832" t="s">
        <v>2428</v>
      </c>
      <c r="C993" s="832" t="s">
        <v>2434</v>
      </c>
      <c r="D993" s="833" t="s">
        <v>5256</v>
      </c>
      <c r="E993" s="834" t="s">
        <v>2459</v>
      </c>
      <c r="F993" s="832" t="s">
        <v>2429</v>
      </c>
      <c r="G993" s="832" t="s">
        <v>3190</v>
      </c>
      <c r="H993" s="832" t="s">
        <v>596</v>
      </c>
      <c r="I993" s="832" t="s">
        <v>3867</v>
      </c>
      <c r="J993" s="832" t="s">
        <v>3868</v>
      </c>
      <c r="K993" s="832" t="s">
        <v>1953</v>
      </c>
      <c r="L993" s="835">
        <v>31.09</v>
      </c>
      <c r="M993" s="835">
        <v>62.18</v>
      </c>
      <c r="N993" s="832">
        <v>2</v>
      </c>
      <c r="O993" s="836">
        <v>1</v>
      </c>
      <c r="P993" s="835">
        <v>31.09</v>
      </c>
      <c r="Q993" s="837">
        <v>0.5</v>
      </c>
      <c r="R993" s="832">
        <v>1</v>
      </c>
      <c r="S993" s="837">
        <v>0.5</v>
      </c>
      <c r="T993" s="836">
        <v>0.5</v>
      </c>
      <c r="U993" s="838">
        <v>0.5</v>
      </c>
    </row>
    <row r="994" spans="1:21" ht="14.4" customHeight="1" x14ac:dyDescent="0.3">
      <c r="A994" s="831">
        <v>17</v>
      </c>
      <c r="B994" s="832" t="s">
        <v>2428</v>
      </c>
      <c r="C994" s="832" t="s">
        <v>2434</v>
      </c>
      <c r="D994" s="833" t="s">
        <v>5256</v>
      </c>
      <c r="E994" s="834" t="s">
        <v>2459</v>
      </c>
      <c r="F994" s="832" t="s">
        <v>2429</v>
      </c>
      <c r="G994" s="832" t="s">
        <v>2496</v>
      </c>
      <c r="H994" s="832" t="s">
        <v>596</v>
      </c>
      <c r="I994" s="832" t="s">
        <v>2497</v>
      </c>
      <c r="J994" s="832" t="s">
        <v>2498</v>
      </c>
      <c r="K994" s="832" t="s">
        <v>2499</v>
      </c>
      <c r="L994" s="835">
        <v>55.95</v>
      </c>
      <c r="M994" s="835">
        <v>951.15000000000009</v>
      </c>
      <c r="N994" s="832">
        <v>17</v>
      </c>
      <c r="O994" s="836">
        <v>1.5</v>
      </c>
      <c r="P994" s="835">
        <v>503.55</v>
      </c>
      <c r="Q994" s="837">
        <v>0.52941176470588236</v>
      </c>
      <c r="R994" s="832">
        <v>9</v>
      </c>
      <c r="S994" s="837">
        <v>0.52941176470588236</v>
      </c>
      <c r="T994" s="836">
        <v>0.5</v>
      </c>
      <c r="U994" s="838">
        <v>0.33333333333333331</v>
      </c>
    </row>
    <row r="995" spans="1:21" ht="14.4" customHeight="1" x14ac:dyDescent="0.3">
      <c r="A995" s="831">
        <v>17</v>
      </c>
      <c r="B995" s="832" t="s">
        <v>2428</v>
      </c>
      <c r="C995" s="832" t="s">
        <v>2434</v>
      </c>
      <c r="D995" s="833" t="s">
        <v>5256</v>
      </c>
      <c r="E995" s="834" t="s">
        <v>2459</v>
      </c>
      <c r="F995" s="832" t="s">
        <v>2429</v>
      </c>
      <c r="G995" s="832" t="s">
        <v>2496</v>
      </c>
      <c r="H995" s="832" t="s">
        <v>596</v>
      </c>
      <c r="I995" s="832" t="s">
        <v>3200</v>
      </c>
      <c r="J995" s="832" t="s">
        <v>2498</v>
      </c>
      <c r="K995" s="832" t="s">
        <v>2512</v>
      </c>
      <c r="L995" s="835">
        <v>128.55000000000001</v>
      </c>
      <c r="M995" s="835">
        <v>771.30000000000007</v>
      </c>
      <c r="N995" s="832">
        <v>6</v>
      </c>
      <c r="O995" s="836">
        <v>1.5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17</v>
      </c>
      <c r="B996" s="832" t="s">
        <v>2428</v>
      </c>
      <c r="C996" s="832" t="s">
        <v>2434</v>
      </c>
      <c r="D996" s="833" t="s">
        <v>5256</v>
      </c>
      <c r="E996" s="834" t="s">
        <v>2459</v>
      </c>
      <c r="F996" s="832" t="s">
        <v>2429</v>
      </c>
      <c r="G996" s="832" t="s">
        <v>2500</v>
      </c>
      <c r="H996" s="832" t="s">
        <v>649</v>
      </c>
      <c r="I996" s="832" t="s">
        <v>2327</v>
      </c>
      <c r="J996" s="832" t="s">
        <v>680</v>
      </c>
      <c r="K996" s="832" t="s">
        <v>681</v>
      </c>
      <c r="L996" s="835">
        <v>129.75</v>
      </c>
      <c r="M996" s="835">
        <v>778.5</v>
      </c>
      <c r="N996" s="832">
        <v>6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17</v>
      </c>
      <c r="B997" s="832" t="s">
        <v>2428</v>
      </c>
      <c r="C997" s="832" t="s">
        <v>2434</v>
      </c>
      <c r="D997" s="833" t="s">
        <v>5256</v>
      </c>
      <c r="E997" s="834" t="s">
        <v>2459</v>
      </c>
      <c r="F997" s="832" t="s">
        <v>2429</v>
      </c>
      <c r="G997" s="832" t="s">
        <v>2933</v>
      </c>
      <c r="H997" s="832" t="s">
        <v>596</v>
      </c>
      <c r="I997" s="832" t="s">
        <v>3869</v>
      </c>
      <c r="J997" s="832" t="s">
        <v>2935</v>
      </c>
      <c r="K997" s="832" t="s">
        <v>3538</v>
      </c>
      <c r="L997" s="835">
        <v>0</v>
      </c>
      <c r="M997" s="835">
        <v>0</v>
      </c>
      <c r="N997" s="832">
        <v>6</v>
      </c>
      <c r="O997" s="836">
        <v>0.5</v>
      </c>
      <c r="P997" s="835">
        <v>0</v>
      </c>
      <c r="Q997" s="837"/>
      <c r="R997" s="832">
        <v>6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17</v>
      </c>
      <c r="B998" s="832" t="s">
        <v>2428</v>
      </c>
      <c r="C998" s="832" t="s">
        <v>2434</v>
      </c>
      <c r="D998" s="833" t="s">
        <v>5256</v>
      </c>
      <c r="E998" s="834" t="s">
        <v>2459</v>
      </c>
      <c r="F998" s="832" t="s">
        <v>2429</v>
      </c>
      <c r="G998" s="832" t="s">
        <v>2513</v>
      </c>
      <c r="H998" s="832" t="s">
        <v>649</v>
      </c>
      <c r="I998" s="832" t="s">
        <v>3633</v>
      </c>
      <c r="J998" s="832" t="s">
        <v>1331</v>
      </c>
      <c r="K998" s="832" t="s">
        <v>3314</v>
      </c>
      <c r="L998" s="835">
        <v>264</v>
      </c>
      <c r="M998" s="835">
        <v>528</v>
      </c>
      <c r="N998" s="832">
        <v>2</v>
      </c>
      <c r="O998" s="836">
        <v>1</v>
      </c>
      <c r="P998" s="835">
        <v>528</v>
      </c>
      <c r="Q998" s="837">
        <v>1</v>
      </c>
      <c r="R998" s="832">
        <v>2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17</v>
      </c>
      <c r="B999" s="832" t="s">
        <v>2428</v>
      </c>
      <c r="C999" s="832" t="s">
        <v>2434</v>
      </c>
      <c r="D999" s="833" t="s">
        <v>5256</v>
      </c>
      <c r="E999" s="834" t="s">
        <v>2459</v>
      </c>
      <c r="F999" s="832" t="s">
        <v>2429</v>
      </c>
      <c r="G999" s="832" t="s">
        <v>2513</v>
      </c>
      <c r="H999" s="832" t="s">
        <v>649</v>
      </c>
      <c r="I999" s="832" t="s">
        <v>3313</v>
      </c>
      <c r="J999" s="832" t="s">
        <v>1331</v>
      </c>
      <c r="K999" s="832" t="s">
        <v>3314</v>
      </c>
      <c r="L999" s="835">
        <v>264</v>
      </c>
      <c r="M999" s="835">
        <v>792</v>
      </c>
      <c r="N999" s="832">
        <v>3</v>
      </c>
      <c r="O999" s="836">
        <v>1.5</v>
      </c>
      <c r="P999" s="835">
        <v>264</v>
      </c>
      <c r="Q999" s="837">
        <v>0.33333333333333331</v>
      </c>
      <c r="R999" s="832">
        <v>1</v>
      </c>
      <c r="S999" s="837">
        <v>0.33333333333333331</v>
      </c>
      <c r="T999" s="836">
        <v>1</v>
      </c>
      <c r="U999" s="838">
        <v>0.66666666666666663</v>
      </c>
    </row>
    <row r="1000" spans="1:21" ht="14.4" customHeight="1" x14ac:dyDescent="0.3">
      <c r="A1000" s="831">
        <v>17</v>
      </c>
      <c r="B1000" s="832" t="s">
        <v>2428</v>
      </c>
      <c r="C1000" s="832" t="s">
        <v>2434</v>
      </c>
      <c r="D1000" s="833" t="s">
        <v>5256</v>
      </c>
      <c r="E1000" s="834" t="s">
        <v>2459</v>
      </c>
      <c r="F1000" s="832" t="s">
        <v>2429</v>
      </c>
      <c r="G1000" s="832" t="s">
        <v>3323</v>
      </c>
      <c r="H1000" s="832" t="s">
        <v>596</v>
      </c>
      <c r="I1000" s="832" t="s">
        <v>3324</v>
      </c>
      <c r="J1000" s="832" t="s">
        <v>888</v>
      </c>
      <c r="K1000" s="832" t="s">
        <v>697</v>
      </c>
      <c r="L1000" s="835">
        <v>0</v>
      </c>
      <c r="M1000" s="835">
        <v>0</v>
      </c>
      <c r="N1000" s="832">
        <v>132</v>
      </c>
      <c r="O1000" s="836">
        <v>13</v>
      </c>
      <c r="P1000" s="835">
        <v>0</v>
      </c>
      <c r="Q1000" s="837"/>
      <c r="R1000" s="832">
        <v>83</v>
      </c>
      <c r="S1000" s="837">
        <v>0.62878787878787878</v>
      </c>
      <c r="T1000" s="836">
        <v>8.5</v>
      </c>
      <c r="U1000" s="838">
        <v>0.65384615384615385</v>
      </c>
    </row>
    <row r="1001" spans="1:21" ht="14.4" customHeight="1" x14ac:dyDescent="0.3">
      <c r="A1001" s="831">
        <v>17</v>
      </c>
      <c r="B1001" s="832" t="s">
        <v>2428</v>
      </c>
      <c r="C1001" s="832" t="s">
        <v>2434</v>
      </c>
      <c r="D1001" s="833" t="s">
        <v>5256</v>
      </c>
      <c r="E1001" s="834" t="s">
        <v>2459</v>
      </c>
      <c r="F1001" s="832" t="s">
        <v>2429</v>
      </c>
      <c r="G1001" s="832" t="s">
        <v>2560</v>
      </c>
      <c r="H1001" s="832" t="s">
        <v>649</v>
      </c>
      <c r="I1001" s="832" t="s">
        <v>3870</v>
      </c>
      <c r="J1001" s="832" t="s">
        <v>2374</v>
      </c>
      <c r="K1001" s="832" t="s">
        <v>3328</v>
      </c>
      <c r="L1001" s="835">
        <v>1056.8900000000001</v>
      </c>
      <c r="M1001" s="835">
        <v>4227.5600000000004</v>
      </c>
      <c r="N1001" s="832">
        <v>4</v>
      </c>
      <c r="O1001" s="836">
        <v>1</v>
      </c>
      <c r="P1001" s="835">
        <v>4227.5600000000004</v>
      </c>
      <c r="Q1001" s="837">
        <v>1</v>
      </c>
      <c r="R1001" s="832">
        <v>4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17</v>
      </c>
      <c r="B1002" s="832" t="s">
        <v>2428</v>
      </c>
      <c r="C1002" s="832" t="s">
        <v>2434</v>
      </c>
      <c r="D1002" s="833" t="s">
        <v>5256</v>
      </c>
      <c r="E1002" s="834" t="s">
        <v>2459</v>
      </c>
      <c r="F1002" s="832" t="s">
        <v>2429</v>
      </c>
      <c r="G1002" s="832" t="s">
        <v>2573</v>
      </c>
      <c r="H1002" s="832" t="s">
        <v>596</v>
      </c>
      <c r="I1002" s="832" t="s">
        <v>2953</v>
      </c>
      <c r="J1002" s="832" t="s">
        <v>2578</v>
      </c>
      <c r="K1002" s="832" t="s">
        <v>2954</v>
      </c>
      <c r="L1002" s="835">
        <v>246.39</v>
      </c>
      <c r="M1002" s="835">
        <v>1478.34</v>
      </c>
      <c r="N1002" s="832">
        <v>6</v>
      </c>
      <c r="O1002" s="836">
        <v>1</v>
      </c>
      <c r="P1002" s="835">
        <v>985.56</v>
      </c>
      <c r="Q1002" s="837">
        <v>0.66666666666666663</v>
      </c>
      <c r="R1002" s="832">
        <v>4</v>
      </c>
      <c r="S1002" s="837">
        <v>0.66666666666666663</v>
      </c>
      <c r="T1002" s="836">
        <v>0.5</v>
      </c>
      <c r="U1002" s="838">
        <v>0.5</v>
      </c>
    </row>
    <row r="1003" spans="1:21" ht="14.4" customHeight="1" x14ac:dyDescent="0.3">
      <c r="A1003" s="831">
        <v>17</v>
      </c>
      <c r="B1003" s="832" t="s">
        <v>2428</v>
      </c>
      <c r="C1003" s="832" t="s">
        <v>2434</v>
      </c>
      <c r="D1003" s="833" t="s">
        <v>5256</v>
      </c>
      <c r="E1003" s="834" t="s">
        <v>2459</v>
      </c>
      <c r="F1003" s="832" t="s">
        <v>2429</v>
      </c>
      <c r="G1003" s="832" t="s">
        <v>2573</v>
      </c>
      <c r="H1003" s="832" t="s">
        <v>649</v>
      </c>
      <c r="I1003" s="832" t="s">
        <v>2223</v>
      </c>
      <c r="J1003" s="832" t="s">
        <v>2224</v>
      </c>
      <c r="K1003" s="832" t="s">
        <v>2225</v>
      </c>
      <c r="L1003" s="835">
        <v>123.2</v>
      </c>
      <c r="M1003" s="835">
        <v>492.8</v>
      </c>
      <c r="N1003" s="832">
        <v>4</v>
      </c>
      <c r="O1003" s="836">
        <v>1</v>
      </c>
      <c r="P1003" s="835">
        <v>492.8</v>
      </c>
      <c r="Q1003" s="837">
        <v>1</v>
      </c>
      <c r="R1003" s="832">
        <v>4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17</v>
      </c>
      <c r="B1004" s="832" t="s">
        <v>2428</v>
      </c>
      <c r="C1004" s="832" t="s">
        <v>2434</v>
      </c>
      <c r="D1004" s="833" t="s">
        <v>5256</v>
      </c>
      <c r="E1004" s="834" t="s">
        <v>2459</v>
      </c>
      <c r="F1004" s="832" t="s">
        <v>2429</v>
      </c>
      <c r="G1004" s="832" t="s">
        <v>2573</v>
      </c>
      <c r="H1004" s="832" t="s">
        <v>596</v>
      </c>
      <c r="I1004" s="832" t="s">
        <v>2575</v>
      </c>
      <c r="J1004" s="832" t="s">
        <v>2576</v>
      </c>
      <c r="K1004" s="832" t="s">
        <v>697</v>
      </c>
      <c r="L1004" s="835">
        <v>132</v>
      </c>
      <c r="M1004" s="835">
        <v>396</v>
      </c>
      <c r="N1004" s="832">
        <v>3</v>
      </c>
      <c r="O1004" s="836">
        <v>0.5</v>
      </c>
      <c r="P1004" s="835">
        <v>396</v>
      </c>
      <c r="Q1004" s="837">
        <v>1</v>
      </c>
      <c r="R1004" s="832">
        <v>3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17</v>
      </c>
      <c r="B1005" s="832" t="s">
        <v>2428</v>
      </c>
      <c r="C1005" s="832" t="s">
        <v>2434</v>
      </c>
      <c r="D1005" s="833" t="s">
        <v>5256</v>
      </c>
      <c r="E1005" s="834" t="s">
        <v>2459</v>
      </c>
      <c r="F1005" s="832" t="s">
        <v>2429</v>
      </c>
      <c r="G1005" s="832" t="s">
        <v>2573</v>
      </c>
      <c r="H1005" s="832" t="s">
        <v>596</v>
      </c>
      <c r="I1005" s="832" t="s">
        <v>3333</v>
      </c>
      <c r="J1005" s="832" t="s">
        <v>3334</v>
      </c>
      <c r="K1005" s="832" t="s">
        <v>3335</v>
      </c>
      <c r="L1005" s="835">
        <v>264</v>
      </c>
      <c r="M1005" s="835">
        <v>10560</v>
      </c>
      <c r="N1005" s="832">
        <v>40</v>
      </c>
      <c r="O1005" s="836">
        <v>7</v>
      </c>
      <c r="P1005" s="835">
        <v>5280</v>
      </c>
      <c r="Q1005" s="837">
        <v>0.5</v>
      </c>
      <c r="R1005" s="832">
        <v>20</v>
      </c>
      <c r="S1005" s="837">
        <v>0.5</v>
      </c>
      <c r="T1005" s="836">
        <v>3</v>
      </c>
      <c r="U1005" s="838">
        <v>0.42857142857142855</v>
      </c>
    </row>
    <row r="1006" spans="1:21" ht="14.4" customHeight="1" x14ac:dyDescent="0.3">
      <c r="A1006" s="831">
        <v>17</v>
      </c>
      <c r="B1006" s="832" t="s">
        <v>2428</v>
      </c>
      <c r="C1006" s="832" t="s">
        <v>2434</v>
      </c>
      <c r="D1006" s="833" t="s">
        <v>5256</v>
      </c>
      <c r="E1006" s="834" t="s">
        <v>2459</v>
      </c>
      <c r="F1006" s="832" t="s">
        <v>2429</v>
      </c>
      <c r="G1006" s="832" t="s">
        <v>2573</v>
      </c>
      <c r="H1006" s="832" t="s">
        <v>596</v>
      </c>
      <c r="I1006" s="832" t="s">
        <v>2577</v>
      </c>
      <c r="J1006" s="832" t="s">
        <v>2578</v>
      </c>
      <c r="K1006" s="832" t="s">
        <v>2579</v>
      </c>
      <c r="L1006" s="835">
        <v>123.2</v>
      </c>
      <c r="M1006" s="835">
        <v>369.6</v>
      </c>
      <c r="N1006" s="832">
        <v>3</v>
      </c>
      <c r="O1006" s="836">
        <v>0.5</v>
      </c>
      <c r="P1006" s="835">
        <v>369.6</v>
      </c>
      <c r="Q1006" s="837">
        <v>1</v>
      </c>
      <c r="R1006" s="832">
        <v>3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17</v>
      </c>
      <c r="B1007" s="832" t="s">
        <v>2428</v>
      </c>
      <c r="C1007" s="832" t="s">
        <v>2434</v>
      </c>
      <c r="D1007" s="833" t="s">
        <v>5256</v>
      </c>
      <c r="E1007" s="834" t="s">
        <v>2459</v>
      </c>
      <c r="F1007" s="832" t="s">
        <v>2429</v>
      </c>
      <c r="G1007" s="832" t="s">
        <v>2573</v>
      </c>
      <c r="H1007" s="832" t="s">
        <v>596</v>
      </c>
      <c r="I1007" s="832" t="s">
        <v>2580</v>
      </c>
      <c r="J1007" s="832" t="s">
        <v>2578</v>
      </c>
      <c r="K1007" s="832" t="s">
        <v>2581</v>
      </c>
      <c r="L1007" s="835">
        <v>439.98</v>
      </c>
      <c r="M1007" s="835">
        <v>439.98</v>
      </c>
      <c r="N1007" s="832">
        <v>1</v>
      </c>
      <c r="O1007" s="836">
        <v>1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17</v>
      </c>
      <c r="B1008" s="832" t="s">
        <v>2428</v>
      </c>
      <c r="C1008" s="832" t="s">
        <v>2434</v>
      </c>
      <c r="D1008" s="833" t="s">
        <v>5256</v>
      </c>
      <c r="E1008" s="834" t="s">
        <v>2459</v>
      </c>
      <c r="F1008" s="832" t="s">
        <v>2429</v>
      </c>
      <c r="G1008" s="832" t="s">
        <v>2573</v>
      </c>
      <c r="H1008" s="832" t="s">
        <v>649</v>
      </c>
      <c r="I1008" s="832" t="s">
        <v>2324</v>
      </c>
      <c r="J1008" s="832" t="s">
        <v>2224</v>
      </c>
      <c r="K1008" s="832" t="s">
        <v>1942</v>
      </c>
      <c r="L1008" s="835">
        <v>246.39</v>
      </c>
      <c r="M1008" s="835">
        <v>2710.29</v>
      </c>
      <c r="N1008" s="832">
        <v>11</v>
      </c>
      <c r="O1008" s="836">
        <v>1.5</v>
      </c>
      <c r="P1008" s="835">
        <v>2710.29</v>
      </c>
      <c r="Q1008" s="837">
        <v>1</v>
      </c>
      <c r="R1008" s="832">
        <v>11</v>
      </c>
      <c r="S1008" s="837">
        <v>1</v>
      </c>
      <c r="T1008" s="836">
        <v>1.5</v>
      </c>
      <c r="U1008" s="838">
        <v>1</v>
      </c>
    </row>
    <row r="1009" spans="1:21" ht="14.4" customHeight="1" x14ac:dyDescent="0.3">
      <c r="A1009" s="831">
        <v>17</v>
      </c>
      <c r="B1009" s="832" t="s">
        <v>2428</v>
      </c>
      <c r="C1009" s="832" t="s">
        <v>2434</v>
      </c>
      <c r="D1009" s="833" t="s">
        <v>5256</v>
      </c>
      <c r="E1009" s="834" t="s">
        <v>2459</v>
      </c>
      <c r="F1009" s="832" t="s">
        <v>2429</v>
      </c>
      <c r="G1009" s="832" t="s">
        <v>2573</v>
      </c>
      <c r="H1009" s="832" t="s">
        <v>596</v>
      </c>
      <c r="I1009" s="832" t="s">
        <v>3871</v>
      </c>
      <c r="J1009" s="832" t="s">
        <v>3334</v>
      </c>
      <c r="K1009" s="832" t="s">
        <v>3872</v>
      </c>
      <c r="L1009" s="835">
        <v>132</v>
      </c>
      <c r="M1009" s="835">
        <v>792</v>
      </c>
      <c r="N1009" s="832">
        <v>6</v>
      </c>
      <c r="O1009" s="836">
        <v>2</v>
      </c>
      <c r="P1009" s="835">
        <v>396</v>
      </c>
      <c r="Q1009" s="837">
        <v>0.5</v>
      </c>
      <c r="R1009" s="832">
        <v>3</v>
      </c>
      <c r="S1009" s="837">
        <v>0.5</v>
      </c>
      <c r="T1009" s="836">
        <v>1</v>
      </c>
      <c r="U1009" s="838">
        <v>0.5</v>
      </c>
    </row>
    <row r="1010" spans="1:21" ht="14.4" customHeight="1" x14ac:dyDescent="0.3">
      <c r="A1010" s="831">
        <v>17</v>
      </c>
      <c r="B1010" s="832" t="s">
        <v>2428</v>
      </c>
      <c r="C1010" s="832" t="s">
        <v>2434</v>
      </c>
      <c r="D1010" s="833" t="s">
        <v>5256</v>
      </c>
      <c r="E1010" s="834" t="s">
        <v>2459</v>
      </c>
      <c r="F1010" s="832" t="s">
        <v>2429</v>
      </c>
      <c r="G1010" s="832" t="s">
        <v>3873</v>
      </c>
      <c r="H1010" s="832" t="s">
        <v>596</v>
      </c>
      <c r="I1010" s="832" t="s">
        <v>3874</v>
      </c>
      <c r="J1010" s="832" t="s">
        <v>3875</v>
      </c>
      <c r="K1010" s="832" t="s">
        <v>3876</v>
      </c>
      <c r="L1010" s="835">
        <v>207.32</v>
      </c>
      <c r="M1010" s="835">
        <v>207.32</v>
      </c>
      <c r="N1010" s="832">
        <v>1</v>
      </c>
      <c r="O1010" s="836">
        <v>0.5</v>
      </c>
      <c r="P1010" s="835">
        <v>207.32</v>
      </c>
      <c r="Q1010" s="837">
        <v>1</v>
      </c>
      <c r="R1010" s="832">
        <v>1</v>
      </c>
      <c r="S1010" s="837">
        <v>1</v>
      </c>
      <c r="T1010" s="836">
        <v>0.5</v>
      </c>
      <c r="U1010" s="838">
        <v>1</v>
      </c>
    </row>
    <row r="1011" spans="1:21" ht="14.4" customHeight="1" x14ac:dyDescent="0.3">
      <c r="A1011" s="831">
        <v>17</v>
      </c>
      <c r="B1011" s="832" t="s">
        <v>2428</v>
      </c>
      <c r="C1011" s="832" t="s">
        <v>2434</v>
      </c>
      <c r="D1011" s="833" t="s">
        <v>5256</v>
      </c>
      <c r="E1011" s="834" t="s">
        <v>2459</v>
      </c>
      <c r="F1011" s="832" t="s">
        <v>2429</v>
      </c>
      <c r="G1011" s="832" t="s">
        <v>3873</v>
      </c>
      <c r="H1011" s="832" t="s">
        <v>596</v>
      </c>
      <c r="I1011" s="832" t="s">
        <v>3877</v>
      </c>
      <c r="J1011" s="832" t="s">
        <v>3875</v>
      </c>
      <c r="K1011" s="832" t="s">
        <v>3878</v>
      </c>
      <c r="L1011" s="835">
        <v>69.11</v>
      </c>
      <c r="M1011" s="835">
        <v>207.32999999999998</v>
      </c>
      <c r="N1011" s="832">
        <v>3</v>
      </c>
      <c r="O1011" s="836">
        <v>1</v>
      </c>
      <c r="P1011" s="835">
        <v>207.32999999999998</v>
      </c>
      <c r="Q1011" s="837">
        <v>1</v>
      </c>
      <c r="R1011" s="832">
        <v>3</v>
      </c>
      <c r="S1011" s="837">
        <v>1</v>
      </c>
      <c r="T1011" s="836">
        <v>1</v>
      </c>
      <c r="U1011" s="838">
        <v>1</v>
      </c>
    </row>
    <row r="1012" spans="1:21" ht="14.4" customHeight="1" x14ac:dyDescent="0.3">
      <c r="A1012" s="831">
        <v>17</v>
      </c>
      <c r="B1012" s="832" t="s">
        <v>2428</v>
      </c>
      <c r="C1012" s="832" t="s">
        <v>2434</v>
      </c>
      <c r="D1012" s="833" t="s">
        <v>5256</v>
      </c>
      <c r="E1012" s="834" t="s">
        <v>2459</v>
      </c>
      <c r="F1012" s="832" t="s">
        <v>2429</v>
      </c>
      <c r="G1012" s="832" t="s">
        <v>3879</v>
      </c>
      <c r="H1012" s="832" t="s">
        <v>596</v>
      </c>
      <c r="I1012" s="832" t="s">
        <v>3880</v>
      </c>
      <c r="J1012" s="832" t="s">
        <v>3881</v>
      </c>
      <c r="K1012" s="832" t="s">
        <v>3882</v>
      </c>
      <c r="L1012" s="835">
        <v>229.72</v>
      </c>
      <c r="M1012" s="835">
        <v>229.72</v>
      </c>
      <c r="N1012" s="832">
        <v>1</v>
      </c>
      <c r="O1012" s="836">
        <v>0.5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17</v>
      </c>
      <c r="B1013" s="832" t="s">
        <v>2428</v>
      </c>
      <c r="C1013" s="832" t="s">
        <v>2434</v>
      </c>
      <c r="D1013" s="833" t="s">
        <v>5256</v>
      </c>
      <c r="E1013" s="834" t="s">
        <v>2459</v>
      </c>
      <c r="F1013" s="832" t="s">
        <v>2429</v>
      </c>
      <c r="G1013" s="832" t="s">
        <v>2593</v>
      </c>
      <c r="H1013" s="832" t="s">
        <v>596</v>
      </c>
      <c r="I1013" s="832" t="s">
        <v>3883</v>
      </c>
      <c r="J1013" s="832" t="s">
        <v>3884</v>
      </c>
      <c r="K1013" s="832" t="s">
        <v>2600</v>
      </c>
      <c r="L1013" s="835">
        <v>339.47</v>
      </c>
      <c r="M1013" s="835">
        <v>1018.4100000000001</v>
      </c>
      <c r="N1013" s="832">
        <v>3</v>
      </c>
      <c r="O1013" s="836">
        <v>0.5</v>
      </c>
      <c r="P1013" s="835">
        <v>1018.4100000000001</v>
      </c>
      <c r="Q1013" s="837">
        <v>1</v>
      </c>
      <c r="R1013" s="832">
        <v>3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17</v>
      </c>
      <c r="B1014" s="832" t="s">
        <v>2428</v>
      </c>
      <c r="C1014" s="832" t="s">
        <v>2434</v>
      </c>
      <c r="D1014" s="833" t="s">
        <v>5256</v>
      </c>
      <c r="E1014" s="834" t="s">
        <v>2459</v>
      </c>
      <c r="F1014" s="832" t="s">
        <v>2429</v>
      </c>
      <c r="G1014" s="832" t="s">
        <v>3885</v>
      </c>
      <c r="H1014" s="832" t="s">
        <v>596</v>
      </c>
      <c r="I1014" s="832" t="s">
        <v>3886</v>
      </c>
      <c r="J1014" s="832" t="s">
        <v>3887</v>
      </c>
      <c r="K1014" s="832" t="s">
        <v>3888</v>
      </c>
      <c r="L1014" s="835">
        <v>18.809999999999999</v>
      </c>
      <c r="M1014" s="835">
        <v>37.619999999999997</v>
      </c>
      <c r="N1014" s="832">
        <v>2</v>
      </c>
      <c r="O1014" s="836">
        <v>2</v>
      </c>
      <c r="P1014" s="835">
        <v>18.809999999999999</v>
      </c>
      <c r="Q1014" s="837">
        <v>0.5</v>
      </c>
      <c r="R1014" s="832">
        <v>1</v>
      </c>
      <c r="S1014" s="837">
        <v>0.5</v>
      </c>
      <c r="T1014" s="836">
        <v>1</v>
      </c>
      <c r="U1014" s="838">
        <v>0.5</v>
      </c>
    </row>
    <row r="1015" spans="1:21" ht="14.4" customHeight="1" x14ac:dyDescent="0.3">
      <c r="A1015" s="831">
        <v>17</v>
      </c>
      <c r="B1015" s="832" t="s">
        <v>2428</v>
      </c>
      <c r="C1015" s="832" t="s">
        <v>2434</v>
      </c>
      <c r="D1015" s="833" t="s">
        <v>5256</v>
      </c>
      <c r="E1015" s="834" t="s">
        <v>2459</v>
      </c>
      <c r="F1015" s="832" t="s">
        <v>2429</v>
      </c>
      <c r="G1015" s="832" t="s">
        <v>2615</v>
      </c>
      <c r="H1015" s="832" t="s">
        <v>596</v>
      </c>
      <c r="I1015" s="832" t="s">
        <v>3889</v>
      </c>
      <c r="J1015" s="832" t="s">
        <v>2617</v>
      </c>
      <c r="K1015" s="832"/>
      <c r="L1015" s="835">
        <v>531.12</v>
      </c>
      <c r="M1015" s="835">
        <v>2655.6</v>
      </c>
      <c r="N1015" s="832">
        <v>5</v>
      </c>
      <c r="O1015" s="836">
        <v>0.5</v>
      </c>
      <c r="P1015" s="835">
        <v>2655.6</v>
      </c>
      <c r="Q1015" s="837">
        <v>1</v>
      </c>
      <c r="R1015" s="832">
        <v>5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17</v>
      </c>
      <c r="B1016" s="832" t="s">
        <v>2428</v>
      </c>
      <c r="C1016" s="832" t="s">
        <v>2434</v>
      </c>
      <c r="D1016" s="833" t="s">
        <v>5256</v>
      </c>
      <c r="E1016" s="834" t="s">
        <v>2459</v>
      </c>
      <c r="F1016" s="832" t="s">
        <v>2429</v>
      </c>
      <c r="G1016" s="832" t="s">
        <v>2632</v>
      </c>
      <c r="H1016" s="832" t="s">
        <v>596</v>
      </c>
      <c r="I1016" s="832" t="s">
        <v>2633</v>
      </c>
      <c r="J1016" s="832" t="s">
        <v>1563</v>
      </c>
      <c r="K1016" s="832" t="s">
        <v>2634</v>
      </c>
      <c r="L1016" s="835">
        <v>24.37</v>
      </c>
      <c r="M1016" s="835">
        <v>1242.8700000000001</v>
      </c>
      <c r="N1016" s="832">
        <v>51</v>
      </c>
      <c r="O1016" s="836">
        <v>9.5</v>
      </c>
      <c r="P1016" s="835">
        <v>365.55</v>
      </c>
      <c r="Q1016" s="837">
        <v>0.29411764705882348</v>
      </c>
      <c r="R1016" s="832">
        <v>15</v>
      </c>
      <c r="S1016" s="837">
        <v>0.29411764705882354</v>
      </c>
      <c r="T1016" s="836">
        <v>3.5</v>
      </c>
      <c r="U1016" s="838">
        <v>0.36842105263157893</v>
      </c>
    </row>
    <row r="1017" spans="1:21" ht="14.4" customHeight="1" x14ac:dyDescent="0.3">
      <c r="A1017" s="831">
        <v>17</v>
      </c>
      <c r="B1017" s="832" t="s">
        <v>2428</v>
      </c>
      <c r="C1017" s="832" t="s">
        <v>2434</v>
      </c>
      <c r="D1017" s="833" t="s">
        <v>5256</v>
      </c>
      <c r="E1017" s="834" t="s">
        <v>2459</v>
      </c>
      <c r="F1017" s="832" t="s">
        <v>2429</v>
      </c>
      <c r="G1017" s="832" t="s">
        <v>2632</v>
      </c>
      <c r="H1017" s="832" t="s">
        <v>596</v>
      </c>
      <c r="I1017" s="832" t="s">
        <v>2999</v>
      </c>
      <c r="J1017" s="832" t="s">
        <v>1563</v>
      </c>
      <c r="K1017" s="832" t="s">
        <v>1903</v>
      </c>
      <c r="L1017" s="835">
        <v>38.590000000000003</v>
      </c>
      <c r="M1017" s="835">
        <v>424.49</v>
      </c>
      <c r="N1017" s="832">
        <v>11</v>
      </c>
      <c r="O1017" s="836">
        <v>2</v>
      </c>
      <c r="P1017" s="835">
        <v>424.49</v>
      </c>
      <c r="Q1017" s="837">
        <v>1</v>
      </c>
      <c r="R1017" s="832">
        <v>11</v>
      </c>
      <c r="S1017" s="837">
        <v>1</v>
      </c>
      <c r="T1017" s="836">
        <v>2</v>
      </c>
      <c r="U1017" s="838">
        <v>1</v>
      </c>
    </row>
    <row r="1018" spans="1:21" ht="14.4" customHeight="1" x14ac:dyDescent="0.3">
      <c r="A1018" s="831">
        <v>17</v>
      </c>
      <c r="B1018" s="832" t="s">
        <v>2428</v>
      </c>
      <c r="C1018" s="832" t="s">
        <v>2434</v>
      </c>
      <c r="D1018" s="833" t="s">
        <v>5256</v>
      </c>
      <c r="E1018" s="834" t="s">
        <v>2459</v>
      </c>
      <c r="F1018" s="832" t="s">
        <v>2429</v>
      </c>
      <c r="G1018" s="832" t="s">
        <v>2632</v>
      </c>
      <c r="H1018" s="832" t="s">
        <v>596</v>
      </c>
      <c r="I1018" s="832" t="s">
        <v>3348</v>
      </c>
      <c r="J1018" s="832" t="s">
        <v>1563</v>
      </c>
      <c r="K1018" s="832" t="s">
        <v>3349</v>
      </c>
      <c r="L1018" s="835">
        <v>16.079999999999998</v>
      </c>
      <c r="M1018" s="835">
        <v>16.079999999999998</v>
      </c>
      <c r="N1018" s="832">
        <v>1</v>
      </c>
      <c r="O1018" s="836"/>
      <c r="P1018" s="835">
        <v>16.079999999999998</v>
      </c>
      <c r="Q1018" s="837">
        <v>1</v>
      </c>
      <c r="R1018" s="832">
        <v>1</v>
      </c>
      <c r="S1018" s="837">
        <v>1</v>
      </c>
      <c r="T1018" s="836"/>
      <c r="U1018" s="838"/>
    </row>
    <row r="1019" spans="1:21" ht="14.4" customHeight="1" x14ac:dyDescent="0.3">
      <c r="A1019" s="831">
        <v>17</v>
      </c>
      <c r="B1019" s="832" t="s">
        <v>2428</v>
      </c>
      <c r="C1019" s="832" t="s">
        <v>2434</v>
      </c>
      <c r="D1019" s="833" t="s">
        <v>5256</v>
      </c>
      <c r="E1019" s="834" t="s">
        <v>2459</v>
      </c>
      <c r="F1019" s="832" t="s">
        <v>2429</v>
      </c>
      <c r="G1019" s="832" t="s">
        <v>2635</v>
      </c>
      <c r="H1019" s="832" t="s">
        <v>596</v>
      </c>
      <c r="I1019" s="832" t="s">
        <v>2636</v>
      </c>
      <c r="J1019" s="832" t="s">
        <v>2637</v>
      </c>
      <c r="K1019" s="832" t="s">
        <v>2638</v>
      </c>
      <c r="L1019" s="835">
        <v>300.33</v>
      </c>
      <c r="M1019" s="835">
        <v>600.66</v>
      </c>
      <c r="N1019" s="832">
        <v>2</v>
      </c>
      <c r="O1019" s="836">
        <v>1.5</v>
      </c>
      <c r="P1019" s="835">
        <v>600.66</v>
      </c>
      <c r="Q1019" s="837">
        <v>1</v>
      </c>
      <c r="R1019" s="832">
        <v>2</v>
      </c>
      <c r="S1019" s="837">
        <v>1</v>
      </c>
      <c r="T1019" s="836">
        <v>1.5</v>
      </c>
      <c r="U1019" s="838">
        <v>1</v>
      </c>
    </row>
    <row r="1020" spans="1:21" ht="14.4" customHeight="1" x14ac:dyDescent="0.3">
      <c r="A1020" s="831">
        <v>17</v>
      </c>
      <c r="B1020" s="832" t="s">
        <v>2428</v>
      </c>
      <c r="C1020" s="832" t="s">
        <v>2434</v>
      </c>
      <c r="D1020" s="833" t="s">
        <v>5256</v>
      </c>
      <c r="E1020" s="834" t="s">
        <v>2459</v>
      </c>
      <c r="F1020" s="832" t="s">
        <v>2429</v>
      </c>
      <c r="G1020" s="832" t="s">
        <v>2645</v>
      </c>
      <c r="H1020" s="832" t="s">
        <v>596</v>
      </c>
      <c r="I1020" s="832" t="s">
        <v>3890</v>
      </c>
      <c r="J1020" s="832" t="s">
        <v>3891</v>
      </c>
      <c r="K1020" s="832" t="s">
        <v>2473</v>
      </c>
      <c r="L1020" s="835">
        <v>295.22000000000003</v>
      </c>
      <c r="M1020" s="835">
        <v>590.44000000000005</v>
      </c>
      <c r="N1020" s="832">
        <v>2</v>
      </c>
      <c r="O1020" s="836">
        <v>0.5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17</v>
      </c>
      <c r="B1021" s="832" t="s">
        <v>2428</v>
      </c>
      <c r="C1021" s="832" t="s">
        <v>2434</v>
      </c>
      <c r="D1021" s="833" t="s">
        <v>5256</v>
      </c>
      <c r="E1021" s="834" t="s">
        <v>2459</v>
      </c>
      <c r="F1021" s="832" t="s">
        <v>2429</v>
      </c>
      <c r="G1021" s="832" t="s">
        <v>2645</v>
      </c>
      <c r="H1021" s="832" t="s">
        <v>596</v>
      </c>
      <c r="I1021" s="832" t="s">
        <v>3892</v>
      </c>
      <c r="J1021" s="832" t="s">
        <v>3891</v>
      </c>
      <c r="K1021" s="832" t="s">
        <v>3893</v>
      </c>
      <c r="L1021" s="835">
        <v>122.25</v>
      </c>
      <c r="M1021" s="835">
        <v>366.75</v>
      </c>
      <c r="N1021" s="832">
        <v>3</v>
      </c>
      <c r="O1021" s="836">
        <v>0.5</v>
      </c>
      <c r="P1021" s="835">
        <v>366.75</v>
      </c>
      <c r="Q1021" s="837">
        <v>1</v>
      </c>
      <c r="R1021" s="832">
        <v>3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17</v>
      </c>
      <c r="B1022" s="832" t="s">
        <v>2428</v>
      </c>
      <c r="C1022" s="832" t="s">
        <v>2434</v>
      </c>
      <c r="D1022" s="833" t="s">
        <v>5256</v>
      </c>
      <c r="E1022" s="834" t="s">
        <v>2459</v>
      </c>
      <c r="F1022" s="832" t="s">
        <v>2429</v>
      </c>
      <c r="G1022" s="832" t="s">
        <v>2645</v>
      </c>
      <c r="H1022" s="832" t="s">
        <v>596</v>
      </c>
      <c r="I1022" s="832" t="s">
        <v>3894</v>
      </c>
      <c r="J1022" s="832" t="s">
        <v>2647</v>
      </c>
      <c r="K1022" s="832" t="s">
        <v>2648</v>
      </c>
      <c r="L1022" s="835">
        <v>73.81</v>
      </c>
      <c r="M1022" s="835">
        <v>1180.96</v>
      </c>
      <c r="N1022" s="832">
        <v>16</v>
      </c>
      <c r="O1022" s="836">
        <v>3</v>
      </c>
      <c r="P1022" s="835">
        <v>738.1</v>
      </c>
      <c r="Q1022" s="837">
        <v>0.625</v>
      </c>
      <c r="R1022" s="832">
        <v>10</v>
      </c>
      <c r="S1022" s="837">
        <v>0.625</v>
      </c>
      <c r="T1022" s="836">
        <v>2</v>
      </c>
      <c r="U1022" s="838">
        <v>0.66666666666666663</v>
      </c>
    </row>
    <row r="1023" spans="1:21" ht="14.4" customHeight="1" x14ac:dyDescent="0.3">
      <c r="A1023" s="831">
        <v>17</v>
      </c>
      <c r="B1023" s="832" t="s">
        <v>2428</v>
      </c>
      <c r="C1023" s="832" t="s">
        <v>2434</v>
      </c>
      <c r="D1023" s="833" t="s">
        <v>5256</v>
      </c>
      <c r="E1023" s="834" t="s">
        <v>2459</v>
      </c>
      <c r="F1023" s="832" t="s">
        <v>2429</v>
      </c>
      <c r="G1023" s="832" t="s">
        <v>2645</v>
      </c>
      <c r="H1023" s="832" t="s">
        <v>596</v>
      </c>
      <c r="I1023" s="832" t="s">
        <v>2646</v>
      </c>
      <c r="J1023" s="832" t="s">
        <v>2647</v>
      </c>
      <c r="K1023" s="832" t="s">
        <v>2648</v>
      </c>
      <c r="L1023" s="835">
        <v>73.81</v>
      </c>
      <c r="M1023" s="835">
        <v>959.53</v>
      </c>
      <c r="N1023" s="832">
        <v>13</v>
      </c>
      <c r="O1023" s="836">
        <v>2.5</v>
      </c>
      <c r="P1023" s="835">
        <v>590.48</v>
      </c>
      <c r="Q1023" s="837">
        <v>0.61538461538461542</v>
      </c>
      <c r="R1023" s="832">
        <v>8</v>
      </c>
      <c r="S1023" s="837">
        <v>0.61538461538461542</v>
      </c>
      <c r="T1023" s="836">
        <v>1.5</v>
      </c>
      <c r="U1023" s="838">
        <v>0.6</v>
      </c>
    </row>
    <row r="1024" spans="1:21" ht="14.4" customHeight="1" x14ac:dyDescent="0.3">
      <c r="A1024" s="831">
        <v>17</v>
      </c>
      <c r="B1024" s="832" t="s">
        <v>2428</v>
      </c>
      <c r="C1024" s="832" t="s">
        <v>2434</v>
      </c>
      <c r="D1024" s="833" t="s">
        <v>5256</v>
      </c>
      <c r="E1024" s="834" t="s">
        <v>2459</v>
      </c>
      <c r="F1024" s="832" t="s">
        <v>2429</v>
      </c>
      <c r="G1024" s="832" t="s">
        <v>2645</v>
      </c>
      <c r="H1024" s="832" t="s">
        <v>649</v>
      </c>
      <c r="I1024" s="832" t="s">
        <v>2219</v>
      </c>
      <c r="J1024" s="832" t="s">
        <v>2220</v>
      </c>
      <c r="K1024" s="832" t="s">
        <v>2221</v>
      </c>
      <c r="L1024" s="835">
        <v>88.92</v>
      </c>
      <c r="M1024" s="835">
        <v>266.76</v>
      </c>
      <c r="N1024" s="832">
        <v>3</v>
      </c>
      <c r="O1024" s="836">
        <v>0.5</v>
      </c>
      <c r="P1024" s="835">
        <v>266.76</v>
      </c>
      <c r="Q1024" s="837">
        <v>1</v>
      </c>
      <c r="R1024" s="832">
        <v>3</v>
      </c>
      <c r="S1024" s="837">
        <v>1</v>
      </c>
      <c r="T1024" s="836">
        <v>0.5</v>
      </c>
      <c r="U1024" s="838">
        <v>1</v>
      </c>
    </row>
    <row r="1025" spans="1:21" ht="14.4" customHeight="1" x14ac:dyDescent="0.3">
      <c r="A1025" s="831">
        <v>17</v>
      </c>
      <c r="B1025" s="832" t="s">
        <v>2428</v>
      </c>
      <c r="C1025" s="832" t="s">
        <v>2434</v>
      </c>
      <c r="D1025" s="833" t="s">
        <v>5256</v>
      </c>
      <c r="E1025" s="834" t="s">
        <v>2459</v>
      </c>
      <c r="F1025" s="832" t="s">
        <v>2429</v>
      </c>
      <c r="G1025" s="832" t="s">
        <v>2645</v>
      </c>
      <c r="H1025" s="832" t="s">
        <v>596</v>
      </c>
      <c r="I1025" s="832" t="s">
        <v>3895</v>
      </c>
      <c r="J1025" s="832" t="s">
        <v>2647</v>
      </c>
      <c r="K1025" s="832" t="s">
        <v>2473</v>
      </c>
      <c r="L1025" s="835">
        <v>295.22000000000003</v>
      </c>
      <c r="M1025" s="835">
        <v>1771.3200000000002</v>
      </c>
      <c r="N1025" s="832">
        <v>6</v>
      </c>
      <c r="O1025" s="836">
        <v>1.5</v>
      </c>
      <c r="P1025" s="835">
        <v>1180.8800000000001</v>
      </c>
      <c r="Q1025" s="837">
        <v>0.66666666666666663</v>
      </c>
      <c r="R1025" s="832">
        <v>4</v>
      </c>
      <c r="S1025" s="837">
        <v>0.66666666666666663</v>
      </c>
      <c r="T1025" s="836">
        <v>1</v>
      </c>
      <c r="U1025" s="838">
        <v>0.66666666666666663</v>
      </c>
    </row>
    <row r="1026" spans="1:21" ht="14.4" customHeight="1" x14ac:dyDescent="0.3">
      <c r="A1026" s="831">
        <v>17</v>
      </c>
      <c r="B1026" s="832" t="s">
        <v>2428</v>
      </c>
      <c r="C1026" s="832" t="s">
        <v>2434</v>
      </c>
      <c r="D1026" s="833" t="s">
        <v>5256</v>
      </c>
      <c r="E1026" s="834" t="s">
        <v>2459</v>
      </c>
      <c r="F1026" s="832" t="s">
        <v>2429</v>
      </c>
      <c r="G1026" s="832" t="s">
        <v>2645</v>
      </c>
      <c r="H1026" s="832" t="s">
        <v>596</v>
      </c>
      <c r="I1026" s="832" t="s">
        <v>3896</v>
      </c>
      <c r="J1026" s="832" t="s">
        <v>3891</v>
      </c>
      <c r="K1026" s="832" t="s">
        <v>2648</v>
      </c>
      <c r="L1026" s="835">
        <v>73.81</v>
      </c>
      <c r="M1026" s="835">
        <v>959.53000000000009</v>
      </c>
      <c r="N1026" s="832">
        <v>13</v>
      </c>
      <c r="O1026" s="836">
        <v>1</v>
      </c>
      <c r="P1026" s="835">
        <v>959.53000000000009</v>
      </c>
      <c r="Q1026" s="837">
        <v>1</v>
      </c>
      <c r="R1026" s="832">
        <v>13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17</v>
      </c>
      <c r="B1027" s="832" t="s">
        <v>2428</v>
      </c>
      <c r="C1027" s="832" t="s">
        <v>2434</v>
      </c>
      <c r="D1027" s="833" t="s">
        <v>5256</v>
      </c>
      <c r="E1027" s="834" t="s">
        <v>2459</v>
      </c>
      <c r="F1027" s="832" t="s">
        <v>2429</v>
      </c>
      <c r="G1027" s="832" t="s">
        <v>2645</v>
      </c>
      <c r="H1027" s="832" t="s">
        <v>596</v>
      </c>
      <c r="I1027" s="832" t="s">
        <v>3897</v>
      </c>
      <c r="J1027" s="832" t="s">
        <v>3898</v>
      </c>
      <c r="K1027" s="832" t="s">
        <v>2648</v>
      </c>
      <c r="L1027" s="835">
        <v>244.5</v>
      </c>
      <c r="M1027" s="835">
        <v>1222.5</v>
      </c>
      <c r="N1027" s="832">
        <v>5</v>
      </c>
      <c r="O1027" s="836">
        <v>1.5</v>
      </c>
      <c r="P1027" s="835">
        <v>489</v>
      </c>
      <c r="Q1027" s="837">
        <v>0.4</v>
      </c>
      <c r="R1027" s="832">
        <v>2</v>
      </c>
      <c r="S1027" s="837">
        <v>0.4</v>
      </c>
      <c r="T1027" s="836">
        <v>0.5</v>
      </c>
      <c r="U1027" s="838">
        <v>0.33333333333333331</v>
      </c>
    </row>
    <row r="1028" spans="1:21" ht="14.4" customHeight="1" x14ac:dyDescent="0.3">
      <c r="A1028" s="831">
        <v>17</v>
      </c>
      <c r="B1028" s="832" t="s">
        <v>2428</v>
      </c>
      <c r="C1028" s="832" t="s">
        <v>2434</v>
      </c>
      <c r="D1028" s="833" t="s">
        <v>5256</v>
      </c>
      <c r="E1028" s="834" t="s">
        <v>2459</v>
      </c>
      <c r="F1028" s="832" t="s">
        <v>2429</v>
      </c>
      <c r="G1028" s="832" t="s">
        <v>2645</v>
      </c>
      <c r="H1028" s="832" t="s">
        <v>596</v>
      </c>
      <c r="I1028" s="832" t="s">
        <v>3350</v>
      </c>
      <c r="J1028" s="832" t="s">
        <v>2651</v>
      </c>
      <c r="K1028" s="832" t="s">
        <v>2648</v>
      </c>
      <c r="L1028" s="835">
        <v>244.5</v>
      </c>
      <c r="M1028" s="835">
        <v>733.5</v>
      </c>
      <c r="N1028" s="832">
        <v>3</v>
      </c>
      <c r="O1028" s="836">
        <v>0.5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17</v>
      </c>
      <c r="B1029" s="832" t="s">
        <v>2428</v>
      </c>
      <c r="C1029" s="832" t="s">
        <v>2434</v>
      </c>
      <c r="D1029" s="833" t="s">
        <v>5256</v>
      </c>
      <c r="E1029" s="834" t="s">
        <v>2459</v>
      </c>
      <c r="F1029" s="832" t="s">
        <v>2429</v>
      </c>
      <c r="G1029" s="832" t="s">
        <v>2645</v>
      </c>
      <c r="H1029" s="832" t="s">
        <v>596</v>
      </c>
      <c r="I1029" s="832" t="s">
        <v>3899</v>
      </c>
      <c r="J1029" s="832" t="s">
        <v>2647</v>
      </c>
      <c r="K1029" s="832" t="s">
        <v>3893</v>
      </c>
      <c r="L1029" s="835">
        <v>122.25</v>
      </c>
      <c r="M1029" s="835">
        <v>122.25</v>
      </c>
      <c r="N1029" s="832">
        <v>1</v>
      </c>
      <c r="O1029" s="836">
        <v>1</v>
      </c>
      <c r="P1029" s="835">
        <v>122.25</v>
      </c>
      <c r="Q1029" s="837">
        <v>1</v>
      </c>
      <c r="R1029" s="832">
        <v>1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17</v>
      </c>
      <c r="B1030" s="832" t="s">
        <v>2428</v>
      </c>
      <c r="C1030" s="832" t="s">
        <v>2434</v>
      </c>
      <c r="D1030" s="833" t="s">
        <v>5256</v>
      </c>
      <c r="E1030" s="834" t="s">
        <v>2459</v>
      </c>
      <c r="F1030" s="832" t="s">
        <v>2429</v>
      </c>
      <c r="G1030" s="832" t="s">
        <v>2645</v>
      </c>
      <c r="H1030" s="832" t="s">
        <v>596</v>
      </c>
      <c r="I1030" s="832" t="s">
        <v>3900</v>
      </c>
      <c r="J1030" s="832" t="s">
        <v>3891</v>
      </c>
      <c r="K1030" s="832" t="s">
        <v>3901</v>
      </c>
      <c r="L1030" s="835">
        <v>699.79</v>
      </c>
      <c r="M1030" s="835">
        <v>1399.58</v>
      </c>
      <c r="N1030" s="832">
        <v>2</v>
      </c>
      <c r="O1030" s="836">
        <v>0.5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17</v>
      </c>
      <c r="B1031" s="832" t="s">
        <v>2428</v>
      </c>
      <c r="C1031" s="832" t="s">
        <v>2434</v>
      </c>
      <c r="D1031" s="833" t="s">
        <v>5256</v>
      </c>
      <c r="E1031" s="834" t="s">
        <v>2459</v>
      </c>
      <c r="F1031" s="832" t="s">
        <v>2429</v>
      </c>
      <c r="G1031" s="832" t="s">
        <v>2666</v>
      </c>
      <c r="H1031" s="832" t="s">
        <v>649</v>
      </c>
      <c r="I1031" s="832" t="s">
        <v>2318</v>
      </c>
      <c r="J1031" s="832" t="s">
        <v>2084</v>
      </c>
      <c r="K1031" s="832" t="s">
        <v>2319</v>
      </c>
      <c r="L1031" s="835">
        <v>366.31</v>
      </c>
      <c r="M1031" s="835">
        <v>2197.86</v>
      </c>
      <c r="N1031" s="832">
        <v>6</v>
      </c>
      <c r="O1031" s="836">
        <v>1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17</v>
      </c>
      <c r="B1032" s="832" t="s">
        <v>2428</v>
      </c>
      <c r="C1032" s="832" t="s">
        <v>2434</v>
      </c>
      <c r="D1032" s="833" t="s">
        <v>5256</v>
      </c>
      <c r="E1032" s="834" t="s">
        <v>2459</v>
      </c>
      <c r="F1032" s="832" t="s">
        <v>2429</v>
      </c>
      <c r="G1032" s="832" t="s">
        <v>3362</v>
      </c>
      <c r="H1032" s="832" t="s">
        <v>596</v>
      </c>
      <c r="I1032" s="832" t="s">
        <v>3363</v>
      </c>
      <c r="J1032" s="832" t="s">
        <v>3364</v>
      </c>
      <c r="K1032" s="832" t="s">
        <v>2954</v>
      </c>
      <c r="L1032" s="835">
        <v>1228</v>
      </c>
      <c r="M1032" s="835">
        <v>1228</v>
      </c>
      <c r="N1032" s="832">
        <v>1</v>
      </c>
      <c r="O1032" s="836">
        <v>0.5</v>
      </c>
      <c r="P1032" s="835">
        <v>1228</v>
      </c>
      <c r="Q1032" s="837">
        <v>1</v>
      </c>
      <c r="R1032" s="832">
        <v>1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17</v>
      </c>
      <c r="B1033" s="832" t="s">
        <v>2428</v>
      </c>
      <c r="C1033" s="832" t="s">
        <v>2434</v>
      </c>
      <c r="D1033" s="833" t="s">
        <v>5256</v>
      </c>
      <c r="E1033" s="834" t="s">
        <v>2459</v>
      </c>
      <c r="F1033" s="832" t="s">
        <v>2429</v>
      </c>
      <c r="G1033" s="832" t="s">
        <v>3362</v>
      </c>
      <c r="H1033" s="832" t="s">
        <v>596</v>
      </c>
      <c r="I1033" s="832" t="s">
        <v>3365</v>
      </c>
      <c r="J1033" s="832" t="s">
        <v>3364</v>
      </c>
      <c r="K1033" s="832" t="s">
        <v>3342</v>
      </c>
      <c r="L1033" s="835">
        <v>1228</v>
      </c>
      <c r="M1033" s="835">
        <v>11052</v>
      </c>
      <c r="N1033" s="832">
        <v>9</v>
      </c>
      <c r="O1033" s="836">
        <v>1.5</v>
      </c>
      <c r="P1033" s="835">
        <v>9824</v>
      </c>
      <c r="Q1033" s="837">
        <v>0.88888888888888884</v>
      </c>
      <c r="R1033" s="832">
        <v>8</v>
      </c>
      <c r="S1033" s="837">
        <v>0.88888888888888884</v>
      </c>
      <c r="T1033" s="836">
        <v>1</v>
      </c>
      <c r="U1033" s="838">
        <v>0.66666666666666663</v>
      </c>
    </row>
    <row r="1034" spans="1:21" ht="14.4" customHeight="1" x14ac:dyDescent="0.3">
      <c r="A1034" s="831">
        <v>17</v>
      </c>
      <c r="B1034" s="832" t="s">
        <v>2428</v>
      </c>
      <c r="C1034" s="832" t="s">
        <v>2434</v>
      </c>
      <c r="D1034" s="833" t="s">
        <v>5256</v>
      </c>
      <c r="E1034" s="834" t="s">
        <v>2459</v>
      </c>
      <c r="F1034" s="832" t="s">
        <v>2429</v>
      </c>
      <c r="G1034" s="832" t="s">
        <v>3362</v>
      </c>
      <c r="H1034" s="832" t="s">
        <v>596</v>
      </c>
      <c r="I1034" s="832" t="s">
        <v>3822</v>
      </c>
      <c r="J1034" s="832" t="s">
        <v>3364</v>
      </c>
      <c r="K1034" s="832" t="s">
        <v>3823</v>
      </c>
      <c r="L1034" s="835">
        <v>4298.01</v>
      </c>
      <c r="M1034" s="835">
        <v>17192.04</v>
      </c>
      <c r="N1034" s="832">
        <v>4</v>
      </c>
      <c r="O1034" s="836">
        <v>2.5</v>
      </c>
      <c r="P1034" s="835">
        <v>17192.04</v>
      </c>
      <c r="Q1034" s="837">
        <v>1</v>
      </c>
      <c r="R1034" s="832">
        <v>4</v>
      </c>
      <c r="S1034" s="837">
        <v>1</v>
      </c>
      <c r="T1034" s="836">
        <v>2.5</v>
      </c>
      <c r="U1034" s="838">
        <v>1</v>
      </c>
    </row>
    <row r="1035" spans="1:21" ht="14.4" customHeight="1" x14ac:dyDescent="0.3">
      <c r="A1035" s="831">
        <v>17</v>
      </c>
      <c r="B1035" s="832" t="s">
        <v>2428</v>
      </c>
      <c r="C1035" s="832" t="s">
        <v>2434</v>
      </c>
      <c r="D1035" s="833" t="s">
        <v>5256</v>
      </c>
      <c r="E1035" s="834" t="s">
        <v>2459</v>
      </c>
      <c r="F1035" s="832" t="s">
        <v>2429</v>
      </c>
      <c r="G1035" s="832" t="s">
        <v>3362</v>
      </c>
      <c r="H1035" s="832" t="s">
        <v>596</v>
      </c>
      <c r="I1035" s="832" t="s">
        <v>3902</v>
      </c>
      <c r="J1035" s="832" t="s">
        <v>3903</v>
      </c>
      <c r="K1035" s="832" t="s">
        <v>1332</v>
      </c>
      <c r="L1035" s="835">
        <v>1315.72</v>
      </c>
      <c r="M1035" s="835">
        <v>11841.48</v>
      </c>
      <c r="N1035" s="832">
        <v>9</v>
      </c>
      <c r="O1035" s="836">
        <v>2.5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17</v>
      </c>
      <c r="B1036" s="832" t="s">
        <v>2428</v>
      </c>
      <c r="C1036" s="832" t="s">
        <v>2434</v>
      </c>
      <c r="D1036" s="833" t="s">
        <v>5256</v>
      </c>
      <c r="E1036" s="834" t="s">
        <v>2459</v>
      </c>
      <c r="F1036" s="832" t="s">
        <v>2429</v>
      </c>
      <c r="G1036" s="832" t="s">
        <v>3368</v>
      </c>
      <c r="H1036" s="832" t="s">
        <v>596</v>
      </c>
      <c r="I1036" s="832" t="s">
        <v>3369</v>
      </c>
      <c r="J1036" s="832" t="s">
        <v>3370</v>
      </c>
      <c r="K1036" s="832" t="s">
        <v>3371</v>
      </c>
      <c r="L1036" s="835">
        <v>0</v>
      </c>
      <c r="M1036" s="835">
        <v>0</v>
      </c>
      <c r="N1036" s="832">
        <v>6</v>
      </c>
      <c r="O1036" s="836">
        <v>1</v>
      </c>
      <c r="P1036" s="835">
        <v>0</v>
      </c>
      <c r="Q1036" s="837"/>
      <c r="R1036" s="832">
        <v>2</v>
      </c>
      <c r="S1036" s="837">
        <v>0.33333333333333331</v>
      </c>
      <c r="T1036" s="836">
        <v>0.5</v>
      </c>
      <c r="U1036" s="838">
        <v>0.5</v>
      </c>
    </row>
    <row r="1037" spans="1:21" ht="14.4" customHeight="1" x14ac:dyDescent="0.3">
      <c r="A1037" s="831">
        <v>17</v>
      </c>
      <c r="B1037" s="832" t="s">
        <v>2428</v>
      </c>
      <c r="C1037" s="832" t="s">
        <v>2434</v>
      </c>
      <c r="D1037" s="833" t="s">
        <v>5256</v>
      </c>
      <c r="E1037" s="834" t="s">
        <v>2459</v>
      </c>
      <c r="F1037" s="832" t="s">
        <v>2429</v>
      </c>
      <c r="G1037" s="832" t="s">
        <v>3368</v>
      </c>
      <c r="H1037" s="832" t="s">
        <v>596</v>
      </c>
      <c r="I1037" s="832" t="s">
        <v>3904</v>
      </c>
      <c r="J1037" s="832" t="s">
        <v>3370</v>
      </c>
      <c r="K1037" s="832" t="s">
        <v>3905</v>
      </c>
      <c r="L1037" s="835">
        <v>0</v>
      </c>
      <c r="M1037" s="835">
        <v>0</v>
      </c>
      <c r="N1037" s="832">
        <v>10</v>
      </c>
      <c r="O1037" s="836">
        <v>1.5</v>
      </c>
      <c r="P1037" s="835">
        <v>0</v>
      </c>
      <c r="Q1037" s="837"/>
      <c r="R1037" s="832">
        <v>4</v>
      </c>
      <c r="S1037" s="837">
        <v>0.4</v>
      </c>
      <c r="T1037" s="836">
        <v>0.5</v>
      </c>
      <c r="U1037" s="838">
        <v>0.33333333333333331</v>
      </c>
    </row>
    <row r="1038" spans="1:21" ht="14.4" customHeight="1" x14ac:dyDescent="0.3">
      <c r="A1038" s="831">
        <v>17</v>
      </c>
      <c r="B1038" s="832" t="s">
        <v>2428</v>
      </c>
      <c r="C1038" s="832" t="s">
        <v>2434</v>
      </c>
      <c r="D1038" s="833" t="s">
        <v>5256</v>
      </c>
      <c r="E1038" s="834" t="s">
        <v>2459</v>
      </c>
      <c r="F1038" s="832" t="s">
        <v>2429</v>
      </c>
      <c r="G1038" s="832" t="s">
        <v>2706</v>
      </c>
      <c r="H1038" s="832" t="s">
        <v>596</v>
      </c>
      <c r="I1038" s="832" t="s">
        <v>2707</v>
      </c>
      <c r="J1038" s="832" t="s">
        <v>670</v>
      </c>
      <c r="K1038" s="832" t="s">
        <v>2708</v>
      </c>
      <c r="L1038" s="835">
        <v>35.25</v>
      </c>
      <c r="M1038" s="835">
        <v>211.5</v>
      </c>
      <c r="N1038" s="832">
        <v>6</v>
      </c>
      <c r="O1038" s="836">
        <v>1.5</v>
      </c>
      <c r="P1038" s="835">
        <v>70.5</v>
      </c>
      <c r="Q1038" s="837">
        <v>0.33333333333333331</v>
      </c>
      <c r="R1038" s="832">
        <v>2</v>
      </c>
      <c r="S1038" s="837">
        <v>0.33333333333333331</v>
      </c>
      <c r="T1038" s="836">
        <v>0.5</v>
      </c>
      <c r="U1038" s="838">
        <v>0.33333333333333331</v>
      </c>
    </row>
    <row r="1039" spans="1:21" ht="14.4" customHeight="1" x14ac:dyDescent="0.3">
      <c r="A1039" s="831">
        <v>17</v>
      </c>
      <c r="B1039" s="832" t="s">
        <v>2428</v>
      </c>
      <c r="C1039" s="832" t="s">
        <v>2434</v>
      </c>
      <c r="D1039" s="833" t="s">
        <v>5256</v>
      </c>
      <c r="E1039" s="834" t="s">
        <v>2459</v>
      </c>
      <c r="F1039" s="832" t="s">
        <v>2429</v>
      </c>
      <c r="G1039" s="832" t="s">
        <v>2706</v>
      </c>
      <c r="H1039" s="832" t="s">
        <v>596</v>
      </c>
      <c r="I1039" s="832" t="s">
        <v>2709</v>
      </c>
      <c r="J1039" s="832" t="s">
        <v>670</v>
      </c>
      <c r="K1039" s="832" t="s">
        <v>2710</v>
      </c>
      <c r="L1039" s="835">
        <v>35.25</v>
      </c>
      <c r="M1039" s="835">
        <v>70.5</v>
      </c>
      <c r="N1039" s="832">
        <v>2</v>
      </c>
      <c r="O1039" s="836">
        <v>0.5</v>
      </c>
      <c r="P1039" s="835">
        <v>70.5</v>
      </c>
      <c r="Q1039" s="837">
        <v>1</v>
      </c>
      <c r="R1039" s="832">
        <v>2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17</v>
      </c>
      <c r="B1040" s="832" t="s">
        <v>2428</v>
      </c>
      <c r="C1040" s="832" t="s">
        <v>2434</v>
      </c>
      <c r="D1040" s="833" t="s">
        <v>5256</v>
      </c>
      <c r="E1040" s="834" t="s">
        <v>2459</v>
      </c>
      <c r="F1040" s="832" t="s">
        <v>2429</v>
      </c>
      <c r="G1040" s="832" t="s">
        <v>2717</v>
      </c>
      <c r="H1040" s="832" t="s">
        <v>596</v>
      </c>
      <c r="I1040" s="832" t="s">
        <v>2723</v>
      </c>
      <c r="J1040" s="832" t="s">
        <v>790</v>
      </c>
      <c r="K1040" s="832" t="s">
        <v>2724</v>
      </c>
      <c r="L1040" s="835">
        <v>103.67</v>
      </c>
      <c r="M1040" s="835">
        <v>103.67</v>
      </c>
      <c r="N1040" s="832">
        <v>1</v>
      </c>
      <c r="O1040" s="836">
        <v>0.5</v>
      </c>
      <c r="P1040" s="835">
        <v>103.67</v>
      </c>
      <c r="Q1040" s="837">
        <v>1</v>
      </c>
      <c r="R1040" s="832">
        <v>1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17</v>
      </c>
      <c r="B1041" s="832" t="s">
        <v>2428</v>
      </c>
      <c r="C1041" s="832" t="s">
        <v>2434</v>
      </c>
      <c r="D1041" s="833" t="s">
        <v>5256</v>
      </c>
      <c r="E1041" s="834" t="s">
        <v>2459</v>
      </c>
      <c r="F1041" s="832" t="s">
        <v>2429</v>
      </c>
      <c r="G1041" s="832" t="s">
        <v>2717</v>
      </c>
      <c r="H1041" s="832" t="s">
        <v>596</v>
      </c>
      <c r="I1041" s="832" t="s">
        <v>3906</v>
      </c>
      <c r="J1041" s="832" t="s">
        <v>3907</v>
      </c>
      <c r="K1041" s="832" t="s">
        <v>3908</v>
      </c>
      <c r="L1041" s="835">
        <v>115.18</v>
      </c>
      <c r="M1041" s="835">
        <v>115.18</v>
      </c>
      <c r="N1041" s="832">
        <v>1</v>
      </c>
      <c r="O1041" s="836">
        <v>0.5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17</v>
      </c>
      <c r="B1042" s="832" t="s">
        <v>2428</v>
      </c>
      <c r="C1042" s="832" t="s">
        <v>2434</v>
      </c>
      <c r="D1042" s="833" t="s">
        <v>5256</v>
      </c>
      <c r="E1042" s="834" t="s">
        <v>2459</v>
      </c>
      <c r="F1042" s="832" t="s">
        <v>2429</v>
      </c>
      <c r="G1042" s="832" t="s">
        <v>3379</v>
      </c>
      <c r="H1042" s="832" t="s">
        <v>596</v>
      </c>
      <c r="I1042" s="832" t="s">
        <v>3380</v>
      </c>
      <c r="J1042" s="832" t="s">
        <v>3381</v>
      </c>
      <c r="K1042" s="832" t="s">
        <v>3382</v>
      </c>
      <c r="L1042" s="835">
        <v>609.66</v>
      </c>
      <c r="M1042" s="835">
        <v>5486.94</v>
      </c>
      <c r="N1042" s="832">
        <v>9</v>
      </c>
      <c r="O1042" s="836">
        <v>1</v>
      </c>
      <c r="P1042" s="835">
        <v>5486.94</v>
      </c>
      <c r="Q1042" s="837">
        <v>1</v>
      </c>
      <c r="R1042" s="832">
        <v>9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17</v>
      </c>
      <c r="B1043" s="832" t="s">
        <v>2428</v>
      </c>
      <c r="C1043" s="832" t="s">
        <v>2434</v>
      </c>
      <c r="D1043" s="833" t="s">
        <v>5256</v>
      </c>
      <c r="E1043" s="834" t="s">
        <v>2459</v>
      </c>
      <c r="F1043" s="832" t="s">
        <v>2429</v>
      </c>
      <c r="G1043" s="832" t="s">
        <v>3253</v>
      </c>
      <c r="H1043" s="832" t="s">
        <v>596</v>
      </c>
      <c r="I1043" s="832" t="s">
        <v>3257</v>
      </c>
      <c r="J1043" s="832" t="s">
        <v>3255</v>
      </c>
      <c r="K1043" s="832" t="s">
        <v>3258</v>
      </c>
      <c r="L1043" s="835">
        <v>145.72999999999999</v>
      </c>
      <c r="M1043" s="835">
        <v>145.72999999999999</v>
      </c>
      <c r="N1043" s="832">
        <v>1</v>
      </c>
      <c r="O1043" s="836">
        <v>0.5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17</v>
      </c>
      <c r="B1044" s="832" t="s">
        <v>2428</v>
      </c>
      <c r="C1044" s="832" t="s">
        <v>2434</v>
      </c>
      <c r="D1044" s="833" t="s">
        <v>5256</v>
      </c>
      <c r="E1044" s="834" t="s">
        <v>2459</v>
      </c>
      <c r="F1044" s="832" t="s">
        <v>2429</v>
      </c>
      <c r="G1044" s="832" t="s">
        <v>3064</v>
      </c>
      <c r="H1044" s="832" t="s">
        <v>596</v>
      </c>
      <c r="I1044" s="832" t="s">
        <v>3695</v>
      </c>
      <c r="J1044" s="832" t="s">
        <v>3069</v>
      </c>
      <c r="K1044" s="832" t="s">
        <v>3696</v>
      </c>
      <c r="L1044" s="835">
        <v>0</v>
      </c>
      <c r="M1044" s="835">
        <v>0</v>
      </c>
      <c r="N1044" s="832">
        <v>2</v>
      </c>
      <c r="O1044" s="836">
        <v>1</v>
      </c>
      <c r="P1044" s="835"/>
      <c r="Q1044" s="837"/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17</v>
      </c>
      <c r="B1045" s="832" t="s">
        <v>2428</v>
      </c>
      <c r="C1045" s="832" t="s">
        <v>2434</v>
      </c>
      <c r="D1045" s="833" t="s">
        <v>5256</v>
      </c>
      <c r="E1045" s="834" t="s">
        <v>2459</v>
      </c>
      <c r="F1045" s="832" t="s">
        <v>2429</v>
      </c>
      <c r="G1045" s="832" t="s">
        <v>2731</v>
      </c>
      <c r="H1045" s="832" t="s">
        <v>596</v>
      </c>
      <c r="I1045" s="832" t="s">
        <v>2732</v>
      </c>
      <c r="J1045" s="832" t="s">
        <v>1318</v>
      </c>
      <c r="K1045" s="832" t="s">
        <v>2733</v>
      </c>
      <c r="L1045" s="835">
        <v>127.91</v>
      </c>
      <c r="M1045" s="835">
        <v>127.91</v>
      </c>
      <c r="N1045" s="832">
        <v>1</v>
      </c>
      <c r="O1045" s="836">
        <v>0.5</v>
      </c>
      <c r="P1045" s="835">
        <v>127.91</v>
      </c>
      <c r="Q1045" s="837">
        <v>1</v>
      </c>
      <c r="R1045" s="832">
        <v>1</v>
      </c>
      <c r="S1045" s="837">
        <v>1</v>
      </c>
      <c r="T1045" s="836">
        <v>0.5</v>
      </c>
      <c r="U1045" s="838">
        <v>1</v>
      </c>
    </row>
    <row r="1046" spans="1:21" ht="14.4" customHeight="1" x14ac:dyDescent="0.3">
      <c r="A1046" s="831">
        <v>17</v>
      </c>
      <c r="B1046" s="832" t="s">
        <v>2428</v>
      </c>
      <c r="C1046" s="832" t="s">
        <v>2434</v>
      </c>
      <c r="D1046" s="833" t="s">
        <v>5256</v>
      </c>
      <c r="E1046" s="834" t="s">
        <v>2459</v>
      </c>
      <c r="F1046" s="832" t="s">
        <v>2429</v>
      </c>
      <c r="G1046" s="832" t="s">
        <v>2736</v>
      </c>
      <c r="H1046" s="832" t="s">
        <v>596</v>
      </c>
      <c r="I1046" s="832" t="s">
        <v>3259</v>
      </c>
      <c r="J1046" s="832" t="s">
        <v>2738</v>
      </c>
      <c r="K1046" s="832" t="s">
        <v>3260</v>
      </c>
      <c r="L1046" s="835">
        <v>1183.8900000000001</v>
      </c>
      <c r="M1046" s="835">
        <v>9471.1200000000008</v>
      </c>
      <c r="N1046" s="832">
        <v>8</v>
      </c>
      <c r="O1046" s="836">
        <v>1.5</v>
      </c>
      <c r="P1046" s="835">
        <v>5919.4500000000007</v>
      </c>
      <c r="Q1046" s="837">
        <v>0.625</v>
      </c>
      <c r="R1046" s="832">
        <v>5</v>
      </c>
      <c r="S1046" s="837">
        <v>0.625</v>
      </c>
      <c r="T1046" s="836">
        <v>1</v>
      </c>
      <c r="U1046" s="838">
        <v>0.66666666666666663</v>
      </c>
    </row>
    <row r="1047" spans="1:21" ht="14.4" customHeight="1" x14ac:dyDescent="0.3">
      <c r="A1047" s="831">
        <v>17</v>
      </c>
      <c r="B1047" s="832" t="s">
        <v>2428</v>
      </c>
      <c r="C1047" s="832" t="s">
        <v>2434</v>
      </c>
      <c r="D1047" s="833" t="s">
        <v>5256</v>
      </c>
      <c r="E1047" s="834" t="s">
        <v>2459</v>
      </c>
      <c r="F1047" s="832" t="s">
        <v>2429</v>
      </c>
      <c r="G1047" s="832" t="s">
        <v>2736</v>
      </c>
      <c r="H1047" s="832" t="s">
        <v>596</v>
      </c>
      <c r="I1047" s="832" t="s">
        <v>3909</v>
      </c>
      <c r="J1047" s="832" t="s">
        <v>3910</v>
      </c>
      <c r="K1047" s="832" t="s">
        <v>3396</v>
      </c>
      <c r="L1047" s="835">
        <v>3551.67</v>
      </c>
      <c r="M1047" s="835">
        <v>3551.67</v>
      </c>
      <c r="N1047" s="832">
        <v>1</v>
      </c>
      <c r="O1047" s="836">
        <v>0.5</v>
      </c>
      <c r="P1047" s="835">
        <v>3551.67</v>
      </c>
      <c r="Q1047" s="837">
        <v>1</v>
      </c>
      <c r="R1047" s="832">
        <v>1</v>
      </c>
      <c r="S1047" s="837">
        <v>1</v>
      </c>
      <c r="T1047" s="836">
        <v>0.5</v>
      </c>
      <c r="U1047" s="838">
        <v>1</v>
      </c>
    </row>
    <row r="1048" spans="1:21" ht="14.4" customHeight="1" x14ac:dyDescent="0.3">
      <c r="A1048" s="831">
        <v>17</v>
      </c>
      <c r="B1048" s="832" t="s">
        <v>2428</v>
      </c>
      <c r="C1048" s="832" t="s">
        <v>2434</v>
      </c>
      <c r="D1048" s="833" t="s">
        <v>5256</v>
      </c>
      <c r="E1048" s="834" t="s">
        <v>2459</v>
      </c>
      <c r="F1048" s="832" t="s">
        <v>2429</v>
      </c>
      <c r="G1048" s="832" t="s">
        <v>2736</v>
      </c>
      <c r="H1048" s="832" t="s">
        <v>596</v>
      </c>
      <c r="I1048" s="832" t="s">
        <v>3387</v>
      </c>
      <c r="J1048" s="832" t="s">
        <v>2216</v>
      </c>
      <c r="K1048" s="832" t="s">
        <v>3388</v>
      </c>
      <c r="L1048" s="835">
        <v>1065.5</v>
      </c>
      <c r="M1048" s="835">
        <v>3196.5</v>
      </c>
      <c r="N1048" s="832">
        <v>3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17</v>
      </c>
      <c r="B1049" s="832" t="s">
        <v>2428</v>
      </c>
      <c r="C1049" s="832" t="s">
        <v>2434</v>
      </c>
      <c r="D1049" s="833" t="s">
        <v>5256</v>
      </c>
      <c r="E1049" s="834" t="s">
        <v>2459</v>
      </c>
      <c r="F1049" s="832" t="s">
        <v>2429</v>
      </c>
      <c r="G1049" s="832" t="s">
        <v>2736</v>
      </c>
      <c r="H1049" s="832" t="s">
        <v>596</v>
      </c>
      <c r="I1049" s="832" t="s">
        <v>3395</v>
      </c>
      <c r="J1049" s="832" t="s">
        <v>2216</v>
      </c>
      <c r="K1049" s="832" t="s">
        <v>3396</v>
      </c>
      <c r="L1049" s="835">
        <v>3551.67</v>
      </c>
      <c r="M1049" s="835">
        <v>3551.67</v>
      </c>
      <c r="N1049" s="832">
        <v>1</v>
      </c>
      <c r="O1049" s="836">
        <v>0.5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17</v>
      </c>
      <c r="B1050" s="832" t="s">
        <v>2428</v>
      </c>
      <c r="C1050" s="832" t="s">
        <v>2434</v>
      </c>
      <c r="D1050" s="833" t="s">
        <v>5256</v>
      </c>
      <c r="E1050" s="834" t="s">
        <v>2459</v>
      </c>
      <c r="F1050" s="832" t="s">
        <v>2429</v>
      </c>
      <c r="G1050" s="832" t="s">
        <v>2746</v>
      </c>
      <c r="H1050" s="832" t="s">
        <v>596</v>
      </c>
      <c r="I1050" s="832" t="s">
        <v>2747</v>
      </c>
      <c r="J1050" s="832" t="s">
        <v>2748</v>
      </c>
      <c r="K1050" s="832" t="s">
        <v>2209</v>
      </c>
      <c r="L1050" s="835">
        <v>169.29</v>
      </c>
      <c r="M1050" s="835">
        <v>2031.48</v>
      </c>
      <c r="N1050" s="832">
        <v>12</v>
      </c>
      <c r="O1050" s="836">
        <v>2.5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17</v>
      </c>
      <c r="B1051" s="832" t="s">
        <v>2428</v>
      </c>
      <c r="C1051" s="832" t="s">
        <v>2434</v>
      </c>
      <c r="D1051" s="833" t="s">
        <v>5256</v>
      </c>
      <c r="E1051" s="834" t="s">
        <v>2459</v>
      </c>
      <c r="F1051" s="832" t="s">
        <v>2429</v>
      </c>
      <c r="G1051" s="832" t="s">
        <v>2746</v>
      </c>
      <c r="H1051" s="832" t="s">
        <v>596</v>
      </c>
      <c r="I1051" s="832" t="s">
        <v>2749</v>
      </c>
      <c r="J1051" s="832" t="s">
        <v>2748</v>
      </c>
      <c r="K1051" s="832" t="s">
        <v>2750</v>
      </c>
      <c r="L1051" s="835">
        <v>338.58</v>
      </c>
      <c r="M1051" s="835">
        <v>4401.54</v>
      </c>
      <c r="N1051" s="832">
        <v>13</v>
      </c>
      <c r="O1051" s="836">
        <v>3</v>
      </c>
      <c r="P1051" s="835">
        <v>2370.06</v>
      </c>
      <c r="Q1051" s="837">
        <v>0.53846153846153844</v>
      </c>
      <c r="R1051" s="832">
        <v>7</v>
      </c>
      <c r="S1051" s="837">
        <v>0.53846153846153844</v>
      </c>
      <c r="T1051" s="836">
        <v>1.5</v>
      </c>
      <c r="U1051" s="838">
        <v>0.5</v>
      </c>
    </row>
    <row r="1052" spans="1:21" ht="14.4" customHeight="1" x14ac:dyDescent="0.3">
      <c r="A1052" s="831">
        <v>17</v>
      </c>
      <c r="B1052" s="832" t="s">
        <v>2428</v>
      </c>
      <c r="C1052" s="832" t="s">
        <v>2434</v>
      </c>
      <c r="D1052" s="833" t="s">
        <v>5256</v>
      </c>
      <c r="E1052" s="834" t="s">
        <v>2459</v>
      </c>
      <c r="F1052" s="832" t="s">
        <v>2429</v>
      </c>
      <c r="G1052" s="832" t="s">
        <v>2746</v>
      </c>
      <c r="H1052" s="832" t="s">
        <v>596</v>
      </c>
      <c r="I1052" s="832" t="s">
        <v>2751</v>
      </c>
      <c r="J1052" s="832" t="s">
        <v>2748</v>
      </c>
      <c r="K1052" s="832" t="s">
        <v>2752</v>
      </c>
      <c r="L1052" s="835">
        <v>677.18</v>
      </c>
      <c r="M1052" s="835">
        <v>4063.08</v>
      </c>
      <c r="N1052" s="832">
        <v>6</v>
      </c>
      <c r="O1052" s="836">
        <v>2.5</v>
      </c>
      <c r="P1052" s="835">
        <v>1354.36</v>
      </c>
      <c r="Q1052" s="837">
        <v>0.33333333333333331</v>
      </c>
      <c r="R1052" s="832">
        <v>2</v>
      </c>
      <c r="S1052" s="837">
        <v>0.33333333333333331</v>
      </c>
      <c r="T1052" s="836">
        <v>1</v>
      </c>
      <c r="U1052" s="838">
        <v>0.4</v>
      </c>
    </row>
    <row r="1053" spans="1:21" ht="14.4" customHeight="1" x14ac:dyDescent="0.3">
      <c r="A1053" s="831">
        <v>17</v>
      </c>
      <c r="B1053" s="832" t="s">
        <v>2428</v>
      </c>
      <c r="C1053" s="832" t="s">
        <v>2434</v>
      </c>
      <c r="D1053" s="833" t="s">
        <v>5256</v>
      </c>
      <c r="E1053" s="834" t="s">
        <v>2459</v>
      </c>
      <c r="F1053" s="832" t="s">
        <v>2429</v>
      </c>
      <c r="G1053" s="832" t="s">
        <v>2746</v>
      </c>
      <c r="H1053" s="832" t="s">
        <v>596</v>
      </c>
      <c r="I1053" s="832" t="s">
        <v>2753</v>
      </c>
      <c r="J1053" s="832" t="s">
        <v>2748</v>
      </c>
      <c r="K1053" s="832" t="s">
        <v>2754</v>
      </c>
      <c r="L1053" s="835">
        <v>338.58</v>
      </c>
      <c r="M1053" s="835">
        <v>1015.74</v>
      </c>
      <c r="N1053" s="832">
        <v>3</v>
      </c>
      <c r="O1053" s="836">
        <v>1.5</v>
      </c>
      <c r="P1053" s="835">
        <v>338.58</v>
      </c>
      <c r="Q1053" s="837">
        <v>0.33333333333333331</v>
      </c>
      <c r="R1053" s="832">
        <v>1</v>
      </c>
      <c r="S1053" s="837">
        <v>0.33333333333333331</v>
      </c>
      <c r="T1053" s="836">
        <v>0.5</v>
      </c>
      <c r="U1053" s="838">
        <v>0.33333333333333331</v>
      </c>
    </row>
    <row r="1054" spans="1:21" ht="14.4" customHeight="1" x14ac:dyDescent="0.3">
      <c r="A1054" s="831">
        <v>17</v>
      </c>
      <c r="B1054" s="832" t="s">
        <v>2428</v>
      </c>
      <c r="C1054" s="832" t="s">
        <v>2434</v>
      </c>
      <c r="D1054" s="833" t="s">
        <v>5256</v>
      </c>
      <c r="E1054" s="834" t="s">
        <v>2459</v>
      </c>
      <c r="F1054" s="832" t="s">
        <v>2429</v>
      </c>
      <c r="G1054" s="832" t="s">
        <v>2746</v>
      </c>
      <c r="H1054" s="832" t="s">
        <v>596</v>
      </c>
      <c r="I1054" s="832" t="s">
        <v>3077</v>
      </c>
      <c r="J1054" s="832" t="s">
        <v>2748</v>
      </c>
      <c r="K1054" s="832" t="s">
        <v>3078</v>
      </c>
      <c r="L1054" s="835">
        <v>677.17</v>
      </c>
      <c r="M1054" s="835">
        <v>2708.68</v>
      </c>
      <c r="N1054" s="832">
        <v>4</v>
      </c>
      <c r="O1054" s="836">
        <v>1</v>
      </c>
      <c r="P1054" s="835">
        <v>1354.34</v>
      </c>
      <c r="Q1054" s="837">
        <v>0.5</v>
      </c>
      <c r="R1054" s="832">
        <v>2</v>
      </c>
      <c r="S1054" s="837">
        <v>0.5</v>
      </c>
      <c r="T1054" s="836">
        <v>0.5</v>
      </c>
      <c r="U1054" s="838">
        <v>0.5</v>
      </c>
    </row>
    <row r="1055" spans="1:21" ht="14.4" customHeight="1" x14ac:dyDescent="0.3">
      <c r="A1055" s="831">
        <v>17</v>
      </c>
      <c r="B1055" s="832" t="s">
        <v>2428</v>
      </c>
      <c r="C1055" s="832" t="s">
        <v>2434</v>
      </c>
      <c r="D1055" s="833" t="s">
        <v>5256</v>
      </c>
      <c r="E1055" s="834" t="s">
        <v>2459</v>
      </c>
      <c r="F1055" s="832" t="s">
        <v>2429</v>
      </c>
      <c r="G1055" s="832" t="s">
        <v>3079</v>
      </c>
      <c r="H1055" s="832" t="s">
        <v>596</v>
      </c>
      <c r="I1055" s="832" t="s">
        <v>3080</v>
      </c>
      <c r="J1055" s="832" t="s">
        <v>3081</v>
      </c>
      <c r="K1055" s="832" t="s">
        <v>2592</v>
      </c>
      <c r="L1055" s="835">
        <v>302.49</v>
      </c>
      <c r="M1055" s="835">
        <v>1209.96</v>
      </c>
      <c r="N1055" s="832">
        <v>4</v>
      </c>
      <c r="O1055" s="836">
        <v>3</v>
      </c>
      <c r="P1055" s="835">
        <v>302.49</v>
      </c>
      <c r="Q1055" s="837">
        <v>0.25</v>
      </c>
      <c r="R1055" s="832">
        <v>1</v>
      </c>
      <c r="S1055" s="837">
        <v>0.25</v>
      </c>
      <c r="T1055" s="836">
        <v>0.5</v>
      </c>
      <c r="U1055" s="838">
        <v>0.16666666666666666</v>
      </c>
    </row>
    <row r="1056" spans="1:21" ht="14.4" customHeight="1" x14ac:dyDescent="0.3">
      <c r="A1056" s="831">
        <v>17</v>
      </c>
      <c r="B1056" s="832" t="s">
        <v>2428</v>
      </c>
      <c r="C1056" s="832" t="s">
        <v>2434</v>
      </c>
      <c r="D1056" s="833" t="s">
        <v>5256</v>
      </c>
      <c r="E1056" s="834" t="s">
        <v>2459</v>
      </c>
      <c r="F1056" s="832" t="s">
        <v>2429</v>
      </c>
      <c r="G1056" s="832" t="s">
        <v>3911</v>
      </c>
      <c r="H1056" s="832" t="s">
        <v>596</v>
      </c>
      <c r="I1056" s="832" t="s">
        <v>3912</v>
      </c>
      <c r="J1056" s="832" t="s">
        <v>3913</v>
      </c>
      <c r="K1056" s="832" t="s">
        <v>3914</v>
      </c>
      <c r="L1056" s="835">
        <v>83.25</v>
      </c>
      <c r="M1056" s="835">
        <v>333</v>
      </c>
      <c r="N1056" s="832">
        <v>4</v>
      </c>
      <c r="O1056" s="836">
        <v>2</v>
      </c>
      <c r="P1056" s="835">
        <v>333</v>
      </c>
      <c r="Q1056" s="837">
        <v>1</v>
      </c>
      <c r="R1056" s="832">
        <v>4</v>
      </c>
      <c r="S1056" s="837">
        <v>1</v>
      </c>
      <c r="T1056" s="836">
        <v>2</v>
      </c>
      <c r="U1056" s="838">
        <v>1</v>
      </c>
    </row>
    <row r="1057" spans="1:21" ht="14.4" customHeight="1" x14ac:dyDescent="0.3">
      <c r="A1057" s="831">
        <v>17</v>
      </c>
      <c r="B1057" s="832" t="s">
        <v>2428</v>
      </c>
      <c r="C1057" s="832" t="s">
        <v>2434</v>
      </c>
      <c r="D1057" s="833" t="s">
        <v>5256</v>
      </c>
      <c r="E1057" s="834" t="s">
        <v>2459</v>
      </c>
      <c r="F1057" s="832" t="s">
        <v>2429</v>
      </c>
      <c r="G1057" s="832" t="s">
        <v>3405</v>
      </c>
      <c r="H1057" s="832" t="s">
        <v>596</v>
      </c>
      <c r="I1057" s="832" t="s">
        <v>3915</v>
      </c>
      <c r="J1057" s="832" t="s">
        <v>3407</v>
      </c>
      <c r="K1057" s="832" t="s">
        <v>3916</v>
      </c>
      <c r="L1057" s="835">
        <v>203.36</v>
      </c>
      <c r="M1057" s="835">
        <v>203.36</v>
      </c>
      <c r="N1057" s="832">
        <v>1</v>
      </c>
      <c r="O1057" s="836">
        <v>0.5</v>
      </c>
      <c r="P1057" s="835">
        <v>203.36</v>
      </c>
      <c r="Q1057" s="837">
        <v>1</v>
      </c>
      <c r="R1057" s="832">
        <v>1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17</v>
      </c>
      <c r="B1058" s="832" t="s">
        <v>2428</v>
      </c>
      <c r="C1058" s="832" t="s">
        <v>2434</v>
      </c>
      <c r="D1058" s="833" t="s">
        <v>5256</v>
      </c>
      <c r="E1058" s="834" t="s">
        <v>2459</v>
      </c>
      <c r="F1058" s="832" t="s">
        <v>2429</v>
      </c>
      <c r="G1058" s="832" t="s">
        <v>3405</v>
      </c>
      <c r="H1058" s="832" t="s">
        <v>596</v>
      </c>
      <c r="I1058" s="832" t="s">
        <v>3406</v>
      </c>
      <c r="J1058" s="832" t="s">
        <v>3407</v>
      </c>
      <c r="K1058" s="832" t="s">
        <v>3408</v>
      </c>
      <c r="L1058" s="835">
        <v>352.3</v>
      </c>
      <c r="M1058" s="835">
        <v>1761.5</v>
      </c>
      <c r="N1058" s="832">
        <v>5</v>
      </c>
      <c r="O1058" s="836">
        <v>1.5</v>
      </c>
      <c r="P1058" s="835">
        <v>352.3</v>
      </c>
      <c r="Q1058" s="837">
        <v>0.2</v>
      </c>
      <c r="R1058" s="832">
        <v>1</v>
      </c>
      <c r="S1058" s="837">
        <v>0.2</v>
      </c>
      <c r="T1058" s="836">
        <v>0.5</v>
      </c>
      <c r="U1058" s="838">
        <v>0.33333333333333331</v>
      </c>
    </row>
    <row r="1059" spans="1:21" ht="14.4" customHeight="1" x14ac:dyDescent="0.3">
      <c r="A1059" s="831">
        <v>17</v>
      </c>
      <c r="B1059" s="832" t="s">
        <v>2428</v>
      </c>
      <c r="C1059" s="832" t="s">
        <v>2434</v>
      </c>
      <c r="D1059" s="833" t="s">
        <v>5256</v>
      </c>
      <c r="E1059" s="834" t="s">
        <v>2459</v>
      </c>
      <c r="F1059" s="832" t="s">
        <v>2429</v>
      </c>
      <c r="G1059" s="832" t="s">
        <v>3405</v>
      </c>
      <c r="H1059" s="832" t="s">
        <v>596</v>
      </c>
      <c r="I1059" s="832" t="s">
        <v>3708</v>
      </c>
      <c r="J1059" s="832" t="s">
        <v>3407</v>
      </c>
      <c r="K1059" s="832" t="s">
        <v>3709</v>
      </c>
      <c r="L1059" s="835">
        <v>528.44000000000005</v>
      </c>
      <c r="M1059" s="835">
        <v>19552.280000000002</v>
      </c>
      <c r="N1059" s="832">
        <v>37</v>
      </c>
      <c r="O1059" s="836">
        <v>6</v>
      </c>
      <c r="P1059" s="835">
        <v>9511.9200000000019</v>
      </c>
      <c r="Q1059" s="837">
        <v>0.48648648648648651</v>
      </c>
      <c r="R1059" s="832">
        <v>18</v>
      </c>
      <c r="S1059" s="837">
        <v>0.48648648648648651</v>
      </c>
      <c r="T1059" s="836">
        <v>2.5</v>
      </c>
      <c r="U1059" s="838">
        <v>0.41666666666666669</v>
      </c>
    </row>
    <row r="1060" spans="1:21" ht="14.4" customHeight="1" x14ac:dyDescent="0.3">
      <c r="A1060" s="831">
        <v>17</v>
      </c>
      <c r="B1060" s="832" t="s">
        <v>2428</v>
      </c>
      <c r="C1060" s="832" t="s">
        <v>2434</v>
      </c>
      <c r="D1060" s="833" t="s">
        <v>5256</v>
      </c>
      <c r="E1060" s="834" t="s">
        <v>2459</v>
      </c>
      <c r="F1060" s="832" t="s">
        <v>2429</v>
      </c>
      <c r="G1060" s="832" t="s">
        <v>3405</v>
      </c>
      <c r="H1060" s="832" t="s">
        <v>596</v>
      </c>
      <c r="I1060" s="832" t="s">
        <v>3409</v>
      </c>
      <c r="J1060" s="832" t="s">
        <v>3407</v>
      </c>
      <c r="K1060" s="832" t="s">
        <v>3410</v>
      </c>
      <c r="L1060" s="835">
        <v>704.59</v>
      </c>
      <c r="M1060" s="835">
        <v>4227.54</v>
      </c>
      <c r="N1060" s="832">
        <v>6</v>
      </c>
      <c r="O1060" s="836">
        <v>1</v>
      </c>
      <c r="P1060" s="835">
        <v>4227.54</v>
      </c>
      <c r="Q1060" s="837">
        <v>1</v>
      </c>
      <c r="R1060" s="832">
        <v>6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17</v>
      </c>
      <c r="B1061" s="832" t="s">
        <v>2428</v>
      </c>
      <c r="C1061" s="832" t="s">
        <v>2434</v>
      </c>
      <c r="D1061" s="833" t="s">
        <v>5256</v>
      </c>
      <c r="E1061" s="834" t="s">
        <v>2459</v>
      </c>
      <c r="F1061" s="832" t="s">
        <v>2429</v>
      </c>
      <c r="G1061" s="832" t="s">
        <v>3405</v>
      </c>
      <c r="H1061" s="832" t="s">
        <v>596</v>
      </c>
      <c r="I1061" s="832" t="s">
        <v>3411</v>
      </c>
      <c r="J1061" s="832" t="s">
        <v>3407</v>
      </c>
      <c r="K1061" s="832" t="s">
        <v>3412</v>
      </c>
      <c r="L1061" s="835">
        <v>274.16000000000003</v>
      </c>
      <c r="M1061" s="835">
        <v>822.48</v>
      </c>
      <c r="N1061" s="832">
        <v>3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17</v>
      </c>
      <c r="B1062" s="832" t="s">
        <v>2428</v>
      </c>
      <c r="C1062" s="832" t="s">
        <v>2434</v>
      </c>
      <c r="D1062" s="833" t="s">
        <v>5256</v>
      </c>
      <c r="E1062" s="834" t="s">
        <v>2459</v>
      </c>
      <c r="F1062" s="832" t="s">
        <v>2429</v>
      </c>
      <c r="G1062" s="832" t="s">
        <v>3405</v>
      </c>
      <c r="H1062" s="832" t="s">
        <v>596</v>
      </c>
      <c r="I1062" s="832" t="s">
        <v>3413</v>
      </c>
      <c r="J1062" s="832" t="s">
        <v>3407</v>
      </c>
      <c r="K1062" s="832" t="s">
        <v>3414</v>
      </c>
      <c r="L1062" s="835">
        <v>566.19000000000005</v>
      </c>
      <c r="M1062" s="835">
        <v>1698.5700000000002</v>
      </c>
      <c r="N1062" s="832">
        <v>3</v>
      </c>
      <c r="O1062" s="836">
        <v>0.5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17</v>
      </c>
      <c r="B1063" s="832" t="s">
        <v>2428</v>
      </c>
      <c r="C1063" s="832" t="s">
        <v>2434</v>
      </c>
      <c r="D1063" s="833" t="s">
        <v>5256</v>
      </c>
      <c r="E1063" s="834" t="s">
        <v>2459</v>
      </c>
      <c r="F1063" s="832" t="s">
        <v>2429</v>
      </c>
      <c r="G1063" s="832" t="s">
        <v>3175</v>
      </c>
      <c r="H1063" s="832" t="s">
        <v>649</v>
      </c>
      <c r="I1063" s="832" t="s">
        <v>3176</v>
      </c>
      <c r="J1063" s="832" t="s">
        <v>965</v>
      </c>
      <c r="K1063" s="832" t="s">
        <v>3177</v>
      </c>
      <c r="L1063" s="835">
        <v>998.76</v>
      </c>
      <c r="M1063" s="835">
        <v>2996.2799999999997</v>
      </c>
      <c r="N1063" s="832">
        <v>3</v>
      </c>
      <c r="O1063" s="836">
        <v>0.5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17</v>
      </c>
      <c r="B1064" s="832" t="s">
        <v>2428</v>
      </c>
      <c r="C1064" s="832" t="s">
        <v>2434</v>
      </c>
      <c r="D1064" s="833" t="s">
        <v>5256</v>
      </c>
      <c r="E1064" s="834" t="s">
        <v>2459</v>
      </c>
      <c r="F1064" s="832" t="s">
        <v>2429</v>
      </c>
      <c r="G1064" s="832" t="s">
        <v>3175</v>
      </c>
      <c r="H1064" s="832" t="s">
        <v>649</v>
      </c>
      <c r="I1064" s="832" t="s">
        <v>3424</v>
      </c>
      <c r="J1064" s="832" t="s">
        <v>965</v>
      </c>
      <c r="K1064" s="832" t="s">
        <v>3425</v>
      </c>
      <c r="L1064" s="835">
        <v>1591.14</v>
      </c>
      <c r="M1064" s="835">
        <v>76374.719999999987</v>
      </c>
      <c r="N1064" s="832">
        <v>48</v>
      </c>
      <c r="O1064" s="836">
        <v>15</v>
      </c>
      <c r="P1064" s="835">
        <v>49325.339999999989</v>
      </c>
      <c r="Q1064" s="837">
        <v>0.64583333333333326</v>
      </c>
      <c r="R1064" s="832">
        <v>31</v>
      </c>
      <c r="S1064" s="837">
        <v>0.64583333333333337</v>
      </c>
      <c r="T1064" s="836">
        <v>8.5</v>
      </c>
      <c r="U1064" s="838">
        <v>0.56666666666666665</v>
      </c>
    </row>
    <row r="1065" spans="1:21" ht="14.4" customHeight="1" x14ac:dyDescent="0.3">
      <c r="A1065" s="831">
        <v>17</v>
      </c>
      <c r="B1065" s="832" t="s">
        <v>2428</v>
      </c>
      <c r="C1065" s="832" t="s">
        <v>2434</v>
      </c>
      <c r="D1065" s="833" t="s">
        <v>5256</v>
      </c>
      <c r="E1065" s="834" t="s">
        <v>2459</v>
      </c>
      <c r="F1065" s="832" t="s">
        <v>2429</v>
      </c>
      <c r="G1065" s="832" t="s">
        <v>3175</v>
      </c>
      <c r="H1065" s="832" t="s">
        <v>596</v>
      </c>
      <c r="I1065" s="832" t="s">
        <v>3426</v>
      </c>
      <c r="J1065" s="832" t="s">
        <v>3427</v>
      </c>
      <c r="K1065" s="832" t="s">
        <v>3428</v>
      </c>
      <c r="L1065" s="835">
        <v>1591.14</v>
      </c>
      <c r="M1065" s="835">
        <v>7955.7000000000007</v>
      </c>
      <c r="N1065" s="832">
        <v>5</v>
      </c>
      <c r="O1065" s="836">
        <v>1.5</v>
      </c>
      <c r="P1065" s="835">
        <v>6364.56</v>
      </c>
      <c r="Q1065" s="837">
        <v>0.79999999999999993</v>
      </c>
      <c r="R1065" s="832">
        <v>4</v>
      </c>
      <c r="S1065" s="837">
        <v>0.8</v>
      </c>
      <c r="T1065" s="836">
        <v>1</v>
      </c>
      <c r="U1065" s="838">
        <v>0.66666666666666663</v>
      </c>
    </row>
    <row r="1066" spans="1:21" ht="14.4" customHeight="1" x14ac:dyDescent="0.3">
      <c r="A1066" s="831">
        <v>17</v>
      </c>
      <c r="B1066" s="832" t="s">
        <v>2428</v>
      </c>
      <c r="C1066" s="832" t="s">
        <v>2434</v>
      </c>
      <c r="D1066" s="833" t="s">
        <v>5256</v>
      </c>
      <c r="E1066" s="834" t="s">
        <v>2459</v>
      </c>
      <c r="F1066" s="832" t="s">
        <v>2429</v>
      </c>
      <c r="G1066" s="832" t="s">
        <v>3431</v>
      </c>
      <c r="H1066" s="832" t="s">
        <v>596</v>
      </c>
      <c r="I1066" s="832" t="s">
        <v>3435</v>
      </c>
      <c r="J1066" s="832" t="s">
        <v>3433</v>
      </c>
      <c r="K1066" s="832" t="s">
        <v>3436</v>
      </c>
      <c r="L1066" s="835">
        <v>3095.02</v>
      </c>
      <c r="M1066" s="835">
        <v>170226.1</v>
      </c>
      <c r="N1066" s="832">
        <v>55</v>
      </c>
      <c r="O1066" s="836">
        <v>6</v>
      </c>
      <c r="P1066" s="835">
        <v>34045.22</v>
      </c>
      <c r="Q1066" s="837">
        <v>0.2</v>
      </c>
      <c r="R1066" s="832">
        <v>11</v>
      </c>
      <c r="S1066" s="837">
        <v>0.2</v>
      </c>
      <c r="T1066" s="836">
        <v>1.5</v>
      </c>
      <c r="U1066" s="838">
        <v>0.25</v>
      </c>
    </row>
    <row r="1067" spans="1:21" ht="14.4" customHeight="1" x14ac:dyDescent="0.3">
      <c r="A1067" s="831">
        <v>17</v>
      </c>
      <c r="B1067" s="832" t="s">
        <v>2428</v>
      </c>
      <c r="C1067" s="832" t="s">
        <v>2434</v>
      </c>
      <c r="D1067" s="833" t="s">
        <v>5256</v>
      </c>
      <c r="E1067" s="834" t="s">
        <v>2459</v>
      </c>
      <c r="F1067" s="832" t="s">
        <v>2429</v>
      </c>
      <c r="G1067" s="832" t="s">
        <v>3431</v>
      </c>
      <c r="H1067" s="832" t="s">
        <v>596</v>
      </c>
      <c r="I1067" s="832" t="s">
        <v>3917</v>
      </c>
      <c r="J1067" s="832" t="s">
        <v>3433</v>
      </c>
      <c r="K1067" s="832" t="s">
        <v>3918</v>
      </c>
      <c r="L1067" s="835">
        <v>1607.14</v>
      </c>
      <c r="M1067" s="835">
        <v>8035.7000000000007</v>
      </c>
      <c r="N1067" s="832">
        <v>5</v>
      </c>
      <c r="O1067" s="836">
        <v>1.5</v>
      </c>
      <c r="P1067" s="835">
        <v>8035.7000000000007</v>
      </c>
      <c r="Q1067" s="837">
        <v>1</v>
      </c>
      <c r="R1067" s="832">
        <v>5</v>
      </c>
      <c r="S1067" s="837">
        <v>1</v>
      </c>
      <c r="T1067" s="836">
        <v>1.5</v>
      </c>
      <c r="U1067" s="838">
        <v>1</v>
      </c>
    </row>
    <row r="1068" spans="1:21" ht="14.4" customHeight="1" x14ac:dyDescent="0.3">
      <c r="A1068" s="831">
        <v>17</v>
      </c>
      <c r="B1068" s="832" t="s">
        <v>2428</v>
      </c>
      <c r="C1068" s="832" t="s">
        <v>2434</v>
      </c>
      <c r="D1068" s="833" t="s">
        <v>5256</v>
      </c>
      <c r="E1068" s="834" t="s">
        <v>2459</v>
      </c>
      <c r="F1068" s="832" t="s">
        <v>2429</v>
      </c>
      <c r="G1068" s="832" t="s">
        <v>2776</v>
      </c>
      <c r="H1068" s="832" t="s">
        <v>596</v>
      </c>
      <c r="I1068" s="832" t="s">
        <v>3919</v>
      </c>
      <c r="J1068" s="832" t="s">
        <v>3920</v>
      </c>
      <c r="K1068" s="832" t="s">
        <v>2121</v>
      </c>
      <c r="L1068" s="835">
        <v>123.2</v>
      </c>
      <c r="M1068" s="835">
        <v>492.8</v>
      </c>
      <c r="N1068" s="832">
        <v>4</v>
      </c>
      <c r="O1068" s="836">
        <v>0.5</v>
      </c>
      <c r="P1068" s="835">
        <v>492.8</v>
      </c>
      <c r="Q1068" s="837">
        <v>1</v>
      </c>
      <c r="R1068" s="832">
        <v>4</v>
      </c>
      <c r="S1068" s="837">
        <v>1</v>
      </c>
      <c r="T1068" s="836">
        <v>0.5</v>
      </c>
      <c r="U1068" s="838">
        <v>1</v>
      </c>
    </row>
    <row r="1069" spans="1:21" ht="14.4" customHeight="1" x14ac:dyDescent="0.3">
      <c r="A1069" s="831">
        <v>17</v>
      </c>
      <c r="B1069" s="832" t="s">
        <v>2428</v>
      </c>
      <c r="C1069" s="832" t="s">
        <v>2434</v>
      </c>
      <c r="D1069" s="833" t="s">
        <v>5256</v>
      </c>
      <c r="E1069" s="834" t="s">
        <v>2459</v>
      </c>
      <c r="F1069" s="832" t="s">
        <v>2429</v>
      </c>
      <c r="G1069" s="832" t="s">
        <v>2776</v>
      </c>
      <c r="H1069" s="832" t="s">
        <v>649</v>
      </c>
      <c r="I1069" s="832" t="s">
        <v>2119</v>
      </c>
      <c r="J1069" s="832" t="s">
        <v>2120</v>
      </c>
      <c r="K1069" s="832" t="s">
        <v>2121</v>
      </c>
      <c r="L1069" s="835">
        <v>122.96</v>
      </c>
      <c r="M1069" s="835">
        <v>491.84</v>
      </c>
      <c r="N1069" s="832">
        <v>4</v>
      </c>
      <c r="O1069" s="836">
        <v>0.5</v>
      </c>
      <c r="P1069" s="835">
        <v>491.84</v>
      </c>
      <c r="Q1069" s="837">
        <v>1</v>
      </c>
      <c r="R1069" s="832">
        <v>4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17</v>
      </c>
      <c r="B1070" s="832" t="s">
        <v>2428</v>
      </c>
      <c r="C1070" s="832" t="s">
        <v>2434</v>
      </c>
      <c r="D1070" s="833" t="s">
        <v>5256</v>
      </c>
      <c r="E1070" s="834" t="s">
        <v>2459</v>
      </c>
      <c r="F1070" s="832" t="s">
        <v>2429</v>
      </c>
      <c r="G1070" s="832" t="s">
        <v>2786</v>
      </c>
      <c r="H1070" s="832" t="s">
        <v>649</v>
      </c>
      <c r="I1070" s="832" t="s">
        <v>2073</v>
      </c>
      <c r="J1070" s="832" t="s">
        <v>911</v>
      </c>
      <c r="K1070" s="832" t="s">
        <v>912</v>
      </c>
      <c r="L1070" s="835">
        <v>0</v>
      </c>
      <c r="M1070" s="835">
        <v>0</v>
      </c>
      <c r="N1070" s="832">
        <v>9</v>
      </c>
      <c r="O1070" s="836">
        <v>3</v>
      </c>
      <c r="P1070" s="835">
        <v>0</v>
      </c>
      <c r="Q1070" s="837"/>
      <c r="R1070" s="832">
        <v>9</v>
      </c>
      <c r="S1070" s="837">
        <v>1</v>
      </c>
      <c r="T1070" s="836">
        <v>3</v>
      </c>
      <c r="U1070" s="838">
        <v>1</v>
      </c>
    </row>
    <row r="1071" spans="1:21" ht="14.4" customHeight="1" x14ac:dyDescent="0.3">
      <c r="A1071" s="831">
        <v>17</v>
      </c>
      <c r="B1071" s="832" t="s">
        <v>2428</v>
      </c>
      <c r="C1071" s="832" t="s">
        <v>2434</v>
      </c>
      <c r="D1071" s="833" t="s">
        <v>5256</v>
      </c>
      <c r="E1071" s="834" t="s">
        <v>2459</v>
      </c>
      <c r="F1071" s="832" t="s">
        <v>2429</v>
      </c>
      <c r="G1071" s="832" t="s">
        <v>2793</v>
      </c>
      <c r="H1071" s="832" t="s">
        <v>596</v>
      </c>
      <c r="I1071" s="832" t="s">
        <v>2805</v>
      </c>
      <c r="J1071" s="832" t="s">
        <v>2806</v>
      </c>
      <c r="K1071" s="832" t="s">
        <v>2807</v>
      </c>
      <c r="L1071" s="835">
        <v>60.39</v>
      </c>
      <c r="M1071" s="835">
        <v>120.78</v>
      </c>
      <c r="N1071" s="832">
        <v>2</v>
      </c>
      <c r="O1071" s="836">
        <v>1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17</v>
      </c>
      <c r="B1072" s="832" t="s">
        <v>2428</v>
      </c>
      <c r="C1072" s="832" t="s">
        <v>2434</v>
      </c>
      <c r="D1072" s="833" t="s">
        <v>5256</v>
      </c>
      <c r="E1072" s="834" t="s">
        <v>2459</v>
      </c>
      <c r="F1072" s="832" t="s">
        <v>2429</v>
      </c>
      <c r="G1072" s="832" t="s">
        <v>2832</v>
      </c>
      <c r="H1072" s="832" t="s">
        <v>596</v>
      </c>
      <c r="I1072" s="832" t="s">
        <v>2833</v>
      </c>
      <c r="J1072" s="832" t="s">
        <v>1002</v>
      </c>
      <c r="K1072" s="832" t="s">
        <v>2053</v>
      </c>
      <c r="L1072" s="835">
        <v>122.73</v>
      </c>
      <c r="M1072" s="835">
        <v>1472.76</v>
      </c>
      <c r="N1072" s="832">
        <v>12</v>
      </c>
      <c r="O1072" s="836">
        <v>2</v>
      </c>
      <c r="P1072" s="835">
        <v>981.84</v>
      </c>
      <c r="Q1072" s="837">
        <v>0.66666666666666674</v>
      </c>
      <c r="R1072" s="832">
        <v>8</v>
      </c>
      <c r="S1072" s="837">
        <v>0.66666666666666663</v>
      </c>
      <c r="T1072" s="836">
        <v>1.5</v>
      </c>
      <c r="U1072" s="838">
        <v>0.75</v>
      </c>
    </row>
    <row r="1073" spans="1:21" ht="14.4" customHeight="1" x14ac:dyDescent="0.3">
      <c r="A1073" s="831">
        <v>17</v>
      </c>
      <c r="B1073" s="832" t="s">
        <v>2428</v>
      </c>
      <c r="C1073" s="832" t="s">
        <v>2434</v>
      </c>
      <c r="D1073" s="833" t="s">
        <v>5256</v>
      </c>
      <c r="E1073" s="834" t="s">
        <v>2459</v>
      </c>
      <c r="F1073" s="832" t="s">
        <v>2429</v>
      </c>
      <c r="G1073" s="832" t="s">
        <v>3442</v>
      </c>
      <c r="H1073" s="832" t="s">
        <v>596</v>
      </c>
      <c r="I1073" s="832" t="s">
        <v>3734</v>
      </c>
      <c r="J1073" s="832" t="s">
        <v>3444</v>
      </c>
      <c r="K1073" s="832" t="s">
        <v>1903</v>
      </c>
      <c r="L1073" s="835">
        <v>38.56</v>
      </c>
      <c r="M1073" s="835">
        <v>38.56</v>
      </c>
      <c r="N1073" s="832">
        <v>1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17</v>
      </c>
      <c r="B1074" s="832" t="s">
        <v>2428</v>
      </c>
      <c r="C1074" s="832" t="s">
        <v>2434</v>
      </c>
      <c r="D1074" s="833" t="s">
        <v>5256</v>
      </c>
      <c r="E1074" s="834" t="s">
        <v>2459</v>
      </c>
      <c r="F1074" s="832" t="s">
        <v>2429</v>
      </c>
      <c r="G1074" s="832" t="s">
        <v>2841</v>
      </c>
      <c r="H1074" s="832" t="s">
        <v>596</v>
      </c>
      <c r="I1074" s="832" t="s">
        <v>3921</v>
      </c>
      <c r="J1074" s="832" t="s">
        <v>3922</v>
      </c>
      <c r="K1074" s="832" t="s">
        <v>3923</v>
      </c>
      <c r="L1074" s="835">
        <v>264</v>
      </c>
      <c r="M1074" s="835">
        <v>1584</v>
      </c>
      <c r="N1074" s="832">
        <v>6</v>
      </c>
      <c r="O1074" s="836">
        <v>1</v>
      </c>
      <c r="P1074" s="835">
        <v>1584</v>
      </c>
      <c r="Q1074" s="837">
        <v>1</v>
      </c>
      <c r="R1074" s="832">
        <v>6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17</v>
      </c>
      <c r="B1075" s="832" t="s">
        <v>2428</v>
      </c>
      <c r="C1075" s="832" t="s">
        <v>2434</v>
      </c>
      <c r="D1075" s="833" t="s">
        <v>5256</v>
      </c>
      <c r="E1075" s="834" t="s">
        <v>2459</v>
      </c>
      <c r="F1075" s="832" t="s">
        <v>2429</v>
      </c>
      <c r="G1075" s="832" t="s">
        <v>3924</v>
      </c>
      <c r="H1075" s="832" t="s">
        <v>596</v>
      </c>
      <c r="I1075" s="832" t="s">
        <v>3925</v>
      </c>
      <c r="J1075" s="832" t="s">
        <v>3926</v>
      </c>
      <c r="K1075" s="832" t="s">
        <v>3927</v>
      </c>
      <c r="L1075" s="835">
        <v>224.69</v>
      </c>
      <c r="M1075" s="835">
        <v>2246.8999999999996</v>
      </c>
      <c r="N1075" s="832">
        <v>10</v>
      </c>
      <c r="O1075" s="836">
        <v>3.5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17</v>
      </c>
      <c r="B1076" s="832" t="s">
        <v>2428</v>
      </c>
      <c r="C1076" s="832" t="s">
        <v>2434</v>
      </c>
      <c r="D1076" s="833" t="s">
        <v>5256</v>
      </c>
      <c r="E1076" s="834" t="s">
        <v>2459</v>
      </c>
      <c r="F1076" s="832" t="s">
        <v>2429</v>
      </c>
      <c r="G1076" s="832" t="s">
        <v>3924</v>
      </c>
      <c r="H1076" s="832" t="s">
        <v>596</v>
      </c>
      <c r="I1076" s="832" t="s">
        <v>3928</v>
      </c>
      <c r="J1076" s="832" t="s">
        <v>3926</v>
      </c>
      <c r="K1076" s="832" t="s">
        <v>3929</v>
      </c>
      <c r="L1076" s="835">
        <v>112.35</v>
      </c>
      <c r="M1076" s="835">
        <v>1123.5</v>
      </c>
      <c r="N1076" s="832">
        <v>10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17</v>
      </c>
      <c r="B1077" s="832" t="s">
        <v>2428</v>
      </c>
      <c r="C1077" s="832" t="s">
        <v>2434</v>
      </c>
      <c r="D1077" s="833" t="s">
        <v>5256</v>
      </c>
      <c r="E1077" s="834" t="s">
        <v>2459</v>
      </c>
      <c r="F1077" s="832" t="s">
        <v>2429</v>
      </c>
      <c r="G1077" s="832" t="s">
        <v>3101</v>
      </c>
      <c r="H1077" s="832" t="s">
        <v>596</v>
      </c>
      <c r="I1077" s="832" t="s">
        <v>3102</v>
      </c>
      <c r="J1077" s="832" t="s">
        <v>689</v>
      </c>
      <c r="K1077" s="832" t="s">
        <v>3103</v>
      </c>
      <c r="L1077" s="835">
        <v>311.02</v>
      </c>
      <c r="M1077" s="835">
        <v>622.04</v>
      </c>
      <c r="N1077" s="832">
        <v>2</v>
      </c>
      <c r="O1077" s="836">
        <v>0.5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17</v>
      </c>
      <c r="B1078" s="832" t="s">
        <v>2428</v>
      </c>
      <c r="C1078" s="832" t="s">
        <v>2434</v>
      </c>
      <c r="D1078" s="833" t="s">
        <v>5256</v>
      </c>
      <c r="E1078" s="834" t="s">
        <v>2459</v>
      </c>
      <c r="F1078" s="832" t="s">
        <v>2429</v>
      </c>
      <c r="G1078" s="832" t="s">
        <v>2871</v>
      </c>
      <c r="H1078" s="832" t="s">
        <v>649</v>
      </c>
      <c r="I1078" s="832" t="s">
        <v>2116</v>
      </c>
      <c r="J1078" s="832" t="s">
        <v>1051</v>
      </c>
      <c r="K1078" s="832" t="s">
        <v>2117</v>
      </c>
      <c r="L1078" s="835">
        <v>0</v>
      </c>
      <c r="M1078" s="835">
        <v>0</v>
      </c>
      <c r="N1078" s="832">
        <v>5</v>
      </c>
      <c r="O1078" s="836">
        <v>3</v>
      </c>
      <c r="P1078" s="835">
        <v>0</v>
      </c>
      <c r="Q1078" s="837"/>
      <c r="R1078" s="832">
        <v>3</v>
      </c>
      <c r="S1078" s="837">
        <v>0.6</v>
      </c>
      <c r="T1078" s="836">
        <v>2</v>
      </c>
      <c r="U1078" s="838">
        <v>0.66666666666666663</v>
      </c>
    </row>
    <row r="1079" spans="1:21" ht="14.4" customHeight="1" x14ac:dyDescent="0.3">
      <c r="A1079" s="831">
        <v>17</v>
      </c>
      <c r="B1079" s="832" t="s">
        <v>2428</v>
      </c>
      <c r="C1079" s="832" t="s">
        <v>2434</v>
      </c>
      <c r="D1079" s="833" t="s">
        <v>5256</v>
      </c>
      <c r="E1079" s="834" t="s">
        <v>2459</v>
      </c>
      <c r="F1079" s="832" t="s">
        <v>2429</v>
      </c>
      <c r="G1079" s="832" t="s">
        <v>2871</v>
      </c>
      <c r="H1079" s="832" t="s">
        <v>596</v>
      </c>
      <c r="I1079" s="832" t="s">
        <v>3741</v>
      </c>
      <c r="J1079" s="832" t="s">
        <v>3742</v>
      </c>
      <c r="K1079" s="832" t="s">
        <v>2873</v>
      </c>
      <c r="L1079" s="835">
        <v>0</v>
      </c>
      <c r="M1079" s="835">
        <v>0</v>
      </c>
      <c r="N1079" s="832">
        <v>1</v>
      </c>
      <c r="O1079" s="836">
        <v>1</v>
      </c>
      <c r="P1079" s="835"/>
      <c r="Q1079" s="837"/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17</v>
      </c>
      <c r="B1080" s="832" t="s">
        <v>2428</v>
      </c>
      <c r="C1080" s="832" t="s">
        <v>2434</v>
      </c>
      <c r="D1080" s="833" t="s">
        <v>5256</v>
      </c>
      <c r="E1080" s="834" t="s">
        <v>2459</v>
      </c>
      <c r="F1080" s="832" t="s">
        <v>2429</v>
      </c>
      <c r="G1080" s="832" t="s">
        <v>2871</v>
      </c>
      <c r="H1080" s="832" t="s">
        <v>596</v>
      </c>
      <c r="I1080" s="832" t="s">
        <v>3930</v>
      </c>
      <c r="J1080" s="832" t="s">
        <v>3742</v>
      </c>
      <c r="K1080" s="832" t="s">
        <v>2873</v>
      </c>
      <c r="L1080" s="835">
        <v>0</v>
      </c>
      <c r="M1080" s="835">
        <v>0</v>
      </c>
      <c r="N1080" s="832">
        <v>8</v>
      </c>
      <c r="O1080" s="836">
        <v>1.5</v>
      </c>
      <c r="P1080" s="835"/>
      <c r="Q1080" s="837"/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17</v>
      </c>
      <c r="B1081" s="832" t="s">
        <v>2428</v>
      </c>
      <c r="C1081" s="832" t="s">
        <v>2434</v>
      </c>
      <c r="D1081" s="833" t="s">
        <v>5256</v>
      </c>
      <c r="E1081" s="834" t="s">
        <v>2459</v>
      </c>
      <c r="F1081" s="832" t="s">
        <v>2429</v>
      </c>
      <c r="G1081" s="832" t="s">
        <v>2887</v>
      </c>
      <c r="H1081" s="832" t="s">
        <v>596</v>
      </c>
      <c r="I1081" s="832" t="s">
        <v>2888</v>
      </c>
      <c r="J1081" s="832" t="s">
        <v>2889</v>
      </c>
      <c r="K1081" s="832" t="s">
        <v>2890</v>
      </c>
      <c r="L1081" s="835">
        <v>32.130000000000003</v>
      </c>
      <c r="M1081" s="835">
        <v>32.130000000000003</v>
      </c>
      <c r="N1081" s="832">
        <v>1</v>
      </c>
      <c r="O1081" s="836">
        <v>1</v>
      </c>
      <c r="P1081" s="835">
        <v>32.130000000000003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17</v>
      </c>
      <c r="B1082" s="832" t="s">
        <v>2428</v>
      </c>
      <c r="C1082" s="832" t="s">
        <v>2434</v>
      </c>
      <c r="D1082" s="833" t="s">
        <v>5256</v>
      </c>
      <c r="E1082" s="834" t="s">
        <v>2459</v>
      </c>
      <c r="F1082" s="832" t="s">
        <v>2429</v>
      </c>
      <c r="G1082" s="832" t="s">
        <v>2896</v>
      </c>
      <c r="H1082" s="832" t="s">
        <v>596</v>
      </c>
      <c r="I1082" s="832" t="s">
        <v>2897</v>
      </c>
      <c r="J1082" s="832" t="s">
        <v>2898</v>
      </c>
      <c r="K1082" s="832" t="s">
        <v>2899</v>
      </c>
      <c r="L1082" s="835">
        <v>109.84</v>
      </c>
      <c r="M1082" s="835">
        <v>768.88</v>
      </c>
      <c r="N1082" s="832">
        <v>7</v>
      </c>
      <c r="O1082" s="836">
        <v>0.5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17</v>
      </c>
      <c r="B1083" s="832" t="s">
        <v>2428</v>
      </c>
      <c r="C1083" s="832" t="s">
        <v>2434</v>
      </c>
      <c r="D1083" s="833" t="s">
        <v>5256</v>
      </c>
      <c r="E1083" s="834" t="s">
        <v>2459</v>
      </c>
      <c r="F1083" s="832" t="s">
        <v>2429</v>
      </c>
      <c r="G1083" s="832" t="s">
        <v>2896</v>
      </c>
      <c r="H1083" s="832" t="s">
        <v>596</v>
      </c>
      <c r="I1083" s="832" t="s">
        <v>2900</v>
      </c>
      <c r="J1083" s="832" t="s">
        <v>2898</v>
      </c>
      <c r="K1083" s="832" t="s">
        <v>2901</v>
      </c>
      <c r="L1083" s="835">
        <v>366.3</v>
      </c>
      <c r="M1083" s="835">
        <v>1098.9000000000001</v>
      </c>
      <c r="N1083" s="832">
        <v>3</v>
      </c>
      <c r="O1083" s="836">
        <v>0.5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17</v>
      </c>
      <c r="B1084" s="832" t="s">
        <v>2428</v>
      </c>
      <c r="C1084" s="832" t="s">
        <v>2434</v>
      </c>
      <c r="D1084" s="833" t="s">
        <v>5256</v>
      </c>
      <c r="E1084" s="834" t="s">
        <v>2459</v>
      </c>
      <c r="F1084" s="832" t="s">
        <v>2429</v>
      </c>
      <c r="G1084" s="832" t="s">
        <v>3847</v>
      </c>
      <c r="H1084" s="832" t="s">
        <v>649</v>
      </c>
      <c r="I1084" s="832" t="s">
        <v>3931</v>
      </c>
      <c r="J1084" s="832" t="s">
        <v>2162</v>
      </c>
      <c r="K1084" s="832" t="s">
        <v>3932</v>
      </c>
      <c r="L1084" s="835">
        <v>544.38</v>
      </c>
      <c r="M1084" s="835">
        <v>1633.1399999999999</v>
      </c>
      <c r="N1084" s="832">
        <v>3</v>
      </c>
      <c r="O1084" s="836">
        <v>2.5</v>
      </c>
      <c r="P1084" s="835">
        <v>1088.76</v>
      </c>
      <c r="Q1084" s="837">
        <v>0.66666666666666674</v>
      </c>
      <c r="R1084" s="832">
        <v>2</v>
      </c>
      <c r="S1084" s="837">
        <v>0.66666666666666663</v>
      </c>
      <c r="T1084" s="836">
        <v>1.5</v>
      </c>
      <c r="U1084" s="838">
        <v>0.6</v>
      </c>
    </row>
    <row r="1085" spans="1:21" ht="14.4" customHeight="1" x14ac:dyDescent="0.3">
      <c r="A1085" s="831">
        <v>17</v>
      </c>
      <c r="B1085" s="832" t="s">
        <v>2428</v>
      </c>
      <c r="C1085" s="832" t="s">
        <v>2434</v>
      </c>
      <c r="D1085" s="833" t="s">
        <v>5256</v>
      </c>
      <c r="E1085" s="834" t="s">
        <v>2459</v>
      </c>
      <c r="F1085" s="832" t="s">
        <v>2429</v>
      </c>
      <c r="G1085" s="832" t="s">
        <v>3454</v>
      </c>
      <c r="H1085" s="832" t="s">
        <v>649</v>
      </c>
      <c r="I1085" s="832" t="s">
        <v>3933</v>
      </c>
      <c r="J1085" s="832" t="s">
        <v>1887</v>
      </c>
      <c r="K1085" s="832" t="s">
        <v>3934</v>
      </c>
      <c r="L1085" s="835">
        <v>414.07</v>
      </c>
      <c r="M1085" s="835">
        <v>4968.84</v>
      </c>
      <c r="N1085" s="832">
        <v>12</v>
      </c>
      <c r="O1085" s="836">
        <v>2</v>
      </c>
      <c r="P1085" s="835">
        <v>2484.42</v>
      </c>
      <c r="Q1085" s="837">
        <v>0.5</v>
      </c>
      <c r="R1085" s="832">
        <v>6</v>
      </c>
      <c r="S1085" s="837">
        <v>0.5</v>
      </c>
      <c r="T1085" s="836">
        <v>1</v>
      </c>
      <c r="U1085" s="838">
        <v>0.5</v>
      </c>
    </row>
    <row r="1086" spans="1:21" ht="14.4" customHeight="1" x14ac:dyDescent="0.3">
      <c r="A1086" s="831">
        <v>17</v>
      </c>
      <c r="B1086" s="832" t="s">
        <v>2428</v>
      </c>
      <c r="C1086" s="832" t="s">
        <v>2434</v>
      </c>
      <c r="D1086" s="833" t="s">
        <v>5256</v>
      </c>
      <c r="E1086" s="834" t="s">
        <v>2459</v>
      </c>
      <c r="F1086" s="832" t="s">
        <v>2429</v>
      </c>
      <c r="G1086" s="832" t="s">
        <v>3454</v>
      </c>
      <c r="H1086" s="832" t="s">
        <v>596</v>
      </c>
      <c r="I1086" s="832" t="s">
        <v>3455</v>
      </c>
      <c r="J1086" s="832" t="s">
        <v>3456</v>
      </c>
      <c r="K1086" s="832" t="s">
        <v>3457</v>
      </c>
      <c r="L1086" s="835">
        <v>414.07</v>
      </c>
      <c r="M1086" s="835">
        <v>1242.21</v>
      </c>
      <c r="N1086" s="832">
        <v>3</v>
      </c>
      <c r="O1086" s="836">
        <v>0.5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17</v>
      </c>
      <c r="B1087" s="832" t="s">
        <v>2428</v>
      </c>
      <c r="C1087" s="832" t="s">
        <v>2434</v>
      </c>
      <c r="D1087" s="833" t="s">
        <v>5256</v>
      </c>
      <c r="E1087" s="834" t="s">
        <v>2459</v>
      </c>
      <c r="F1087" s="832" t="s">
        <v>2429</v>
      </c>
      <c r="G1087" s="832" t="s">
        <v>2906</v>
      </c>
      <c r="H1087" s="832" t="s">
        <v>596</v>
      </c>
      <c r="I1087" s="832" t="s">
        <v>2910</v>
      </c>
      <c r="J1087" s="832" t="s">
        <v>1045</v>
      </c>
      <c r="K1087" s="832" t="s">
        <v>2911</v>
      </c>
      <c r="L1087" s="835">
        <v>50.32</v>
      </c>
      <c r="M1087" s="835">
        <v>50.32</v>
      </c>
      <c r="N1087" s="832">
        <v>1</v>
      </c>
      <c r="O1087" s="836">
        <v>1</v>
      </c>
      <c r="P1087" s="835">
        <v>50.32</v>
      </c>
      <c r="Q1087" s="837">
        <v>1</v>
      </c>
      <c r="R1087" s="832">
        <v>1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17</v>
      </c>
      <c r="B1088" s="832" t="s">
        <v>2428</v>
      </c>
      <c r="C1088" s="832" t="s">
        <v>2434</v>
      </c>
      <c r="D1088" s="833" t="s">
        <v>5256</v>
      </c>
      <c r="E1088" s="834" t="s">
        <v>2459</v>
      </c>
      <c r="F1088" s="832" t="s">
        <v>2429</v>
      </c>
      <c r="G1088" s="832" t="s">
        <v>3935</v>
      </c>
      <c r="H1088" s="832" t="s">
        <v>596</v>
      </c>
      <c r="I1088" s="832" t="s">
        <v>3936</v>
      </c>
      <c r="J1088" s="832" t="s">
        <v>3937</v>
      </c>
      <c r="K1088" s="832" t="s">
        <v>3938</v>
      </c>
      <c r="L1088" s="835">
        <v>0</v>
      </c>
      <c r="M1088" s="835">
        <v>0</v>
      </c>
      <c r="N1088" s="832">
        <v>2</v>
      </c>
      <c r="O1088" s="836">
        <v>0.5</v>
      </c>
      <c r="P1088" s="835"/>
      <c r="Q1088" s="837"/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17</v>
      </c>
      <c r="B1089" s="832" t="s">
        <v>2428</v>
      </c>
      <c r="C1089" s="832" t="s">
        <v>2434</v>
      </c>
      <c r="D1089" s="833" t="s">
        <v>5256</v>
      </c>
      <c r="E1089" s="834" t="s">
        <v>2459</v>
      </c>
      <c r="F1089" s="832" t="s">
        <v>2429</v>
      </c>
      <c r="G1089" s="832" t="s">
        <v>3283</v>
      </c>
      <c r="H1089" s="832" t="s">
        <v>596</v>
      </c>
      <c r="I1089" s="832" t="s">
        <v>3461</v>
      </c>
      <c r="J1089" s="832" t="s">
        <v>3462</v>
      </c>
      <c r="K1089" s="832" t="s">
        <v>3463</v>
      </c>
      <c r="L1089" s="835">
        <v>424.89</v>
      </c>
      <c r="M1089" s="835">
        <v>7648.02</v>
      </c>
      <c r="N1089" s="832">
        <v>18</v>
      </c>
      <c r="O1089" s="836">
        <v>5</v>
      </c>
      <c r="P1089" s="835">
        <v>2549.3399999999997</v>
      </c>
      <c r="Q1089" s="837">
        <v>0.33333333333333326</v>
      </c>
      <c r="R1089" s="832">
        <v>6</v>
      </c>
      <c r="S1089" s="837">
        <v>0.33333333333333331</v>
      </c>
      <c r="T1089" s="836">
        <v>1.5</v>
      </c>
      <c r="U1089" s="838">
        <v>0.3</v>
      </c>
    </row>
    <row r="1090" spans="1:21" ht="14.4" customHeight="1" x14ac:dyDescent="0.3">
      <c r="A1090" s="831">
        <v>17</v>
      </c>
      <c r="B1090" s="832" t="s">
        <v>2428</v>
      </c>
      <c r="C1090" s="832" t="s">
        <v>2434</v>
      </c>
      <c r="D1090" s="833" t="s">
        <v>5256</v>
      </c>
      <c r="E1090" s="834" t="s">
        <v>2459</v>
      </c>
      <c r="F1090" s="832" t="s">
        <v>2429</v>
      </c>
      <c r="G1090" s="832" t="s">
        <v>3283</v>
      </c>
      <c r="H1090" s="832" t="s">
        <v>649</v>
      </c>
      <c r="I1090" s="832" t="s">
        <v>3284</v>
      </c>
      <c r="J1090" s="832" t="s">
        <v>3285</v>
      </c>
      <c r="K1090" s="832" t="s">
        <v>3286</v>
      </c>
      <c r="L1090" s="835">
        <v>531.12</v>
      </c>
      <c r="M1090" s="835">
        <v>6904.5599999999995</v>
      </c>
      <c r="N1090" s="832">
        <v>13</v>
      </c>
      <c r="O1090" s="836">
        <v>5</v>
      </c>
      <c r="P1090" s="835">
        <v>2655.6</v>
      </c>
      <c r="Q1090" s="837">
        <v>0.38461538461538464</v>
      </c>
      <c r="R1090" s="832">
        <v>5</v>
      </c>
      <c r="S1090" s="837">
        <v>0.38461538461538464</v>
      </c>
      <c r="T1090" s="836">
        <v>2.5</v>
      </c>
      <c r="U1090" s="838">
        <v>0.5</v>
      </c>
    </row>
    <row r="1091" spans="1:21" ht="14.4" customHeight="1" x14ac:dyDescent="0.3">
      <c r="A1091" s="831">
        <v>17</v>
      </c>
      <c r="B1091" s="832" t="s">
        <v>2428</v>
      </c>
      <c r="C1091" s="832" t="s">
        <v>2434</v>
      </c>
      <c r="D1091" s="833" t="s">
        <v>5256</v>
      </c>
      <c r="E1091" s="834" t="s">
        <v>2459</v>
      </c>
      <c r="F1091" s="832" t="s">
        <v>2429</v>
      </c>
      <c r="G1091" s="832" t="s">
        <v>3283</v>
      </c>
      <c r="H1091" s="832" t="s">
        <v>596</v>
      </c>
      <c r="I1091" s="832" t="s">
        <v>3464</v>
      </c>
      <c r="J1091" s="832" t="s">
        <v>3288</v>
      </c>
      <c r="K1091" s="832" t="s">
        <v>2213</v>
      </c>
      <c r="L1091" s="835">
        <v>212.45</v>
      </c>
      <c r="M1091" s="835">
        <v>8498</v>
      </c>
      <c r="N1091" s="832">
        <v>40</v>
      </c>
      <c r="O1091" s="836">
        <v>8.5</v>
      </c>
      <c r="P1091" s="835">
        <v>5736.15</v>
      </c>
      <c r="Q1091" s="837">
        <v>0.67499999999999993</v>
      </c>
      <c r="R1091" s="832">
        <v>27</v>
      </c>
      <c r="S1091" s="837">
        <v>0.67500000000000004</v>
      </c>
      <c r="T1091" s="836">
        <v>6.5</v>
      </c>
      <c r="U1091" s="838">
        <v>0.76470588235294112</v>
      </c>
    </row>
    <row r="1092" spans="1:21" ht="14.4" customHeight="1" x14ac:dyDescent="0.3">
      <c r="A1092" s="831">
        <v>17</v>
      </c>
      <c r="B1092" s="832" t="s">
        <v>2428</v>
      </c>
      <c r="C1092" s="832" t="s">
        <v>2434</v>
      </c>
      <c r="D1092" s="833" t="s">
        <v>5256</v>
      </c>
      <c r="E1092" s="834" t="s">
        <v>2459</v>
      </c>
      <c r="F1092" s="832" t="s">
        <v>2429</v>
      </c>
      <c r="G1092" s="832" t="s">
        <v>3283</v>
      </c>
      <c r="H1092" s="832" t="s">
        <v>596</v>
      </c>
      <c r="I1092" s="832" t="s">
        <v>3465</v>
      </c>
      <c r="J1092" s="832" t="s">
        <v>3288</v>
      </c>
      <c r="K1092" s="832" t="s">
        <v>3286</v>
      </c>
      <c r="L1092" s="835">
        <v>531.12</v>
      </c>
      <c r="M1092" s="835">
        <v>15933.600000000002</v>
      </c>
      <c r="N1092" s="832">
        <v>30</v>
      </c>
      <c r="O1092" s="836">
        <v>4.5</v>
      </c>
      <c r="P1092" s="835">
        <v>15933.600000000002</v>
      </c>
      <c r="Q1092" s="837">
        <v>1</v>
      </c>
      <c r="R1092" s="832">
        <v>30</v>
      </c>
      <c r="S1092" s="837">
        <v>1</v>
      </c>
      <c r="T1092" s="836">
        <v>4.5</v>
      </c>
      <c r="U1092" s="838">
        <v>1</v>
      </c>
    </row>
    <row r="1093" spans="1:21" ht="14.4" customHeight="1" x14ac:dyDescent="0.3">
      <c r="A1093" s="831">
        <v>17</v>
      </c>
      <c r="B1093" s="832" t="s">
        <v>2428</v>
      </c>
      <c r="C1093" s="832" t="s">
        <v>2434</v>
      </c>
      <c r="D1093" s="833" t="s">
        <v>5256</v>
      </c>
      <c r="E1093" s="834" t="s">
        <v>2459</v>
      </c>
      <c r="F1093" s="832" t="s">
        <v>2429</v>
      </c>
      <c r="G1093" s="832" t="s">
        <v>3283</v>
      </c>
      <c r="H1093" s="832" t="s">
        <v>649</v>
      </c>
      <c r="I1093" s="832" t="s">
        <v>2212</v>
      </c>
      <c r="J1093" s="832" t="s">
        <v>1222</v>
      </c>
      <c r="K1093" s="832" t="s">
        <v>2213</v>
      </c>
      <c r="L1093" s="835">
        <v>212.45</v>
      </c>
      <c r="M1093" s="835">
        <v>424.9</v>
      </c>
      <c r="N1093" s="832">
        <v>2</v>
      </c>
      <c r="O1093" s="836">
        <v>0.5</v>
      </c>
      <c r="P1093" s="835">
        <v>424.9</v>
      </c>
      <c r="Q1093" s="837">
        <v>1</v>
      </c>
      <c r="R1093" s="832">
        <v>2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17</v>
      </c>
      <c r="B1094" s="832" t="s">
        <v>2428</v>
      </c>
      <c r="C1094" s="832" t="s">
        <v>2434</v>
      </c>
      <c r="D1094" s="833" t="s">
        <v>5256</v>
      </c>
      <c r="E1094" s="834" t="s">
        <v>2459</v>
      </c>
      <c r="F1094" s="832" t="s">
        <v>2429</v>
      </c>
      <c r="G1094" s="832" t="s">
        <v>3283</v>
      </c>
      <c r="H1094" s="832" t="s">
        <v>596</v>
      </c>
      <c r="I1094" s="832" t="s">
        <v>3939</v>
      </c>
      <c r="J1094" s="832" t="s">
        <v>3940</v>
      </c>
      <c r="K1094" s="832" t="s">
        <v>2213</v>
      </c>
      <c r="L1094" s="835">
        <v>212.45</v>
      </c>
      <c r="M1094" s="835">
        <v>1487.1499999999999</v>
      </c>
      <c r="N1094" s="832">
        <v>7</v>
      </c>
      <c r="O1094" s="836">
        <v>1</v>
      </c>
      <c r="P1094" s="835">
        <v>849.8</v>
      </c>
      <c r="Q1094" s="837">
        <v>0.5714285714285714</v>
      </c>
      <c r="R1094" s="832">
        <v>4</v>
      </c>
      <c r="S1094" s="837">
        <v>0.5714285714285714</v>
      </c>
      <c r="T1094" s="836">
        <v>0.5</v>
      </c>
      <c r="U1094" s="838">
        <v>0.5</v>
      </c>
    </row>
    <row r="1095" spans="1:21" ht="14.4" customHeight="1" x14ac:dyDescent="0.3">
      <c r="A1095" s="831">
        <v>17</v>
      </c>
      <c r="B1095" s="832" t="s">
        <v>2428</v>
      </c>
      <c r="C1095" s="832" t="s">
        <v>2434</v>
      </c>
      <c r="D1095" s="833" t="s">
        <v>5256</v>
      </c>
      <c r="E1095" s="834" t="s">
        <v>2459</v>
      </c>
      <c r="F1095" s="832" t="s">
        <v>2429</v>
      </c>
      <c r="G1095" s="832" t="s">
        <v>3283</v>
      </c>
      <c r="H1095" s="832" t="s">
        <v>596</v>
      </c>
      <c r="I1095" s="832" t="s">
        <v>3287</v>
      </c>
      <c r="J1095" s="832" t="s">
        <v>3288</v>
      </c>
      <c r="K1095" s="832" t="s">
        <v>3286</v>
      </c>
      <c r="L1095" s="835">
        <v>531.12</v>
      </c>
      <c r="M1095" s="835">
        <v>10091.279999999999</v>
      </c>
      <c r="N1095" s="832">
        <v>19</v>
      </c>
      <c r="O1095" s="836">
        <v>3.5</v>
      </c>
      <c r="P1095" s="835">
        <v>9029.0399999999991</v>
      </c>
      <c r="Q1095" s="837">
        <v>0.89473684210526316</v>
      </c>
      <c r="R1095" s="832">
        <v>17</v>
      </c>
      <c r="S1095" s="837">
        <v>0.89473684210526316</v>
      </c>
      <c r="T1095" s="836">
        <v>3</v>
      </c>
      <c r="U1095" s="838">
        <v>0.8571428571428571</v>
      </c>
    </row>
    <row r="1096" spans="1:21" ht="14.4" customHeight="1" x14ac:dyDescent="0.3">
      <c r="A1096" s="831">
        <v>17</v>
      </c>
      <c r="B1096" s="832" t="s">
        <v>2428</v>
      </c>
      <c r="C1096" s="832" t="s">
        <v>2434</v>
      </c>
      <c r="D1096" s="833" t="s">
        <v>5256</v>
      </c>
      <c r="E1096" s="834" t="s">
        <v>2459</v>
      </c>
      <c r="F1096" s="832" t="s">
        <v>2429</v>
      </c>
      <c r="G1096" s="832" t="s">
        <v>3283</v>
      </c>
      <c r="H1096" s="832" t="s">
        <v>596</v>
      </c>
      <c r="I1096" s="832" t="s">
        <v>3756</v>
      </c>
      <c r="J1096" s="832" t="s">
        <v>3757</v>
      </c>
      <c r="K1096" s="832" t="s">
        <v>3286</v>
      </c>
      <c r="L1096" s="835">
        <v>531.12</v>
      </c>
      <c r="M1096" s="835">
        <v>2124.48</v>
      </c>
      <c r="N1096" s="832">
        <v>4</v>
      </c>
      <c r="O1096" s="836">
        <v>1.5</v>
      </c>
      <c r="P1096" s="835">
        <v>2124.48</v>
      </c>
      <c r="Q1096" s="837">
        <v>1</v>
      </c>
      <c r="R1096" s="832">
        <v>4</v>
      </c>
      <c r="S1096" s="837">
        <v>1</v>
      </c>
      <c r="T1096" s="836">
        <v>1.5</v>
      </c>
      <c r="U1096" s="838">
        <v>1</v>
      </c>
    </row>
    <row r="1097" spans="1:21" ht="14.4" customHeight="1" x14ac:dyDescent="0.3">
      <c r="A1097" s="831">
        <v>17</v>
      </c>
      <c r="B1097" s="832" t="s">
        <v>2428</v>
      </c>
      <c r="C1097" s="832" t="s">
        <v>2434</v>
      </c>
      <c r="D1097" s="833" t="s">
        <v>5256</v>
      </c>
      <c r="E1097" s="834" t="s">
        <v>2459</v>
      </c>
      <c r="F1097" s="832" t="s">
        <v>2429</v>
      </c>
      <c r="G1097" s="832" t="s">
        <v>3466</v>
      </c>
      <c r="H1097" s="832" t="s">
        <v>596</v>
      </c>
      <c r="I1097" s="832" t="s">
        <v>3472</v>
      </c>
      <c r="J1097" s="832" t="s">
        <v>3473</v>
      </c>
      <c r="K1097" s="832" t="s">
        <v>3469</v>
      </c>
      <c r="L1097" s="835">
        <v>603.23</v>
      </c>
      <c r="M1097" s="835">
        <v>7238.76</v>
      </c>
      <c r="N1097" s="832">
        <v>12</v>
      </c>
      <c r="O1097" s="836">
        <v>2.5</v>
      </c>
      <c r="P1097" s="835">
        <v>6635.5300000000007</v>
      </c>
      <c r="Q1097" s="837">
        <v>0.91666666666666674</v>
      </c>
      <c r="R1097" s="832">
        <v>11</v>
      </c>
      <c r="S1097" s="837">
        <v>0.91666666666666663</v>
      </c>
      <c r="T1097" s="836">
        <v>2</v>
      </c>
      <c r="U1097" s="838">
        <v>0.8</v>
      </c>
    </row>
    <row r="1098" spans="1:21" ht="14.4" customHeight="1" x14ac:dyDescent="0.3">
      <c r="A1098" s="831">
        <v>17</v>
      </c>
      <c r="B1098" s="832" t="s">
        <v>2428</v>
      </c>
      <c r="C1098" s="832" t="s">
        <v>2434</v>
      </c>
      <c r="D1098" s="833" t="s">
        <v>5256</v>
      </c>
      <c r="E1098" s="834" t="s">
        <v>2459</v>
      </c>
      <c r="F1098" s="832" t="s">
        <v>2429</v>
      </c>
      <c r="G1098" s="832" t="s">
        <v>3466</v>
      </c>
      <c r="H1098" s="832" t="s">
        <v>596</v>
      </c>
      <c r="I1098" s="832" t="s">
        <v>3474</v>
      </c>
      <c r="J1098" s="832" t="s">
        <v>3473</v>
      </c>
      <c r="K1098" s="832" t="s">
        <v>3471</v>
      </c>
      <c r="L1098" s="835">
        <v>714.59</v>
      </c>
      <c r="M1098" s="835">
        <v>12148.029999999999</v>
      </c>
      <c r="N1098" s="832">
        <v>17</v>
      </c>
      <c r="O1098" s="836">
        <v>3.5</v>
      </c>
      <c r="P1098" s="835">
        <v>7860.49</v>
      </c>
      <c r="Q1098" s="837">
        <v>0.6470588235294118</v>
      </c>
      <c r="R1098" s="832">
        <v>11</v>
      </c>
      <c r="S1098" s="837">
        <v>0.6470588235294118</v>
      </c>
      <c r="T1098" s="836">
        <v>2.5</v>
      </c>
      <c r="U1098" s="838">
        <v>0.7142857142857143</v>
      </c>
    </row>
    <row r="1099" spans="1:21" ht="14.4" customHeight="1" x14ac:dyDescent="0.3">
      <c r="A1099" s="831">
        <v>17</v>
      </c>
      <c r="B1099" s="832" t="s">
        <v>2428</v>
      </c>
      <c r="C1099" s="832" t="s">
        <v>2434</v>
      </c>
      <c r="D1099" s="833" t="s">
        <v>5256</v>
      </c>
      <c r="E1099" s="834" t="s">
        <v>2459</v>
      </c>
      <c r="F1099" s="832" t="s">
        <v>2429</v>
      </c>
      <c r="G1099" s="832" t="s">
        <v>3466</v>
      </c>
      <c r="H1099" s="832" t="s">
        <v>649</v>
      </c>
      <c r="I1099" s="832" t="s">
        <v>3477</v>
      </c>
      <c r="J1099" s="832" t="s">
        <v>3478</v>
      </c>
      <c r="K1099" s="832" t="s">
        <v>3471</v>
      </c>
      <c r="L1099" s="835">
        <v>714.59</v>
      </c>
      <c r="M1099" s="835">
        <v>4287.54</v>
      </c>
      <c r="N1099" s="832">
        <v>6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17</v>
      </c>
      <c r="B1100" s="832" t="s">
        <v>2428</v>
      </c>
      <c r="C1100" s="832" t="s">
        <v>2434</v>
      </c>
      <c r="D1100" s="833" t="s">
        <v>5256</v>
      </c>
      <c r="E1100" s="834" t="s">
        <v>2459</v>
      </c>
      <c r="F1100" s="832" t="s">
        <v>2429</v>
      </c>
      <c r="G1100" s="832" t="s">
        <v>3466</v>
      </c>
      <c r="H1100" s="832" t="s">
        <v>649</v>
      </c>
      <c r="I1100" s="832" t="s">
        <v>3479</v>
      </c>
      <c r="J1100" s="832" t="s">
        <v>3478</v>
      </c>
      <c r="K1100" s="832" t="s">
        <v>3480</v>
      </c>
      <c r="L1100" s="835">
        <v>650.69000000000005</v>
      </c>
      <c r="M1100" s="835">
        <v>20822.080000000002</v>
      </c>
      <c r="N1100" s="832">
        <v>32</v>
      </c>
      <c r="O1100" s="836">
        <v>3</v>
      </c>
      <c r="P1100" s="835">
        <v>7157.59</v>
      </c>
      <c r="Q1100" s="837">
        <v>0.34375</v>
      </c>
      <c r="R1100" s="832">
        <v>11</v>
      </c>
      <c r="S1100" s="837">
        <v>0.34375</v>
      </c>
      <c r="T1100" s="836">
        <v>1</v>
      </c>
      <c r="U1100" s="838">
        <v>0.33333333333333331</v>
      </c>
    </row>
    <row r="1101" spans="1:21" ht="14.4" customHeight="1" x14ac:dyDescent="0.3">
      <c r="A1101" s="831">
        <v>17</v>
      </c>
      <c r="B1101" s="832" t="s">
        <v>2428</v>
      </c>
      <c r="C1101" s="832" t="s">
        <v>2434</v>
      </c>
      <c r="D1101" s="833" t="s">
        <v>5256</v>
      </c>
      <c r="E1101" s="834" t="s">
        <v>2459</v>
      </c>
      <c r="F1101" s="832" t="s">
        <v>2429</v>
      </c>
      <c r="G1101" s="832" t="s">
        <v>3466</v>
      </c>
      <c r="H1101" s="832" t="s">
        <v>596</v>
      </c>
      <c r="I1101" s="832" t="s">
        <v>3481</v>
      </c>
      <c r="J1101" s="832" t="s">
        <v>3473</v>
      </c>
      <c r="K1101" s="832" t="s">
        <v>3480</v>
      </c>
      <c r="L1101" s="835">
        <v>650.69000000000005</v>
      </c>
      <c r="M1101" s="835">
        <v>2602.7600000000002</v>
      </c>
      <c r="N1101" s="832">
        <v>4</v>
      </c>
      <c r="O1101" s="836">
        <v>1.5</v>
      </c>
      <c r="P1101" s="835">
        <v>1952.0700000000002</v>
      </c>
      <c r="Q1101" s="837">
        <v>0.75</v>
      </c>
      <c r="R1101" s="832">
        <v>3</v>
      </c>
      <c r="S1101" s="837">
        <v>0.75</v>
      </c>
      <c r="T1101" s="836">
        <v>1</v>
      </c>
      <c r="U1101" s="838">
        <v>0.66666666666666663</v>
      </c>
    </row>
    <row r="1102" spans="1:21" ht="14.4" customHeight="1" x14ac:dyDescent="0.3">
      <c r="A1102" s="831">
        <v>17</v>
      </c>
      <c r="B1102" s="832" t="s">
        <v>2428</v>
      </c>
      <c r="C1102" s="832" t="s">
        <v>2434</v>
      </c>
      <c r="D1102" s="833" t="s">
        <v>5256</v>
      </c>
      <c r="E1102" s="834" t="s">
        <v>2459</v>
      </c>
      <c r="F1102" s="832" t="s">
        <v>2429</v>
      </c>
      <c r="G1102" s="832" t="s">
        <v>3466</v>
      </c>
      <c r="H1102" s="832" t="s">
        <v>596</v>
      </c>
      <c r="I1102" s="832" t="s">
        <v>3941</v>
      </c>
      <c r="J1102" s="832" t="s">
        <v>3476</v>
      </c>
      <c r="K1102" s="832" t="s">
        <v>3480</v>
      </c>
      <c r="L1102" s="835">
        <v>650.69000000000005</v>
      </c>
      <c r="M1102" s="835">
        <v>7808.2800000000007</v>
      </c>
      <c r="N1102" s="832">
        <v>12</v>
      </c>
      <c r="O1102" s="836">
        <v>1</v>
      </c>
      <c r="P1102" s="835">
        <v>3904.1400000000003</v>
      </c>
      <c r="Q1102" s="837">
        <v>0.5</v>
      </c>
      <c r="R1102" s="832">
        <v>6</v>
      </c>
      <c r="S1102" s="837">
        <v>0.5</v>
      </c>
      <c r="T1102" s="836">
        <v>0.5</v>
      </c>
      <c r="U1102" s="838">
        <v>0.5</v>
      </c>
    </row>
    <row r="1103" spans="1:21" ht="14.4" customHeight="1" x14ac:dyDescent="0.3">
      <c r="A1103" s="831">
        <v>17</v>
      </c>
      <c r="B1103" s="832" t="s">
        <v>2428</v>
      </c>
      <c r="C1103" s="832" t="s">
        <v>2434</v>
      </c>
      <c r="D1103" s="833" t="s">
        <v>5256</v>
      </c>
      <c r="E1103" s="834" t="s">
        <v>2459</v>
      </c>
      <c r="F1103" s="832" t="s">
        <v>2429</v>
      </c>
      <c r="G1103" s="832" t="s">
        <v>3466</v>
      </c>
      <c r="H1103" s="832" t="s">
        <v>596</v>
      </c>
      <c r="I1103" s="832" t="s">
        <v>3482</v>
      </c>
      <c r="J1103" s="832" t="s">
        <v>3483</v>
      </c>
      <c r="K1103" s="832" t="s">
        <v>3469</v>
      </c>
      <c r="L1103" s="835">
        <v>603.23</v>
      </c>
      <c r="M1103" s="835">
        <v>4825.84</v>
      </c>
      <c r="N1103" s="832">
        <v>8</v>
      </c>
      <c r="O1103" s="836">
        <v>1</v>
      </c>
      <c r="P1103" s="835">
        <v>1206.46</v>
      </c>
      <c r="Q1103" s="837">
        <v>0.25</v>
      </c>
      <c r="R1103" s="832">
        <v>2</v>
      </c>
      <c r="S1103" s="837">
        <v>0.25</v>
      </c>
      <c r="T1103" s="836">
        <v>0.5</v>
      </c>
      <c r="U1103" s="838">
        <v>0.5</v>
      </c>
    </row>
    <row r="1104" spans="1:21" ht="14.4" customHeight="1" x14ac:dyDescent="0.3">
      <c r="A1104" s="831">
        <v>17</v>
      </c>
      <c r="B1104" s="832" t="s">
        <v>2428</v>
      </c>
      <c r="C1104" s="832" t="s">
        <v>2434</v>
      </c>
      <c r="D1104" s="833" t="s">
        <v>5256</v>
      </c>
      <c r="E1104" s="834" t="s">
        <v>2459</v>
      </c>
      <c r="F1104" s="832" t="s">
        <v>2429</v>
      </c>
      <c r="G1104" s="832" t="s">
        <v>3466</v>
      </c>
      <c r="H1104" s="832" t="s">
        <v>596</v>
      </c>
      <c r="I1104" s="832" t="s">
        <v>3484</v>
      </c>
      <c r="J1104" s="832" t="s">
        <v>3483</v>
      </c>
      <c r="K1104" s="832" t="s">
        <v>3471</v>
      </c>
      <c r="L1104" s="835">
        <v>714.59</v>
      </c>
      <c r="M1104" s="835">
        <v>20008.52</v>
      </c>
      <c r="N1104" s="832">
        <v>28</v>
      </c>
      <c r="O1104" s="836">
        <v>3.5</v>
      </c>
      <c r="P1104" s="835">
        <v>9289.67</v>
      </c>
      <c r="Q1104" s="837">
        <v>0.4642857142857143</v>
      </c>
      <c r="R1104" s="832">
        <v>13</v>
      </c>
      <c r="S1104" s="837">
        <v>0.4642857142857143</v>
      </c>
      <c r="T1104" s="836">
        <v>1.5</v>
      </c>
      <c r="U1104" s="838">
        <v>0.42857142857142855</v>
      </c>
    </row>
    <row r="1105" spans="1:21" ht="14.4" customHeight="1" x14ac:dyDescent="0.3">
      <c r="A1105" s="831">
        <v>17</v>
      </c>
      <c r="B1105" s="832" t="s">
        <v>2428</v>
      </c>
      <c r="C1105" s="832" t="s">
        <v>2434</v>
      </c>
      <c r="D1105" s="833" t="s">
        <v>5256</v>
      </c>
      <c r="E1105" s="834" t="s">
        <v>2459</v>
      </c>
      <c r="F1105" s="832" t="s">
        <v>2429</v>
      </c>
      <c r="G1105" s="832" t="s">
        <v>3466</v>
      </c>
      <c r="H1105" s="832" t="s">
        <v>649</v>
      </c>
      <c r="I1105" s="832" t="s">
        <v>3485</v>
      </c>
      <c r="J1105" s="832" t="s">
        <v>3478</v>
      </c>
      <c r="K1105" s="832" t="s">
        <v>3486</v>
      </c>
      <c r="L1105" s="835">
        <v>467.71</v>
      </c>
      <c r="M1105" s="835">
        <v>7483.36</v>
      </c>
      <c r="N1105" s="832">
        <v>16</v>
      </c>
      <c r="O1105" s="836">
        <v>2</v>
      </c>
      <c r="P1105" s="835">
        <v>7483.36</v>
      </c>
      <c r="Q1105" s="837">
        <v>1</v>
      </c>
      <c r="R1105" s="832">
        <v>16</v>
      </c>
      <c r="S1105" s="837">
        <v>1</v>
      </c>
      <c r="T1105" s="836">
        <v>2</v>
      </c>
      <c r="U1105" s="838">
        <v>1</v>
      </c>
    </row>
    <row r="1106" spans="1:21" ht="14.4" customHeight="1" x14ac:dyDescent="0.3">
      <c r="A1106" s="831">
        <v>17</v>
      </c>
      <c r="B1106" s="832" t="s">
        <v>2428</v>
      </c>
      <c r="C1106" s="832" t="s">
        <v>2434</v>
      </c>
      <c r="D1106" s="833" t="s">
        <v>5256</v>
      </c>
      <c r="E1106" s="834" t="s">
        <v>2459</v>
      </c>
      <c r="F1106" s="832" t="s">
        <v>2429</v>
      </c>
      <c r="G1106" s="832" t="s">
        <v>3466</v>
      </c>
      <c r="H1106" s="832" t="s">
        <v>596</v>
      </c>
      <c r="I1106" s="832" t="s">
        <v>3487</v>
      </c>
      <c r="J1106" s="832" t="s">
        <v>3473</v>
      </c>
      <c r="K1106" s="832" t="s">
        <v>3488</v>
      </c>
      <c r="L1106" s="835">
        <v>140.31</v>
      </c>
      <c r="M1106" s="835">
        <v>841.86</v>
      </c>
      <c r="N1106" s="832">
        <v>6</v>
      </c>
      <c r="O1106" s="836">
        <v>0.5</v>
      </c>
      <c r="P1106" s="835">
        <v>841.86</v>
      </c>
      <c r="Q1106" s="837">
        <v>1</v>
      </c>
      <c r="R1106" s="832">
        <v>6</v>
      </c>
      <c r="S1106" s="837">
        <v>1</v>
      </c>
      <c r="T1106" s="836">
        <v>0.5</v>
      </c>
      <c r="U1106" s="838">
        <v>1</v>
      </c>
    </row>
    <row r="1107" spans="1:21" ht="14.4" customHeight="1" x14ac:dyDescent="0.3">
      <c r="A1107" s="831">
        <v>17</v>
      </c>
      <c r="B1107" s="832" t="s">
        <v>2428</v>
      </c>
      <c r="C1107" s="832" t="s">
        <v>2434</v>
      </c>
      <c r="D1107" s="833" t="s">
        <v>5256</v>
      </c>
      <c r="E1107" s="834" t="s">
        <v>2459</v>
      </c>
      <c r="F1107" s="832" t="s">
        <v>2429</v>
      </c>
      <c r="G1107" s="832" t="s">
        <v>3466</v>
      </c>
      <c r="H1107" s="832" t="s">
        <v>649</v>
      </c>
      <c r="I1107" s="832" t="s">
        <v>3489</v>
      </c>
      <c r="J1107" s="832" t="s">
        <v>3478</v>
      </c>
      <c r="K1107" s="832" t="s">
        <v>3469</v>
      </c>
      <c r="L1107" s="835">
        <v>603.23</v>
      </c>
      <c r="M1107" s="835">
        <v>1206.46</v>
      </c>
      <c r="N1107" s="832">
        <v>2</v>
      </c>
      <c r="O1107" s="836">
        <v>1</v>
      </c>
      <c r="P1107" s="835">
        <v>1206.46</v>
      </c>
      <c r="Q1107" s="837">
        <v>1</v>
      </c>
      <c r="R1107" s="832">
        <v>2</v>
      </c>
      <c r="S1107" s="837">
        <v>1</v>
      </c>
      <c r="T1107" s="836">
        <v>1</v>
      </c>
      <c r="U1107" s="838">
        <v>1</v>
      </c>
    </row>
    <row r="1108" spans="1:21" ht="14.4" customHeight="1" x14ac:dyDescent="0.3">
      <c r="A1108" s="831">
        <v>17</v>
      </c>
      <c r="B1108" s="832" t="s">
        <v>2428</v>
      </c>
      <c r="C1108" s="832" t="s">
        <v>2434</v>
      </c>
      <c r="D1108" s="833" t="s">
        <v>5256</v>
      </c>
      <c r="E1108" s="834" t="s">
        <v>2459</v>
      </c>
      <c r="F1108" s="832" t="s">
        <v>2429</v>
      </c>
      <c r="G1108" s="832" t="s">
        <v>3466</v>
      </c>
      <c r="H1108" s="832" t="s">
        <v>596</v>
      </c>
      <c r="I1108" s="832" t="s">
        <v>3490</v>
      </c>
      <c r="J1108" s="832" t="s">
        <v>3476</v>
      </c>
      <c r="K1108" s="832" t="s">
        <v>3469</v>
      </c>
      <c r="L1108" s="835">
        <v>603.23</v>
      </c>
      <c r="M1108" s="835">
        <v>5429.07</v>
      </c>
      <c r="N1108" s="832">
        <v>9</v>
      </c>
      <c r="O1108" s="836">
        <v>1.5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17</v>
      </c>
      <c r="B1109" s="832" t="s">
        <v>2428</v>
      </c>
      <c r="C1109" s="832" t="s">
        <v>2434</v>
      </c>
      <c r="D1109" s="833" t="s">
        <v>5256</v>
      </c>
      <c r="E1109" s="834" t="s">
        <v>2459</v>
      </c>
      <c r="F1109" s="832" t="s">
        <v>2429</v>
      </c>
      <c r="G1109" s="832" t="s">
        <v>2920</v>
      </c>
      <c r="H1109" s="832" t="s">
        <v>596</v>
      </c>
      <c r="I1109" s="832" t="s">
        <v>3942</v>
      </c>
      <c r="J1109" s="832" t="s">
        <v>3943</v>
      </c>
      <c r="K1109" s="832" t="s">
        <v>3944</v>
      </c>
      <c r="L1109" s="835">
        <v>0</v>
      </c>
      <c r="M1109" s="835">
        <v>0</v>
      </c>
      <c r="N1109" s="832">
        <v>6</v>
      </c>
      <c r="O1109" s="836">
        <v>0.5</v>
      </c>
      <c r="P1109" s="835"/>
      <c r="Q1109" s="837"/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17</v>
      </c>
      <c r="B1110" s="832" t="s">
        <v>2428</v>
      </c>
      <c r="C1110" s="832" t="s">
        <v>2434</v>
      </c>
      <c r="D1110" s="833" t="s">
        <v>5256</v>
      </c>
      <c r="E1110" s="834" t="s">
        <v>2459</v>
      </c>
      <c r="F1110" s="832" t="s">
        <v>2429</v>
      </c>
      <c r="G1110" s="832" t="s">
        <v>2920</v>
      </c>
      <c r="H1110" s="832" t="s">
        <v>596</v>
      </c>
      <c r="I1110" s="832" t="s">
        <v>3945</v>
      </c>
      <c r="J1110" s="832" t="s">
        <v>3943</v>
      </c>
      <c r="K1110" s="832" t="s">
        <v>3946</v>
      </c>
      <c r="L1110" s="835">
        <v>0</v>
      </c>
      <c r="M1110" s="835">
        <v>0</v>
      </c>
      <c r="N1110" s="832">
        <v>4</v>
      </c>
      <c r="O1110" s="836">
        <v>1.5</v>
      </c>
      <c r="P1110" s="835">
        <v>0</v>
      </c>
      <c r="Q1110" s="837"/>
      <c r="R1110" s="832">
        <v>2</v>
      </c>
      <c r="S1110" s="837">
        <v>0.5</v>
      </c>
      <c r="T1110" s="836">
        <v>0.5</v>
      </c>
      <c r="U1110" s="838">
        <v>0.33333333333333331</v>
      </c>
    </row>
    <row r="1111" spans="1:21" ht="14.4" customHeight="1" x14ac:dyDescent="0.3">
      <c r="A1111" s="831">
        <v>17</v>
      </c>
      <c r="B1111" s="832" t="s">
        <v>2428</v>
      </c>
      <c r="C1111" s="832" t="s">
        <v>2434</v>
      </c>
      <c r="D1111" s="833" t="s">
        <v>5256</v>
      </c>
      <c r="E1111" s="834" t="s">
        <v>2459</v>
      </c>
      <c r="F1111" s="832" t="s">
        <v>2429</v>
      </c>
      <c r="G1111" s="832" t="s">
        <v>2924</v>
      </c>
      <c r="H1111" s="832" t="s">
        <v>596</v>
      </c>
      <c r="I1111" s="832" t="s">
        <v>2925</v>
      </c>
      <c r="J1111" s="832" t="s">
        <v>871</v>
      </c>
      <c r="K1111" s="832" t="s">
        <v>872</v>
      </c>
      <c r="L1111" s="835">
        <v>107.27</v>
      </c>
      <c r="M1111" s="835">
        <v>1716.32</v>
      </c>
      <c r="N1111" s="832">
        <v>16</v>
      </c>
      <c r="O1111" s="836">
        <v>4</v>
      </c>
      <c r="P1111" s="835">
        <v>1501.78</v>
      </c>
      <c r="Q1111" s="837">
        <v>0.875</v>
      </c>
      <c r="R1111" s="832">
        <v>14</v>
      </c>
      <c r="S1111" s="837">
        <v>0.875</v>
      </c>
      <c r="T1111" s="836">
        <v>3.5</v>
      </c>
      <c r="U1111" s="838">
        <v>0.875</v>
      </c>
    </row>
    <row r="1112" spans="1:21" ht="14.4" customHeight="1" x14ac:dyDescent="0.3">
      <c r="A1112" s="831">
        <v>17</v>
      </c>
      <c r="B1112" s="832" t="s">
        <v>2428</v>
      </c>
      <c r="C1112" s="832" t="s">
        <v>2434</v>
      </c>
      <c r="D1112" s="833" t="s">
        <v>5256</v>
      </c>
      <c r="E1112" s="834" t="s">
        <v>2459</v>
      </c>
      <c r="F1112" s="832" t="s">
        <v>2429</v>
      </c>
      <c r="G1112" s="832" t="s">
        <v>2924</v>
      </c>
      <c r="H1112" s="832" t="s">
        <v>596</v>
      </c>
      <c r="I1112" s="832" t="s">
        <v>2926</v>
      </c>
      <c r="J1112" s="832" t="s">
        <v>871</v>
      </c>
      <c r="K1112" s="832" t="s">
        <v>872</v>
      </c>
      <c r="L1112" s="835">
        <v>107.27</v>
      </c>
      <c r="M1112" s="835">
        <v>321.81</v>
      </c>
      <c r="N1112" s="832">
        <v>3</v>
      </c>
      <c r="O1112" s="836">
        <v>1</v>
      </c>
      <c r="P1112" s="835">
        <v>321.81</v>
      </c>
      <c r="Q1112" s="837">
        <v>1</v>
      </c>
      <c r="R1112" s="832">
        <v>3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17</v>
      </c>
      <c r="B1113" s="832" t="s">
        <v>2428</v>
      </c>
      <c r="C1113" s="832" t="s">
        <v>2434</v>
      </c>
      <c r="D1113" s="833" t="s">
        <v>5256</v>
      </c>
      <c r="E1113" s="834" t="s">
        <v>2459</v>
      </c>
      <c r="F1113" s="832" t="s">
        <v>2430</v>
      </c>
      <c r="G1113" s="832" t="s">
        <v>2615</v>
      </c>
      <c r="H1113" s="832" t="s">
        <v>596</v>
      </c>
      <c r="I1113" s="832" t="s">
        <v>3145</v>
      </c>
      <c r="J1113" s="832" t="s">
        <v>2617</v>
      </c>
      <c r="K1113" s="832"/>
      <c r="L1113" s="835">
        <v>0</v>
      </c>
      <c r="M1113" s="835">
        <v>0</v>
      </c>
      <c r="N1113" s="832">
        <v>2</v>
      </c>
      <c r="O1113" s="836">
        <v>2</v>
      </c>
      <c r="P1113" s="835">
        <v>0</v>
      </c>
      <c r="Q1113" s="837"/>
      <c r="R1113" s="832">
        <v>2</v>
      </c>
      <c r="S1113" s="837">
        <v>1</v>
      </c>
      <c r="T1113" s="836">
        <v>2</v>
      </c>
      <c r="U1113" s="838">
        <v>1</v>
      </c>
    </row>
    <row r="1114" spans="1:21" ht="14.4" customHeight="1" x14ac:dyDescent="0.3">
      <c r="A1114" s="831">
        <v>17</v>
      </c>
      <c r="B1114" s="832" t="s">
        <v>2428</v>
      </c>
      <c r="C1114" s="832" t="s">
        <v>2434</v>
      </c>
      <c r="D1114" s="833" t="s">
        <v>5256</v>
      </c>
      <c r="E1114" s="834" t="s">
        <v>2459</v>
      </c>
      <c r="F1114" s="832" t="s">
        <v>2430</v>
      </c>
      <c r="G1114" s="832" t="s">
        <v>2615</v>
      </c>
      <c r="H1114" s="832" t="s">
        <v>596</v>
      </c>
      <c r="I1114" s="832" t="s">
        <v>3947</v>
      </c>
      <c r="J1114" s="832" t="s">
        <v>2617</v>
      </c>
      <c r="K1114" s="832"/>
      <c r="L1114" s="835">
        <v>0</v>
      </c>
      <c r="M1114" s="835">
        <v>0</v>
      </c>
      <c r="N1114" s="832">
        <v>3</v>
      </c>
      <c r="O1114" s="836">
        <v>3</v>
      </c>
      <c r="P1114" s="835">
        <v>0</v>
      </c>
      <c r="Q1114" s="837"/>
      <c r="R1114" s="832">
        <v>2</v>
      </c>
      <c r="S1114" s="837">
        <v>0.66666666666666663</v>
      </c>
      <c r="T1114" s="836">
        <v>2</v>
      </c>
      <c r="U1114" s="838">
        <v>0.66666666666666663</v>
      </c>
    </row>
    <row r="1115" spans="1:21" ht="14.4" customHeight="1" x14ac:dyDescent="0.3">
      <c r="A1115" s="831">
        <v>17</v>
      </c>
      <c r="B1115" s="832" t="s">
        <v>2428</v>
      </c>
      <c r="C1115" s="832" t="s">
        <v>2434</v>
      </c>
      <c r="D1115" s="833" t="s">
        <v>5256</v>
      </c>
      <c r="E1115" s="834" t="s">
        <v>2459</v>
      </c>
      <c r="F1115" s="832" t="s">
        <v>2430</v>
      </c>
      <c r="G1115" s="832" t="s">
        <v>2615</v>
      </c>
      <c r="H1115" s="832" t="s">
        <v>596</v>
      </c>
      <c r="I1115" s="832" t="s">
        <v>3948</v>
      </c>
      <c r="J1115" s="832" t="s">
        <v>2617</v>
      </c>
      <c r="K1115" s="832"/>
      <c r="L1115" s="835">
        <v>0</v>
      </c>
      <c r="M1115" s="835">
        <v>0</v>
      </c>
      <c r="N1115" s="832">
        <v>1</v>
      </c>
      <c r="O1115" s="836">
        <v>1</v>
      </c>
      <c r="P1115" s="835"/>
      <c r="Q1115" s="837"/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17</v>
      </c>
      <c r="B1116" s="832" t="s">
        <v>2428</v>
      </c>
      <c r="C1116" s="832" t="s">
        <v>2434</v>
      </c>
      <c r="D1116" s="833" t="s">
        <v>5256</v>
      </c>
      <c r="E1116" s="834" t="s">
        <v>2459</v>
      </c>
      <c r="F1116" s="832" t="s">
        <v>2431</v>
      </c>
      <c r="G1116" s="832" t="s">
        <v>3147</v>
      </c>
      <c r="H1116" s="832" t="s">
        <v>596</v>
      </c>
      <c r="I1116" s="832" t="s">
        <v>3949</v>
      </c>
      <c r="J1116" s="832" t="s">
        <v>3950</v>
      </c>
      <c r="K1116" s="832" t="s">
        <v>3951</v>
      </c>
      <c r="L1116" s="835">
        <v>260</v>
      </c>
      <c r="M1116" s="835">
        <v>520</v>
      </c>
      <c r="N1116" s="832">
        <v>2</v>
      </c>
      <c r="O1116" s="836">
        <v>1</v>
      </c>
      <c r="P1116" s="835">
        <v>520</v>
      </c>
      <c r="Q1116" s="837">
        <v>1</v>
      </c>
      <c r="R1116" s="832">
        <v>2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17</v>
      </c>
      <c r="B1117" s="832" t="s">
        <v>2428</v>
      </c>
      <c r="C1117" s="832" t="s">
        <v>2434</v>
      </c>
      <c r="D1117" s="833" t="s">
        <v>5256</v>
      </c>
      <c r="E1117" s="834" t="s">
        <v>2459</v>
      </c>
      <c r="F1117" s="832" t="s">
        <v>2431</v>
      </c>
      <c r="G1117" s="832" t="s">
        <v>3147</v>
      </c>
      <c r="H1117" s="832" t="s">
        <v>596</v>
      </c>
      <c r="I1117" s="832" t="s">
        <v>3952</v>
      </c>
      <c r="J1117" s="832" t="s">
        <v>3953</v>
      </c>
      <c r="K1117" s="832" t="s">
        <v>3954</v>
      </c>
      <c r="L1117" s="835">
        <v>3990</v>
      </c>
      <c r="M1117" s="835">
        <v>3990</v>
      </c>
      <c r="N1117" s="832">
        <v>1</v>
      </c>
      <c r="O1117" s="836">
        <v>1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17</v>
      </c>
      <c r="B1118" s="832" t="s">
        <v>2428</v>
      </c>
      <c r="C1118" s="832" t="s">
        <v>2434</v>
      </c>
      <c r="D1118" s="833" t="s">
        <v>5256</v>
      </c>
      <c r="E1118" s="834" t="s">
        <v>2459</v>
      </c>
      <c r="F1118" s="832" t="s">
        <v>2431</v>
      </c>
      <c r="G1118" s="832" t="s">
        <v>3147</v>
      </c>
      <c r="H1118" s="832" t="s">
        <v>596</v>
      </c>
      <c r="I1118" s="832" t="s">
        <v>3955</v>
      </c>
      <c r="J1118" s="832" t="s">
        <v>3956</v>
      </c>
      <c r="K1118" s="832" t="s">
        <v>3957</v>
      </c>
      <c r="L1118" s="835">
        <v>276.45</v>
      </c>
      <c r="M1118" s="835">
        <v>552.9</v>
      </c>
      <c r="N1118" s="832">
        <v>2</v>
      </c>
      <c r="O1118" s="836">
        <v>1</v>
      </c>
      <c r="P1118" s="835">
        <v>552.9</v>
      </c>
      <c r="Q1118" s="837">
        <v>1</v>
      </c>
      <c r="R1118" s="832">
        <v>2</v>
      </c>
      <c r="S1118" s="837">
        <v>1</v>
      </c>
      <c r="T1118" s="836">
        <v>1</v>
      </c>
      <c r="U1118" s="838">
        <v>1</v>
      </c>
    </row>
    <row r="1119" spans="1:21" ht="14.4" customHeight="1" x14ac:dyDescent="0.3">
      <c r="A1119" s="831">
        <v>17</v>
      </c>
      <c r="B1119" s="832" t="s">
        <v>2428</v>
      </c>
      <c r="C1119" s="832" t="s">
        <v>2434</v>
      </c>
      <c r="D1119" s="833" t="s">
        <v>5256</v>
      </c>
      <c r="E1119" s="834" t="s">
        <v>2459</v>
      </c>
      <c r="F1119" s="832" t="s">
        <v>2431</v>
      </c>
      <c r="G1119" s="832" t="s">
        <v>3524</v>
      </c>
      <c r="H1119" s="832" t="s">
        <v>596</v>
      </c>
      <c r="I1119" s="832" t="s">
        <v>3958</v>
      </c>
      <c r="J1119" s="832" t="s">
        <v>3959</v>
      </c>
      <c r="K1119" s="832" t="s">
        <v>3960</v>
      </c>
      <c r="L1119" s="835">
        <v>2995</v>
      </c>
      <c r="M1119" s="835">
        <v>2995</v>
      </c>
      <c r="N1119" s="832">
        <v>1</v>
      </c>
      <c r="O1119" s="836">
        <v>1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17</v>
      </c>
      <c r="B1120" s="832" t="s">
        <v>2428</v>
      </c>
      <c r="C1120" s="832" t="s">
        <v>2434</v>
      </c>
      <c r="D1120" s="833" t="s">
        <v>5256</v>
      </c>
      <c r="E1120" s="834" t="s">
        <v>2459</v>
      </c>
      <c r="F1120" s="832" t="s">
        <v>2431</v>
      </c>
      <c r="G1120" s="832" t="s">
        <v>3151</v>
      </c>
      <c r="H1120" s="832" t="s">
        <v>596</v>
      </c>
      <c r="I1120" s="832" t="s">
        <v>3961</v>
      </c>
      <c r="J1120" s="832" t="s">
        <v>3962</v>
      </c>
      <c r="K1120" s="832" t="s">
        <v>3963</v>
      </c>
      <c r="L1120" s="835">
        <v>9980</v>
      </c>
      <c r="M1120" s="835">
        <v>9980</v>
      </c>
      <c r="N1120" s="832">
        <v>1</v>
      </c>
      <c r="O1120" s="836">
        <v>1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17</v>
      </c>
      <c r="B1121" s="832" t="s">
        <v>2428</v>
      </c>
      <c r="C1121" s="832" t="s">
        <v>2434</v>
      </c>
      <c r="D1121" s="833" t="s">
        <v>5256</v>
      </c>
      <c r="E1121" s="834" t="s">
        <v>2459</v>
      </c>
      <c r="F1121" s="832" t="s">
        <v>2431</v>
      </c>
      <c r="G1121" s="832" t="s">
        <v>3151</v>
      </c>
      <c r="H1121" s="832" t="s">
        <v>596</v>
      </c>
      <c r="I1121" s="832" t="s">
        <v>3531</v>
      </c>
      <c r="J1121" s="832" t="s">
        <v>3532</v>
      </c>
      <c r="K1121" s="832" t="s">
        <v>3533</v>
      </c>
      <c r="L1121" s="835">
        <v>11820</v>
      </c>
      <c r="M1121" s="835">
        <v>11820</v>
      </c>
      <c r="N1121" s="832">
        <v>1</v>
      </c>
      <c r="O1121" s="836">
        <v>1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17</v>
      </c>
      <c r="B1122" s="832" t="s">
        <v>2428</v>
      </c>
      <c r="C1122" s="832" t="s">
        <v>2434</v>
      </c>
      <c r="D1122" s="833" t="s">
        <v>5256</v>
      </c>
      <c r="E1122" s="834" t="s">
        <v>2460</v>
      </c>
      <c r="F1122" s="832" t="s">
        <v>2429</v>
      </c>
      <c r="G1122" s="832" t="s">
        <v>2470</v>
      </c>
      <c r="H1122" s="832" t="s">
        <v>596</v>
      </c>
      <c r="I1122" s="832" t="s">
        <v>2471</v>
      </c>
      <c r="J1122" s="832" t="s">
        <v>2472</v>
      </c>
      <c r="K1122" s="832" t="s">
        <v>2473</v>
      </c>
      <c r="L1122" s="835">
        <v>70.48</v>
      </c>
      <c r="M1122" s="835">
        <v>70.48</v>
      </c>
      <c r="N1122" s="832">
        <v>1</v>
      </c>
      <c r="O1122" s="836">
        <v>1</v>
      </c>
      <c r="P1122" s="835">
        <v>70.48</v>
      </c>
      <c r="Q1122" s="837">
        <v>1</v>
      </c>
      <c r="R1122" s="832">
        <v>1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17</v>
      </c>
      <c r="B1123" s="832" t="s">
        <v>2428</v>
      </c>
      <c r="C1123" s="832" t="s">
        <v>2434</v>
      </c>
      <c r="D1123" s="833" t="s">
        <v>5256</v>
      </c>
      <c r="E1123" s="834" t="s">
        <v>2460</v>
      </c>
      <c r="F1123" s="832" t="s">
        <v>2429</v>
      </c>
      <c r="G1123" s="832" t="s">
        <v>2931</v>
      </c>
      <c r="H1123" s="832" t="s">
        <v>649</v>
      </c>
      <c r="I1123" s="832" t="s">
        <v>2106</v>
      </c>
      <c r="J1123" s="832" t="s">
        <v>2107</v>
      </c>
      <c r="K1123" s="832" t="s">
        <v>2108</v>
      </c>
      <c r="L1123" s="835">
        <v>9.4</v>
      </c>
      <c r="M1123" s="835">
        <v>56.400000000000006</v>
      </c>
      <c r="N1123" s="832">
        <v>6</v>
      </c>
      <c r="O1123" s="836">
        <v>2.5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17</v>
      </c>
      <c r="B1124" s="832" t="s">
        <v>2428</v>
      </c>
      <c r="C1124" s="832" t="s">
        <v>2434</v>
      </c>
      <c r="D1124" s="833" t="s">
        <v>5256</v>
      </c>
      <c r="E1124" s="834" t="s">
        <v>2460</v>
      </c>
      <c r="F1124" s="832" t="s">
        <v>2429</v>
      </c>
      <c r="G1124" s="832" t="s">
        <v>2931</v>
      </c>
      <c r="H1124" s="832" t="s">
        <v>649</v>
      </c>
      <c r="I1124" s="832" t="s">
        <v>2109</v>
      </c>
      <c r="J1124" s="832" t="s">
        <v>2107</v>
      </c>
      <c r="K1124" s="832" t="s">
        <v>2110</v>
      </c>
      <c r="L1124" s="835">
        <v>4.7</v>
      </c>
      <c r="M1124" s="835">
        <v>9.4</v>
      </c>
      <c r="N1124" s="832">
        <v>2</v>
      </c>
      <c r="O1124" s="836">
        <v>1.5</v>
      </c>
      <c r="P1124" s="835">
        <v>9.4</v>
      </c>
      <c r="Q1124" s="837">
        <v>1</v>
      </c>
      <c r="R1124" s="832">
        <v>2</v>
      </c>
      <c r="S1124" s="837">
        <v>1</v>
      </c>
      <c r="T1124" s="836">
        <v>1.5</v>
      </c>
      <c r="U1124" s="838">
        <v>1</v>
      </c>
    </row>
    <row r="1125" spans="1:21" ht="14.4" customHeight="1" x14ac:dyDescent="0.3">
      <c r="A1125" s="831">
        <v>17</v>
      </c>
      <c r="B1125" s="832" t="s">
        <v>2428</v>
      </c>
      <c r="C1125" s="832" t="s">
        <v>2434</v>
      </c>
      <c r="D1125" s="833" t="s">
        <v>5256</v>
      </c>
      <c r="E1125" s="834" t="s">
        <v>2460</v>
      </c>
      <c r="F1125" s="832" t="s">
        <v>2429</v>
      </c>
      <c r="G1125" s="832" t="s">
        <v>3304</v>
      </c>
      <c r="H1125" s="832" t="s">
        <v>649</v>
      </c>
      <c r="I1125" s="832" t="s">
        <v>3305</v>
      </c>
      <c r="J1125" s="832" t="s">
        <v>3306</v>
      </c>
      <c r="K1125" s="832" t="s">
        <v>3307</v>
      </c>
      <c r="L1125" s="835">
        <v>188.06</v>
      </c>
      <c r="M1125" s="835">
        <v>940.30000000000007</v>
      </c>
      <c r="N1125" s="832">
        <v>5</v>
      </c>
      <c r="O1125" s="836">
        <v>2.5</v>
      </c>
      <c r="P1125" s="835">
        <v>564.18000000000006</v>
      </c>
      <c r="Q1125" s="837">
        <v>0.6</v>
      </c>
      <c r="R1125" s="832">
        <v>3</v>
      </c>
      <c r="S1125" s="837">
        <v>0.6</v>
      </c>
      <c r="T1125" s="836">
        <v>1</v>
      </c>
      <c r="U1125" s="838">
        <v>0.4</v>
      </c>
    </row>
    <row r="1126" spans="1:21" ht="14.4" customHeight="1" x14ac:dyDescent="0.3">
      <c r="A1126" s="831">
        <v>17</v>
      </c>
      <c r="B1126" s="832" t="s">
        <v>2428</v>
      </c>
      <c r="C1126" s="832" t="s">
        <v>2434</v>
      </c>
      <c r="D1126" s="833" t="s">
        <v>5256</v>
      </c>
      <c r="E1126" s="834" t="s">
        <v>2460</v>
      </c>
      <c r="F1126" s="832" t="s">
        <v>2429</v>
      </c>
      <c r="G1126" s="832" t="s">
        <v>2478</v>
      </c>
      <c r="H1126" s="832" t="s">
        <v>596</v>
      </c>
      <c r="I1126" s="832" t="s">
        <v>2479</v>
      </c>
      <c r="J1126" s="832" t="s">
        <v>1122</v>
      </c>
      <c r="K1126" s="832" t="s">
        <v>1123</v>
      </c>
      <c r="L1126" s="835">
        <v>51.43</v>
      </c>
      <c r="M1126" s="835">
        <v>102.86</v>
      </c>
      <c r="N1126" s="832">
        <v>2</v>
      </c>
      <c r="O1126" s="836">
        <v>0.5</v>
      </c>
      <c r="P1126" s="835">
        <v>102.86</v>
      </c>
      <c r="Q1126" s="837">
        <v>1</v>
      </c>
      <c r="R1126" s="832">
        <v>2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17</v>
      </c>
      <c r="B1127" s="832" t="s">
        <v>2428</v>
      </c>
      <c r="C1127" s="832" t="s">
        <v>2434</v>
      </c>
      <c r="D1127" s="833" t="s">
        <v>5256</v>
      </c>
      <c r="E1127" s="834" t="s">
        <v>2460</v>
      </c>
      <c r="F1127" s="832" t="s">
        <v>2429</v>
      </c>
      <c r="G1127" s="832" t="s">
        <v>2480</v>
      </c>
      <c r="H1127" s="832" t="s">
        <v>596</v>
      </c>
      <c r="I1127" s="832" t="s">
        <v>3964</v>
      </c>
      <c r="J1127" s="832" t="s">
        <v>2482</v>
      </c>
      <c r="K1127" s="832" t="s">
        <v>697</v>
      </c>
      <c r="L1127" s="835">
        <v>58.85</v>
      </c>
      <c r="M1127" s="835">
        <v>117.7</v>
      </c>
      <c r="N1127" s="832">
        <v>2</v>
      </c>
      <c r="O1127" s="836">
        <v>0.5</v>
      </c>
      <c r="P1127" s="835">
        <v>117.7</v>
      </c>
      <c r="Q1127" s="837">
        <v>1</v>
      </c>
      <c r="R1127" s="832">
        <v>2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17</v>
      </c>
      <c r="B1128" s="832" t="s">
        <v>2428</v>
      </c>
      <c r="C1128" s="832" t="s">
        <v>2434</v>
      </c>
      <c r="D1128" s="833" t="s">
        <v>5256</v>
      </c>
      <c r="E1128" s="834" t="s">
        <v>2460</v>
      </c>
      <c r="F1128" s="832" t="s">
        <v>2429</v>
      </c>
      <c r="G1128" s="832" t="s">
        <v>2480</v>
      </c>
      <c r="H1128" s="832" t="s">
        <v>596</v>
      </c>
      <c r="I1128" s="832" t="s">
        <v>2483</v>
      </c>
      <c r="J1128" s="832" t="s">
        <v>2482</v>
      </c>
      <c r="K1128" s="832" t="s">
        <v>2484</v>
      </c>
      <c r="L1128" s="835">
        <v>392.41</v>
      </c>
      <c r="M1128" s="835">
        <v>392.41</v>
      </c>
      <c r="N1128" s="832">
        <v>1</v>
      </c>
      <c r="O1128" s="836">
        <v>0.5</v>
      </c>
      <c r="P1128" s="835">
        <v>392.41</v>
      </c>
      <c r="Q1128" s="837">
        <v>1</v>
      </c>
      <c r="R1128" s="832">
        <v>1</v>
      </c>
      <c r="S1128" s="837">
        <v>1</v>
      </c>
      <c r="T1128" s="836">
        <v>0.5</v>
      </c>
      <c r="U1128" s="838">
        <v>1</v>
      </c>
    </row>
    <row r="1129" spans="1:21" ht="14.4" customHeight="1" x14ac:dyDescent="0.3">
      <c r="A1129" s="831">
        <v>17</v>
      </c>
      <c r="B1129" s="832" t="s">
        <v>2428</v>
      </c>
      <c r="C1129" s="832" t="s">
        <v>2434</v>
      </c>
      <c r="D1129" s="833" t="s">
        <v>5256</v>
      </c>
      <c r="E1129" s="834" t="s">
        <v>2460</v>
      </c>
      <c r="F1129" s="832" t="s">
        <v>2429</v>
      </c>
      <c r="G1129" s="832" t="s">
        <v>2496</v>
      </c>
      <c r="H1129" s="832" t="s">
        <v>596</v>
      </c>
      <c r="I1129" s="832" t="s">
        <v>2497</v>
      </c>
      <c r="J1129" s="832" t="s">
        <v>2498</v>
      </c>
      <c r="K1129" s="832" t="s">
        <v>2499</v>
      </c>
      <c r="L1129" s="835">
        <v>55.95</v>
      </c>
      <c r="M1129" s="835">
        <v>391.65</v>
      </c>
      <c r="N1129" s="832">
        <v>7</v>
      </c>
      <c r="O1129" s="836">
        <v>2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17</v>
      </c>
      <c r="B1130" s="832" t="s">
        <v>2428</v>
      </c>
      <c r="C1130" s="832" t="s">
        <v>2434</v>
      </c>
      <c r="D1130" s="833" t="s">
        <v>5256</v>
      </c>
      <c r="E1130" s="834" t="s">
        <v>2460</v>
      </c>
      <c r="F1130" s="832" t="s">
        <v>2429</v>
      </c>
      <c r="G1130" s="832" t="s">
        <v>3965</v>
      </c>
      <c r="H1130" s="832" t="s">
        <v>596</v>
      </c>
      <c r="I1130" s="832" t="s">
        <v>3966</v>
      </c>
      <c r="J1130" s="832" t="s">
        <v>1644</v>
      </c>
      <c r="K1130" s="832" t="s">
        <v>3967</v>
      </c>
      <c r="L1130" s="835">
        <v>66.17</v>
      </c>
      <c r="M1130" s="835">
        <v>595.53000000000009</v>
      </c>
      <c r="N1130" s="832">
        <v>9</v>
      </c>
      <c r="O1130" s="836">
        <v>2</v>
      </c>
      <c r="P1130" s="835">
        <v>463.19000000000005</v>
      </c>
      <c r="Q1130" s="837">
        <v>0.77777777777777779</v>
      </c>
      <c r="R1130" s="832">
        <v>7</v>
      </c>
      <c r="S1130" s="837">
        <v>0.77777777777777779</v>
      </c>
      <c r="T1130" s="836">
        <v>1.5</v>
      </c>
      <c r="U1130" s="838">
        <v>0.75</v>
      </c>
    </row>
    <row r="1131" spans="1:21" ht="14.4" customHeight="1" x14ac:dyDescent="0.3">
      <c r="A1131" s="831">
        <v>17</v>
      </c>
      <c r="B1131" s="832" t="s">
        <v>2428</v>
      </c>
      <c r="C1131" s="832" t="s">
        <v>2434</v>
      </c>
      <c r="D1131" s="833" t="s">
        <v>5256</v>
      </c>
      <c r="E1131" s="834" t="s">
        <v>2460</v>
      </c>
      <c r="F1131" s="832" t="s">
        <v>2429</v>
      </c>
      <c r="G1131" s="832" t="s">
        <v>2933</v>
      </c>
      <c r="H1131" s="832" t="s">
        <v>596</v>
      </c>
      <c r="I1131" s="832" t="s">
        <v>2934</v>
      </c>
      <c r="J1131" s="832" t="s">
        <v>2935</v>
      </c>
      <c r="K1131" s="832" t="s">
        <v>2936</v>
      </c>
      <c r="L1131" s="835">
        <v>0</v>
      </c>
      <c r="M1131" s="835">
        <v>0</v>
      </c>
      <c r="N1131" s="832">
        <v>2</v>
      </c>
      <c r="O1131" s="836">
        <v>0.5</v>
      </c>
      <c r="P1131" s="835">
        <v>0</v>
      </c>
      <c r="Q1131" s="837"/>
      <c r="R1131" s="832">
        <v>2</v>
      </c>
      <c r="S1131" s="837">
        <v>1</v>
      </c>
      <c r="T1131" s="836">
        <v>0.5</v>
      </c>
      <c r="U1131" s="838">
        <v>1</v>
      </c>
    </row>
    <row r="1132" spans="1:21" ht="14.4" customHeight="1" x14ac:dyDescent="0.3">
      <c r="A1132" s="831">
        <v>17</v>
      </c>
      <c r="B1132" s="832" t="s">
        <v>2428</v>
      </c>
      <c r="C1132" s="832" t="s">
        <v>2434</v>
      </c>
      <c r="D1132" s="833" t="s">
        <v>5256</v>
      </c>
      <c r="E1132" s="834" t="s">
        <v>2460</v>
      </c>
      <c r="F1132" s="832" t="s">
        <v>2429</v>
      </c>
      <c r="G1132" s="832" t="s">
        <v>2513</v>
      </c>
      <c r="H1132" s="832" t="s">
        <v>649</v>
      </c>
      <c r="I1132" s="832" t="s">
        <v>3311</v>
      </c>
      <c r="J1132" s="832" t="s">
        <v>1331</v>
      </c>
      <c r="K1132" s="832" t="s">
        <v>1332</v>
      </c>
      <c r="L1132" s="835">
        <v>132</v>
      </c>
      <c r="M1132" s="835">
        <v>792</v>
      </c>
      <c r="N1132" s="832">
        <v>6</v>
      </c>
      <c r="O1132" s="836">
        <v>1.5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17</v>
      </c>
      <c r="B1133" s="832" t="s">
        <v>2428</v>
      </c>
      <c r="C1133" s="832" t="s">
        <v>2434</v>
      </c>
      <c r="D1133" s="833" t="s">
        <v>5256</v>
      </c>
      <c r="E1133" s="834" t="s">
        <v>2460</v>
      </c>
      <c r="F1133" s="832" t="s">
        <v>2429</v>
      </c>
      <c r="G1133" s="832" t="s">
        <v>2513</v>
      </c>
      <c r="H1133" s="832" t="s">
        <v>649</v>
      </c>
      <c r="I1133" s="832" t="s">
        <v>3312</v>
      </c>
      <c r="J1133" s="832" t="s">
        <v>1331</v>
      </c>
      <c r="K1133" s="832" t="s">
        <v>1332</v>
      </c>
      <c r="L1133" s="835">
        <v>132</v>
      </c>
      <c r="M1133" s="835">
        <v>660</v>
      </c>
      <c r="N1133" s="832">
        <v>5</v>
      </c>
      <c r="O1133" s="836">
        <v>1</v>
      </c>
      <c r="P1133" s="835">
        <v>660</v>
      </c>
      <c r="Q1133" s="837">
        <v>1</v>
      </c>
      <c r="R1133" s="832">
        <v>5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17</v>
      </c>
      <c r="B1134" s="832" t="s">
        <v>2428</v>
      </c>
      <c r="C1134" s="832" t="s">
        <v>2434</v>
      </c>
      <c r="D1134" s="833" t="s">
        <v>5256</v>
      </c>
      <c r="E1134" s="834" t="s">
        <v>2460</v>
      </c>
      <c r="F1134" s="832" t="s">
        <v>2429</v>
      </c>
      <c r="G1134" s="832" t="s">
        <v>2513</v>
      </c>
      <c r="H1134" s="832" t="s">
        <v>596</v>
      </c>
      <c r="I1134" s="832" t="s">
        <v>3968</v>
      </c>
      <c r="J1134" s="832" t="s">
        <v>3969</v>
      </c>
      <c r="K1134" s="832" t="s">
        <v>1332</v>
      </c>
      <c r="L1134" s="835">
        <v>132</v>
      </c>
      <c r="M1134" s="835">
        <v>396</v>
      </c>
      <c r="N1134" s="832">
        <v>3</v>
      </c>
      <c r="O1134" s="836">
        <v>0.5</v>
      </c>
      <c r="P1134" s="835">
        <v>396</v>
      </c>
      <c r="Q1134" s="837">
        <v>1</v>
      </c>
      <c r="R1134" s="832">
        <v>3</v>
      </c>
      <c r="S1134" s="837">
        <v>1</v>
      </c>
      <c r="T1134" s="836">
        <v>0.5</v>
      </c>
      <c r="U1134" s="838">
        <v>1</v>
      </c>
    </row>
    <row r="1135" spans="1:21" ht="14.4" customHeight="1" x14ac:dyDescent="0.3">
      <c r="A1135" s="831">
        <v>17</v>
      </c>
      <c r="B1135" s="832" t="s">
        <v>2428</v>
      </c>
      <c r="C1135" s="832" t="s">
        <v>2434</v>
      </c>
      <c r="D1135" s="833" t="s">
        <v>5256</v>
      </c>
      <c r="E1135" s="834" t="s">
        <v>2460</v>
      </c>
      <c r="F1135" s="832" t="s">
        <v>2429</v>
      </c>
      <c r="G1135" s="832" t="s">
        <v>2515</v>
      </c>
      <c r="H1135" s="832" t="s">
        <v>596</v>
      </c>
      <c r="I1135" s="832" t="s">
        <v>2516</v>
      </c>
      <c r="J1135" s="832" t="s">
        <v>2517</v>
      </c>
      <c r="K1135" s="832" t="s">
        <v>2518</v>
      </c>
      <c r="L1135" s="835">
        <v>1891.17</v>
      </c>
      <c r="M1135" s="835">
        <v>5673.51</v>
      </c>
      <c r="N1135" s="832">
        <v>3</v>
      </c>
      <c r="O1135" s="836">
        <v>1</v>
      </c>
      <c r="P1135" s="835">
        <v>5673.51</v>
      </c>
      <c r="Q1135" s="837">
        <v>1</v>
      </c>
      <c r="R1135" s="832">
        <v>3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17</v>
      </c>
      <c r="B1136" s="832" t="s">
        <v>2428</v>
      </c>
      <c r="C1136" s="832" t="s">
        <v>2434</v>
      </c>
      <c r="D1136" s="833" t="s">
        <v>5256</v>
      </c>
      <c r="E1136" s="834" t="s">
        <v>2460</v>
      </c>
      <c r="F1136" s="832" t="s">
        <v>2429</v>
      </c>
      <c r="G1136" s="832" t="s">
        <v>2539</v>
      </c>
      <c r="H1136" s="832" t="s">
        <v>596</v>
      </c>
      <c r="I1136" s="832" t="s">
        <v>2549</v>
      </c>
      <c r="J1136" s="832" t="s">
        <v>1664</v>
      </c>
      <c r="K1136" s="832" t="s">
        <v>2550</v>
      </c>
      <c r="L1136" s="835">
        <v>46.99</v>
      </c>
      <c r="M1136" s="835">
        <v>46.99</v>
      </c>
      <c r="N1136" s="832">
        <v>1</v>
      </c>
      <c r="O1136" s="836">
        <v>0.5</v>
      </c>
      <c r="P1136" s="835">
        <v>46.99</v>
      </c>
      <c r="Q1136" s="837">
        <v>1</v>
      </c>
      <c r="R1136" s="832">
        <v>1</v>
      </c>
      <c r="S1136" s="837">
        <v>1</v>
      </c>
      <c r="T1136" s="836">
        <v>0.5</v>
      </c>
      <c r="U1136" s="838">
        <v>1</v>
      </c>
    </row>
    <row r="1137" spans="1:21" ht="14.4" customHeight="1" x14ac:dyDescent="0.3">
      <c r="A1137" s="831">
        <v>17</v>
      </c>
      <c r="B1137" s="832" t="s">
        <v>2428</v>
      </c>
      <c r="C1137" s="832" t="s">
        <v>2434</v>
      </c>
      <c r="D1137" s="833" t="s">
        <v>5256</v>
      </c>
      <c r="E1137" s="834" t="s">
        <v>2460</v>
      </c>
      <c r="F1137" s="832" t="s">
        <v>2429</v>
      </c>
      <c r="G1137" s="832" t="s">
        <v>3323</v>
      </c>
      <c r="H1137" s="832" t="s">
        <v>596</v>
      </c>
      <c r="I1137" s="832" t="s">
        <v>3324</v>
      </c>
      <c r="J1137" s="832" t="s">
        <v>888</v>
      </c>
      <c r="K1137" s="832" t="s">
        <v>697</v>
      </c>
      <c r="L1137" s="835">
        <v>0</v>
      </c>
      <c r="M1137" s="835">
        <v>0</v>
      </c>
      <c r="N1137" s="832">
        <v>156</v>
      </c>
      <c r="O1137" s="836">
        <v>23</v>
      </c>
      <c r="P1137" s="835">
        <v>0</v>
      </c>
      <c r="Q1137" s="837"/>
      <c r="R1137" s="832">
        <v>102</v>
      </c>
      <c r="S1137" s="837">
        <v>0.65384615384615385</v>
      </c>
      <c r="T1137" s="836">
        <v>12</v>
      </c>
      <c r="U1137" s="838">
        <v>0.52173913043478259</v>
      </c>
    </row>
    <row r="1138" spans="1:21" ht="14.4" customHeight="1" x14ac:dyDescent="0.3">
      <c r="A1138" s="831">
        <v>17</v>
      </c>
      <c r="B1138" s="832" t="s">
        <v>2428</v>
      </c>
      <c r="C1138" s="832" t="s">
        <v>2434</v>
      </c>
      <c r="D1138" s="833" t="s">
        <v>5256</v>
      </c>
      <c r="E1138" s="834" t="s">
        <v>2460</v>
      </c>
      <c r="F1138" s="832" t="s">
        <v>2429</v>
      </c>
      <c r="G1138" s="832" t="s">
        <v>2560</v>
      </c>
      <c r="H1138" s="832" t="s">
        <v>596</v>
      </c>
      <c r="I1138" s="832" t="s">
        <v>3970</v>
      </c>
      <c r="J1138" s="832" t="s">
        <v>2562</v>
      </c>
      <c r="K1138" s="832" t="s">
        <v>2225</v>
      </c>
      <c r="L1138" s="835">
        <v>528.44000000000005</v>
      </c>
      <c r="M1138" s="835">
        <v>4755.9600000000009</v>
      </c>
      <c r="N1138" s="832">
        <v>9</v>
      </c>
      <c r="O1138" s="836">
        <v>2</v>
      </c>
      <c r="P1138" s="835">
        <v>3170.6400000000003</v>
      </c>
      <c r="Q1138" s="837">
        <v>0.66666666666666663</v>
      </c>
      <c r="R1138" s="832">
        <v>6</v>
      </c>
      <c r="S1138" s="837">
        <v>0.66666666666666663</v>
      </c>
      <c r="T1138" s="836">
        <v>1.5</v>
      </c>
      <c r="U1138" s="838">
        <v>0.75</v>
      </c>
    </row>
    <row r="1139" spans="1:21" ht="14.4" customHeight="1" x14ac:dyDescent="0.3">
      <c r="A1139" s="831">
        <v>17</v>
      </c>
      <c r="B1139" s="832" t="s">
        <v>2428</v>
      </c>
      <c r="C1139" s="832" t="s">
        <v>2434</v>
      </c>
      <c r="D1139" s="833" t="s">
        <v>5256</v>
      </c>
      <c r="E1139" s="834" t="s">
        <v>2460</v>
      </c>
      <c r="F1139" s="832" t="s">
        <v>2429</v>
      </c>
      <c r="G1139" s="832" t="s">
        <v>2560</v>
      </c>
      <c r="H1139" s="832" t="s">
        <v>596</v>
      </c>
      <c r="I1139" s="832" t="s">
        <v>3971</v>
      </c>
      <c r="J1139" s="832" t="s">
        <v>3326</v>
      </c>
      <c r="K1139" s="832" t="s">
        <v>2225</v>
      </c>
      <c r="L1139" s="835">
        <v>528.44000000000005</v>
      </c>
      <c r="M1139" s="835">
        <v>3170.6400000000003</v>
      </c>
      <c r="N1139" s="832">
        <v>6</v>
      </c>
      <c r="O1139" s="836">
        <v>1</v>
      </c>
      <c r="P1139" s="835">
        <v>1585.3200000000002</v>
      </c>
      <c r="Q1139" s="837">
        <v>0.5</v>
      </c>
      <c r="R1139" s="832">
        <v>3</v>
      </c>
      <c r="S1139" s="837">
        <v>0.5</v>
      </c>
      <c r="T1139" s="836">
        <v>0.5</v>
      </c>
      <c r="U1139" s="838">
        <v>0.5</v>
      </c>
    </row>
    <row r="1140" spans="1:21" ht="14.4" customHeight="1" x14ac:dyDescent="0.3">
      <c r="A1140" s="831">
        <v>17</v>
      </c>
      <c r="B1140" s="832" t="s">
        <v>2428</v>
      </c>
      <c r="C1140" s="832" t="s">
        <v>2434</v>
      </c>
      <c r="D1140" s="833" t="s">
        <v>5256</v>
      </c>
      <c r="E1140" s="834" t="s">
        <v>2460</v>
      </c>
      <c r="F1140" s="832" t="s">
        <v>2429</v>
      </c>
      <c r="G1140" s="832" t="s">
        <v>2560</v>
      </c>
      <c r="H1140" s="832" t="s">
        <v>596</v>
      </c>
      <c r="I1140" s="832" t="s">
        <v>3325</v>
      </c>
      <c r="J1140" s="832" t="s">
        <v>3326</v>
      </c>
      <c r="K1140" s="832" t="s">
        <v>2323</v>
      </c>
      <c r="L1140" s="835">
        <v>1849.56</v>
      </c>
      <c r="M1140" s="835">
        <v>1849.56</v>
      </c>
      <c r="N1140" s="832">
        <v>1</v>
      </c>
      <c r="O1140" s="836">
        <v>0.5</v>
      </c>
      <c r="P1140" s="835">
        <v>1849.56</v>
      </c>
      <c r="Q1140" s="837">
        <v>1</v>
      </c>
      <c r="R1140" s="832">
        <v>1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17</v>
      </c>
      <c r="B1141" s="832" t="s">
        <v>2428</v>
      </c>
      <c r="C1141" s="832" t="s">
        <v>2434</v>
      </c>
      <c r="D1141" s="833" t="s">
        <v>5256</v>
      </c>
      <c r="E1141" s="834" t="s">
        <v>2460</v>
      </c>
      <c r="F1141" s="832" t="s">
        <v>2429</v>
      </c>
      <c r="G1141" s="832" t="s">
        <v>2560</v>
      </c>
      <c r="H1141" s="832" t="s">
        <v>649</v>
      </c>
      <c r="I1141" s="832" t="s">
        <v>2373</v>
      </c>
      <c r="J1141" s="832" t="s">
        <v>2374</v>
      </c>
      <c r="K1141" s="832" t="s">
        <v>2371</v>
      </c>
      <c r="L1141" s="835">
        <v>264.23</v>
      </c>
      <c r="M1141" s="835">
        <v>264.23</v>
      </c>
      <c r="N1141" s="832">
        <v>1</v>
      </c>
      <c r="O1141" s="836">
        <v>0.5</v>
      </c>
      <c r="P1141" s="835">
        <v>264.23</v>
      </c>
      <c r="Q1141" s="837">
        <v>1</v>
      </c>
      <c r="R1141" s="832">
        <v>1</v>
      </c>
      <c r="S1141" s="837">
        <v>1</v>
      </c>
      <c r="T1141" s="836">
        <v>0.5</v>
      </c>
      <c r="U1141" s="838">
        <v>1</v>
      </c>
    </row>
    <row r="1142" spans="1:21" ht="14.4" customHeight="1" x14ac:dyDescent="0.3">
      <c r="A1142" s="831">
        <v>17</v>
      </c>
      <c r="B1142" s="832" t="s">
        <v>2428</v>
      </c>
      <c r="C1142" s="832" t="s">
        <v>2434</v>
      </c>
      <c r="D1142" s="833" t="s">
        <v>5256</v>
      </c>
      <c r="E1142" s="834" t="s">
        <v>2460</v>
      </c>
      <c r="F1142" s="832" t="s">
        <v>2429</v>
      </c>
      <c r="G1142" s="832" t="s">
        <v>2560</v>
      </c>
      <c r="H1142" s="832" t="s">
        <v>596</v>
      </c>
      <c r="I1142" s="832" t="s">
        <v>2563</v>
      </c>
      <c r="J1142" s="832" t="s">
        <v>2562</v>
      </c>
      <c r="K1142" s="832" t="s">
        <v>2564</v>
      </c>
      <c r="L1142" s="835">
        <v>1585.33</v>
      </c>
      <c r="M1142" s="835">
        <v>1585.33</v>
      </c>
      <c r="N1142" s="832">
        <v>1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17</v>
      </c>
      <c r="B1143" s="832" t="s">
        <v>2428</v>
      </c>
      <c r="C1143" s="832" t="s">
        <v>2434</v>
      </c>
      <c r="D1143" s="833" t="s">
        <v>5256</v>
      </c>
      <c r="E1143" s="834" t="s">
        <v>2460</v>
      </c>
      <c r="F1143" s="832" t="s">
        <v>2429</v>
      </c>
      <c r="G1143" s="832" t="s">
        <v>2560</v>
      </c>
      <c r="H1143" s="832" t="s">
        <v>596</v>
      </c>
      <c r="I1143" s="832" t="s">
        <v>3972</v>
      </c>
      <c r="J1143" s="832" t="s">
        <v>3973</v>
      </c>
      <c r="K1143" s="832" t="s">
        <v>2225</v>
      </c>
      <c r="L1143" s="835">
        <v>528.44000000000005</v>
      </c>
      <c r="M1143" s="835">
        <v>1585.3200000000002</v>
      </c>
      <c r="N1143" s="832">
        <v>3</v>
      </c>
      <c r="O1143" s="836">
        <v>0.5</v>
      </c>
      <c r="P1143" s="835">
        <v>1585.3200000000002</v>
      </c>
      <c r="Q1143" s="837">
        <v>1</v>
      </c>
      <c r="R1143" s="832">
        <v>3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17</v>
      </c>
      <c r="B1144" s="832" t="s">
        <v>2428</v>
      </c>
      <c r="C1144" s="832" t="s">
        <v>2434</v>
      </c>
      <c r="D1144" s="833" t="s">
        <v>5256</v>
      </c>
      <c r="E1144" s="834" t="s">
        <v>2460</v>
      </c>
      <c r="F1144" s="832" t="s">
        <v>2429</v>
      </c>
      <c r="G1144" s="832" t="s">
        <v>2560</v>
      </c>
      <c r="H1144" s="832" t="s">
        <v>649</v>
      </c>
      <c r="I1144" s="832" t="s">
        <v>3974</v>
      </c>
      <c r="J1144" s="832" t="s">
        <v>2374</v>
      </c>
      <c r="K1144" s="832" t="s">
        <v>2564</v>
      </c>
      <c r="L1144" s="835">
        <v>1585.33</v>
      </c>
      <c r="M1144" s="835">
        <v>4755.99</v>
      </c>
      <c r="N1144" s="832">
        <v>3</v>
      </c>
      <c r="O1144" s="836">
        <v>1.5</v>
      </c>
      <c r="P1144" s="835">
        <v>4755.99</v>
      </c>
      <c r="Q1144" s="837">
        <v>1</v>
      </c>
      <c r="R1144" s="832">
        <v>3</v>
      </c>
      <c r="S1144" s="837">
        <v>1</v>
      </c>
      <c r="T1144" s="836">
        <v>1.5</v>
      </c>
      <c r="U1144" s="838">
        <v>1</v>
      </c>
    </row>
    <row r="1145" spans="1:21" ht="14.4" customHeight="1" x14ac:dyDescent="0.3">
      <c r="A1145" s="831">
        <v>17</v>
      </c>
      <c r="B1145" s="832" t="s">
        <v>2428</v>
      </c>
      <c r="C1145" s="832" t="s">
        <v>2434</v>
      </c>
      <c r="D1145" s="833" t="s">
        <v>5256</v>
      </c>
      <c r="E1145" s="834" t="s">
        <v>2460</v>
      </c>
      <c r="F1145" s="832" t="s">
        <v>2429</v>
      </c>
      <c r="G1145" s="832" t="s">
        <v>2568</v>
      </c>
      <c r="H1145" s="832" t="s">
        <v>649</v>
      </c>
      <c r="I1145" s="832" t="s">
        <v>2127</v>
      </c>
      <c r="J1145" s="832" t="s">
        <v>2128</v>
      </c>
      <c r="K1145" s="832" t="s">
        <v>2129</v>
      </c>
      <c r="L1145" s="835">
        <v>561.76</v>
      </c>
      <c r="M1145" s="835">
        <v>10111.68</v>
      </c>
      <c r="N1145" s="832">
        <v>18</v>
      </c>
      <c r="O1145" s="836">
        <v>4.5</v>
      </c>
      <c r="P1145" s="835">
        <v>3370.56</v>
      </c>
      <c r="Q1145" s="837">
        <v>0.33333333333333331</v>
      </c>
      <c r="R1145" s="832">
        <v>6</v>
      </c>
      <c r="S1145" s="837">
        <v>0.33333333333333331</v>
      </c>
      <c r="T1145" s="836">
        <v>2</v>
      </c>
      <c r="U1145" s="838">
        <v>0.44444444444444442</v>
      </c>
    </row>
    <row r="1146" spans="1:21" ht="14.4" customHeight="1" x14ac:dyDescent="0.3">
      <c r="A1146" s="831">
        <v>17</v>
      </c>
      <c r="B1146" s="832" t="s">
        <v>2428</v>
      </c>
      <c r="C1146" s="832" t="s">
        <v>2434</v>
      </c>
      <c r="D1146" s="833" t="s">
        <v>5256</v>
      </c>
      <c r="E1146" s="834" t="s">
        <v>2460</v>
      </c>
      <c r="F1146" s="832" t="s">
        <v>2429</v>
      </c>
      <c r="G1146" s="832" t="s">
        <v>2573</v>
      </c>
      <c r="H1146" s="832" t="s">
        <v>596</v>
      </c>
      <c r="I1146" s="832" t="s">
        <v>3975</v>
      </c>
      <c r="J1146" s="832" t="s">
        <v>2578</v>
      </c>
      <c r="K1146" s="832" t="s">
        <v>3976</v>
      </c>
      <c r="L1146" s="835">
        <v>132</v>
      </c>
      <c r="M1146" s="835">
        <v>396</v>
      </c>
      <c r="N1146" s="832">
        <v>3</v>
      </c>
      <c r="O1146" s="836">
        <v>1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17</v>
      </c>
      <c r="B1147" s="832" t="s">
        <v>2428</v>
      </c>
      <c r="C1147" s="832" t="s">
        <v>2434</v>
      </c>
      <c r="D1147" s="833" t="s">
        <v>5256</v>
      </c>
      <c r="E1147" s="834" t="s">
        <v>2460</v>
      </c>
      <c r="F1147" s="832" t="s">
        <v>2429</v>
      </c>
      <c r="G1147" s="832" t="s">
        <v>2573</v>
      </c>
      <c r="H1147" s="832" t="s">
        <v>649</v>
      </c>
      <c r="I1147" s="832" t="s">
        <v>2223</v>
      </c>
      <c r="J1147" s="832" t="s">
        <v>2224</v>
      </c>
      <c r="K1147" s="832" t="s">
        <v>2225</v>
      </c>
      <c r="L1147" s="835">
        <v>123.2</v>
      </c>
      <c r="M1147" s="835">
        <v>3819.2</v>
      </c>
      <c r="N1147" s="832">
        <v>31</v>
      </c>
      <c r="O1147" s="836">
        <v>6</v>
      </c>
      <c r="P1147" s="835">
        <v>3572.7999999999997</v>
      </c>
      <c r="Q1147" s="837">
        <v>0.93548387096774188</v>
      </c>
      <c r="R1147" s="832">
        <v>29</v>
      </c>
      <c r="S1147" s="837">
        <v>0.93548387096774188</v>
      </c>
      <c r="T1147" s="836">
        <v>5.5</v>
      </c>
      <c r="U1147" s="838">
        <v>0.91666666666666663</v>
      </c>
    </row>
    <row r="1148" spans="1:21" ht="14.4" customHeight="1" x14ac:dyDescent="0.3">
      <c r="A1148" s="831">
        <v>17</v>
      </c>
      <c r="B1148" s="832" t="s">
        <v>2428</v>
      </c>
      <c r="C1148" s="832" t="s">
        <v>2434</v>
      </c>
      <c r="D1148" s="833" t="s">
        <v>5256</v>
      </c>
      <c r="E1148" s="834" t="s">
        <v>2460</v>
      </c>
      <c r="F1148" s="832" t="s">
        <v>2429</v>
      </c>
      <c r="G1148" s="832" t="s">
        <v>2573</v>
      </c>
      <c r="H1148" s="832" t="s">
        <v>596</v>
      </c>
      <c r="I1148" s="832" t="s">
        <v>2574</v>
      </c>
      <c r="J1148" s="832" t="s">
        <v>2224</v>
      </c>
      <c r="K1148" s="832" t="s">
        <v>2232</v>
      </c>
      <c r="L1148" s="835">
        <v>395.98</v>
      </c>
      <c r="M1148" s="835">
        <v>395.98</v>
      </c>
      <c r="N1148" s="832">
        <v>1</v>
      </c>
      <c r="O1148" s="836">
        <v>1</v>
      </c>
      <c r="P1148" s="835">
        <v>395.98</v>
      </c>
      <c r="Q1148" s="837">
        <v>1</v>
      </c>
      <c r="R1148" s="832">
        <v>1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17</v>
      </c>
      <c r="B1149" s="832" t="s">
        <v>2428</v>
      </c>
      <c r="C1149" s="832" t="s">
        <v>2434</v>
      </c>
      <c r="D1149" s="833" t="s">
        <v>5256</v>
      </c>
      <c r="E1149" s="834" t="s">
        <v>2460</v>
      </c>
      <c r="F1149" s="832" t="s">
        <v>2429</v>
      </c>
      <c r="G1149" s="832" t="s">
        <v>2573</v>
      </c>
      <c r="H1149" s="832" t="s">
        <v>596</v>
      </c>
      <c r="I1149" s="832" t="s">
        <v>2575</v>
      </c>
      <c r="J1149" s="832" t="s">
        <v>2576</v>
      </c>
      <c r="K1149" s="832" t="s">
        <v>697</v>
      </c>
      <c r="L1149" s="835">
        <v>132</v>
      </c>
      <c r="M1149" s="835">
        <v>5544</v>
      </c>
      <c r="N1149" s="832">
        <v>42</v>
      </c>
      <c r="O1149" s="836">
        <v>9.5</v>
      </c>
      <c r="P1149" s="835">
        <v>3564</v>
      </c>
      <c r="Q1149" s="837">
        <v>0.6428571428571429</v>
      </c>
      <c r="R1149" s="832">
        <v>27</v>
      </c>
      <c r="S1149" s="837">
        <v>0.6428571428571429</v>
      </c>
      <c r="T1149" s="836">
        <v>6</v>
      </c>
      <c r="U1149" s="838">
        <v>0.63157894736842102</v>
      </c>
    </row>
    <row r="1150" spans="1:21" ht="14.4" customHeight="1" x14ac:dyDescent="0.3">
      <c r="A1150" s="831">
        <v>17</v>
      </c>
      <c r="B1150" s="832" t="s">
        <v>2428</v>
      </c>
      <c r="C1150" s="832" t="s">
        <v>2434</v>
      </c>
      <c r="D1150" s="833" t="s">
        <v>5256</v>
      </c>
      <c r="E1150" s="834" t="s">
        <v>2460</v>
      </c>
      <c r="F1150" s="832" t="s">
        <v>2429</v>
      </c>
      <c r="G1150" s="832" t="s">
        <v>2573</v>
      </c>
      <c r="H1150" s="832" t="s">
        <v>596</v>
      </c>
      <c r="I1150" s="832" t="s">
        <v>2577</v>
      </c>
      <c r="J1150" s="832" t="s">
        <v>2578</v>
      </c>
      <c r="K1150" s="832" t="s">
        <v>2579</v>
      </c>
      <c r="L1150" s="835">
        <v>123.2</v>
      </c>
      <c r="M1150" s="835">
        <v>1971.2</v>
      </c>
      <c r="N1150" s="832">
        <v>16</v>
      </c>
      <c r="O1150" s="836">
        <v>5</v>
      </c>
      <c r="P1150" s="835">
        <v>985.6</v>
      </c>
      <c r="Q1150" s="837">
        <v>0.5</v>
      </c>
      <c r="R1150" s="832">
        <v>8</v>
      </c>
      <c r="S1150" s="837">
        <v>0.5</v>
      </c>
      <c r="T1150" s="836">
        <v>2.5</v>
      </c>
      <c r="U1150" s="838">
        <v>0.5</v>
      </c>
    </row>
    <row r="1151" spans="1:21" ht="14.4" customHeight="1" x14ac:dyDescent="0.3">
      <c r="A1151" s="831">
        <v>17</v>
      </c>
      <c r="B1151" s="832" t="s">
        <v>2428</v>
      </c>
      <c r="C1151" s="832" t="s">
        <v>2434</v>
      </c>
      <c r="D1151" s="833" t="s">
        <v>5256</v>
      </c>
      <c r="E1151" s="834" t="s">
        <v>2460</v>
      </c>
      <c r="F1151" s="832" t="s">
        <v>2429</v>
      </c>
      <c r="G1151" s="832" t="s">
        <v>2573</v>
      </c>
      <c r="H1151" s="832" t="s">
        <v>649</v>
      </c>
      <c r="I1151" s="832" t="s">
        <v>2322</v>
      </c>
      <c r="J1151" s="832" t="s">
        <v>2224</v>
      </c>
      <c r="K1151" s="832" t="s">
        <v>2323</v>
      </c>
      <c r="L1151" s="835">
        <v>431.18</v>
      </c>
      <c r="M1151" s="835">
        <v>862.36</v>
      </c>
      <c r="N1151" s="832">
        <v>2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17</v>
      </c>
      <c r="B1152" s="832" t="s">
        <v>2428</v>
      </c>
      <c r="C1152" s="832" t="s">
        <v>2434</v>
      </c>
      <c r="D1152" s="833" t="s">
        <v>5256</v>
      </c>
      <c r="E1152" s="834" t="s">
        <v>2460</v>
      </c>
      <c r="F1152" s="832" t="s">
        <v>2429</v>
      </c>
      <c r="G1152" s="832" t="s">
        <v>2573</v>
      </c>
      <c r="H1152" s="832" t="s">
        <v>596</v>
      </c>
      <c r="I1152" s="832" t="s">
        <v>2580</v>
      </c>
      <c r="J1152" s="832" t="s">
        <v>2578</v>
      </c>
      <c r="K1152" s="832" t="s">
        <v>2581</v>
      </c>
      <c r="L1152" s="835">
        <v>439.98</v>
      </c>
      <c r="M1152" s="835">
        <v>439.98</v>
      </c>
      <c r="N1152" s="832">
        <v>1</v>
      </c>
      <c r="O1152" s="836">
        <v>0.5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17</v>
      </c>
      <c r="B1153" s="832" t="s">
        <v>2428</v>
      </c>
      <c r="C1153" s="832" t="s">
        <v>2434</v>
      </c>
      <c r="D1153" s="833" t="s">
        <v>5256</v>
      </c>
      <c r="E1153" s="834" t="s">
        <v>2460</v>
      </c>
      <c r="F1153" s="832" t="s">
        <v>2429</v>
      </c>
      <c r="G1153" s="832" t="s">
        <v>3642</v>
      </c>
      <c r="H1153" s="832" t="s">
        <v>596</v>
      </c>
      <c r="I1153" s="832" t="s">
        <v>3977</v>
      </c>
      <c r="J1153" s="832" t="s">
        <v>3978</v>
      </c>
      <c r="K1153" s="832" t="s">
        <v>2484</v>
      </c>
      <c r="L1153" s="835">
        <v>138.76</v>
      </c>
      <c r="M1153" s="835">
        <v>277.52</v>
      </c>
      <c r="N1153" s="832">
        <v>2</v>
      </c>
      <c r="O1153" s="836">
        <v>0.5</v>
      </c>
      <c r="P1153" s="835">
        <v>277.52</v>
      </c>
      <c r="Q1153" s="837">
        <v>1</v>
      </c>
      <c r="R1153" s="832">
        <v>2</v>
      </c>
      <c r="S1153" s="837">
        <v>1</v>
      </c>
      <c r="T1153" s="836">
        <v>0.5</v>
      </c>
      <c r="U1153" s="838">
        <v>1</v>
      </c>
    </row>
    <row r="1154" spans="1:21" ht="14.4" customHeight="1" x14ac:dyDescent="0.3">
      <c r="A1154" s="831">
        <v>17</v>
      </c>
      <c r="B1154" s="832" t="s">
        <v>2428</v>
      </c>
      <c r="C1154" s="832" t="s">
        <v>2434</v>
      </c>
      <c r="D1154" s="833" t="s">
        <v>5256</v>
      </c>
      <c r="E1154" s="834" t="s">
        <v>2460</v>
      </c>
      <c r="F1154" s="832" t="s">
        <v>2429</v>
      </c>
      <c r="G1154" s="832" t="s">
        <v>2593</v>
      </c>
      <c r="H1154" s="832" t="s">
        <v>596</v>
      </c>
      <c r="I1154" s="832" t="s">
        <v>2597</v>
      </c>
      <c r="J1154" s="832" t="s">
        <v>2595</v>
      </c>
      <c r="K1154" s="832" t="s">
        <v>2598</v>
      </c>
      <c r="L1154" s="835">
        <v>113.16</v>
      </c>
      <c r="M1154" s="835">
        <v>565.79999999999995</v>
      </c>
      <c r="N1154" s="832">
        <v>5</v>
      </c>
      <c r="O1154" s="836">
        <v>1.5</v>
      </c>
      <c r="P1154" s="835">
        <v>452.64</v>
      </c>
      <c r="Q1154" s="837">
        <v>0.8</v>
      </c>
      <c r="R1154" s="832">
        <v>4</v>
      </c>
      <c r="S1154" s="837">
        <v>0.8</v>
      </c>
      <c r="T1154" s="836">
        <v>1</v>
      </c>
      <c r="U1154" s="838">
        <v>0.66666666666666663</v>
      </c>
    </row>
    <row r="1155" spans="1:21" ht="14.4" customHeight="1" x14ac:dyDescent="0.3">
      <c r="A1155" s="831">
        <v>17</v>
      </c>
      <c r="B1155" s="832" t="s">
        <v>2428</v>
      </c>
      <c r="C1155" s="832" t="s">
        <v>2434</v>
      </c>
      <c r="D1155" s="833" t="s">
        <v>5256</v>
      </c>
      <c r="E1155" s="834" t="s">
        <v>2460</v>
      </c>
      <c r="F1155" s="832" t="s">
        <v>2429</v>
      </c>
      <c r="G1155" s="832" t="s">
        <v>2593</v>
      </c>
      <c r="H1155" s="832" t="s">
        <v>596</v>
      </c>
      <c r="I1155" s="832" t="s">
        <v>2599</v>
      </c>
      <c r="J1155" s="832" t="s">
        <v>2595</v>
      </c>
      <c r="K1155" s="832" t="s">
        <v>2600</v>
      </c>
      <c r="L1155" s="835">
        <v>339.47</v>
      </c>
      <c r="M1155" s="835">
        <v>5092.05</v>
      </c>
      <c r="N1155" s="832">
        <v>15</v>
      </c>
      <c r="O1155" s="836">
        <v>4.5</v>
      </c>
      <c r="P1155" s="835">
        <v>2715.76</v>
      </c>
      <c r="Q1155" s="837">
        <v>0.53333333333333333</v>
      </c>
      <c r="R1155" s="832">
        <v>8</v>
      </c>
      <c r="S1155" s="837">
        <v>0.53333333333333333</v>
      </c>
      <c r="T1155" s="836">
        <v>2.5</v>
      </c>
      <c r="U1155" s="838">
        <v>0.55555555555555558</v>
      </c>
    </row>
    <row r="1156" spans="1:21" ht="14.4" customHeight="1" x14ac:dyDescent="0.3">
      <c r="A1156" s="831">
        <v>17</v>
      </c>
      <c r="B1156" s="832" t="s">
        <v>2428</v>
      </c>
      <c r="C1156" s="832" t="s">
        <v>2434</v>
      </c>
      <c r="D1156" s="833" t="s">
        <v>5256</v>
      </c>
      <c r="E1156" s="834" t="s">
        <v>2460</v>
      </c>
      <c r="F1156" s="832" t="s">
        <v>2429</v>
      </c>
      <c r="G1156" s="832" t="s">
        <v>2593</v>
      </c>
      <c r="H1156" s="832" t="s">
        <v>596</v>
      </c>
      <c r="I1156" s="832" t="s">
        <v>2979</v>
      </c>
      <c r="J1156" s="832" t="s">
        <v>2595</v>
      </c>
      <c r="K1156" s="832" t="s">
        <v>2980</v>
      </c>
      <c r="L1156" s="835">
        <v>226.31</v>
      </c>
      <c r="M1156" s="835">
        <v>905.24</v>
      </c>
      <c r="N1156" s="832">
        <v>4</v>
      </c>
      <c r="O1156" s="836">
        <v>0.5</v>
      </c>
      <c r="P1156" s="835">
        <v>905.24</v>
      </c>
      <c r="Q1156" s="837">
        <v>1</v>
      </c>
      <c r="R1156" s="832">
        <v>4</v>
      </c>
      <c r="S1156" s="837">
        <v>1</v>
      </c>
      <c r="T1156" s="836">
        <v>0.5</v>
      </c>
      <c r="U1156" s="838">
        <v>1</v>
      </c>
    </row>
    <row r="1157" spans="1:21" ht="14.4" customHeight="1" x14ac:dyDescent="0.3">
      <c r="A1157" s="831">
        <v>17</v>
      </c>
      <c r="B1157" s="832" t="s">
        <v>2428</v>
      </c>
      <c r="C1157" s="832" t="s">
        <v>2434</v>
      </c>
      <c r="D1157" s="833" t="s">
        <v>5256</v>
      </c>
      <c r="E1157" s="834" t="s">
        <v>2460</v>
      </c>
      <c r="F1157" s="832" t="s">
        <v>2429</v>
      </c>
      <c r="G1157" s="832" t="s">
        <v>2593</v>
      </c>
      <c r="H1157" s="832" t="s">
        <v>649</v>
      </c>
      <c r="I1157" s="832" t="s">
        <v>3979</v>
      </c>
      <c r="J1157" s="832" t="s">
        <v>3980</v>
      </c>
      <c r="K1157" s="832" t="s">
        <v>3981</v>
      </c>
      <c r="L1157" s="835">
        <v>483.4</v>
      </c>
      <c r="M1157" s="835">
        <v>2900.3999999999996</v>
      </c>
      <c r="N1157" s="832">
        <v>6</v>
      </c>
      <c r="O1157" s="836">
        <v>3</v>
      </c>
      <c r="P1157" s="835">
        <v>1450.1999999999998</v>
      </c>
      <c r="Q1157" s="837">
        <v>0.5</v>
      </c>
      <c r="R1157" s="832">
        <v>3</v>
      </c>
      <c r="S1157" s="837">
        <v>0.5</v>
      </c>
      <c r="T1157" s="836">
        <v>2</v>
      </c>
      <c r="U1157" s="838">
        <v>0.66666666666666663</v>
      </c>
    </row>
    <row r="1158" spans="1:21" ht="14.4" customHeight="1" x14ac:dyDescent="0.3">
      <c r="A1158" s="831">
        <v>17</v>
      </c>
      <c r="B1158" s="832" t="s">
        <v>2428</v>
      </c>
      <c r="C1158" s="832" t="s">
        <v>2434</v>
      </c>
      <c r="D1158" s="833" t="s">
        <v>5256</v>
      </c>
      <c r="E1158" s="834" t="s">
        <v>2460</v>
      </c>
      <c r="F1158" s="832" t="s">
        <v>2429</v>
      </c>
      <c r="G1158" s="832" t="s">
        <v>3982</v>
      </c>
      <c r="H1158" s="832" t="s">
        <v>596</v>
      </c>
      <c r="I1158" s="832" t="s">
        <v>3983</v>
      </c>
      <c r="J1158" s="832" t="s">
        <v>3984</v>
      </c>
      <c r="K1158" s="832" t="s">
        <v>2998</v>
      </c>
      <c r="L1158" s="835">
        <v>140.72</v>
      </c>
      <c r="M1158" s="835">
        <v>703.6</v>
      </c>
      <c r="N1158" s="832">
        <v>5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17</v>
      </c>
      <c r="B1159" s="832" t="s">
        <v>2428</v>
      </c>
      <c r="C1159" s="832" t="s">
        <v>2434</v>
      </c>
      <c r="D1159" s="833" t="s">
        <v>5256</v>
      </c>
      <c r="E1159" s="834" t="s">
        <v>2460</v>
      </c>
      <c r="F1159" s="832" t="s">
        <v>2429</v>
      </c>
      <c r="G1159" s="832" t="s">
        <v>2623</v>
      </c>
      <c r="H1159" s="832" t="s">
        <v>596</v>
      </c>
      <c r="I1159" s="832" t="s">
        <v>2627</v>
      </c>
      <c r="J1159" s="832" t="s">
        <v>2628</v>
      </c>
      <c r="K1159" s="832" t="s">
        <v>2629</v>
      </c>
      <c r="L1159" s="835">
        <v>74.64</v>
      </c>
      <c r="M1159" s="835">
        <v>223.92000000000002</v>
      </c>
      <c r="N1159" s="832">
        <v>3</v>
      </c>
      <c r="O1159" s="836">
        <v>0.5</v>
      </c>
      <c r="P1159" s="835">
        <v>223.92000000000002</v>
      </c>
      <c r="Q1159" s="837">
        <v>1</v>
      </c>
      <c r="R1159" s="832">
        <v>3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17</v>
      </c>
      <c r="B1160" s="832" t="s">
        <v>2428</v>
      </c>
      <c r="C1160" s="832" t="s">
        <v>2434</v>
      </c>
      <c r="D1160" s="833" t="s">
        <v>5256</v>
      </c>
      <c r="E1160" s="834" t="s">
        <v>2460</v>
      </c>
      <c r="F1160" s="832" t="s">
        <v>2429</v>
      </c>
      <c r="G1160" s="832" t="s">
        <v>2632</v>
      </c>
      <c r="H1160" s="832" t="s">
        <v>596</v>
      </c>
      <c r="I1160" s="832" t="s">
        <v>2633</v>
      </c>
      <c r="J1160" s="832" t="s">
        <v>1563</v>
      </c>
      <c r="K1160" s="832" t="s">
        <v>2634</v>
      </c>
      <c r="L1160" s="835">
        <v>24.37</v>
      </c>
      <c r="M1160" s="835">
        <v>1584.0500000000002</v>
      </c>
      <c r="N1160" s="832">
        <v>65</v>
      </c>
      <c r="O1160" s="836">
        <v>16</v>
      </c>
      <c r="P1160" s="835">
        <v>804.21</v>
      </c>
      <c r="Q1160" s="837">
        <v>0.50769230769230766</v>
      </c>
      <c r="R1160" s="832">
        <v>33</v>
      </c>
      <c r="S1160" s="837">
        <v>0.50769230769230766</v>
      </c>
      <c r="T1160" s="836">
        <v>8</v>
      </c>
      <c r="U1160" s="838">
        <v>0.5</v>
      </c>
    </row>
    <row r="1161" spans="1:21" ht="14.4" customHeight="1" x14ac:dyDescent="0.3">
      <c r="A1161" s="831">
        <v>17</v>
      </c>
      <c r="B1161" s="832" t="s">
        <v>2428</v>
      </c>
      <c r="C1161" s="832" t="s">
        <v>2434</v>
      </c>
      <c r="D1161" s="833" t="s">
        <v>5256</v>
      </c>
      <c r="E1161" s="834" t="s">
        <v>2460</v>
      </c>
      <c r="F1161" s="832" t="s">
        <v>2429</v>
      </c>
      <c r="G1161" s="832" t="s">
        <v>2632</v>
      </c>
      <c r="H1161" s="832" t="s">
        <v>596</v>
      </c>
      <c r="I1161" s="832" t="s">
        <v>2999</v>
      </c>
      <c r="J1161" s="832" t="s">
        <v>1563</v>
      </c>
      <c r="K1161" s="832" t="s">
        <v>1903</v>
      </c>
      <c r="L1161" s="835">
        <v>38.590000000000003</v>
      </c>
      <c r="M1161" s="835">
        <v>771.8</v>
      </c>
      <c r="N1161" s="832">
        <v>20</v>
      </c>
      <c r="O1161" s="836">
        <v>4</v>
      </c>
      <c r="P1161" s="835">
        <v>540.26</v>
      </c>
      <c r="Q1161" s="837">
        <v>0.70000000000000007</v>
      </c>
      <c r="R1161" s="832">
        <v>14</v>
      </c>
      <c r="S1161" s="837">
        <v>0.7</v>
      </c>
      <c r="T1161" s="836">
        <v>2.5</v>
      </c>
      <c r="U1161" s="838">
        <v>0.625</v>
      </c>
    </row>
    <row r="1162" spans="1:21" ht="14.4" customHeight="1" x14ac:dyDescent="0.3">
      <c r="A1162" s="831">
        <v>17</v>
      </c>
      <c r="B1162" s="832" t="s">
        <v>2428</v>
      </c>
      <c r="C1162" s="832" t="s">
        <v>2434</v>
      </c>
      <c r="D1162" s="833" t="s">
        <v>5256</v>
      </c>
      <c r="E1162" s="834" t="s">
        <v>2460</v>
      </c>
      <c r="F1162" s="832" t="s">
        <v>2429</v>
      </c>
      <c r="G1162" s="832" t="s">
        <v>2635</v>
      </c>
      <c r="H1162" s="832" t="s">
        <v>596</v>
      </c>
      <c r="I1162" s="832" t="s">
        <v>2636</v>
      </c>
      <c r="J1162" s="832" t="s">
        <v>2637</v>
      </c>
      <c r="K1162" s="832" t="s">
        <v>2638</v>
      </c>
      <c r="L1162" s="835">
        <v>300.33</v>
      </c>
      <c r="M1162" s="835">
        <v>900.99</v>
      </c>
      <c r="N1162" s="832">
        <v>3</v>
      </c>
      <c r="O1162" s="836">
        <v>2.5</v>
      </c>
      <c r="P1162" s="835">
        <v>600.66</v>
      </c>
      <c r="Q1162" s="837">
        <v>0.66666666666666663</v>
      </c>
      <c r="R1162" s="832">
        <v>2</v>
      </c>
      <c r="S1162" s="837">
        <v>0.66666666666666663</v>
      </c>
      <c r="T1162" s="836">
        <v>1.5</v>
      </c>
      <c r="U1162" s="838">
        <v>0.6</v>
      </c>
    </row>
    <row r="1163" spans="1:21" ht="14.4" customHeight="1" x14ac:dyDescent="0.3">
      <c r="A1163" s="831">
        <v>17</v>
      </c>
      <c r="B1163" s="832" t="s">
        <v>2428</v>
      </c>
      <c r="C1163" s="832" t="s">
        <v>2434</v>
      </c>
      <c r="D1163" s="833" t="s">
        <v>5256</v>
      </c>
      <c r="E1163" s="834" t="s">
        <v>2460</v>
      </c>
      <c r="F1163" s="832" t="s">
        <v>2429</v>
      </c>
      <c r="G1163" s="832" t="s">
        <v>2635</v>
      </c>
      <c r="H1163" s="832" t="s">
        <v>649</v>
      </c>
      <c r="I1163" s="832" t="s">
        <v>2233</v>
      </c>
      <c r="J1163" s="832" t="s">
        <v>1914</v>
      </c>
      <c r="K1163" s="832" t="s">
        <v>2234</v>
      </c>
      <c r="L1163" s="835">
        <v>93.43</v>
      </c>
      <c r="M1163" s="835">
        <v>280.29000000000002</v>
      </c>
      <c r="N1163" s="832">
        <v>3</v>
      </c>
      <c r="O1163" s="836">
        <v>1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17</v>
      </c>
      <c r="B1164" s="832" t="s">
        <v>2428</v>
      </c>
      <c r="C1164" s="832" t="s">
        <v>2434</v>
      </c>
      <c r="D1164" s="833" t="s">
        <v>5256</v>
      </c>
      <c r="E1164" s="834" t="s">
        <v>2460</v>
      </c>
      <c r="F1164" s="832" t="s">
        <v>2429</v>
      </c>
      <c r="G1164" s="832" t="s">
        <v>2645</v>
      </c>
      <c r="H1164" s="832" t="s">
        <v>596</v>
      </c>
      <c r="I1164" s="832" t="s">
        <v>3892</v>
      </c>
      <c r="J1164" s="832" t="s">
        <v>3891</v>
      </c>
      <c r="K1164" s="832" t="s">
        <v>3893</v>
      </c>
      <c r="L1164" s="835">
        <v>122.25</v>
      </c>
      <c r="M1164" s="835">
        <v>366.75</v>
      </c>
      <c r="N1164" s="832">
        <v>3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17</v>
      </c>
      <c r="B1165" s="832" t="s">
        <v>2428</v>
      </c>
      <c r="C1165" s="832" t="s">
        <v>2434</v>
      </c>
      <c r="D1165" s="833" t="s">
        <v>5256</v>
      </c>
      <c r="E1165" s="834" t="s">
        <v>2460</v>
      </c>
      <c r="F1165" s="832" t="s">
        <v>2429</v>
      </c>
      <c r="G1165" s="832" t="s">
        <v>2645</v>
      </c>
      <c r="H1165" s="832" t="s">
        <v>649</v>
      </c>
      <c r="I1165" s="832" t="s">
        <v>3985</v>
      </c>
      <c r="J1165" s="832" t="s">
        <v>2220</v>
      </c>
      <c r="K1165" s="832" t="s">
        <v>3986</v>
      </c>
      <c r="L1165" s="835">
        <v>913.98</v>
      </c>
      <c r="M1165" s="835">
        <v>1827.96</v>
      </c>
      <c r="N1165" s="832">
        <v>2</v>
      </c>
      <c r="O1165" s="836">
        <v>1</v>
      </c>
      <c r="P1165" s="835">
        <v>913.98</v>
      </c>
      <c r="Q1165" s="837">
        <v>0.5</v>
      </c>
      <c r="R1165" s="832">
        <v>1</v>
      </c>
      <c r="S1165" s="837">
        <v>0.5</v>
      </c>
      <c r="T1165" s="836">
        <v>0.5</v>
      </c>
      <c r="U1165" s="838">
        <v>0.5</v>
      </c>
    </row>
    <row r="1166" spans="1:21" ht="14.4" customHeight="1" x14ac:dyDescent="0.3">
      <c r="A1166" s="831">
        <v>17</v>
      </c>
      <c r="B1166" s="832" t="s">
        <v>2428</v>
      </c>
      <c r="C1166" s="832" t="s">
        <v>2434</v>
      </c>
      <c r="D1166" s="833" t="s">
        <v>5256</v>
      </c>
      <c r="E1166" s="834" t="s">
        <v>2460</v>
      </c>
      <c r="F1166" s="832" t="s">
        <v>2429</v>
      </c>
      <c r="G1166" s="832" t="s">
        <v>2645</v>
      </c>
      <c r="H1166" s="832" t="s">
        <v>649</v>
      </c>
      <c r="I1166" s="832" t="s">
        <v>2219</v>
      </c>
      <c r="J1166" s="832" t="s">
        <v>2220</v>
      </c>
      <c r="K1166" s="832" t="s">
        <v>2221</v>
      </c>
      <c r="L1166" s="835">
        <v>88.92</v>
      </c>
      <c r="M1166" s="835">
        <v>7202.52</v>
      </c>
      <c r="N1166" s="832">
        <v>81</v>
      </c>
      <c r="O1166" s="836">
        <v>11.5</v>
      </c>
      <c r="P1166" s="835">
        <v>3112.2000000000003</v>
      </c>
      <c r="Q1166" s="837">
        <v>0.4320987654320988</v>
      </c>
      <c r="R1166" s="832">
        <v>35</v>
      </c>
      <c r="S1166" s="837">
        <v>0.43209876543209874</v>
      </c>
      <c r="T1166" s="836">
        <v>7.5</v>
      </c>
      <c r="U1166" s="838">
        <v>0.65217391304347827</v>
      </c>
    </row>
    <row r="1167" spans="1:21" ht="14.4" customHeight="1" x14ac:dyDescent="0.3">
      <c r="A1167" s="831">
        <v>17</v>
      </c>
      <c r="B1167" s="832" t="s">
        <v>2428</v>
      </c>
      <c r="C1167" s="832" t="s">
        <v>2434</v>
      </c>
      <c r="D1167" s="833" t="s">
        <v>5256</v>
      </c>
      <c r="E1167" s="834" t="s">
        <v>2460</v>
      </c>
      <c r="F1167" s="832" t="s">
        <v>2429</v>
      </c>
      <c r="G1167" s="832" t="s">
        <v>2645</v>
      </c>
      <c r="H1167" s="832" t="s">
        <v>649</v>
      </c>
      <c r="I1167" s="832" t="s">
        <v>2262</v>
      </c>
      <c r="J1167" s="832" t="s">
        <v>2220</v>
      </c>
      <c r="K1167" s="832" t="s">
        <v>2263</v>
      </c>
      <c r="L1167" s="835">
        <v>467.28</v>
      </c>
      <c r="M1167" s="835">
        <v>467.28</v>
      </c>
      <c r="N1167" s="832">
        <v>1</v>
      </c>
      <c r="O1167" s="836">
        <v>1</v>
      </c>
      <c r="P1167" s="835">
        <v>467.28</v>
      </c>
      <c r="Q1167" s="837">
        <v>1</v>
      </c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17</v>
      </c>
      <c r="B1168" s="832" t="s">
        <v>2428</v>
      </c>
      <c r="C1168" s="832" t="s">
        <v>2434</v>
      </c>
      <c r="D1168" s="833" t="s">
        <v>5256</v>
      </c>
      <c r="E1168" s="834" t="s">
        <v>2460</v>
      </c>
      <c r="F1168" s="832" t="s">
        <v>2429</v>
      </c>
      <c r="G1168" s="832" t="s">
        <v>2645</v>
      </c>
      <c r="H1168" s="832" t="s">
        <v>596</v>
      </c>
      <c r="I1168" s="832" t="s">
        <v>3987</v>
      </c>
      <c r="J1168" s="832" t="s">
        <v>2647</v>
      </c>
      <c r="K1168" s="832" t="s">
        <v>3988</v>
      </c>
      <c r="L1168" s="835">
        <v>1702.95</v>
      </c>
      <c r="M1168" s="835">
        <v>1702.95</v>
      </c>
      <c r="N1168" s="832">
        <v>1</v>
      </c>
      <c r="O1168" s="836">
        <v>0.5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17</v>
      </c>
      <c r="B1169" s="832" t="s">
        <v>2428</v>
      </c>
      <c r="C1169" s="832" t="s">
        <v>2434</v>
      </c>
      <c r="D1169" s="833" t="s">
        <v>5256</v>
      </c>
      <c r="E1169" s="834" t="s">
        <v>2460</v>
      </c>
      <c r="F1169" s="832" t="s">
        <v>2429</v>
      </c>
      <c r="G1169" s="832" t="s">
        <v>2645</v>
      </c>
      <c r="H1169" s="832" t="s">
        <v>596</v>
      </c>
      <c r="I1169" s="832" t="s">
        <v>3989</v>
      </c>
      <c r="J1169" s="832" t="s">
        <v>2647</v>
      </c>
      <c r="K1169" s="832" t="s">
        <v>3990</v>
      </c>
      <c r="L1169" s="835">
        <v>1704.6</v>
      </c>
      <c r="M1169" s="835">
        <v>3409.2</v>
      </c>
      <c r="N1169" s="832">
        <v>2</v>
      </c>
      <c r="O1169" s="836">
        <v>0.5</v>
      </c>
      <c r="P1169" s="835">
        <v>3409.2</v>
      </c>
      <c r="Q1169" s="837">
        <v>1</v>
      </c>
      <c r="R1169" s="832">
        <v>2</v>
      </c>
      <c r="S1169" s="837">
        <v>1</v>
      </c>
      <c r="T1169" s="836">
        <v>0.5</v>
      </c>
      <c r="U1169" s="838">
        <v>1</v>
      </c>
    </row>
    <row r="1170" spans="1:21" ht="14.4" customHeight="1" x14ac:dyDescent="0.3">
      <c r="A1170" s="831">
        <v>17</v>
      </c>
      <c r="B1170" s="832" t="s">
        <v>2428</v>
      </c>
      <c r="C1170" s="832" t="s">
        <v>2434</v>
      </c>
      <c r="D1170" s="833" t="s">
        <v>5256</v>
      </c>
      <c r="E1170" s="834" t="s">
        <v>2460</v>
      </c>
      <c r="F1170" s="832" t="s">
        <v>2429</v>
      </c>
      <c r="G1170" s="832" t="s">
        <v>2645</v>
      </c>
      <c r="H1170" s="832" t="s">
        <v>596</v>
      </c>
      <c r="I1170" s="832" t="s">
        <v>3896</v>
      </c>
      <c r="J1170" s="832" t="s">
        <v>3891</v>
      </c>
      <c r="K1170" s="832" t="s">
        <v>2648</v>
      </c>
      <c r="L1170" s="835">
        <v>73.81</v>
      </c>
      <c r="M1170" s="835">
        <v>369.05</v>
      </c>
      <c r="N1170" s="832">
        <v>5</v>
      </c>
      <c r="O1170" s="836">
        <v>0.5</v>
      </c>
      <c r="P1170" s="835">
        <v>369.05</v>
      </c>
      <c r="Q1170" s="837">
        <v>1</v>
      </c>
      <c r="R1170" s="832">
        <v>5</v>
      </c>
      <c r="S1170" s="837">
        <v>1</v>
      </c>
      <c r="T1170" s="836">
        <v>0.5</v>
      </c>
      <c r="U1170" s="838">
        <v>1</v>
      </c>
    </row>
    <row r="1171" spans="1:21" ht="14.4" customHeight="1" x14ac:dyDescent="0.3">
      <c r="A1171" s="831">
        <v>17</v>
      </c>
      <c r="B1171" s="832" t="s">
        <v>2428</v>
      </c>
      <c r="C1171" s="832" t="s">
        <v>2434</v>
      </c>
      <c r="D1171" s="833" t="s">
        <v>5256</v>
      </c>
      <c r="E1171" s="834" t="s">
        <v>2460</v>
      </c>
      <c r="F1171" s="832" t="s">
        <v>2429</v>
      </c>
      <c r="G1171" s="832" t="s">
        <v>2645</v>
      </c>
      <c r="H1171" s="832" t="s">
        <v>596</v>
      </c>
      <c r="I1171" s="832" t="s">
        <v>3991</v>
      </c>
      <c r="J1171" s="832" t="s">
        <v>2647</v>
      </c>
      <c r="K1171" s="832" t="s">
        <v>2473</v>
      </c>
      <c r="L1171" s="835">
        <v>295.22000000000003</v>
      </c>
      <c r="M1171" s="835">
        <v>590.44000000000005</v>
      </c>
      <c r="N1171" s="832">
        <v>2</v>
      </c>
      <c r="O1171" s="836">
        <v>0.5</v>
      </c>
      <c r="P1171" s="835">
        <v>590.44000000000005</v>
      </c>
      <c r="Q1171" s="837">
        <v>1</v>
      </c>
      <c r="R1171" s="832">
        <v>2</v>
      </c>
      <c r="S1171" s="837">
        <v>1</v>
      </c>
      <c r="T1171" s="836">
        <v>0.5</v>
      </c>
      <c r="U1171" s="838">
        <v>1</v>
      </c>
    </row>
    <row r="1172" spans="1:21" ht="14.4" customHeight="1" x14ac:dyDescent="0.3">
      <c r="A1172" s="831">
        <v>17</v>
      </c>
      <c r="B1172" s="832" t="s">
        <v>2428</v>
      </c>
      <c r="C1172" s="832" t="s">
        <v>2434</v>
      </c>
      <c r="D1172" s="833" t="s">
        <v>5256</v>
      </c>
      <c r="E1172" s="834" t="s">
        <v>2460</v>
      </c>
      <c r="F1172" s="832" t="s">
        <v>2429</v>
      </c>
      <c r="G1172" s="832" t="s">
        <v>2653</v>
      </c>
      <c r="H1172" s="832" t="s">
        <v>596</v>
      </c>
      <c r="I1172" s="832" t="s">
        <v>2656</v>
      </c>
      <c r="J1172" s="832" t="s">
        <v>1180</v>
      </c>
      <c r="K1172" s="832" t="s">
        <v>2657</v>
      </c>
      <c r="L1172" s="835">
        <v>52.75</v>
      </c>
      <c r="M1172" s="835">
        <v>52.75</v>
      </c>
      <c r="N1172" s="832">
        <v>1</v>
      </c>
      <c r="O1172" s="836">
        <v>0.5</v>
      </c>
      <c r="P1172" s="835">
        <v>52.75</v>
      </c>
      <c r="Q1172" s="837">
        <v>1</v>
      </c>
      <c r="R1172" s="832">
        <v>1</v>
      </c>
      <c r="S1172" s="837">
        <v>1</v>
      </c>
      <c r="T1172" s="836">
        <v>0.5</v>
      </c>
      <c r="U1172" s="838">
        <v>1</v>
      </c>
    </row>
    <row r="1173" spans="1:21" ht="14.4" customHeight="1" x14ac:dyDescent="0.3">
      <c r="A1173" s="831">
        <v>17</v>
      </c>
      <c r="B1173" s="832" t="s">
        <v>2428</v>
      </c>
      <c r="C1173" s="832" t="s">
        <v>2434</v>
      </c>
      <c r="D1173" s="833" t="s">
        <v>5256</v>
      </c>
      <c r="E1173" s="834" t="s">
        <v>2460</v>
      </c>
      <c r="F1173" s="832" t="s">
        <v>2429</v>
      </c>
      <c r="G1173" s="832" t="s">
        <v>2653</v>
      </c>
      <c r="H1173" s="832" t="s">
        <v>596</v>
      </c>
      <c r="I1173" s="832" t="s">
        <v>3351</v>
      </c>
      <c r="J1173" s="832" t="s">
        <v>1465</v>
      </c>
      <c r="K1173" s="832" t="s">
        <v>3352</v>
      </c>
      <c r="L1173" s="835">
        <v>0</v>
      </c>
      <c r="M1173" s="835">
        <v>0</v>
      </c>
      <c r="N1173" s="832">
        <v>2</v>
      </c>
      <c r="O1173" s="836">
        <v>1</v>
      </c>
      <c r="P1173" s="835">
        <v>0</v>
      </c>
      <c r="Q1173" s="837"/>
      <c r="R1173" s="832">
        <v>2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17</v>
      </c>
      <c r="B1174" s="832" t="s">
        <v>2428</v>
      </c>
      <c r="C1174" s="832" t="s">
        <v>2434</v>
      </c>
      <c r="D1174" s="833" t="s">
        <v>5256</v>
      </c>
      <c r="E1174" s="834" t="s">
        <v>2460</v>
      </c>
      <c r="F1174" s="832" t="s">
        <v>2429</v>
      </c>
      <c r="G1174" s="832" t="s">
        <v>2653</v>
      </c>
      <c r="H1174" s="832" t="s">
        <v>596</v>
      </c>
      <c r="I1174" s="832" t="s">
        <v>2658</v>
      </c>
      <c r="J1174" s="832" t="s">
        <v>2659</v>
      </c>
      <c r="K1174" s="832" t="s">
        <v>2660</v>
      </c>
      <c r="L1174" s="835">
        <v>52.75</v>
      </c>
      <c r="M1174" s="835">
        <v>211</v>
      </c>
      <c r="N1174" s="832">
        <v>4</v>
      </c>
      <c r="O1174" s="836">
        <v>3.5</v>
      </c>
      <c r="P1174" s="835">
        <v>211</v>
      </c>
      <c r="Q1174" s="837">
        <v>1</v>
      </c>
      <c r="R1174" s="832">
        <v>4</v>
      </c>
      <c r="S1174" s="837">
        <v>1</v>
      </c>
      <c r="T1174" s="836">
        <v>3.5</v>
      </c>
      <c r="U1174" s="838">
        <v>1</v>
      </c>
    </row>
    <row r="1175" spans="1:21" ht="14.4" customHeight="1" x14ac:dyDescent="0.3">
      <c r="A1175" s="831">
        <v>17</v>
      </c>
      <c r="B1175" s="832" t="s">
        <v>2428</v>
      </c>
      <c r="C1175" s="832" t="s">
        <v>2434</v>
      </c>
      <c r="D1175" s="833" t="s">
        <v>5256</v>
      </c>
      <c r="E1175" s="834" t="s">
        <v>2460</v>
      </c>
      <c r="F1175" s="832" t="s">
        <v>2429</v>
      </c>
      <c r="G1175" s="832" t="s">
        <v>2653</v>
      </c>
      <c r="H1175" s="832" t="s">
        <v>596</v>
      </c>
      <c r="I1175" s="832" t="s">
        <v>2661</v>
      </c>
      <c r="J1175" s="832" t="s">
        <v>660</v>
      </c>
      <c r="K1175" s="832" t="s">
        <v>1121</v>
      </c>
      <c r="L1175" s="835">
        <v>58.62</v>
      </c>
      <c r="M1175" s="835">
        <v>117.24</v>
      </c>
      <c r="N1175" s="832">
        <v>2</v>
      </c>
      <c r="O1175" s="836">
        <v>1</v>
      </c>
      <c r="P1175" s="835">
        <v>117.24</v>
      </c>
      <c r="Q1175" s="837">
        <v>1</v>
      </c>
      <c r="R1175" s="832">
        <v>2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17</v>
      </c>
      <c r="B1176" s="832" t="s">
        <v>2428</v>
      </c>
      <c r="C1176" s="832" t="s">
        <v>2434</v>
      </c>
      <c r="D1176" s="833" t="s">
        <v>5256</v>
      </c>
      <c r="E1176" s="834" t="s">
        <v>2460</v>
      </c>
      <c r="F1176" s="832" t="s">
        <v>2429</v>
      </c>
      <c r="G1176" s="832" t="s">
        <v>2653</v>
      </c>
      <c r="H1176" s="832" t="s">
        <v>596</v>
      </c>
      <c r="I1176" s="832" t="s">
        <v>3663</v>
      </c>
      <c r="J1176" s="832" t="s">
        <v>668</v>
      </c>
      <c r="K1176" s="832" t="s">
        <v>3352</v>
      </c>
      <c r="L1176" s="835">
        <v>0</v>
      </c>
      <c r="M1176" s="835">
        <v>0</v>
      </c>
      <c r="N1176" s="832">
        <v>1</v>
      </c>
      <c r="O1176" s="836">
        <v>0.5</v>
      </c>
      <c r="P1176" s="835">
        <v>0</v>
      </c>
      <c r="Q1176" s="837"/>
      <c r="R1176" s="832">
        <v>1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17</v>
      </c>
      <c r="B1177" s="832" t="s">
        <v>2428</v>
      </c>
      <c r="C1177" s="832" t="s">
        <v>2434</v>
      </c>
      <c r="D1177" s="833" t="s">
        <v>5256</v>
      </c>
      <c r="E1177" s="834" t="s">
        <v>2460</v>
      </c>
      <c r="F1177" s="832" t="s">
        <v>2429</v>
      </c>
      <c r="G1177" s="832" t="s">
        <v>2673</v>
      </c>
      <c r="H1177" s="832" t="s">
        <v>649</v>
      </c>
      <c r="I1177" s="832" t="s">
        <v>2202</v>
      </c>
      <c r="J1177" s="832" t="s">
        <v>2088</v>
      </c>
      <c r="K1177" s="832" t="s">
        <v>2203</v>
      </c>
      <c r="L1177" s="835">
        <v>516.71</v>
      </c>
      <c r="M1177" s="835">
        <v>2066.84</v>
      </c>
      <c r="N1177" s="832">
        <v>4</v>
      </c>
      <c r="O1177" s="836">
        <v>1</v>
      </c>
      <c r="P1177" s="835">
        <v>1033.42</v>
      </c>
      <c r="Q1177" s="837">
        <v>0.5</v>
      </c>
      <c r="R1177" s="832">
        <v>2</v>
      </c>
      <c r="S1177" s="837">
        <v>0.5</v>
      </c>
      <c r="T1177" s="836">
        <v>0.5</v>
      </c>
      <c r="U1177" s="838">
        <v>0.5</v>
      </c>
    </row>
    <row r="1178" spans="1:21" ht="14.4" customHeight="1" x14ac:dyDescent="0.3">
      <c r="A1178" s="831">
        <v>17</v>
      </c>
      <c r="B1178" s="832" t="s">
        <v>2428</v>
      </c>
      <c r="C1178" s="832" t="s">
        <v>2434</v>
      </c>
      <c r="D1178" s="833" t="s">
        <v>5256</v>
      </c>
      <c r="E1178" s="834" t="s">
        <v>2460</v>
      </c>
      <c r="F1178" s="832" t="s">
        <v>2429</v>
      </c>
      <c r="G1178" s="832" t="s">
        <v>2673</v>
      </c>
      <c r="H1178" s="832" t="s">
        <v>649</v>
      </c>
      <c r="I1178" s="832" t="s">
        <v>2087</v>
      </c>
      <c r="J1178" s="832" t="s">
        <v>2088</v>
      </c>
      <c r="K1178" s="832" t="s">
        <v>2089</v>
      </c>
      <c r="L1178" s="835">
        <v>110.73</v>
      </c>
      <c r="M1178" s="835">
        <v>221.46</v>
      </c>
      <c r="N1178" s="832">
        <v>2</v>
      </c>
      <c r="O1178" s="836">
        <v>1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17</v>
      </c>
      <c r="B1179" s="832" t="s">
        <v>2428</v>
      </c>
      <c r="C1179" s="832" t="s">
        <v>2434</v>
      </c>
      <c r="D1179" s="833" t="s">
        <v>5256</v>
      </c>
      <c r="E1179" s="834" t="s">
        <v>2460</v>
      </c>
      <c r="F1179" s="832" t="s">
        <v>2429</v>
      </c>
      <c r="G1179" s="832" t="s">
        <v>2676</v>
      </c>
      <c r="H1179" s="832" t="s">
        <v>649</v>
      </c>
      <c r="I1179" s="832" t="s">
        <v>2091</v>
      </c>
      <c r="J1179" s="832" t="s">
        <v>2092</v>
      </c>
      <c r="K1179" s="832" t="s">
        <v>2093</v>
      </c>
      <c r="L1179" s="835">
        <v>910.2</v>
      </c>
      <c r="M1179" s="835">
        <v>1820.4</v>
      </c>
      <c r="N1179" s="832">
        <v>2</v>
      </c>
      <c r="O1179" s="836">
        <v>0.5</v>
      </c>
      <c r="P1179" s="835">
        <v>1820.4</v>
      </c>
      <c r="Q1179" s="837">
        <v>1</v>
      </c>
      <c r="R1179" s="832">
        <v>2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17</v>
      </c>
      <c r="B1180" s="832" t="s">
        <v>2428</v>
      </c>
      <c r="C1180" s="832" t="s">
        <v>2434</v>
      </c>
      <c r="D1180" s="833" t="s">
        <v>5256</v>
      </c>
      <c r="E1180" s="834" t="s">
        <v>2460</v>
      </c>
      <c r="F1180" s="832" t="s">
        <v>2429</v>
      </c>
      <c r="G1180" s="832" t="s">
        <v>2676</v>
      </c>
      <c r="H1180" s="832" t="s">
        <v>596</v>
      </c>
      <c r="I1180" s="832" t="s">
        <v>2677</v>
      </c>
      <c r="J1180" s="832" t="s">
        <v>2097</v>
      </c>
      <c r="K1180" s="832" t="s">
        <v>2093</v>
      </c>
      <c r="L1180" s="835">
        <v>910.2</v>
      </c>
      <c r="M1180" s="835">
        <v>2730.6000000000004</v>
      </c>
      <c r="N1180" s="832">
        <v>3</v>
      </c>
      <c r="O1180" s="836">
        <v>0.5</v>
      </c>
      <c r="P1180" s="835">
        <v>2730.6000000000004</v>
      </c>
      <c r="Q1180" s="837">
        <v>1</v>
      </c>
      <c r="R1180" s="832">
        <v>3</v>
      </c>
      <c r="S1180" s="837">
        <v>1</v>
      </c>
      <c r="T1180" s="836">
        <v>0.5</v>
      </c>
      <c r="U1180" s="838">
        <v>1</v>
      </c>
    </row>
    <row r="1181" spans="1:21" ht="14.4" customHeight="1" x14ac:dyDescent="0.3">
      <c r="A1181" s="831">
        <v>17</v>
      </c>
      <c r="B1181" s="832" t="s">
        <v>2428</v>
      </c>
      <c r="C1181" s="832" t="s">
        <v>2434</v>
      </c>
      <c r="D1181" s="833" t="s">
        <v>5256</v>
      </c>
      <c r="E1181" s="834" t="s">
        <v>2460</v>
      </c>
      <c r="F1181" s="832" t="s">
        <v>2429</v>
      </c>
      <c r="G1181" s="832" t="s">
        <v>2676</v>
      </c>
      <c r="H1181" s="832" t="s">
        <v>596</v>
      </c>
      <c r="I1181" s="832" t="s">
        <v>2678</v>
      </c>
      <c r="J1181" s="832" t="s">
        <v>2679</v>
      </c>
      <c r="K1181" s="832" t="s">
        <v>2093</v>
      </c>
      <c r="L1181" s="835">
        <v>910.2</v>
      </c>
      <c r="M1181" s="835">
        <v>2730.6000000000004</v>
      </c>
      <c r="N1181" s="832">
        <v>3</v>
      </c>
      <c r="O1181" s="836">
        <v>1.5</v>
      </c>
      <c r="P1181" s="835">
        <v>910.2</v>
      </c>
      <c r="Q1181" s="837">
        <v>0.33333333333333331</v>
      </c>
      <c r="R1181" s="832">
        <v>1</v>
      </c>
      <c r="S1181" s="837">
        <v>0.33333333333333331</v>
      </c>
      <c r="T1181" s="836">
        <v>0.5</v>
      </c>
      <c r="U1181" s="838">
        <v>0.33333333333333331</v>
      </c>
    </row>
    <row r="1182" spans="1:21" ht="14.4" customHeight="1" x14ac:dyDescent="0.3">
      <c r="A1182" s="831">
        <v>17</v>
      </c>
      <c r="B1182" s="832" t="s">
        <v>2428</v>
      </c>
      <c r="C1182" s="832" t="s">
        <v>2434</v>
      </c>
      <c r="D1182" s="833" t="s">
        <v>5256</v>
      </c>
      <c r="E1182" s="834" t="s">
        <v>2460</v>
      </c>
      <c r="F1182" s="832" t="s">
        <v>2429</v>
      </c>
      <c r="G1182" s="832" t="s">
        <v>2680</v>
      </c>
      <c r="H1182" s="832" t="s">
        <v>596</v>
      </c>
      <c r="I1182" s="832" t="s">
        <v>3992</v>
      </c>
      <c r="J1182" s="832" t="s">
        <v>3993</v>
      </c>
      <c r="K1182" s="832" t="s">
        <v>3994</v>
      </c>
      <c r="L1182" s="835">
        <v>140.96</v>
      </c>
      <c r="M1182" s="835">
        <v>140.96</v>
      </c>
      <c r="N1182" s="832">
        <v>1</v>
      </c>
      <c r="O1182" s="836">
        <v>1</v>
      </c>
      <c r="P1182" s="835">
        <v>140.96</v>
      </c>
      <c r="Q1182" s="837">
        <v>1</v>
      </c>
      <c r="R1182" s="832">
        <v>1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17</v>
      </c>
      <c r="B1183" s="832" t="s">
        <v>2428</v>
      </c>
      <c r="C1183" s="832" t="s">
        <v>2434</v>
      </c>
      <c r="D1183" s="833" t="s">
        <v>5256</v>
      </c>
      <c r="E1183" s="834" t="s">
        <v>2460</v>
      </c>
      <c r="F1183" s="832" t="s">
        <v>2429</v>
      </c>
      <c r="G1183" s="832" t="s">
        <v>3362</v>
      </c>
      <c r="H1183" s="832" t="s">
        <v>596</v>
      </c>
      <c r="I1183" s="832" t="s">
        <v>3363</v>
      </c>
      <c r="J1183" s="832" t="s">
        <v>3364</v>
      </c>
      <c r="K1183" s="832" t="s">
        <v>2954</v>
      </c>
      <c r="L1183" s="835">
        <v>1228</v>
      </c>
      <c r="M1183" s="835">
        <v>2456</v>
      </c>
      <c r="N1183" s="832">
        <v>2</v>
      </c>
      <c r="O1183" s="836">
        <v>0.5</v>
      </c>
      <c r="P1183" s="835">
        <v>2456</v>
      </c>
      <c r="Q1183" s="837">
        <v>1</v>
      </c>
      <c r="R1183" s="832">
        <v>2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17</v>
      </c>
      <c r="B1184" s="832" t="s">
        <v>2428</v>
      </c>
      <c r="C1184" s="832" t="s">
        <v>2434</v>
      </c>
      <c r="D1184" s="833" t="s">
        <v>5256</v>
      </c>
      <c r="E1184" s="834" t="s">
        <v>2460</v>
      </c>
      <c r="F1184" s="832" t="s">
        <v>2429</v>
      </c>
      <c r="G1184" s="832" t="s">
        <v>3362</v>
      </c>
      <c r="H1184" s="832" t="s">
        <v>596</v>
      </c>
      <c r="I1184" s="832" t="s">
        <v>3365</v>
      </c>
      <c r="J1184" s="832" t="s">
        <v>3364</v>
      </c>
      <c r="K1184" s="832" t="s">
        <v>3342</v>
      </c>
      <c r="L1184" s="835">
        <v>1228</v>
      </c>
      <c r="M1184" s="835">
        <v>6140</v>
      </c>
      <c r="N1184" s="832">
        <v>5</v>
      </c>
      <c r="O1184" s="836">
        <v>1.5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17</v>
      </c>
      <c r="B1185" s="832" t="s">
        <v>2428</v>
      </c>
      <c r="C1185" s="832" t="s">
        <v>2434</v>
      </c>
      <c r="D1185" s="833" t="s">
        <v>5256</v>
      </c>
      <c r="E1185" s="834" t="s">
        <v>2460</v>
      </c>
      <c r="F1185" s="832" t="s">
        <v>2429</v>
      </c>
      <c r="G1185" s="832" t="s">
        <v>3362</v>
      </c>
      <c r="H1185" s="832" t="s">
        <v>596</v>
      </c>
      <c r="I1185" s="832" t="s">
        <v>3822</v>
      </c>
      <c r="J1185" s="832" t="s">
        <v>3364</v>
      </c>
      <c r="K1185" s="832" t="s">
        <v>3823</v>
      </c>
      <c r="L1185" s="835">
        <v>4298.01</v>
      </c>
      <c r="M1185" s="835">
        <v>17192.04</v>
      </c>
      <c r="N1185" s="832">
        <v>4</v>
      </c>
      <c r="O1185" s="836">
        <v>2.5</v>
      </c>
      <c r="P1185" s="835">
        <v>12894.03</v>
      </c>
      <c r="Q1185" s="837">
        <v>0.75</v>
      </c>
      <c r="R1185" s="832">
        <v>3</v>
      </c>
      <c r="S1185" s="837">
        <v>0.75</v>
      </c>
      <c r="T1185" s="836">
        <v>2</v>
      </c>
      <c r="U1185" s="838">
        <v>0.8</v>
      </c>
    </row>
    <row r="1186" spans="1:21" ht="14.4" customHeight="1" x14ac:dyDescent="0.3">
      <c r="A1186" s="831">
        <v>17</v>
      </c>
      <c r="B1186" s="832" t="s">
        <v>2428</v>
      </c>
      <c r="C1186" s="832" t="s">
        <v>2434</v>
      </c>
      <c r="D1186" s="833" t="s">
        <v>5256</v>
      </c>
      <c r="E1186" s="834" t="s">
        <v>2460</v>
      </c>
      <c r="F1186" s="832" t="s">
        <v>2429</v>
      </c>
      <c r="G1186" s="832" t="s">
        <v>3362</v>
      </c>
      <c r="H1186" s="832" t="s">
        <v>596</v>
      </c>
      <c r="I1186" s="832" t="s">
        <v>3995</v>
      </c>
      <c r="J1186" s="832" t="s">
        <v>3996</v>
      </c>
      <c r="K1186" s="832" t="s">
        <v>3997</v>
      </c>
      <c r="L1186" s="835">
        <v>2456.0100000000002</v>
      </c>
      <c r="M1186" s="835">
        <v>4912.0200000000004</v>
      </c>
      <c r="N1186" s="832">
        <v>2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17</v>
      </c>
      <c r="B1187" s="832" t="s">
        <v>2428</v>
      </c>
      <c r="C1187" s="832" t="s">
        <v>2434</v>
      </c>
      <c r="D1187" s="833" t="s">
        <v>5256</v>
      </c>
      <c r="E1187" s="834" t="s">
        <v>2460</v>
      </c>
      <c r="F1187" s="832" t="s">
        <v>2429</v>
      </c>
      <c r="G1187" s="832" t="s">
        <v>3368</v>
      </c>
      <c r="H1187" s="832" t="s">
        <v>596</v>
      </c>
      <c r="I1187" s="832" t="s">
        <v>3369</v>
      </c>
      <c r="J1187" s="832" t="s">
        <v>3370</v>
      </c>
      <c r="K1187" s="832" t="s">
        <v>3371</v>
      </c>
      <c r="L1187" s="835">
        <v>0</v>
      </c>
      <c r="M1187" s="835">
        <v>0</v>
      </c>
      <c r="N1187" s="832">
        <v>10</v>
      </c>
      <c r="O1187" s="836">
        <v>3</v>
      </c>
      <c r="P1187" s="835">
        <v>0</v>
      </c>
      <c r="Q1187" s="837"/>
      <c r="R1187" s="832">
        <v>6</v>
      </c>
      <c r="S1187" s="837">
        <v>0.6</v>
      </c>
      <c r="T1187" s="836">
        <v>2</v>
      </c>
      <c r="U1187" s="838">
        <v>0.66666666666666663</v>
      </c>
    </row>
    <row r="1188" spans="1:21" ht="14.4" customHeight="1" x14ac:dyDescent="0.3">
      <c r="A1188" s="831">
        <v>17</v>
      </c>
      <c r="B1188" s="832" t="s">
        <v>2428</v>
      </c>
      <c r="C1188" s="832" t="s">
        <v>2434</v>
      </c>
      <c r="D1188" s="833" t="s">
        <v>5256</v>
      </c>
      <c r="E1188" s="834" t="s">
        <v>2460</v>
      </c>
      <c r="F1188" s="832" t="s">
        <v>2429</v>
      </c>
      <c r="G1188" s="832" t="s">
        <v>3368</v>
      </c>
      <c r="H1188" s="832" t="s">
        <v>596</v>
      </c>
      <c r="I1188" s="832" t="s">
        <v>3904</v>
      </c>
      <c r="J1188" s="832" t="s">
        <v>3370</v>
      </c>
      <c r="K1188" s="832" t="s">
        <v>3905</v>
      </c>
      <c r="L1188" s="835">
        <v>0</v>
      </c>
      <c r="M1188" s="835">
        <v>0</v>
      </c>
      <c r="N1188" s="832">
        <v>3</v>
      </c>
      <c r="O1188" s="836">
        <v>1</v>
      </c>
      <c r="P1188" s="835">
        <v>0</v>
      </c>
      <c r="Q1188" s="837"/>
      <c r="R1188" s="832">
        <v>3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17</v>
      </c>
      <c r="B1189" s="832" t="s">
        <v>2428</v>
      </c>
      <c r="C1189" s="832" t="s">
        <v>2434</v>
      </c>
      <c r="D1189" s="833" t="s">
        <v>5256</v>
      </c>
      <c r="E1189" s="834" t="s">
        <v>2460</v>
      </c>
      <c r="F1189" s="832" t="s">
        <v>2429</v>
      </c>
      <c r="G1189" s="832" t="s">
        <v>3051</v>
      </c>
      <c r="H1189" s="832" t="s">
        <v>649</v>
      </c>
      <c r="I1189" s="832" t="s">
        <v>2123</v>
      </c>
      <c r="J1189" s="832" t="s">
        <v>2124</v>
      </c>
      <c r="K1189" s="832" t="s">
        <v>2125</v>
      </c>
      <c r="L1189" s="835">
        <v>161.06</v>
      </c>
      <c r="M1189" s="835">
        <v>483.18</v>
      </c>
      <c r="N1189" s="832">
        <v>3</v>
      </c>
      <c r="O1189" s="836">
        <v>0.5</v>
      </c>
      <c r="P1189" s="835">
        <v>483.18</v>
      </c>
      <c r="Q1189" s="837">
        <v>1</v>
      </c>
      <c r="R1189" s="832">
        <v>3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17</v>
      </c>
      <c r="B1190" s="832" t="s">
        <v>2428</v>
      </c>
      <c r="C1190" s="832" t="s">
        <v>2434</v>
      </c>
      <c r="D1190" s="833" t="s">
        <v>5256</v>
      </c>
      <c r="E1190" s="834" t="s">
        <v>2460</v>
      </c>
      <c r="F1190" s="832" t="s">
        <v>2429</v>
      </c>
      <c r="G1190" s="832" t="s">
        <v>3051</v>
      </c>
      <c r="H1190" s="832" t="s">
        <v>596</v>
      </c>
      <c r="I1190" s="832" t="s">
        <v>3998</v>
      </c>
      <c r="J1190" s="832" t="s">
        <v>3373</v>
      </c>
      <c r="K1190" s="832" t="s">
        <v>3999</v>
      </c>
      <c r="L1190" s="835">
        <v>483.17</v>
      </c>
      <c r="M1190" s="835">
        <v>483.17</v>
      </c>
      <c r="N1190" s="832">
        <v>1</v>
      </c>
      <c r="O1190" s="836">
        <v>0.5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17</v>
      </c>
      <c r="B1191" s="832" t="s">
        <v>2428</v>
      </c>
      <c r="C1191" s="832" t="s">
        <v>2434</v>
      </c>
      <c r="D1191" s="833" t="s">
        <v>5256</v>
      </c>
      <c r="E1191" s="834" t="s">
        <v>2460</v>
      </c>
      <c r="F1191" s="832" t="s">
        <v>2429</v>
      </c>
      <c r="G1191" s="832" t="s">
        <v>2706</v>
      </c>
      <c r="H1191" s="832" t="s">
        <v>596</v>
      </c>
      <c r="I1191" s="832" t="s">
        <v>2707</v>
      </c>
      <c r="J1191" s="832" t="s">
        <v>670</v>
      </c>
      <c r="K1191" s="832" t="s">
        <v>2708</v>
      </c>
      <c r="L1191" s="835">
        <v>35.25</v>
      </c>
      <c r="M1191" s="835">
        <v>105.75</v>
      </c>
      <c r="N1191" s="832">
        <v>3</v>
      </c>
      <c r="O1191" s="836">
        <v>1.5</v>
      </c>
      <c r="P1191" s="835">
        <v>70.5</v>
      </c>
      <c r="Q1191" s="837">
        <v>0.66666666666666663</v>
      </c>
      <c r="R1191" s="832">
        <v>2</v>
      </c>
      <c r="S1191" s="837">
        <v>0.66666666666666663</v>
      </c>
      <c r="T1191" s="836">
        <v>0.5</v>
      </c>
      <c r="U1191" s="838">
        <v>0.33333333333333331</v>
      </c>
    </row>
    <row r="1192" spans="1:21" ht="14.4" customHeight="1" x14ac:dyDescent="0.3">
      <c r="A1192" s="831">
        <v>17</v>
      </c>
      <c r="B1192" s="832" t="s">
        <v>2428</v>
      </c>
      <c r="C1192" s="832" t="s">
        <v>2434</v>
      </c>
      <c r="D1192" s="833" t="s">
        <v>5256</v>
      </c>
      <c r="E1192" s="834" t="s">
        <v>2460</v>
      </c>
      <c r="F1192" s="832" t="s">
        <v>2429</v>
      </c>
      <c r="G1192" s="832" t="s">
        <v>2706</v>
      </c>
      <c r="H1192" s="832" t="s">
        <v>596</v>
      </c>
      <c r="I1192" s="832" t="s">
        <v>2709</v>
      </c>
      <c r="J1192" s="832" t="s">
        <v>670</v>
      </c>
      <c r="K1192" s="832" t="s">
        <v>2710</v>
      </c>
      <c r="L1192" s="835">
        <v>35.25</v>
      </c>
      <c r="M1192" s="835">
        <v>105.75</v>
      </c>
      <c r="N1192" s="832">
        <v>3</v>
      </c>
      <c r="O1192" s="836">
        <v>2</v>
      </c>
      <c r="P1192" s="835">
        <v>105.75</v>
      </c>
      <c r="Q1192" s="837">
        <v>1</v>
      </c>
      <c r="R1192" s="832">
        <v>3</v>
      </c>
      <c r="S1192" s="837">
        <v>1</v>
      </c>
      <c r="T1192" s="836">
        <v>2</v>
      </c>
      <c r="U1192" s="838">
        <v>1</v>
      </c>
    </row>
    <row r="1193" spans="1:21" ht="14.4" customHeight="1" x14ac:dyDescent="0.3">
      <c r="A1193" s="831">
        <v>17</v>
      </c>
      <c r="B1193" s="832" t="s">
        <v>2428</v>
      </c>
      <c r="C1193" s="832" t="s">
        <v>2434</v>
      </c>
      <c r="D1193" s="833" t="s">
        <v>5256</v>
      </c>
      <c r="E1193" s="834" t="s">
        <v>2460</v>
      </c>
      <c r="F1193" s="832" t="s">
        <v>2429</v>
      </c>
      <c r="G1193" s="832" t="s">
        <v>2706</v>
      </c>
      <c r="H1193" s="832" t="s">
        <v>596</v>
      </c>
      <c r="I1193" s="832" t="s">
        <v>2711</v>
      </c>
      <c r="J1193" s="832" t="s">
        <v>2712</v>
      </c>
      <c r="K1193" s="832" t="s">
        <v>2713</v>
      </c>
      <c r="L1193" s="835">
        <v>35.25</v>
      </c>
      <c r="M1193" s="835">
        <v>141</v>
      </c>
      <c r="N1193" s="832">
        <v>4</v>
      </c>
      <c r="O1193" s="836">
        <v>2.5</v>
      </c>
      <c r="P1193" s="835">
        <v>141</v>
      </c>
      <c r="Q1193" s="837">
        <v>1</v>
      </c>
      <c r="R1193" s="832">
        <v>4</v>
      </c>
      <c r="S1193" s="837">
        <v>1</v>
      </c>
      <c r="T1193" s="836">
        <v>2.5</v>
      </c>
      <c r="U1193" s="838">
        <v>1</v>
      </c>
    </row>
    <row r="1194" spans="1:21" ht="14.4" customHeight="1" x14ac:dyDescent="0.3">
      <c r="A1194" s="831">
        <v>17</v>
      </c>
      <c r="B1194" s="832" t="s">
        <v>2428</v>
      </c>
      <c r="C1194" s="832" t="s">
        <v>2434</v>
      </c>
      <c r="D1194" s="833" t="s">
        <v>5256</v>
      </c>
      <c r="E1194" s="834" t="s">
        <v>2460</v>
      </c>
      <c r="F1194" s="832" t="s">
        <v>2429</v>
      </c>
      <c r="G1194" s="832" t="s">
        <v>3058</v>
      </c>
      <c r="H1194" s="832" t="s">
        <v>596</v>
      </c>
      <c r="I1194" s="832" t="s">
        <v>3059</v>
      </c>
      <c r="J1194" s="832" t="s">
        <v>3060</v>
      </c>
      <c r="K1194" s="832" t="s">
        <v>2998</v>
      </c>
      <c r="L1194" s="835">
        <v>18.809999999999999</v>
      </c>
      <c r="M1194" s="835">
        <v>18.809999999999999</v>
      </c>
      <c r="N1194" s="832">
        <v>1</v>
      </c>
      <c r="O1194" s="836">
        <v>0.5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17</v>
      </c>
      <c r="B1195" s="832" t="s">
        <v>2428</v>
      </c>
      <c r="C1195" s="832" t="s">
        <v>2434</v>
      </c>
      <c r="D1195" s="833" t="s">
        <v>5256</v>
      </c>
      <c r="E1195" s="834" t="s">
        <v>2460</v>
      </c>
      <c r="F1195" s="832" t="s">
        <v>2429</v>
      </c>
      <c r="G1195" s="832" t="s">
        <v>2725</v>
      </c>
      <c r="H1195" s="832" t="s">
        <v>596</v>
      </c>
      <c r="I1195" s="832" t="s">
        <v>4000</v>
      </c>
      <c r="J1195" s="832" t="s">
        <v>4001</v>
      </c>
      <c r="K1195" s="832" t="s">
        <v>4002</v>
      </c>
      <c r="L1195" s="835">
        <v>56.45</v>
      </c>
      <c r="M1195" s="835">
        <v>56.45</v>
      </c>
      <c r="N1195" s="832">
        <v>1</v>
      </c>
      <c r="O1195" s="836">
        <v>1</v>
      </c>
      <c r="P1195" s="835">
        <v>56.45</v>
      </c>
      <c r="Q1195" s="837">
        <v>1</v>
      </c>
      <c r="R1195" s="832">
        <v>1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17</v>
      </c>
      <c r="B1196" s="832" t="s">
        <v>2428</v>
      </c>
      <c r="C1196" s="832" t="s">
        <v>2434</v>
      </c>
      <c r="D1196" s="833" t="s">
        <v>5256</v>
      </c>
      <c r="E1196" s="834" t="s">
        <v>2460</v>
      </c>
      <c r="F1196" s="832" t="s">
        <v>2429</v>
      </c>
      <c r="G1196" s="832" t="s">
        <v>2736</v>
      </c>
      <c r="H1196" s="832" t="s">
        <v>596</v>
      </c>
      <c r="I1196" s="832" t="s">
        <v>2737</v>
      </c>
      <c r="J1196" s="832" t="s">
        <v>2738</v>
      </c>
      <c r="K1196" s="832" t="s">
        <v>2739</v>
      </c>
      <c r="L1196" s="835">
        <v>304.43</v>
      </c>
      <c r="M1196" s="835">
        <v>913.29</v>
      </c>
      <c r="N1196" s="832">
        <v>3</v>
      </c>
      <c r="O1196" s="836">
        <v>1</v>
      </c>
      <c r="P1196" s="835">
        <v>913.29</v>
      </c>
      <c r="Q1196" s="837">
        <v>1</v>
      </c>
      <c r="R1196" s="832">
        <v>3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17</v>
      </c>
      <c r="B1197" s="832" t="s">
        <v>2428</v>
      </c>
      <c r="C1197" s="832" t="s">
        <v>2434</v>
      </c>
      <c r="D1197" s="833" t="s">
        <v>5256</v>
      </c>
      <c r="E1197" s="834" t="s">
        <v>2460</v>
      </c>
      <c r="F1197" s="832" t="s">
        <v>2429</v>
      </c>
      <c r="G1197" s="832" t="s">
        <v>2736</v>
      </c>
      <c r="H1197" s="832" t="s">
        <v>596</v>
      </c>
      <c r="I1197" s="832" t="s">
        <v>3259</v>
      </c>
      <c r="J1197" s="832" t="s">
        <v>2738</v>
      </c>
      <c r="K1197" s="832" t="s">
        <v>3260</v>
      </c>
      <c r="L1197" s="835">
        <v>1183.8900000000001</v>
      </c>
      <c r="M1197" s="835">
        <v>22493.91</v>
      </c>
      <c r="N1197" s="832">
        <v>19</v>
      </c>
      <c r="O1197" s="836">
        <v>4.5</v>
      </c>
      <c r="P1197" s="835">
        <v>13022.79</v>
      </c>
      <c r="Q1197" s="837">
        <v>0.57894736842105265</v>
      </c>
      <c r="R1197" s="832">
        <v>11</v>
      </c>
      <c r="S1197" s="837">
        <v>0.57894736842105265</v>
      </c>
      <c r="T1197" s="836">
        <v>2</v>
      </c>
      <c r="U1197" s="838">
        <v>0.44444444444444442</v>
      </c>
    </row>
    <row r="1198" spans="1:21" ht="14.4" customHeight="1" x14ac:dyDescent="0.3">
      <c r="A1198" s="831">
        <v>17</v>
      </c>
      <c r="B1198" s="832" t="s">
        <v>2428</v>
      </c>
      <c r="C1198" s="832" t="s">
        <v>2434</v>
      </c>
      <c r="D1198" s="833" t="s">
        <v>5256</v>
      </c>
      <c r="E1198" s="834" t="s">
        <v>2460</v>
      </c>
      <c r="F1198" s="832" t="s">
        <v>2429</v>
      </c>
      <c r="G1198" s="832" t="s">
        <v>2736</v>
      </c>
      <c r="H1198" s="832" t="s">
        <v>596</v>
      </c>
      <c r="I1198" s="832" t="s">
        <v>3387</v>
      </c>
      <c r="J1198" s="832" t="s">
        <v>2216</v>
      </c>
      <c r="K1198" s="832" t="s">
        <v>3388</v>
      </c>
      <c r="L1198" s="835">
        <v>1065.5</v>
      </c>
      <c r="M1198" s="835">
        <v>3196.5</v>
      </c>
      <c r="N1198" s="832">
        <v>3</v>
      </c>
      <c r="O1198" s="836">
        <v>1</v>
      </c>
      <c r="P1198" s="835">
        <v>3196.5</v>
      </c>
      <c r="Q1198" s="837">
        <v>1</v>
      </c>
      <c r="R1198" s="832">
        <v>3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17</v>
      </c>
      <c r="B1199" s="832" t="s">
        <v>2428</v>
      </c>
      <c r="C1199" s="832" t="s">
        <v>2434</v>
      </c>
      <c r="D1199" s="833" t="s">
        <v>5256</v>
      </c>
      <c r="E1199" s="834" t="s">
        <v>2460</v>
      </c>
      <c r="F1199" s="832" t="s">
        <v>2429</v>
      </c>
      <c r="G1199" s="832" t="s">
        <v>2736</v>
      </c>
      <c r="H1199" s="832" t="s">
        <v>596</v>
      </c>
      <c r="I1199" s="832" t="s">
        <v>3393</v>
      </c>
      <c r="J1199" s="832" t="s">
        <v>2216</v>
      </c>
      <c r="K1199" s="832" t="s">
        <v>3394</v>
      </c>
      <c r="L1199" s="835">
        <v>532.75</v>
      </c>
      <c r="M1199" s="835">
        <v>1598.25</v>
      </c>
      <c r="N1199" s="832">
        <v>3</v>
      </c>
      <c r="O1199" s="836">
        <v>1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17</v>
      </c>
      <c r="B1200" s="832" t="s">
        <v>2428</v>
      </c>
      <c r="C1200" s="832" t="s">
        <v>2434</v>
      </c>
      <c r="D1200" s="833" t="s">
        <v>5256</v>
      </c>
      <c r="E1200" s="834" t="s">
        <v>2460</v>
      </c>
      <c r="F1200" s="832" t="s">
        <v>2429</v>
      </c>
      <c r="G1200" s="832" t="s">
        <v>2736</v>
      </c>
      <c r="H1200" s="832" t="s">
        <v>596</v>
      </c>
      <c r="I1200" s="832" t="s">
        <v>3395</v>
      </c>
      <c r="J1200" s="832" t="s">
        <v>2216</v>
      </c>
      <c r="K1200" s="832" t="s">
        <v>3396</v>
      </c>
      <c r="L1200" s="835">
        <v>3551.67</v>
      </c>
      <c r="M1200" s="835">
        <v>7103.34</v>
      </c>
      <c r="N1200" s="832">
        <v>2</v>
      </c>
      <c r="O1200" s="836">
        <v>1.5</v>
      </c>
      <c r="P1200" s="835">
        <v>3551.67</v>
      </c>
      <c r="Q1200" s="837">
        <v>0.5</v>
      </c>
      <c r="R1200" s="832">
        <v>1</v>
      </c>
      <c r="S1200" s="837">
        <v>0.5</v>
      </c>
      <c r="T1200" s="836">
        <v>0.5</v>
      </c>
      <c r="U1200" s="838">
        <v>0.33333333333333331</v>
      </c>
    </row>
    <row r="1201" spans="1:21" ht="14.4" customHeight="1" x14ac:dyDescent="0.3">
      <c r="A1201" s="831">
        <v>17</v>
      </c>
      <c r="B1201" s="832" t="s">
        <v>2428</v>
      </c>
      <c r="C1201" s="832" t="s">
        <v>2434</v>
      </c>
      <c r="D1201" s="833" t="s">
        <v>5256</v>
      </c>
      <c r="E1201" s="834" t="s">
        <v>2460</v>
      </c>
      <c r="F1201" s="832" t="s">
        <v>2429</v>
      </c>
      <c r="G1201" s="832" t="s">
        <v>2746</v>
      </c>
      <c r="H1201" s="832" t="s">
        <v>596</v>
      </c>
      <c r="I1201" s="832" t="s">
        <v>2747</v>
      </c>
      <c r="J1201" s="832" t="s">
        <v>2748</v>
      </c>
      <c r="K1201" s="832" t="s">
        <v>2209</v>
      </c>
      <c r="L1201" s="835">
        <v>169.29</v>
      </c>
      <c r="M1201" s="835">
        <v>677.16</v>
      </c>
      <c r="N1201" s="832">
        <v>4</v>
      </c>
      <c r="O1201" s="836">
        <v>1.5</v>
      </c>
      <c r="P1201" s="835">
        <v>677.16</v>
      </c>
      <c r="Q1201" s="837">
        <v>1</v>
      </c>
      <c r="R1201" s="832">
        <v>4</v>
      </c>
      <c r="S1201" s="837">
        <v>1</v>
      </c>
      <c r="T1201" s="836">
        <v>1.5</v>
      </c>
      <c r="U1201" s="838">
        <v>1</v>
      </c>
    </row>
    <row r="1202" spans="1:21" ht="14.4" customHeight="1" x14ac:dyDescent="0.3">
      <c r="A1202" s="831">
        <v>17</v>
      </c>
      <c r="B1202" s="832" t="s">
        <v>2428</v>
      </c>
      <c r="C1202" s="832" t="s">
        <v>2434</v>
      </c>
      <c r="D1202" s="833" t="s">
        <v>5256</v>
      </c>
      <c r="E1202" s="834" t="s">
        <v>2460</v>
      </c>
      <c r="F1202" s="832" t="s">
        <v>2429</v>
      </c>
      <c r="G1202" s="832" t="s">
        <v>2746</v>
      </c>
      <c r="H1202" s="832" t="s">
        <v>596</v>
      </c>
      <c r="I1202" s="832" t="s">
        <v>2749</v>
      </c>
      <c r="J1202" s="832" t="s">
        <v>2748</v>
      </c>
      <c r="K1202" s="832" t="s">
        <v>2750</v>
      </c>
      <c r="L1202" s="835">
        <v>338.58</v>
      </c>
      <c r="M1202" s="835">
        <v>14220.36</v>
      </c>
      <c r="N1202" s="832">
        <v>42</v>
      </c>
      <c r="O1202" s="836">
        <v>11</v>
      </c>
      <c r="P1202" s="835">
        <v>9141.66</v>
      </c>
      <c r="Q1202" s="837">
        <v>0.64285714285714279</v>
      </c>
      <c r="R1202" s="832">
        <v>27</v>
      </c>
      <c r="S1202" s="837">
        <v>0.6428571428571429</v>
      </c>
      <c r="T1202" s="836">
        <v>6.5</v>
      </c>
      <c r="U1202" s="838">
        <v>0.59090909090909094</v>
      </c>
    </row>
    <row r="1203" spans="1:21" ht="14.4" customHeight="1" x14ac:dyDescent="0.3">
      <c r="A1203" s="831">
        <v>17</v>
      </c>
      <c r="B1203" s="832" t="s">
        <v>2428</v>
      </c>
      <c r="C1203" s="832" t="s">
        <v>2434</v>
      </c>
      <c r="D1203" s="833" t="s">
        <v>5256</v>
      </c>
      <c r="E1203" s="834" t="s">
        <v>2460</v>
      </c>
      <c r="F1203" s="832" t="s">
        <v>2429</v>
      </c>
      <c r="G1203" s="832" t="s">
        <v>2746</v>
      </c>
      <c r="H1203" s="832" t="s">
        <v>596</v>
      </c>
      <c r="I1203" s="832" t="s">
        <v>3077</v>
      </c>
      <c r="J1203" s="832" t="s">
        <v>2748</v>
      </c>
      <c r="K1203" s="832" t="s">
        <v>3078</v>
      </c>
      <c r="L1203" s="835">
        <v>677.17</v>
      </c>
      <c r="M1203" s="835">
        <v>2031.5099999999998</v>
      </c>
      <c r="N1203" s="832">
        <v>3</v>
      </c>
      <c r="O1203" s="836">
        <v>0.5</v>
      </c>
      <c r="P1203" s="835">
        <v>2031.5099999999998</v>
      </c>
      <c r="Q1203" s="837">
        <v>1</v>
      </c>
      <c r="R1203" s="832">
        <v>3</v>
      </c>
      <c r="S1203" s="837">
        <v>1</v>
      </c>
      <c r="T1203" s="836">
        <v>0.5</v>
      </c>
      <c r="U1203" s="838">
        <v>1</v>
      </c>
    </row>
    <row r="1204" spans="1:21" ht="14.4" customHeight="1" x14ac:dyDescent="0.3">
      <c r="A1204" s="831">
        <v>17</v>
      </c>
      <c r="B1204" s="832" t="s">
        <v>2428</v>
      </c>
      <c r="C1204" s="832" t="s">
        <v>2434</v>
      </c>
      <c r="D1204" s="833" t="s">
        <v>5256</v>
      </c>
      <c r="E1204" s="834" t="s">
        <v>2460</v>
      </c>
      <c r="F1204" s="832" t="s">
        <v>2429</v>
      </c>
      <c r="G1204" s="832" t="s">
        <v>2746</v>
      </c>
      <c r="H1204" s="832" t="s">
        <v>649</v>
      </c>
      <c r="I1204" s="832" t="s">
        <v>4003</v>
      </c>
      <c r="J1204" s="832" t="s">
        <v>1238</v>
      </c>
      <c r="K1204" s="832" t="s">
        <v>4004</v>
      </c>
      <c r="L1204" s="835">
        <v>2573.2199999999998</v>
      </c>
      <c r="M1204" s="835">
        <v>5146.4399999999996</v>
      </c>
      <c r="N1204" s="832">
        <v>2</v>
      </c>
      <c r="O1204" s="836">
        <v>1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17</v>
      </c>
      <c r="B1205" s="832" t="s">
        <v>2428</v>
      </c>
      <c r="C1205" s="832" t="s">
        <v>2434</v>
      </c>
      <c r="D1205" s="833" t="s">
        <v>5256</v>
      </c>
      <c r="E1205" s="834" t="s">
        <v>2460</v>
      </c>
      <c r="F1205" s="832" t="s">
        <v>2429</v>
      </c>
      <c r="G1205" s="832" t="s">
        <v>3079</v>
      </c>
      <c r="H1205" s="832" t="s">
        <v>596</v>
      </c>
      <c r="I1205" s="832" t="s">
        <v>3080</v>
      </c>
      <c r="J1205" s="832" t="s">
        <v>3081</v>
      </c>
      <c r="K1205" s="832" t="s">
        <v>2592</v>
      </c>
      <c r="L1205" s="835">
        <v>302.49</v>
      </c>
      <c r="M1205" s="835">
        <v>7562.25</v>
      </c>
      <c r="N1205" s="832">
        <v>25</v>
      </c>
      <c r="O1205" s="836">
        <v>16</v>
      </c>
      <c r="P1205" s="835">
        <v>2117.4300000000003</v>
      </c>
      <c r="Q1205" s="837">
        <v>0.28000000000000003</v>
      </c>
      <c r="R1205" s="832">
        <v>7</v>
      </c>
      <c r="S1205" s="837">
        <v>0.28000000000000003</v>
      </c>
      <c r="T1205" s="836">
        <v>5</v>
      </c>
      <c r="U1205" s="838">
        <v>0.3125</v>
      </c>
    </row>
    <row r="1206" spans="1:21" ht="14.4" customHeight="1" x14ac:dyDescent="0.3">
      <c r="A1206" s="831">
        <v>17</v>
      </c>
      <c r="B1206" s="832" t="s">
        <v>2428</v>
      </c>
      <c r="C1206" s="832" t="s">
        <v>2434</v>
      </c>
      <c r="D1206" s="833" t="s">
        <v>5256</v>
      </c>
      <c r="E1206" s="834" t="s">
        <v>2460</v>
      </c>
      <c r="F1206" s="832" t="s">
        <v>2429</v>
      </c>
      <c r="G1206" s="832" t="s">
        <v>3082</v>
      </c>
      <c r="H1206" s="832" t="s">
        <v>596</v>
      </c>
      <c r="I1206" s="832" t="s">
        <v>3402</v>
      </c>
      <c r="J1206" s="832" t="s">
        <v>3084</v>
      </c>
      <c r="K1206" s="832" t="s">
        <v>3403</v>
      </c>
      <c r="L1206" s="835">
        <v>338</v>
      </c>
      <c r="M1206" s="835">
        <v>1014</v>
      </c>
      <c r="N1206" s="832">
        <v>3</v>
      </c>
      <c r="O1206" s="836">
        <v>0.5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17</v>
      </c>
      <c r="B1207" s="832" t="s">
        <v>2428</v>
      </c>
      <c r="C1207" s="832" t="s">
        <v>2434</v>
      </c>
      <c r="D1207" s="833" t="s">
        <v>5256</v>
      </c>
      <c r="E1207" s="834" t="s">
        <v>2460</v>
      </c>
      <c r="F1207" s="832" t="s">
        <v>2429</v>
      </c>
      <c r="G1207" s="832" t="s">
        <v>3405</v>
      </c>
      <c r="H1207" s="832" t="s">
        <v>596</v>
      </c>
      <c r="I1207" s="832" t="s">
        <v>3915</v>
      </c>
      <c r="J1207" s="832" t="s">
        <v>3407</v>
      </c>
      <c r="K1207" s="832" t="s">
        <v>3916</v>
      </c>
      <c r="L1207" s="835">
        <v>203.36</v>
      </c>
      <c r="M1207" s="835">
        <v>610.08000000000004</v>
      </c>
      <c r="N1207" s="832">
        <v>3</v>
      </c>
      <c r="O1207" s="836">
        <v>1.5</v>
      </c>
      <c r="P1207" s="835">
        <v>610.08000000000004</v>
      </c>
      <c r="Q1207" s="837">
        <v>1</v>
      </c>
      <c r="R1207" s="832">
        <v>3</v>
      </c>
      <c r="S1207" s="837">
        <v>1</v>
      </c>
      <c r="T1207" s="836">
        <v>1.5</v>
      </c>
      <c r="U1207" s="838">
        <v>1</v>
      </c>
    </row>
    <row r="1208" spans="1:21" ht="14.4" customHeight="1" x14ac:dyDescent="0.3">
      <c r="A1208" s="831">
        <v>17</v>
      </c>
      <c r="B1208" s="832" t="s">
        <v>2428</v>
      </c>
      <c r="C1208" s="832" t="s">
        <v>2434</v>
      </c>
      <c r="D1208" s="833" t="s">
        <v>5256</v>
      </c>
      <c r="E1208" s="834" t="s">
        <v>2460</v>
      </c>
      <c r="F1208" s="832" t="s">
        <v>2429</v>
      </c>
      <c r="G1208" s="832" t="s">
        <v>3405</v>
      </c>
      <c r="H1208" s="832" t="s">
        <v>596</v>
      </c>
      <c r="I1208" s="832" t="s">
        <v>3406</v>
      </c>
      <c r="J1208" s="832" t="s">
        <v>3407</v>
      </c>
      <c r="K1208" s="832" t="s">
        <v>3408</v>
      </c>
      <c r="L1208" s="835">
        <v>352.3</v>
      </c>
      <c r="M1208" s="835">
        <v>7750.6</v>
      </c>
      <c r="N1208" s="832">
        <v>22</v>
      </c>
      <c r="O1208" s="836">
        <v>5.5</v>
      </c>
      <c r="P1208" s="835">
        <v>5989.1</v>
      </c>
      <c r="Q1208" s="837">
        <v>0.77272727272727271</v>
      </c>
      <c r="R1208" s="832">
        <v>17</v>
      </c>
      <c r="S1208" s="837">
        <v>0.77272727272727271</v>
      </c>
      <c r="T1208" s="836">
        <v>4</v>
      </c>
      <c r="U1208" s="838">
        <v>0.72727272727272729</v>
      </c>
    </row>
    <row r="1209" spans="1:21" ht="14.4" customHeight="1" x14ac:dyDescent="0.3">
      <c r="A1209" s="831">
        <v>17</v>
      </c>
      <c r="B1209" s="832" t="s">
        <v>2428</v>
      </c>
      <c r="C1209" s="832" t="s">
        <v>2434</v>
      </c>
      <c r="D1209" s="833" t="s">
        <v>5256</v>
      </c>
      <c r="E1209" s="834" t="s">
        <v>2460</v>
      </c>
      <c r="F1209" s="832" t="s">
        <v>2429</v>
      </c>
      <c r="G1209" s="832" t="s">
        <v>3405</v>
      </c>
      <c r="H1209" s="832" t="s">
        <v>596</v>
      </c>
      <c r="I1209" s="832" t="s">
        <v>3708</v>
      </c>
      <c r="J1209" s="832" t="s">
        <v>3407</v>
      </c>
      <c r="K1209" s="832" t="s">
        <v>3709</v>
      </c>
      <c r="L1209" s="835">
        <v>528.44000000000005</v>
      </c>
      <c r="M1209" s="835">
        <v>10040.36</v>
      </c>
      <c r="N1209" s="832">
        <v>19</v>
      </c>
      <c r="O1209" s="836">
        <v>5.5</v>
      </c>
      <c r="P1209" s="835">
        <v>4227.5200000000004</v>
      </c>
      <c r="Q1209" s="837">
        <v>0.4210526315789474</v>
      </c>
      <c r="R1209" s="832">
        <v>8</v>
      </c>
      <c r="S1209" s="837">
        <v>0.42105263157894735</v>
      </c>
      <c r="T1209" s="836">
        <v>2</v>
      </c>
      <c r="U1209" s="838">
        <v>0.36363636363636365</v>
      </c>
    </row>
    <row r="1210" spans="1:21" ht="14.4" customHeight="1" x14ac:dyDescent="0.3">
      <c r="A1210" s="831">
        <v>17</v>
      </c>
      <c r="B1210" s="832" t="s">
        <v>2428</v>
      </c>
      <c r="C1210" s="832" t="s">
        <v>2434</v>
      </c>
      <c r="D1210" s="833" t="s">
        <v>5256</v>
      </c>
      <c r="E1210" s="834" t="s">
        <v>2460</v>
      </c>
      <c r="F1210" s="832" t="s">
        <v>2429</v>
      </c>
      <c r="G1210" s="832" t="s">
        <v>3405</v>
      </c>
      <c r="H1210" s="832" t="s">
        <v>596</v>
      </c>
      <c r="I1210" s="832" t="s">
        <v>3409</v>
      </c>
      <c r="J1210" s="832" t="s">
        <v>3407</v>
      </c>
      <c r="K1210" s="832" t="s">
        <v>3410</v>
      </c>
      <c r="L1210" s="835">
        <v>704.59</v>
      </c>
      <c r="M1210" s="835">
        <v>28888.190000000002</v>
      </c>
      <c r="N1210" s="832">
        <v>41</v>
      </c>
      <c r="O1210" s="836">
        <v>9</v>
      </c>
      <c r="P1210" s="835">
        <v>12682.62</v>
      </c>
      <c r="Q1210" s="837">
        <v>0.43902439024390244</v>
      </c>
      <c r="R1210" s="832">
        <v>18</v>
      </c>
      <c r="S1210" s="837">
        <v>0.43902439024390244</v>
      </c>
      <c r="T1210" s="836">
        <v>3.5</v>
      </c>
      <c r="U1210" s="838">
        <v>0.3888888888888889</v>
      </c>
    </row>
    <row r="1211" spans="1:21" ht="14.4" customHeight="1" x14ac:dyDescent="0.3">
      <c r="A1211" s="831">
        <v>17</v>
      </c>
      <c r="B1211" s="832" t="s">
        <v>2428</v>
      </c>
      <c r="C1211" s="832" t="s">
        <v>2434</v>
      </c>
      <c r="D1211" s="833" t="s">
        <v>5256</v>
      </c>
      <c r="E1211" s="834" t="s">
        <v>2460</v>
      </c>
      <c r="F1211" s="832" t="s">
        <v>2429</v>
      </c>
      <c r="G1211" s="832" t="s">
        <v>3405</v>
      </c>
      <c r="H1211" s="832" t="s">
        <v>596</v>
      </c>
      <c r="I1211" s="832" t="s">
        <v>3413</v>
      </c>
      <c r="J1211" s="832" t="s">
        <v>3407</v>
      </c>
      <c r="K1211" s="832" t="s">
        <v>3414</v>
      </c>
      <c r="L1211" s="835">
        <v>566.19000000000005</v>
      </c>
      <c r="M1211" s="835">
        <v>3397.1400000000003</v>
      </c>
      <c r="N1211" s="832">
        <v>6</v>
      </c>
      <c r="O1211" s="836">
        <v>1.5</v>
      </c>
      <c r="P1211" s="835">
        <v>1698.5700000000002</v>
      </c>
      <c r="Q1211" s="837">
        <v>0.5</v>
      </c>
      <c r="R1211" s="832">
        <v>3</v>
      </c>
      <c r="S1211" s="837">
        <v>0.5</v>
      </c>
      <c r="T1211" s="836">
        <v>1</v>
      </c>
      <c r="U1211" s="838">
        <v>0.66666666666666663</v>
      </c>
    </row>
    <row r="1212" spans="1:21" ht="14.4" customHeight="1" x14ac:dyDescent="0.3">
      <c r="A1212" s="831">
        <v>17</v>
      </c>
      <c r="B1212" s="832" t="s">
        <v>2428</v>
      </c>
      <c r="C1212" s="832" t="s">
        <v>2434</v>
      </c>
      <c r="D1212" s="833" t="s">
        <v>5256</v>
      </c>
      <c r="E1212" s="834" t="s">
        <v>2460</v>
      </c>
      <c r="F1212" s="832" t="s">
        <v>2429</v>
      </c>
      <c r="G1212" s="832" t="s">
        <v>3175</v>
      </c>
      <c r="H1212" s="832" t="s">
        <v>649</v>
      </c>
      <c r="I1212" s="832" t="s">
        <v>3420</v>
      </c>
      <c r="J1212" s="832" t="s">
        <v>965</v>
      </c>
      <c r="K1212" s="832" t="s">
        <v>3421</v>
      </c>
      <c r="L1212" s="835">
        <v>397.8</v>
      </c>
      <c r="M1212" s="835">
        <v>1591.2</v>
      </c>
      <c r="N1212" s="832">
        <v>4</v>
      </c>
      <c r="O1212" s="836">
        <v>1.5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17</v>
      </c>
      <c r="B1213" s="832" t="s">
        <v>2428</v>
      </c>
      <c r="C1213" s="832" t="s">
        <v>2434</v>
      </c>
      <c r="D1213" s="833" t="s">
        <v>5256</v>
      </c>
      <c r="E1213" s="834" t="s">
        <v>2460</v>
      </c>
      <c r="F1213" s="832" t="s">
        <v>2429</v>
      </c>
      <c r="G1213" s="832" t="s">
        <v>3175</v>
      </c>
      <c r="H1213" s="832" t="s">
        <v>649</v>
      </c>
      <c r="I1213" s="832" t="s">
        <v>3176</v>
      </c>
      <c r="J1213" s="832" t="s">
        <v>965</v>
      </c>
      <c r="K1213" s="832" t="s">
        <v>3177</v>
      </c>
      <c r="L1213" s="835">
        <v>998.76</v>
      </c>
      <c r="M1213" s="835">
        <v>6991.32</v>
      </c>
      <c r="N1213" s="832">
        <v>7</v>
      </c>
      <c r="O1213" s="836">
        <v>3</v>
      </c>
      <c r="P1213" s="835">
        <v>4993.7999999999993</v>
      </c>
      <c r="Q1213" s="837">
        <v>0.71428571428571419</v>
      </c>
      <c r="R1213" s="832">
        <v>5</v>
      </c>
      <c r="S1213" s="837">
        <v>0.7142857142857143</v>
      </c>
      <c r="T1213" s="836">
        <v>1.5</v>
      </c>
      <c r="U1213" s="838">
        <v>0.5</v>
      </c>
    </row>
    <row r="1214" spans="1:21" ht="14.4" customHeight="1" x14ac:dyDescent="0.3">
      <c r="A1214" s="831">
        <v>17</v>
      </c>
      <c r="B1214" s="832" t="s">
        <v>2428</v>
      </c>
      <c r="C1214" s="832" t="s">
        <v>2434</v>
      </c>
      <c r="D1214" s="833" t="s">
        <v>5256</v>
      </c>
      <c r="E1214" s="834" t="s">
        <v>2460</v>
      </c>
      <c r="F1214" s="832" t="s">
        <v>2429</v>
      </c>
      <c r="G1214" s="832" t="s">
        <v>3175</v>
      </c>
      <c r="H1214" s="832" t="s">
        <v>649</v>
      </c>
      <c r="I1214" s="832" t="s">
        <v>3424</v>
      </c>
      <c r="J1214" s="832" t="s">
        <v>965</v>
      </c>
      <c r="K1214" s="832" t="s">
        <v>3425</v>
      </c>
      <c r="L1214" s="835">
        <v>1591.14</v>
      </c>
      <c r="M1214" s="835">
        <v>12729.12</v>
      </c>
      <c r="N1214" s="832">
        <v>8</v>
      </c>
      <c r="O1214" s="836">
        <v>2</v>
      </c>
      <c r="P1214" s="835">
        <v>9546.84</v>
      </c>
      <c r="Q1214" s="837">
        <v>0.75</v>
      </c>
      <c r="R1214" s="832">
        <v>6</v>
      </c>
      <c r="S1214" s="837">
        <v>0.75</v>
      </c>
      <c r="T1214" s="836">
        <v>1.5</v>
      </c>
      <c r="U1214" s="838">
        <v>0.75</v>
      </c>
    </row>
    <row r="1215" spans="1:21" ht="14.4" customHeight="1" x14ac:dyDescent="0.3">
      <c r="A1215" s="831">
        <v>17</v>
      </c>
      <c r="B1215" s="832" t="s">
        <v>2428</v>
      </c>
      <c r="C1215" s="832" t="s">
        <v>2434</v>
      </c>
      <c r="D1215" s="833" t="s">
        <v>5256</v>
      </c>
      <c r="E1215" s="834" t="s">
        <v>2460</v>
      </c>
      <c r="F1215" s="832" t="s">
        <v>2429</v>
      </c>
      <c r="G1215" s="832" t="s">
        <v>3175</v>
      </c>
      <c r="H1215" s="832" t="s">
        <v>649</v>
      </c>
      <c r="I1215" s="832" t="s">
        <v>3539</v>
      </c>
      <c r="J1215" s="832" t="s">
        <v>965</v>
      </c>
      <c r="K1215" s="832" t="s">
        <v>3540</v>
      </c>
      <c r="L1215" s="835">
        <v>1591.14</v>
      </c>
      <c r="M1215" s="835">
        <v>103424.09999999998</v>
      </c>
      <c r="N1215" s="832">
        <v>65</v>
      </c>
      <c r="O1215" s="836">
        <v>23.5</v>
      </c>
      <c r="P1215" s="835">
        <v>60463.319999999985</v>
      </c>
      <c r="Q1215" s="837">
        <v>0.58461538461538465</v>
      </c>
      <c r="R1215" s="832">
        <v>38</v>
      </c>
      <c r="S1215" s="837">
        <v>0.58461538461538465</v>
      </c>
      <c r="T1215" s="836">
        <v>14</v>
      </c>
      <c r="U1215" s="838">
        <v>0.5957446808510638</v>
      </c>
    </row>
    <row r="1216" spans="1:21" ht="14.4" customHeight="1" x14ac:dyDescent="0.3">
      <c r="A1216" s="831">
        <v>17</v>
      </c>
      <c r="B1216" s="832" t="s">
        <v>2428</v>
      </c>
      <c r="C1216" s="832" t="s">
        <v>2434</v>
      </c>
      <c r="D1216" s="833" t="s">
        <v>5256</v>
      </c>
      <c r="E1216" s="834" t="s">
        <v>2460</v>
      </c>
      <c r="F1216" s="832" t="s">
        <v>2429</v>
      </c>
      <c r="G1216" s="832" t="s">
        <v>3175</v>
      </c>
      <c r="H1216" s="832" t="s">
        <v>596</v>
      </c>
      <c r="I1216" s="832" t="s">
        <v>3426</v>
      </c>
      <c r="J1216" s="832" t="s">
        <v>3427</v>
      </c>
      <c r="K1216" s="832" t="s">
        <v>3428</v>
      </c>
      <c r="L1216" s="835">
        <v>1591.14</v>
      </c>
      <c r="M1216" s="835">
        <v>17502.54</v>
      </c>
      <c r="N1216" s="832">
        <v>11</v>
      </c>
      <c r="O1216" s="836">
        <v>4.5</v>
      </c>
      <c r="P1216" s="835">
        <v>7955.7000000000007</v>
      </c>
      <c r="Q1216" s="837">
        <v>0.45454545454545459</v>
      </c>
      <c r="R1216" s="832">
        <v>5</v>
      </c>
      <c r="S1216" s="837">
        <v>0.45454545454545453</v>
      </c>
      <c r="T1216" s="836">
        <v>1.5</v>
      </c>
      <c r="U1216" s="838">
        <v>0.33333333333333331</v>
      </c>
    </row>
    <row r="1217" spans="1:21" ht="14.4" customHeight="1" x14ac:dyDescent="0.3">
      <c r="A1217" s="831">
        <v>17</v>
      </c>
      <c r="B1217" s="832" t="s">
        <v>2428</v>
      </c>
      <c r="C1217" s="832" t="s">
        <v>2434</v>
      </c>
      <c r="D1217" s="833" t="s">
        <v>5256</v>
      </c>
      <c r="E1217" s="834" t="s">
        <v>2460</v>
      </c>
      <c r="F1217" s="832" t="s">
        <v>2429</v>
      </c>
      <c r="G1217" s="832" t="s">
        <v>3175</v>
      </c>
      <c r="H1217" s="832" t="s">
        <v>596</v>
      </c>
      <c r="I1217" s="832" t="s">
        <v>4005</v>
      </c>
      <c r="J1217" s="832" t="s">
        <v>3427</v>
      </c>
      <c r="K1217" s="832" t="s">
        <v>4006</v>
      </c>
      <c r="L1217" s="835">
        <v>998.76</v>
      </c>
      <c r="M1217" s="835">
        <v>2996.2799999999997</v>
      </c>
      <c r="N1217" s="832">
        <v>3</v>
      </c>
      <c r="O1217" s="836">
        <v>0.5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17</v>
      </c>
      <c r="B1218" s="832" t="s">
        <v>2428</v>
      </c>
      <c r="C1218" s="832" t="s">
        <v>2434</v>
      </c>
      <c r="D1218" s="833" t="s">
        <v>5256</v>
      </c>
      <c r="E1218" s="834" t="s">
        <v>2460</v>
      </c>
      <c r="F1218" s="832" t="s">
        <v>2429</v>
      </c>
      <c r="G1218" s="832" t="s">
        <v>3431</v>
      </c>
      <c r="H1218" s="832" t="s">
        <v>596</v>
      </c>
      <c r="I1218" s="832" t="s">
        <v>3432</v>
      </c>
      <c r="J1218" s="832" t="s">
        <v>3433</v>
      </c>
      <c r="K1218" s="832" t="s">
        <v>3434</v>
      </c>
      <c r="L1218" s="835">
        <v>1547.5</v>
      </c>
      <c r="M1218" s="835">
        <v>9285</v>
      </c>
      <c r="N1218" s="832">
        <v>6</v>
      </c>
      <c r="O1218" s="836">
        <v>1</v>
      </c>
      <c r="P1218" s="835">
        <v>4642.5</v>
      </c>
      <c r="Q1218" s="837">
        <v>0.5</v>
      </c>
      <c r="R1218" s="832">
        <v>3</v>
      </c>
      <c r="S1218" s="837">
        <v>0.5</v>
      </c>
      <c r="T1218" s="836">
        <v>0.5</v>
      </c>
      <c r="U1218" s="838">
        <v>0.5</v>
      </c>
    </row>
    <row r="1219" spans="1:21" ht="14.4" customHeight="1" x14ac:dyDescent="0.3">
      <c r="A1219" s="831">
        <v>17</v>
      </c>
      <c r="B1219" s="832" t="s">
        <v>2428</v>
      </c>
      <c r="C1219" s="832" t="s">
        <v>2434</v>
      </c>
      <c r="D1219" s="833" t="s">
        <v>5256</v>
      </c>
      <c r="E1219" s="834" t="s">
        <v>2460</v>
      </c>
      <c r="F1219" s="832" t="s">
        <v>2429</v>
      </c>
      <c r="G1219" s="832" t="s">
        <v>3431</v>
      </c>
      <c r="H1219" s="832" t="s">
        <v>596</v>
      </c>
      <c r="I1219" s="832" t="s">
        <v>3435</v>
      </c>
      <c r="J1219" s="832" t="s">
        <v>3433</v>
      </c>
      <c r="K1219" s="832" t="s">
        <v>3436</v>
      </c>
      <c r="L1219" s="835">
        <v>3095.02</v>
      </c>
      <c r="M1219" s="835">
        <v>179511.15999999997</v>
      </c>
      <c r="N1219" s="832">
        <v>58</v>
      </c>
      <c r="O1219" s="836">
        <v>9</v>
      </c>
      <c r="P1219" s="835">
        <v>102135.65999999999</v>
      </c>
      <c r="Q1219" s="837">
        <v>0.56896551724137934</v>
      </c>
      <c r="R1219" s="832">
        <v>33</v>
      </c>
      <c r="S1219" s="837">
        <v>0.56896551724137934</v>
      </c>
      <c r="T1219" s="836">
        <v>5.5</v>
      </c>
      <c r="U1219" s="838">
        <v>0.61111111111111116</v>
      </c>
    </row>
    <row r="1220" spans="1:21" ht="14.4" customHeight="1" x14ac:dyDescent="0.3">
      <c r="A1220" s="831">
        <v>17</v>
      </c>
      <c r="B1220" s="832" t="s">
        <v>2428</v>
      </c>
      <c r="C1220" s="832" t="s">
        <v>2434</v>
      </c>
      <c r="D1220" s="833" t="s">
        <v>5256</v>
      </c>
      <c r="E1220" s="834" t="s">
        <v>2460</v>
      </c>
      <c r="F1220" s="832" t="s">
        <v>2429</v>
      </c>
      <c r="G1220" s="832" t="s">
        <v>3431</v>
      </c>
      <c r="H1220" s="832" t="s">
        <v>596</v>
      </c>
      <c r="I1220" s="832" t="s">
        <v>3437</v>
      </c>
      <c r="J1220" s="832" t="s">
        <v>3433</v>
      </c>
      <c r="K1220" s="832" t="s">
        <v>3438</v>
      </c>
      <c r="L1220" s="835">
        <v>2321.25</v>
      </c>
      <c r="M1220" s="835">
        <v>18570</v>
      </c>
      <c r="N1220" s="832">
        <v>8</v>
      </c>
      <c r="O1220" s="836">
        <v>1.5</v>
      </c>
      <c r="P1220" s="835">
        <v>6963.75</v>
      </c>
      <c r="Q1220" s="837">
        <v>0.375</v>
      </c>
      <c r="R1220" s="832">
        <v>3</v>
      </c>
      <c r="S1220" s="837">
        <v>0.375</v>
      </c>
      <c r="T1220" s="836">
        <v>1</v>
      </c>
      <c r="U1220" s="838">
        <v>0.66666666666666663</v>
      </c>
    </row>
    <row r="1221" spans="1:21" ht="14.4" customHeight="1" x14ac:dyDescent="0.3">
      <c r="A1221" s="831">
        <v>17</v>
      </c>
      <c r="B1221" s="832" t="s">
        <v>2428</v>
      </c>
      <c r="C1221" s="832" t="s">
        <v>2434</v>
      </c>
      <c r="D1221" s="833" t="s">
        <v>5256</v>
      </c>
      <c r="E1221" s="834" t="s">
        <v>2460</v>
      </c>
      <c r="F1221" s="832" t="s">
        <v>2429</v>
      </c>
      <c r="G1221" s="832" t="s">
        <v>2776</v>
      </c>
      <c r="H1221" s="832" t="s">
        <v>649</v>
      </c>
      <c r="I1221" s="832" t="s">
        <v>2119</v>
      </c>
      <c r="J1221" s="832" t="s">
        <v>2120</v>
      </c>
      <c r="K1221" s="832" t="s">
        <v>2121</v>
      </c>
      <c r="L1221" s="835">
        <v>122.96</v>
      </c>
      <c r="M1221" s="835">
        <v>1106.6399999999999</v>
      </c>
      <c r="N1221" s="832">
        <v>9</v>
      </c>
      <c r="O1221" s="836">
        <v>2.5</v>
      </c>
      <c r="P1221" s="835">
        <v>1106.6399999999999</v>
      </c>
      <c r="Q1221" s="837">
        <v>1</v>
      </c>
      <c r="R1221" s="832">
        <v>9</v>
      </c>
      <c r="S1221" s="837">
        <v>1</v>
      </c>
      <c r="T1221" s="836">
        <v>2.5</v>
      </c>
      <c r="U1221" s="838">
        <v>1</v>
      </c>
    </row>
    <row r="1222" spans="1:21" ht="14.4" customHeight="1" x14ac:dyDescent="0.3">
      <c r="A1222" s="831">
        <v>17</v>
      </c>
      <c r="B1222" s="832" t="s">
        <v>2428</v>
      </c>
      <c r="C1222" s="832" t="s">
        <v>2434</v>
      </c>
      <c r="D1222" s="833" t="s">
        <v>5256</v>
      </c>
      <c r="E1222" s="834" t="s">
        <v>2460</v>
      </c>
      <c r="F1222" s="832" t="s">
        <v>2429</v>
      </c>
      <c r="G1222" s="832" t="s">
        <v>2776</v>
      </c>
      <c r="H1222" s="832" t="s">
        <v>649</v>
      </c>
      <c r="I1222" s="832" t="s">
        <v>2320</v>
      </c>
      <c r="J1222" s="832" t="s">
        <v>2120</v>
      </c>
      <c r="K1222" s="832" t="s">
        <v>2321</v>
      </c>
      <c r="L1222" s="835">
        <v>245.91</v>
      </c>
      <c r="M1222" s="835">
        <v>2950.92</v>
      </c>
      <c r="N1222" s="832">
        <v>12</v>
      </c>
      <c r="O1222" s="836">
        <v>3</v>
      </c>
      <c r="P1222" s="835">
        <v>2213.19</v>
      </c>
      <c r="Q1222" s="837">
        <v>0.75</v>
      </c>
      <c r="R1222" s="832">
        <v>9</v>
      </c>
      <c r="S1222" s="837">
        <v>0.75</v>
      </c>
      <c r="T1222" s="836">
        <v>2.5</v>
      </c>
      <c r="U1222" s="838">
        <v>0.83333333333333337</v>
      </c>
    </row>
    <row r="1223" spans="1:21" ht="14.4" customHeight="1" x14ac:dyDescent="0.3">
      <c r="A1223" s="831">
        <v>17</v>
      </c>
      <c r="B1223" s="832" t="s">
        <v>2428</v>
      </c>
      <c r="C1223" s="832" t="s">
        <v>2434</v>
      </c>
      <c r="D1223" s="833" t="s">
        <v>5256</v>
      </c>
      <c r="E1223" s="834" t="s">
        <v>2460</v>
      </c>
      <c r="F1223" s="832" t="s">
        <v>2429</v>
      </c>
      <c r="G1223" s="832" t="s">
        <v>2776</v>
      </c>
      <c r="H1223" s="832" t="s">
        <v>596</v>
      </c>
      <c r="I1223" s="832" t="s">
        <v>4007</v>
      </c>
      <c r="J1223" s="832" t="s">
        <v>3920</v>
      </c>
      <c r="K1223" s="832" t="s">
        <v>4008</v>
      </c>
      <c r="L1223" s="835">
        <v>369.59</v>
      </c>
      <c r="M1223" s="835">
        <v>1108.77</v>
      </c>
      <c r="N1223" s="832">
        <v>3</v>
      </c>
      <c r="O1223" s="836">
        <v>1.5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17</v>
      </c>
      <c r="B1224" s="832" t="s">
        <v>2428</v>
      </c>
      <c r="C1224" s="832" t="s">
        <v>2434</v>
      </c>
      <c r="D1224" s="833" t="s">
        <v>5256</v>
      </c>
      <c r="E1224" s="834" t="s">
        <v>2460</v>
      </c>
      <c r="F1224" s="832" t="s">
        <v>2429</v>
      </c>
      <c r="G1224" s="832" t="s">
        <v>2776</v>
      </c>
      <c r="H1224" s="832" t="s">
        <v>596</v>
      </c>
      <c r="I1224" s="832" t="s">
        <v>4009</v>
      </c>
      <c r="J1224" s="832" t="s">
        <v>4010</v>
      </c>
      <c r="K1224" s="832" t="s">
        <v>3163</v>
      </c>
      <c r="L1224" s="835">
        <v>132</v>
      </c>
      <c r="M1224" s="835">
        <v>264</v>
      </c>
      <c r="N1224" s="832">
        <v>2</v>
      </c>
      <c r="O1224" s="836">
        <v>1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17</v>
      </c>
      <c r="B1225" s="832" t="s">
        <v>2428</v>
      </c>
      <c r="C1225" s="832" t="s">
        <v>2434</v>
      </c>
      <c r="D1225" s="833" t="s">
        <v>5256</v>
      </c>
      <c r="E1225" s="834" t="s">
        <v>2460</v>
      </c>
      <c r="F1225" s="832" t="s">
        <v>2429</v>
      </c>
      <c r="G1225" s="832" t="s">
        <v>3544</v>
      </c>
      <c r="H1225" s="832" t="s">
        <v>596</v>
      </c>
      <c r="I1225" s="832" t="s">
        <v>3714</v>
      </c>
      <c r="J1225" s="832" t="s">
        <v>3715</v>
      </c>
      <c r="K1225" s="832" t="s">
        <v>3716</v>
      </c>
      <c r="L1225" s="835">
        <v>0</v>
      </c>
      <c r="M1225" s="835">
        <v>0</v>
      </c>
      <c r="N1225" s="832">
        <v>1</v>
      </c>
      <c r="O1225" s="836">
        <v>1</v>
      </c>
      <c r="P1225" s="835">
        <v>0</v>
      </c>
      <c r="Q1225" s="837"/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17</v>
      </c>
      <c r="B1226" s="832" t="s">
        <v>2428</v>
      </c>
      <c r="C1226" s="832" t="s">
        <v>2434</v>
      </c>
      <c r="D1226" s="833" t="s">
        <v>5256</v>
      </c>
      <c r="E1226" s="834" t="s">
        <v>2460</v>
      </c>
      <c r="F1226" s="832" t="s">
        <v>2429</v>
      </c>
      <c r="G1226" s="832" t="s">
        <v>3544</v>
      </c>
      <c r="H1226" s="832" t="s">
        <v>596</v>
      </c>
      <c r="I1226" s="832" t="s">
        <v>4011</v>
      </c>
      <c r="J1226" s="832" t="s">
        <v>4012</v>
      </c>
      <c r="K1226" s="832" t="s">
        <v>3716</v>
      </c>
      <c r="L1226" s="835">
        <v>0</v>
      </c>
      <c r="M1226" s="835">
        <v>0</v>
      </c>
      <c r="N1226" s="832">
        <v>1</v>
      </c>
      <c r="O1226" s="836">
        <v>1</v>
      </c>
      <c r="P1226" s="835">
        <v>0</v>
      </c>
      <c r="Q1226" s="837"/>
      <c r="R1226" s="832">
        <v>1</v>
      </c>
      <c r="S1226" s="837">
        <v>1</v>
      </c>
      <c r="T1226" s="836">
        <v>1</v>
      </c>
      <c r="U1226" s="838">
        <v>1</v>
      </c>
    </row>
    <row r="1227" spans="1:21" ht="14.4" customHeight="1" x14ac:dyDescent="0.3">
      <c r="A1227" s="831">
        <v>17</v>
      </c>
      <c r="B1227" s="832" t="s">
        <v>2428</v>
      </c>
      <c r="C1227" s="832" t="s">
        <v>2434</v>
      </c>
      <c r="D1227" s="833" t="s">
        <v>5256</v>
      </c>
      <c r="E1227" s="834" t="s">
        <v>2460</v>
      </c>
      <c r="F1227" s="832" t="s">
        <v>2429</v>
      </c>
      <c r="G1227" s="832" t="s">
        <v>2786</v>
      </c>
      <c r="H1227" s="832" t="s">
        <v>649</v>
      </c>
      <c r="I1227" s="832" t="s">
        <v>2073</v>
      </c>
      <c r="J1227" s="832" t="s">
        <v>911</v>
      </c>
      <c r="K1227" s="832" t="s">
        <v>912</v>
      </c>
      <c r="L1227" s="835">
        <v>0</v>
      </c>
      <c r="M1227" s="835">
        <v>0</v>
      </c>
      <c r="N1227" s="832">
        <v>7</v>
      </c>
      <c r="O1227" s="836">
        <v>2.5</v>
      </c>
      <c r="P1227" s="835">
        <v>0</v>
      </c>
      <c r="Q1227" s="837"/>
      <c r="R1227" s="832">
        <v>7</v>
      </c>
      <c r="S1227" s="837">
        <v>1</v>
      </c>
      <c r="T1227" s="836">
        <v>2.5</v>
      </c>
      <c r="U1227" s="838">
        <v>1</v>
      </c>
    </row>
    <row r="1228" spans="1:21" ht="14.4" customHeight="1" x14ac:dyDescent="0.3">
      <c r="A1228" s="831">
        <v>17</v>
      </c>
      <c r="B1228" s="832" t="s">
        <v>2428</v>
      </c>
      <c r="C1228" s="832" t="s">
        <v>2434</v>
      </c>
      <c r="D1228" s="833" t="s">
        <v>5256</v>
      </c>
      <c r="E1228" s="834" t="s">
        <v>2460</v>
      </c>
      <c r="F1228" s="832" t="s">
        <v>2429</v>
      </c>
      <c r="G1228" s="832" t="s">
        <v>3263</v>
      </c>
      <c r="H1228" s="832" t="s">
        <v>596</v>
      </c>
      <c r="I1228" s="832" t="s">
        <v>3440</v>
      </c>
      <c r="J1228" s="832" t="s">
        <v>1287</v>
      </c>
      <c r="K1228" s="832" t="s">
        <v>3441</v>
      </c>
      <c r="L1228" s="835">
        <v>210.38</v>
      </c>
      <c r="M1228" s="835">
        <v>210.38</v>
      </c>
      <c r="N1228" s="832">
        <v>1</v>
      </c>
      <c r="O1228" s="836">
        <v>0.5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17</v>
      </c>
      <c r="B1229" s="832" t="s">
        <v>2428</v>
      </c>
      <c r="C1229" s="832" t="s">
        <v>2434</v>
      </c>
      <c r="D1229" s="833" t="s">
        <v>5256</v>
      </c>
      <c r="E1229" s="834" t="s">
        <v>2460</v>
      </c>
      <c r="F1229" s="832" t="s">
        <v>2429</v>
      </c>
      <c r="G1229" s="832" t="s">
        <v>2793</v>
      </c>
      <c r="H1229" s="832" t="s">
        <v>596</v>
      </c>
      <c r="I1229" s="832" t="s">
        <v>2800</v>
      </c>
      <c r="J1229" s="832" t="s">
        <v>2801</v>
      </c>
      <c r="K1229" s="832" t="s">
        <v>2802</v>
      </c>
      <c r="L1229" s="835">
        <v>60.39</v>
      </c>
      <c r="M1229" s="835">
        <v>181.17000000000002</v>
      </c>
      <c r="N1229" s="832">
        <v>3</v>
      </c>
      <c r="O1229" s="836">
        <v>1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17</v>
      </c>
      <c r="B1230" s="832" t="s">
        <v>2428</v>
      </c>
      <c r="C1230" s="832" t="s">
        <v>2434</v>
      </c>
      <c r="D1230" s="833" t="s">
        <v>5256</v>
      </c>
      <c r="E1230" s="834" t="s">
        <v>2460</v>
      </c>
      <c r="F1230" s="832" t="s">
        <v>2429</v>
      </c>
      <c r="G1230" s="832" t="s">
        <v>2793</v>
      </c>
      <c r="H1230" s="832" t="s">
        <v>649</v>
      </c>
      <c r="I1230" s="832" t="s">
        <v>2814</v>
      </c>
      <c r="J1230" s="832" t="s">
        <v>2815</v>
      </c>
      <c r="K1230" s="832" t="s">
        <v>2799</v>
      </c>
      <c r="L1230" s="835">
        <v>120.77</v>
      </c>
      <c r="M1230" s="835">
        <v>483.08</v>
      </c>
      <c r="N1230" s="832">
        <v>4</v>
      </c>
      <c r="O1230" s="836">
        <v>2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17</v>
      </c>
      <c r="B1231" s="832" t="s">
        <v>2428</v>
      </c>
      <c r="C1231" s="832" t="s">
        <v>2434</v>
      </c>
      <c r="D1231" s="833" t="s">
        <v>5256</v>
      </c>
      <c r="E1231" s="834" t="s">
        <v>2460</v>
      </c>
      <c r="F1231" s="832" t="s">
        <v>2429</v>
      </c>
      <c r="G1231" s="832" t="s">
        <v>4013</v>
      </c>
      <c r="H1231" s="832" t="s">
        <v>596</v>
      </c>
      <c r="I1231" s="832" t="s">
        <v>4014</v>
      </c>
      <c r="J1231" s="832" t="s">
        <v>4015</v>
      </c>
      <c r="K1231" s="832" t="s">
        <v>4016</v>
      </c>
      <c r="L1231" s="835">
        <v>0</v>
      </c>
      <c r="M1231" s="835">
        <v>0</v>
      </c>
      <c r="N1231" s="832">
        <v>4</v>
      </c>
      <c r="O1231" s="836">
        <v>2</v>
      </c>
      <c r="P1231" s="835">
        <v>0</v>
      </c>
      <c r="Q1231" s="837"/>
      <c r="R1231" s="832">
        <v>2</v>
      </c>
      <c r="S1231" s="837">
        <v>0.5</v>
      </c>
      <c r="T1231" s="836">
        <v>1</v>
      </c>
      <c r="U1231" s="838">
        <v>0.5</v>
      </c>
    </row>
    <row r="1232" spans="1:21" ht="14.4" customHeight="1" x14ac:dyDescent="0.3">
      <c r="A1232" s="831">
        <v>17</v>
      </c>
      <c r="B1232" s="832" t="s">
        <v>2428</v>
      </c>
      <c r="C1232" s="832" t="s">
        <v>2434</v>
      </c>
      <c r="D1232" s="833" t="s">
        <v>5256</v>
      </c>
      <c r="E1232" s="834" t="s">
        <v>2460</v>
      </c>
      <c r="F1232" s="832" t="s">
        <v>2429</v>
      </c>
      <c r="G1232" s="832" t="s">
        <v>4013</v>
      </c>
      <c r="H1232" s="832" t="s">
        <v>596</v>
      </c>
      <c r="I1232" s="832" t="s">
        <v>4017</v>
      </c>
      <c r="J1232" s="832" t="s">
        <v>4018</v>
      </c>
      <c r="K1232" s="832" t="s">
        <v>4016</v>
      </c>
      <c r="L1232" s="835">
        <v>0</v>
      </c>
      <c r="M1232" s="835">
        <v>0</v>
      </c>
      <c r="N1232" s="832">
        <v>1</v>
      </c>
      <c r="O1232" s="836">
        <v>1</v>
      </c>
      <c r="P1232" s="835"/>
      <c r="Q1232" s="837"/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17</v>
      </c>
      <c r="B1233" s="832" t="s">
        <v>2428</v>
      </c>
      <c r="C1233" s="832" t="s">
        <v>2434</v>
      </c>
      <c r="D1233" s="833" t="s">
        <v>5256</v>
      </c>
      <c r="E1233" s="834" t="s">
        <v>2460</v>
      </c>
      <c r="F1233" s="832" t="s">
        <v>2429</v>
      </c>
      <c r="G1233" s="832" t="s">
        <v>2832</v>
      </c>
      <c r="H1233" s="832" t="s">
        <v>596</v>
      </c>
      <c r="I1233" s="832" t="s">
        <v>2833</v>
      </c>
      <c r="J1233" s="832" t="s">
        <v>1002</v>
      </c>
      <c r="K1233" s="832" t="s">
        <v>2053</v>
      </c>
      <c r="L1233" s="835">
        <v>122.73</v>
      </c>
      <c r="M1233" s="835">
        <v>2086.41</v>
      </c>
      <c r="N1233" s="832">
        <v>17</v>
      </c>
      <c r="O1233" s="836">
        <v>3.5</v>
      </c>
      <c r="P1233" s="835">
        <v>368.19</v>
      </c>
      <c r="Q1233" s="837">
        <v>0.17647058823529413</v>
      </c>
      <c r="R1233" s="832">
        <v>3</v>
      </c>
      <c r="S1233" s="837">
        <v>0.17647058823529413</v>
      </c>
      <c r="T1233" s="836">
        <v>0.5</v>
      </c>
      <c r="U1233" s="838">
        <v>0.14285714285714285</v>
      </c>
    </row>
    <row r="1234" spans="1:21" ht="14.4" customHeight="1" x14ac:dyDescent="0.3">
      <c r="A1234" s="831">
        <v>17</v>
      </c>
      <c r="B1234" s="832" t="s">
        <v>2428</v>
      </c>
      <c r="C1234" s="832" t="s">
        <v>2434</v>
      </c>
      <c r="D1234" s="833" t="s">
        <v>5256</v>
      </c>
      <c r="E1234" s="834" t="s">
        <v>2460</v>
      </c>
      <c r="F1234" s="832" t="s">
        <v>2429</v>
      </c>
      <c r="G1234" s="832" t="s">
        <v>3442</v>
      </c>
      <c r="H1234" s="832" t="s">
        <v>596</v>
      </c>
      <c r="I1234" s="832" t="s">
        <v>3734</v>
      </c>
      <c r="J1234" s="832" t="s">
        <v>3444</v>
      </c>
      <c r="K1234" s="832" t="s">
        <v>1903</v>
      </c>
      <c r="L1234" s="835">
        <v>38.56</v>
      </c>
      <c r="M1234" s="835">
        <v>154.24</v>
      </c>
      <c r="N1234" s="832">
        <v>4</v>
      </c>
      <c r="O1234" s="836">
        <v>2</v>
      </c>
      <c r="P1234" s="835">
        <v>115.68</v>
      </c>
      <c r="Q1234" s="837">
        <v>0.75</v>
      </c>
      <c r="R1234" s="832">
        <v>3</v>
      </c>
      <c r="S1234" s="837">
        <v>0.75</v>
      </c>
      <c r="T1234" s="836">
        <v>1</v>
      </c>
      <c r="U1234" s="838">
        <v>0.5</v>
      </c>
    </row>
    <row r="1235" spans="1:21" ht="14.4" customHeight="1" x14ac:dyDescent="0.3">
      <c r="A1235" s="831">
        <v>17</v>
      </c>
      <c r="B1235" s="832" t="s">
        <v>2428</v>
      </c>
      <c r="C1235" s="832" t="s">
        <v>2434</v>
      </c>
      <c r="D1235" s="833" t="s">
        <v>5256</v>
      </c>
      <c r="E1235" s="834" t="s">
        <v>2460</v>
      </c>
      <c r="F1235" s="832" t="s">
        <v>2429</v>
      </c>
      <c r="G1235" s="832" t="s">
        <v>3442</v>
      </c>
      <c r="H1235" s="832" t="s">
        <v>596</v>
      </c>
      <c r="I1235" s="832" t="s">
        <v>3443</v>
      </c>
      <c r="J1235" s="832" t="s">
        <v>3444</v>
      </c>
      <c r="K1235" s="832" t="s">
        <v>937</v>
      </c>
      <c r="L1235" s="835">
        <v>77.13</v>
      </c>
      <c r="M1235" s="835">
        <v>462.78</v>
      </c>
      <c r="N1235" s="832">
        <v>6</v>
      </c>
      <c r="O1235" s="836">
        <v>0.5</v>
      </c>
      <c r="P1235" s="835">
        <v>462.78</v>
      </c>
      <c r="Q1235" s="837">
        <v>1</v>
      </c>
      <c r="R1235" s="832">
        <v>6</v>
      </c>
      <c r="S1235" s="837">
        <v>1</v>
      </c>
      <c r="T1235" s="836">
        <v>0.5</v>
      </c>
      <c r="U1235" s="838">
        <v>1</v>
      </c>
    </row>
    <row r="1236" spans="1:21" ht="14.4" customHeight="1" x14ac:dyDescent="0.3">
      <c r="A1236" s="831">
        <v>17</v>
      </c>
      <c r="B1236" s="832" t="s">
        <v>2428</v>
      </c>
      <c r="C1236" s="832" t="s">
        <v>2434</v>
      </c>
      <c r="D1236" s="833" t="s">
        <v>5256</v>
      </c>
      <c r="E1236" s="834" t="s">
        <v>2460</v>
      </c>
      <c r="F1236" s="832" t="s">
        <v>2429</v>
      </c>
      <c r="G1236" s="832" t="s">
        <v>2834</v>
      </c>
      <c r="H1236" s="832" t="s">
        <v>596</v>
      </c>
      <c r="I1236" s="832" t="s">
        <v>4019</v>
      </c>
      <c r="J1236" s="832" t="s">
        <v>3296</v>
      </c>
      <c r="K1236" s="832" t="s">
        <v>4020</v>
      </c>
      <c r="L1236" s="835">
        <v>300.68</v>
      </c>
      <c r="M1236" s="835">
        <v>300.68</v>
      </c>
      <c r="N1236" s="832">
        <v>1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17</v>
      </c>
      <c r="B1237" s="832" t="s">
        <v>2428</v>
      </c>
      <c r="C1237" s="832" t="s">
        <v>2434</v>
      </c>
      <c r="D1237" s="833" t="s">
        <v>5256</v>
      </c>
      <c r="E1237" s="834" t="s">
        <v>2460</v>
      </c>
      <c r="F1237" s="832" t="s">
        <v>2429</v>
      </c>
      <c r="G1237" s="832" t="s">
        <v>2834</v>
      </c>
      <c r="H1237" s="832" t="s">
        <v>596</v>
      </c>
      <c r="I1237" s="832" t="s">
        <v>4021</v>
      </c>
      <c r="J1237" s="832" t="s">
        <v>4022</v>
      </c>
      <c r="K1237" s="832" t="s">
        <v>4023</v>
      </c>
      <c r="L1237" s="835">
        <v>93.96</v>
      </c>
      <c r="M1237" s="835">
        <v>93.96</v>
      </c>
      <c r="N1237" s="832">
        <v>1</v>
      </c>
      <c r="O1237" s="836">
        <v>0.5</v>
      </c>
      <c r="P1237" s="835">
        <v>93.96</v>
      </c>
      <c r="Q1237" s="837">
        <v>1</v>
      </c>
      <c r="R1237" s="832">
        <v>1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17</v>
      </c>
      <c r="B1238" s="832" t="s">
        <v>2428</v>
      </c>
      <c r="C1238" s="832" t="s">
        <v>2434</v>
      </c>
      <c r="D1238" s="833" t="s">
        <v>5256</v>
      </c>
      <c r="E1238" s="834" t="s">
        <v>2460</v>
      </c>
      <c r="F1238" s="832" t="s">
        <v>2429</v>
      </c>
      <c r="G1238" s="832" t="s">
        <v>2834</v>
      </c>
      <c r="H1238" s="832" t="s">
        <v>596</v>
      </c>
      <c r="I1238" s="832" t="s">
        <v>4024</v>
      </c>
      <c r="J1238" s="832" t="s">
        <v>4022</v>
      </c>
      <c r="K1238" s="832" t="s">
        <v>3738</v>
      </c>
      <c r="L1238" s="835">
        <v>140.94999999999999</v>
      </c>
      <c r="M1238" s="835">
        <v>140.94999999999999</v>
      </c>
      <c r="N1238" s="832">
        <v>1</v>
      </c>
      <c r="O1238" s="836">
        <v>1</v>
      </c>
      <c r="P1238" s="835">
        <v>140.94999999999999</v>
      </c>
      <c r="Q1238" s="837">
        <v>1</v>
      </c>
      <c r="R1238" s="832">
        <v>1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17</v>
      </c>
      <c r="B1239" s="832" t="s">
        <v>2428</v>
      </c>
      <c r="C1239" s="832" t="s">
        <v>2434</v>
      </c>
      <c r="D1239" s="833" t="s">
        <v>5256</v>
      </c>
      <c r="E1239" s="834" t="s">
        <v>2460</v>
      </c>
      <c r="F1239" s="832" t="s">
        <v>2429</v>
      </c>
      <c r="G1239" s="832" t="s">
        <v>2841</v>
      </c>
      <c r="H1239" s="832" t="s">
        <v>596</v>
      </c>
      <c r="I1239" s="832" t="s">
        <v>2842</v>
      </c>
      <c r="J1239" s="832" t="s">
        <v>1280</v>
      </c>
      <c r="K1239" s="832" t="s">
        <v>2843</v>
      </c>
      <c r="L1239" s="835">
        <v>264</v>
      </c>
      <c r="M1239" s="835">
        <v>1056</v>
      </c>
      <c r="N1239" s="832">
        <v>4</v>
      </c>
      <c r="O1239" s="836">
        <v>2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17</v>
      </c>
      <c r="B1240" s="832" t="s">
        <v>2428</v>
      </c>
      <c r="C1240" s="832" t="s">
        <v>2434</v>
      </c>
      <c r="D1240" s="833" t="s">
        <v>5256</v>
      </c>
      <c r="E1240" s="834" t="s">
        <v>2460</v>
      </c>
      <c r="F1240" s="832" t="s">
        <v>2429</v>
      </c>
      <c r="G1240" s="832" t="s">
        <v>2841</v>
      </c>
      <c r="H1240" s="832" t="s">
        <v>596</v>
      </c>
      <c r="I1240" s="832" t="s">
        <v>2844</v>
      </c>
      <c r="J1240" s="832" t="s">
        <v>1594</v>
      </c>
      <c r="K1240" s="832" t="s">
        <v>2845</v>
      </c>
      <c r="L1240" s="835">
        <v>65.989999999999995</v>
      </c>
      <c r="M1240" s="835">
        <v>131.97999999999999</v>
      </c>
      <c r="N1240" s="832">
        <v>2</v>
      </c>
      <c r="O1240" s="836">
        <v>0.5</v>
      </c>
      <c r="P1240" s="835">
        <v>131.97999999999999</v>
      </c>
      <c r="Q1240" s="837">
        <v>1</v>
      </c>
      <c r="R1240" s="832">
        <v>2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17</v>
      </c>
      <c r="B1241" s="832" t="s">
        <v>2428</v>
      </c>
      <c r="C1241" s="832" t="s">
        <v>2434</v>
      </c>
      <c r="D1241" s="833" t="s">
        <v>5256</v>
      </c>
      <c r="E1241" s="834" t="s">
        <v>2460</v>
      </c>
      <c r="F1241" s="832" t="s">
        <v>2429</v>
      </c>
      <c r="G1241" s="832" t="s">
        <v>2841</v>
      </c>
      <c r="H1241" s="832" t="s">
        <v>596</v>
      </c>
      <c r="I1241" s="832" t="s">
        <v>3921</v>
      </c>
      <c r="J1241" s="832" t="s">
        <v>3922</v>
      </c>
      <c r="K1241" s="832" t="s">
        <v>3923</v>
      </c>
      <c r="L1241" s="835">
        <v>264</v>
      </c>
      <c r="M1241" s="835">
        <v>528</v>
      </c>
      <c r="N1241" s="832">
        <v>2</v>
      </c>
      <c r="O1241" s="836">
        <v>0.5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17</v>
      </c>
      <c r="B1242" s="832" t="s">
        <v>2428</v>
      </c>
      <c r="C1242" s="832" t="s">
        <v>2434</v>
      </c>
      <c r="D1242" s="833" t="s">
        <v>5256</v>
      </c>
      <c r="E1242" s="834" t="s">
        <v>2460</v>
      </c>
      <c r="F1242" s="832" t="s">
        <v>2429</v>
      </c>
      <c r="G1242" s="832" t="s">
        <v>2846</v>
      </c>
      <c r="H1242" s="832" t="s">
        <v>649</v>
      </c>
      <c r="I1242" s="832" t="s">
        <v>2856</v>
      </c>
      <c r="J1242" s="832" t="s">
        <v>2854</v>
      </c>
      <c r="K1242" s="832" t="s">
        <v>2857</v>
      </c>
      <c r="L1242" s="835">
        <v>400.17</v>
      </c>
      <c r="M1242" s="835">
        <v>800.34</v>
      </c>
      <c r="N1242" s="832">
        <v>2</v>
      </c>
      <c r="O1242" s="836">
        <v>0.5</v>
      </c>
      <c r="P1242" s="835">
        <v>800.34</v>
      </c>
      <c r="Q1242" s="837">
        <v>1</v>
      </c>
      <c r="R1242" s="832">
        <v>2</v>
      </c>
      <c r="S1242" s="837">
        <v>1</v>
      </c>
      <c r="T1242" s="836">
        <v>0.5</v>
      </c>
      <c r="U1242" s="838">
        <v>1</v>
      </c>
    </row>
    <row r="1243" spans="1:21" ht="14.4" customHeight="1" x14ac:dyDescent="0.3">
      <c r="A1243" s="831">
        <v>17</v>
      </c>
      <c r="B1243" s="832" t="s">
        <v>2428</v>
      </c>
      <c r="C1243" s="832" t="s">
        <v>2434</v>
      </c>
      <c r="D1243" s="833" t="s">
        <v>5256</v>
      </c>
      <c r="E1243" s="834" t="s">
        <v>2460</v>
      </c>
      <c r="F1243" s="832" t="s">
        <v>2429</v>
      </c>
      <c r="G1243" s="832" t="s">
        <v>2871</v>
      </c>
      <c r="H1243" s="832" t="s">
        <v>649</v>
      </c>
      <c r="I1243" s="832" t="s">
        <v>2872</v>
      </c>
      <c r="J1243" s="832" t="s">
        <v>1051</v>
      </c>
      <c r="K1243" s="832" t="s">
        <v>2873</v>
      </c>
      <c r="L1243" s="835">
        <v>0</v>
      </c>
      <c r="M1243" s="835">
        <v>0</v>
      </c>
      <c r="N1243" s="832">
        <v>1</v>
      </c>
      <c r="O1243" s="836">
        <v>0.5</v>
      </c>
      <c r="P1243" s="835"/>
      <c r="Q1243" s="837"/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17</v>
      </c>
      <c r="B1244" s="832" t="s">
        <v>2428</v>
      </c>
      <c r="C1244" s="832" t="s">
        <v>2434</v>
      </c>
      <c r="D1244" s="833" t="s">
        <v>5256</v>
      </c>
      <c r="E1244" s="834" t="s">
        <v>2460</v>
      </c>
      <c r="F1244" s="832" t="s">
        <v>2429</v>
      </c>
      <c r="G1244" s="832" t="s">
        <v>2871</v>
      </c>
      <c r="H1244" s="832" t="s">
        <v>649</v>
      </c>
      <c r="I1244" s="832" t="s">
        <v>2116</v>
      </c>
      <c r="J1244" s="832" t="s">
        <v>1051</v>
      </c>
      <c r="K1244" s="832" t="s">
        <v>2117</v>
      </c>
      <c r="L1244" s="835">
        <v>0</v>
      </c>
      <c r="M1244" s="835">
        <v>0</v>
      </c>
      <c r="N1244" s="832">
        <v>2</v>
      </c>
      <c r="O1244" s="836">
        <v>1.5</v>
      </c>
      <c r="P1244" s="835">
        <v>0</v>
      </c>
      <c r="Q1244" s="837"/>
      <c r="R1244" s="832">
        <v>2</v>
      </c>
      <c r="S1244" s="837">
        <v>1</v>
      </c>
      <c r="T1244" s="836">
        <v>1.5</v>
      </c>
      <c r="U1244" s="838">
        <v>1</v>
      </c>
    </row>
    <row r="1245" spans="1:21" ht="14.4" customHeight="1" x14ac:dyDescent="0.3">
      <c r="A1245" s="831">
        <v>17</v>
      </c>
      <c r="B1245" s="832" t="s">
        <v>2428</v>
      </c>
      <c r="C1245" s="832" t="s">
        <v>2434</v>
      </c>
      <c r="D1245" s="833" t="s">
        <v>5256</v>
      </c>
      <c r="E1245" s="834" t="s">
        <v>2460</v>
      </c>
      <c r="F1245" s="832" t="s">
        <v>2429</v>
      </c>
      <c r="G1245" s="832" t="s">
        <v>2871</v>
      </c>
      <c r="H1245" s="832" t="s">
        <v>596</v>
      </c>
      <c r="I1245" s="832" t="s">
        <v>3741</v>
      </c>
      <c r="J1245" s="832" t="s">
        <v>3742</v>
      </c>
      <c r="K1245" s="832" t="s">
        <v>2873</v>
      </c>
      <c r="L1245" s="835">
        <v>0</v>
      </c>
      <c r="M1245" s="835">
        <v>0</v>
      </c>
      <c r="N1245" s="832">
        <v>2</v>
      </c>
      <c r="O1245" s="836">
        <v>0.5</v>
      </c>
      <c r="P1245" s="835">
        <v>0</v>
      </c>
      <c r="Q1245" s="837"/>
      <c r="R1245" s="832">
        <v>2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17</v>
      </c>
      <c r="B1246" s="832" t="s">
        <v>2428</v>
      </c>
      <c r="C1246" s="832" t="s">
        <v>2434</v>
      </c>
      <c r="D1246" s="833" t="s">
        <v>5256</v>
      </c>
      <c r="E1246" s="834" t="s">
        <v>2460</v>
      </c>
      <c r="F1246" s="832" t="s">
        <v>2429</v>
      </c>
      <c r="G1246" s="832" t="s">
        <v>2871</v>
      </c>
      <c r="H1246" s="832" t="s">
        <v>596</v>
      </c>
      <c r="I1246" s="832" t="s">
        <v>2874</v>
      </c>
      <c r="J1246" s="832" t="s">
        <v>2875</v>
      </c>
      <c r="K1246" s="832" t="s">
        <v>2873</v>
      </c>
      <c r="L1246" s="835">
        <v>0</v>
      </c>
      <c r="M1246" s="835">
        <v>0</v>
      </c>
      <c r="N1246" s="832">
        <v>4</v>
      </c>
      <c r="O1246" s="836">
        <v>2</v>
      </c>
      <c r="P1246" s="835">
        <v>0</v>
      </c>
      <c r="Q1246" s="837"/>
      <c r="R1246" s="832">
        <v>4</v>
      </c>
      <c r="S1246" s="837">
        <v>1</v>
      </c>
      <c r="T1246" s="836">
        <v>2</v>
      </c>
      <c r="U1246" s="838">
        <v>1</v>
      </c>
    </row>
    <row r="1247" spans="1:21" ht="14.4" customHeight="1" x14ac:dyDescent="0.3">
      <c r="A1247" s="831">
        <v>17</v>
      </c>
      <c r="B1247" s="832" t="s">
        <v>2428</v>
      </c>
      <c r="C1247" s="832" t="s">
        <v>2434</v>
      </c>
      <c r="D1247" s="833" t="s">
        <v>5256</v>
      </c>
      <c r="E1247" s="834" t="s">
        <v>2460</v>
      </c>
      <c r="F1247" s="832" t="s">
        <v>2429</v>
      </c>
      <c r="G1247" s="832" t="s">
        <v>2871</v>
      </c>
      <c r="H1247" s="832" t="s">
        <v>596</v>
      </c>
      <c r="I1247" s="832" t="s">
        <v>4025</v>
      </c>
      <c r="J1247" s="832" t="s">
        <v>3108</v>
      </c>
      <c r="K1247" s="832" t="s">
        <v>2873</v>
      </c>
      <c r="L1247" s="835">
        <v>0</v>
      </c>
      <c r="M1247" s="835">
        <v>0</v>
      </c>
      <c r="N1247" s="832">
        <v>2</v>
      </c>
      <c r="O1247" s="836">
        <v>0.5</v>
      </c>
      <c r="P1247" s="835"/>
      <c r="Q1247" s="837"/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17</v>
      </c>
      <c r="B1248" s="832" t="s">
        <v>2428</v>
      </c>
      <c r="C1248" s="832" t="s">
        <v>2434</v>
      </c>
      <c r="D1248" s="833" t="s">
        <v>5256</v>
      </c>
      <c r="E1248" s="834" t="s">
        <v>2460</v>
      </c>
      <c r="F1248" s="832" t="s">
        <v>2429</v>
      </c>
      <c r="G1248" s="832" t="s">
        <v>2896</v>
      </c>
      <c r="H1248" s="832" t="s">
        <v>596</v>
      </c>
      <c r="I1248" s="832" t="s">
        <v>2900</v>
      </c>
      <c r="J1248" s="832" t="s">
        <v>2898</v>
      </c>
      <c r="K1248" s="832" t="s">
        <v>2901</v>
      </c>
      <c r="L1248" s="835">
        <v>1049.3399999999999</v>
      </c>
      <c r="M1248" s="835">
        <v>2098.6799999999998</v>
      </c>
      <c r="N1248" s="832">
        <v>2</v>
      </c>
      <c r="O1248" s="836">
        <v>0.5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17</v>
      </c>
      <c r="B1249" s="832" t="s">
        <v>2428</v>
      </c>
      <c r="C1249" s="832" t="s">
        <v>2434</v>
      </c>
      <c r="D1249" s="833" t="s">
        <v>5256</v>
      </c>
      <c r="E1249" s="834" t="s">
        <v>2460</v>
      </c>
      <c r="F1249" s="832" t="s">
        <v>2429</v>
      </c>
      <c r="G1249" s="832" t="s">
        <v>2896</v>
      </c>
      <c r="H1249" s="832" t="s">
        <v>596</v>
      </c>
      <c r="I1249" s="832" t="s">
        <v>3109</v>
      </c>
      <c r="J1249" s="832" t="s">
        <v>2898</v>
      </c>
      <c r="K1249" s="832" t="s">
        <v>2473</v>
      </c>
      <c r="L1249" s="835">
        <v>633.53</v>
      </c>
      <c r="M1249" s="835">
        <v>1900.59</v>
      </c>
      <c r="N1249" s="832">
        <v>3</v>
      </c>
      <c r="O1249" s="836">
        <v>1</v>
      </c>
      <c r="P1249" s="835">
        <v>1900.59</v>
      </c>
      <c r="Q1249" s="837">
        <v>1</v>
      </c>
      <c r="R1249" s="832">
        <v>3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17</v>
      </c>
      <c r="B1250" s="832" t="s">
        <v>2428</v>
      </c>
      <c r="C1250" s="832" t="s">
        <v>2434</v>
      </c>
      <c r="D1250" s="833" t="s">
        <v>5256</v>
      </c>
      <c r="E1250" s="834" t="s">
        <v>2460</v>
      </c>
      <c r="F1250" s="832" t="s">
        <v>2429</v>
      </c>
      <c r="G1250" s="832" t="s">
        <v>3450</v>
      </c>
      <c r="H1250" s="832" t="s">
        <v>596</v>
      </c>
      <c r="I1250" s="832" t="s">
        <v>3451</v>
      </c>
      <c r="J1250" s="832" t="s">
        <v>3452</v>
      </c>
      <c r="K1250" s="832" t="s">
        <v>3453</v>
      </c>
      <c r="L1250" s="835">
        <v>3903.32</v>
      </c>
      <c r="M1250" s="835">
        <v>3903.32</v>
      </c>
      <c r="N1250" s="832">
        <v>1</v>
      </c>
      <c r="O1250" s="836">
        <v>0.5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17</v>
      </c>
      <c r="B1251" s="832" t="s">
        <v>2428</v>
      </c>
      <c r="C1251" s="832" t="s">
        <v>2434</v>
      </c>
      <c r="D1251" s="833" t="s">
        <v>5256</v>
      </c>
      <c r="E1251" s="834" t="s">
        <v>2460</v>
      </c>
      <c r="F1251" s="832" t="s">
        <v>2429</v>
      </c>
      <c r="G1251" s="832" t="s">
        <v>3454</v>
      </c>
      <c r="H1251" s="832" t="s">
        <v>649</v>
      </c>
      <c r="I1251" s="832" t="s">
        <v>1886</v>
      </c>
      <c r="J1251" s="832" t="s">
        <v>1887</v>
      </c>
      <c r="K1251" s="832" t="s">
        <v>1888</v>
      </c>
      <c r="L1251" s="835">
        <v>165.63</v>
      </c>
      <c r="M1251" s="835">
        <v>331.26</v>
      </c>
      <c r="N1251" s="832">
        <v>2</v>
      </c>
      <c r="O1251" s="836">
        <v>0.5</v>
      </c>
      <c r="P1251" s="835">
        <v>331.26</v>
      </c>
      <c r="Q1251" s="837">
        <v>1</v>
      </c>
      <c r="R1251" s="832">
        <v>2</v>
      </c>
      <c r="S1251" s="837">
        <v>1</v>
      </c>
      <c r="T1251" s="836">
        <v>0.5</v>
      </c>
      <c r="U1251" s="838">
        <v>1</v>
      </c>
    </row>
    <row r="1252" spans="1:21" ht="14.4" customHeight="1" x14ac:dyDescent="0.3">
      <c r="A1252" s="831">
        <v>17</v>
      </c>
      <c r="B1252" s="832" t="s">
        <v>2428</v>
      </c>
      <c r="C1252" s="832" t="s">
        <v>2434</v>
      </c>
      <c r="D1252" s="833" t="s">
        <v>5256</v>
      </c>
      <c r="E1252" s="834" t="s">
        <v>2460</v>
      </c>
      <c r="F1252" s="832" t="s">
        <v>2429</v>
      </c>
      <c r="G1252" s="832" t="s">
        <v>4026</v>
      </c>
      <c r="H1252" s="832" t="s">
        <v>596</v>
      </c>
      <c r="I1252" s="832" t="s">
        <v>4027</v>
      </c>
      <c r="J1252" s="832" t="s">
        <v>4028</v>
      </c>
      <c r="K1252" s="832" t="s">
        <v>2225</v>
      </c>
      <c r="L1252" s="835">
        <v>1092.4100000000001</v>
      </c>
      <c r="M1252" s="835">
        <v>3277.2300000000005</v>
      </c>
      <c r="N1252" s="832">
        <v>3</v>
      </c>
      <c r="O1252" s="836">
        <v>1</v>
      </c>
      <c r="P1252" s="835">
        <v>3277.2300000000005</v>
      </c>
      <c r="Q1252" s="837">
        <v>1</v>
      </c>
      <c r="R1252" s="832">
        <v>3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17</v>
      </c>
      <c r="B1253" s="832" t="s">
        <v>2428</v>
      </c>
      <c r="C1253" s="832" t="s">
        <v>2434</v>
      </c>
      <c r="D1253" s="833" t="s">
        <v>5256</v>
      </c>
      <c r="E1253" s="834" t="s">
        <v>2460</v>
      </c>
      <c r="F1253" s="832" t="s">
        <v>2429</v>
      </c>
      <c r="G1253" s="832" t="s">
        <v>2906</v>
      </c>
      <c r="H1253" s="832" t="s">
        <v>596</v>
      </c>
      <c r="I1253" s="832" t="s">
        <v>4029</v>
      </c>
      <c r="J1253" s="832" t="s">
        <v>3122</v>
      </c>
      <c r="K1253" s="832" t="s">
        <v>4030</v>
      </c>
      <c r="L1253" s="835">
        <v>150.94</v>
      </c>
      <c r="M1253" s="835">
        <v>301.88</v>
      </c>
      <c r="N1253" s="832">
        <v>2</v>
      </c>
      <c r="O1253" s="836">
        <v>0.5</v>
      </c>
      <c r="P1253" s="835">
        <v>301.88</v>
      </c>
      <c r="Q1253" s="837">
        <v>1</v>
      </c>
      <c r="R1253" s="832">
        <v>2</v>
      </c>
      <c r="S1253" s="837">
        <v>1</v>
      </c>
      <c r="T1253" s="836">
        <v>0.5</v>
      </c>
      <c r="U1253" s="838">
        <v>1</v>
      </c>
    </row>
    <row r="1254" spans="1:21" ht="14.4" customHeight="1" x14ac:dyDescent="0.3">
      <c r="A1254" s="831">
        <v>17</v>
      </c>
      <c r="B1254" s="832" t="s">
        <v>2428</v>
      </c>
      <c r="C1254" s="832" t="s">
        <v>2434</v>
      </c>
      <c r="D1254" s="833" t="s">
        <v>5256</v>
      </c>
      <c r="E1254" s="834" t="s">
        <v>2460</v>
      </c>
      <c r="F1254" s="832" t="s">
        <v>2429</v>
      </c>
      <c r="G1254" s="832" t="s">
        <v>2906</v>
      </c>
      <c r="H1254" s="832" t="s">
        <v>596</v>
      </c>
      <c r="I1254" s="832" t="s">
        <v>2910</v>
      </c>
      <c r="J1254" s="832" t="s">
        <v>1045</v>
      </c>
      <c r="K1254" s="832" t="s">
        <v>2911</v>
      </c>
      <c r="L1254" s="835">
        <v>50.32</v>
      </c>
      <c r="M1254" s="835">
        <v>855.44</v>
      </c>
      <c r="N1254" s="832">
        <v>17</v>
      </c>
      <c r="O1254" s="836">
        <v>4.5</v>
      </c>
      <c r="P1254" s="835">
        <v>503.20000000000005</v>
      </c>
      <c r="Q1254" s="837">
        <v>0.58823529411764708</v>
      </c>
      <c r="R1254" s="832">
        <v>10</v>
      </c>
      <c r="S1254" s="837">
        <v>0.58823529411764708</v>
      </c>
      <c r="T1254" s="836">
        <v>2.5</v>
      </c>
      <c r="U1254" s="838">
        <v>0.55555555555555558</v>
      </c>
    </row>
    <row r="1255" spans="1:21" ht="14.4" customHeight="1" x14ac:dyDescent="0.3">
      <c r="A1255" s="831">
        <v>17</v>
      </c>
      <c r="B1255" s="832" t="s">
        <v>2428</v>
      </c>
      <c r="C1255" s="832" t="s">
        <v>2434</v>
      </c>
      <c r="D1255" s="833" t="s">
        <v>5256</v>
      </c>
      <c r="E1255" s="834" t="s">
        <v>2460</v>
      </c>
      <c r="F1255" s="832" t="s">
        <v>2429</v>
      </c>
      <c r="G1255" s="832" t="s">
        <v>3283</v>
      </c>
      <c r="H1255" s="832" t="s">
        <v>596</v>
      </c>
      <c r="I1255" s="832" t="s">
        <v>3461</v>
      </c>
      <c r="J1255" s="832" t="s">
        <v>3462</v>
      </c>
      <c r="K1255" s="832" t="s">
        <v>3463</v>
      </c>
      <c r="L1255" s="835">
        <v>424.89</v>
      </c>
      <c r="M1255" s="835">
        <v>3399.12</v>
      </c>
      <c r="N1255" s="832">
        <v>8</v>
      </c>
      <c r="O1255" s="836">
        <v>2.5</v>
      </c>
      <c r="P1255" s="835">
        <v>1699.56</v>
      </c>
      <c r="Q1255" s="837">
        <v>0.5</v>
      </c>
      <c r="R1255" s="832">
        <v>4</v>
      </c>
      <c r="S1255" s="837">
        <v>0.5</v>
      </c>
      <c r="T1255" s="836">
        <v>0.5</v>
      </c>
      <c r="U1255" s="838">
        <v>0.2</v>
      </c>
    </row>
    <row r="1256" spans="1:21" ht="14.4" customHeight="1" x14ac:dyDescent="0.3">
      <c r="A1256" s="831">
        <v>17</v>
      </c>
      <c r="B1256" s="832" t="s">
        <v>2428</v>
      </c>
      <c r="C1256" s="832" t="s">
        <v>2434</v>
      </c>
      <c r="D1256" s="833" t="s">
        <v>5256</v>
      </c>
      <c r="E1256" s="834" t="s">
        <v>2460</v>
      </c>
      <c r="F1256" s="832" t="s">
        <v>2429</v>
      </c>
      <c r="G1256" s="832" t="s">
        <v>3283</v>
      </c>
      <c r="H1256" s="832" t="s">
        <v>649</v>
      </c>
      <c r="I1256" s="832" t="s">
        <v>3284</v>
      </c>
      <c r="J1256" s="832" t="s">
        <v>3285</v>
      </c>
      <c r="K1256" s="832" t="s">
        <v>3286</v>
      </c>
      <c r="L1256" s="835">
        <v>531.12</v>
      </c>
      <c r="M1256" s="835">
        <v>4248.96</v>
      </c>
      <c r="N1256" s="832">
        <v>8</v>
      </c>
      <c r="O1256" s="836">
        <v>2</v>
      </c>
      <c r="P1256" s="835">
        <v>2124.48</v>
      </c>
      <c r="Q1256" s="837">
        <v>0.5</v>
      </c>
      <c r="R1256" s="832">
        <v>4</v>
      </c>
      <c r="S1256" s="837">
        <v>0.5</v>
      </c>
      <c r="T1256" s="836">
        <v>1</v>
      </c>
      <c r="U1256" s="838">
        <v>0.5</v>
      </c>
    </row>
    <row r="1257" spans="1:21" ht="14.4" customHeight="1" x14ac:dyDescent="0.3">
      <c r="A1257" s="831">
        <v>17</v>
      </c>
      <c r="B1257" s="832" t="s">
        <v>2428</v>
      </c>
      <c r="C1257" s="832" t="s">
        <v>2434</v>
      </c>
      <c r="D1257" s="833" t="s">
        <v>5256</v>
      </c>
      <c r="E1257" s="834" t="s">
        <v>2460</v>
      </c>
      <c r="F1257" s="832" t="s">
        <v>2429</v>
      </c>
      <c r="G1257" s="832" t="s">
        <v>3283</v>
      </c>
      <c r="H1257" s="832" t="s">
        <v>596</v>
      </c>
      <c r="I1257" s="832" t="s">
        <v>3464</v>
      </c>
      <c r="J1257" s="832" t="s">
        <v>3288</v>
      </c>
      <c r="K1257" s="832" t="s">
        <v>2213</v>
      </c>
      <c r="L1257" s="835">
        <v>212.45</v>
      </c>
      <c r="M1257" s="835">
        <v>35054.25</v>
      </c>
      <c r="N1257" s="832">
        <v>165</v>
      </c>
      <c r="O1257" s="836">
        <v>34</v>
      </c>
      <c r="P1257" s="835">
        <v>22519.7</v>
      </c>
      <c r="Q1257" s="837">
        <v>0.64242424242424245</v>
      </c>
      <c r="R1257" s="832">
        <v>106</v>
      </c>
      <c r="S1257" s="837">
        <v>0.64242424242424245</v>
      </c>
      <c r="T1257" s="836">
        <v>20</v>
      </c>
      <c r="U1257" s="838">
        <v>0.58823529411764708</v>
      </c>
    </row>
    <row r="1258" spans="1:21" ht="14.4" customHeight="1" x14ac:dyDescent="0.3">
      <c r="A1258" s="831">
        <v>17</v>
      </c>
      <c r="B1258" s="832" t="s">
        <v>2428</v>
      </c>
      <c r="C1258" s="832" t="s">
        <v>2434</v>
      </c>
      <c r="D1258" s="833" t="s">
        <v>5256</v>
      </c>
      <c r="E1258" s="834" t="s">
        <v>2460</v>
      </c>
      <c r="F1258" s="832" t="s">
        <v>2429</v>
      </c>
      <c r="G1258" s="832" t="s">
        <v>3283</v>
      </c>
      <c r="H1258" s="832" t="s">
        <v>596</v>
      </c>
      <c r="I1258" s="832" t="s">
        <v>3465</v>
      </c>
      <c r="J1258" s="832" t="s">
        <v>3288</v>
      </c>
      <c r="K1258" s="832" t="s">
        <v>3286</v>
      </c>
      <c r="L1258" s="835">
        <v>531.12</v>
      </c>
      <c r="M1258" s="835">
        <v>27618.239999999998</v>
      </c>
      <c r="N1258" s="832">
        <v>52</v>
      </c>
      <c r="O1258" s="836">
        <v>9.5</v>
      </c>
      <c r="P1258" s="835">
        <v>15933.599999999999</v>
      </c>
      <c r="Q1258" s="837">
        <v>0.57692307692307687</v>
      </c>
      <c r="R1258" s="832">
        <v>30</v>
      </c>
      <c r="S1258" s="837">
        <v>0.57692307692307687</v>
      </c>
      <c r="T1258" s="836">
        <v>5</v>
      </c>
      <c r="U1258" s="838">
        <v>0.52631578947368418</v>
      </c>
    </row>
    <row r="1259" spans="1:21" ht="14.4" customHeight="1" x14ac:dyDescent="0.3">
      <c r="A1259" s="831">
        <v>17</v>
      </c>
      <c r="B1259" s="832" t="s">
        <v>2428</v>
      </c>
      <c r="C1259" s="832" t="s">
        <v>2434</v>
      </c>
      <c r="D1259" s="833" t="s">
        <v>5256</v>
      </c>
      <c r="E1259" s="834" t="s">
        <v>2460</v>
      </c>
      <c r="F1259" s="832" t="s">
        <v>2429</v>
      </c>
      <c r="G1259" s="832" t="s">
        <v>3283</v>
      </c>
      <c r="H1259" s="832" t="s">
        <v>649</v>
      </c>
      <c r="I1259" s="832" t="s">
        <v>2212</v>
      </c>
      <c r="J1259" s="832" t="s">
        <v>1222</v>
      </c>
      <c r="K1259" s="832" t="s">
        <v>2213</v>
      </c>
      <c r="L1259" s="835">
        <v>212.45</v>
      </c>
      <c r="M1259" s="835">
        <v>2761.85</v>
      </c>
      <c r="N1259" s="832">
        <v>13</v>
      </c>
      <c r="O1259" s="836">
        <v>3</v>
      </c>
      <c r="P1259" s="835">
        <v>1062.25</v>
      </c>
      <c r="Q1259" s="837">
        <v>0.38461538461538464</v>
      </c>
      <c r="R1259" s="832">
        <v>5</v>
      </c>
      <c r="S1259" s="837">
        <v>0.38461538461538464</v>
      </c>
      <c r="T1259" s="836">
        <v>1.5</v>
      </c>
      <c r="U1259" s="838">
        <v>0.5</v>
      </c>
    </row>
    <row r="1260" spans="1:21" ht="14.4" customHeight="1" x14ac:dyDescent="0.3">
      <c r="A1260" s="831">
        <v>17</v>
      </c>
      <c r="B1260" s="832" t="s">
        <v>2428</v>
      </c>
      <c r="C1260" s="832" t="s">
        <v>2434</v>
      </c>
      <c r="D1260" s="833" t="s">
        <v>5256</v>
      </c>
      <c r="E1260" s="834" t="s">
        <v>2460</v>
      </c>
      <c r="F1260" s="832" t="s">
        <v>2429</v>
      </c>
      <c r="G1260" s="832" t="s">
        <v>3283</v>
      </c>
      <c r="H1260" s="832" t="s">
        <v>596</v>
      </c>
      <c r="I1260" s="832" t="s">
        <v>3287</v>
      </c>
      <c r="J1260" s="832" t="s">
        <v>3288</v>
      </c>
      <c r="K1260" s="832" t="s">
        <v>3286</v>
      </c>
      <c r="L1260" s="835">
        <v>531.12</v>
      </c>
      <c r="M1260" s="835">
        <v>3186.7200000000003</v>
      </c>
      <c r="N1260" s="832">
        <v>6</v>
      </c>
      <c r="O1260" s="836">
        <v>0.5</v>
      </c>
      <c r="P1260" s="835">
        <v>3186.7200000000003</v>
      </c>
      <c r="Q1260" s="837">
        <v>1</v>
      </c>
      <c r="R1260" s="832">
        <v>6</v>
      </c>
      <c r="S1260" s="837">
        <v>1</v>
      </c>
      <c r="T1260" s="836">
        <v>0.5</v>
      </c>
      <c r="U1260" s="838">
        <v>1</v>
      </c>
    </row>
    <row r="1261" spans="1:21" ht="14.4" customHeight="1" x14ac:dyDescent="0.3">
      <c r="A1261" s="831">
        <v>17</v>
      </c>
      <c r="B1261" s="832" t="s">
        <v>2428</v>
      </c>
      <c r="C1261" s="832" t="s">
        <v>2434</v>
      </c>
      <c r="D1261" s="833" t="s">
        <v>5256</v>
      </c>
      <c r="E1261" s="834" t="s">
        <v>2460</v>
      </c>
      <c r="F1261" s="832" t="s">
        <v>2429</v>
      </c>
      <c r="G1261" s="832" t="s">
        <v>3466</v>
      </c>
      <c r="H1261" s="832" t="s">
        <v>596</v>
      </c>
      <c r="I1261" s="832" t="s">
        <v>4031</v>
      </c>
      <c r="J1261" s="832" t="s">
        <v>3468</v>
      </c>
      <c r="K1261" s="832" t="s">
        <v>3486</v>
      </c>
      <c r="L1261" s="835">
        <v>467.71</v>
      </c>
      <c r="M1261" s="835">
        <v>4677.0999999999995</v>
      </c>
      <c r="N1261" s="832">
        <v>10</v>
      </c>
      <c r="O1261" s="836">
        <v>2.5</v>
      </c>
      <c r="P1261" s="835">
        <v>1403.1299999999999</v>
      </c>
      <c r="Q1261" s="837">
        <v>0.3</v>
      </c>
      <c r="R1261" s="832">
        <v>3</v>
      </c>
      <c r="S1261" s="837">
        <v>0.3</v>
      </c>
      <c r="T1261" s="836">
        <v>1</v>
      </c>
      <c r="U1261" s="838">
        <v>0.4</v>
      </c>
    </row>
    <row r="1262" spans="1:21" ht="14.4" customHeight="1" x14ac:dyDescent="0.3">
      <c r="A1262" s="831">
        <v>17</v>
      </c>
      <c r="B1262" s="832" t="s">
        <v>2428</v>
      </c>
      <c r="C1262" s="832" t="s">
        <v>2434</v>
      </c>
      <c r="D1262" s="833" t="s">
        <v>5256</v>
      </c>
      <c r="E1262" s="834" t="s">
        <v>2460</v>
      </c>
      <c r="F1262" s="832" t="s">
        <v>2429</v>
      </c>
      <c r="G1262" s="832" t="s">
        <v>3466</v>
      </c>
      <c r="H1262" s="832" t="s">
        <v>596</v>
      </c>
      <c r="I1262" s="832" t="s">
        <v>3467</v>
      </c>
      <c r="J1262" s="832" t="s">
        <v>3468</v>
      </c>
      <c r="K1262" s="832" t="s">
        <v>3469</v>
      </c>
      <c r="L1262" s="835">
        <v>603.23</v>
      </c>
      <c r="M1262" s="835">
        <v>23525.97</v>
      </c>
      <c r="N1262" s="832">
        <v>39</v>
      </c>
      <c r="O1262" s="836">
        <v>7.5</v>
      </c>
      <c r="P1262" s="835">
        <v>13874.290000000003</v>
      </c>
      <c r="Q1262" s="837">
        <v>0.58974358974358987</v>
      </c>
      <c r="R1262" s="832">
        <v>23</v>
      </c>
      <c r="S1262" s="837">
        <v>0.58974358974358976</v>
      </c>
      <c r="T1262" s="836">
        <v>3.5</v>
      </c>
      <c r="U1262" s="838">
        <v>0.46666666666666667</v>
      </c>
    </row>
    <row r="1263" spans="1:21" ht="14.4" customHeight="1" x14ac:dyDescent="0.3">
      <c r="A1263" s="831">
        <v>17</v>
      </c>
      <c r="B1263" s="832" t="s">
        <v>2428</v>
      </c>
      <c r="C1263" s="832" t="s">
        <v>2434</v>
      </c>
      <c r="D1263" s="833" t="s">
        <v>5256</v>
      </c>
      <c r="E1263" s="834" t="s">
        <v>2460</v>
      </c>
      <c r="F1263" s="832" t="s">
        <v>2429</v>
      </c>
      <c r="G1263" s="832" t="s">
        <v>3466</v>
      </c>
      <c r="H1263" s="832" t="s">
        <v>596</v>
      </c>
      <c r="I1263" s="832" t="s">
        <v>3470</v>
      </c>
      <c r="J1263" s="832" t="s">
        <v>3468</v>
      </c>
      <c r="K1263" s="832" t="s">
        <v>3471</v>
      </c>
      <c r="L1263" s="835">
        <v>714.59</v>
      </c>
      <c r="M1263" s="835">
        <v>47877.53</v>
      </c>
      <c r="N1263" s="832">
        <v>67</v>
      </c>
      <c r="O1263" s="836">
        <v>14.5</v>
      </c>
      <c r="P1263" s="835">
        <v>22866.880000000001</v>
      </c>
      <c r="Q1263" s="837">
        <v>0.47761194029850751</v>
      </c>
      <c r="R1263" s="832">
        <v>32</v>
      </c>
      <c r="S1263" s="837">
        <v>0.47761194029850745</v>
      </c>
      <c r="T1263" s="836">
        <v>6.5</v>
      </c>
      <c r="U1263" s="838">
        <v>0.44827586206896552</v>
      </c>
    </row>
    <row r="1264" spans="1:21" ht="14.4" customHeight="1" x14ac:dyDescent="0.3">
      <c r="A1264" s="831">
        <v>17</v>
      </c>
      <c r="B1264" s="832" t="s">
        <v>2428</v>
      </c>
      <c r="C1264" s="832" t="s">
        <v>2434</v>
      </c>
      <c r="D1264" s="833" t="s">
        <v>5256</v>
      </c>
      <c r="E1264" s="834" t="s">
        <v>2460</v>
      </c>
      <c r="F1264" s="832" t="s">
        <v>2429</v>
      </c>
      <c r="G1264" s="832" t="s">
        <v>3466</v>
      </c>
      <c r="H1264" s="832" t="s">
        <v>596</v>
      </c>
      <c r="I1264" s="832" t="s">
        <v>3558</v>
      </c>
      <c r="J1264" s="832" t="s">
        <v>3468</v>
      </c>
      <c r="K1264" s="832" t="s">
        <v>3480</v>
      </c>
      <c r="L1264" s="835">
        <v>650.69000000000005</v>
      </c>
      <c r="M1264" s="835">
        <v>24075.530000000006</v>
      </c>
      <c r="N1264" s="832">
        <v>37</v>
      </c>
      <c r="O1264" s="836">
        <v>8</v>
      </c>
      <c r="P1264" s="835">
        <v>2602.7600000000002</v>
      </c>
      <c r="Q1264" s="837">
        <v>0.10810810810810809</v>
      </c>
      <c r="R1264" s="832">
        <v>4</v>
      </c>
      <c r="S1264" s="837">
        <v>0.10810810810810811</v>
      </c>
      <c r="T1264" s="836">
        <v>1</v>
      </c>
      <c r="U1264" s="838">
        <v>0.125</v>
      </c>
    </row>
    <row r="1265" spans="1:21" ht="14.4" customHeight="1" x14ac:dyDescent="0.3">
      <c r="A1265" s="831">
        <v>17</v>
      </c>
      <c r="B1265" s="832" t="s">
        <v>2428</v>
      </c>
      <c r="C1265" s="832" t="s">
        <v>2434</v>
      </c>
      <c r="D1265" s="833" t="s">
        <v>5256</v>
      </c>
      <c r="E1265" s="834" t="s">
        <v>2460</v>
      </c>
      <c r="F1265" s="832" t="s">
        <v>2429</v>
      </c>
      <c r="G1265" s="832" t="s">
        <v>3466</v>
      </c>
      <c r="H1265" s="832" t="s">
        <v>596</v>
      </c>
      <c r="I1265" s="832" t="s">
        <v>3472</v>
      </c>
      <c r="J1265" s="832" t="s">
        <v>3473</v>
      </c>
      <c r="K1265" s="832" t="s">
        <v>3469</v>
      </c>
      <c r="L1265" s="835">
        <v>603.23</v>
      </c>
      <c r="M1265" s="835">
        <v>21716.28</v>
      </c>
      <c r="N1265" s="832">
        <v>36</v>
      </c>
      <c r="O1265" s="836">
        <v>7.5</v>
      </c>
      <c r="P1265" s="835">
        <v>12064.6</v>
      </c>
      <c r="Q1265" s="837">
        <v>0.55555555555555558</v>
      </c>
      <c r="R1265" s="832">
        <v>20</v>
      </c>
      <c r="S1265" s="837">
        <v>0.55555555555555558</v>
      </c>
      <c r="T1265" s="836">
        <v>3.5</v>
      </c>
      <c r="U1265" s="838">
        <v>0.46666666666666667</v>
      </c>
    </row>
    <row r="1266" spans="1:21" ht="14.4" customHeight="1" x14ac:dyDescent="0.3">
      <c r="A1266" s="831">
        <v>17</v>
      </c>
      <c r="B1266" s="832" t="s">
        <v>2428</v>
      </c>
      <c r="C1266" s="832" t="s">
        <v>2434</v>
      </c>
      <c r="D1266" s="833" t="s">
        <v>5256</v>
      </c>
      <c r="E1266" s="834" t="s">
        <v>2460</v>
      </c>
      <c r="F1266" s="832" t="s">
        <v>2429</v>
      </c>
      <c r="G1266" s="832" t="s">
        <v>3466</v>
      </c>
      <c r="H1266" s="832" t="s">
        <v>596</v>
      </c>
      <c r="I1266" s="832" t="s">
        <v>3474</v>
      </c>
      <c r="J1266" s="832" t="s">
        <v>3473</v>
      </c>
      <c r="K1266" s="832" t="s">
        <v>3471</v>
      </c>
      <c r="L1266" s="835">
        <v>714.59</v>
      </c>
      <c r="M1266" s="835">
        <v>32156.550000000003</v>
      </c>
      <c r="N1266" s="832">
        <v>45</v>
      </c>
      <c r="O1266" s="836">
        <v>8.5</v>
      </c>
      <c r="P1266" s="835">
        <v>13577.210000000001</v>
      </c>
      <c r="Q1266" s="837">
        <v>0.42222222222222222</v>
      </c>
      <c r="R1266" s="832">
        <v>19</v>
      </c>
      <c r="S1266" s="837">
        <v>0.42222222222222222</v>
      </c>
      <c r="T1266" s="836">
        <v>2.5</v>
      </c>
      <c r="U1266" s="838">
        <v>0.29411764705882354</v>
      </c>
    </row>
    <row r="1267" spans="1:21" ht="14.4" customHeight="1" x14ac:dyDescent="0.3">
      <c r="A1267" s="831">
        <v>17</v>
      </c>
      <c r="B1267" s="832" t="s">
        <v>2428</v>
      </c>
      <c r="C1267" s="832" t="s">
        <v>2434</v>
      </c>
      <c r="D1267" s="833" t="s">
        <v>5256</v>
      </c>
      <c r="E1267" s="834" t="s">
        <v>2460</v>
      </c>
      <c r="F1267" s="832" t="s">
        <v>2429</v>
      </c>
      <c r="G1267" s="832" t="s">
        <v>3466</v>
      </c>
      <c r="H1267" s="832" t="s">
        <v>649</v>
      </c>
      <c r="I1267" s="832" t="s">
        <v>3477</v>
      </c>
      <c r="J1267" s="832" t="s">
        <v>3478</v>
      </c>
      <c r="K1267" s="832" t="s">
        <v>3471</v>
      </c>
      <c r="L1267" s="835">
        <v>714.59</v>
      </c>
      <c r="M1267" s="835">
        <v>29298.190000000002</v>
      </c>
      <c r="N1267" s="832">
        <v>41</v>
      </c>
      <c r="O1267" s="836">
        <v>6</v>
      </c>
      <c r="P1267" s="835">
        <v>18579.34</v>
      </c>
      <c r="Q1267" s="837">
        <v>0.63414634146341464</v>
      </c>
      <c r="R1267" s="832">
        <v>26</v>
      </c>
      <c r="S1267" s="837">
        <v>0.63414634146341464</v>
      </c>
      <c r="T1267" s="836">
        <v>4</v>
      </c>
      <c r="U1267" s="838">
        <v>0.66666666666666663</v>
      </c>
    </row>
    <row r="1268" spans="1:21" ht="14.4" customHeight="1" x14ac:dyDescent="0.3">
      <c r="A1268" s="831">
        <v>17</v>
      </c>
      <c r="B1268" s="832" t="s">
        <v>2428</v>
      </c>
      <c r="C1268" s="832" t="s">
        <v>2434</v>
      </c>
      <c r="D1268" s="833" t="s">
        <v>5256</v>
      </c>
      <c r="E1268" s="834" t="s">
        <v>2460</v>
      </c>
      <c r="F1268" s="832" t="s">
        <v>2429</v>
      </c>
      <c r="G1268" s="832" t="s">
        <v>3466</v>
      </c>
      <c r="H1268" s="832" t="s">
        <v>649</v>
      </c>
      <c r="I1268" s="832" t="s">
        <v>3479</v>
      </c>
      <c r="J1268" s="832" t="s">
        <v>3478</v>
      </c>
      <c r="K1268" s="832" t="s">
        <v>3480</v>
      </c>
      <c r="L1268" s="835">
        <v>650.69000000000005</v>
      </c>
      <c r="M1268" s="835">
        <v>36438.639999999999</v>
      </c>
      <c r="N1268" s="832">
        <v>56</v>
      </c>
      <c r="O1268" s="836">
        <v>11</v>
      </c>
      <c r="P1268" s="835">
        <v>19520.7</v>
      </c>
      <c r="Q1268" s="837">
        <v>0.5357142857142857</v>
      </c>
      <c r="R1268" s="832">
        <v>30</v>
      </c>
      <c r="S1268" s="837">
        <v>0.5357142857142857</v>
      </c>
      <c r="T1268" s="836">
        <v>5.5</v>
      </c>
      <c r="U1268" s="838">
        <v>0.5</v>
      </c>
    </row>
    <row r="1269" spans="1:21" ht="14.4" customHeight="1" x14ac:dyDescent="0.3">
      <c r="A1269" s="831">
        <v>17</v>
      </c>
      <c r="B1269" s="832" t="s">
        <v>2428</v>
      </c>
      <c r="C1269" s="832" t="s">
        <v>2434</v>
      </c>
      <c r="D1269" s="833" t="s">
        <v>5256</v>
      </c>
      <c r="E1269" s="834" t="s">
        <v>2460</v>
      </c>
      <c r="F1269" s="832" t="s">
        <v>2429</v>
      </c>
      <c r="G1269" s="832" t="s">
        <v>3466</v>
      </c>
      <c r="H1269" s="832" t="s">
        <v>596</v>
      </c>
      <c r="I1269" s="832" t="s">
        <v>3481</v>
      </c>
      <c r="J1269" s="832" t="s">
        <v>3473</v>
      </c>
      <c r="K1269" s="832" t="s">
        <v>3480</v>
      </c>
      <c r="L1269" s="835">
        <v>650.69000000000005</v>
      </c>
      <c r="M1269" s="835">
        <v>19520.7</v>
      </c>
      <c r="N1269" s="832">
        <v>30</v>
      </c>
      <c r="O1269" s="836">
        <v>6</v>
      </c>
      <c r="P1269" s="835">
        <v>16267.25</v>
      </c>
      <c r="Q1269" s="837">
        <v>0.83333333333333326</v>
      </c>
      <c r="R1269" s="832">
        <v>25</v>
      </c>
      <c r="S1269" s="837">
        <v>0.83333333333333337</v>
      </c>
      <c r="T1269" s="836">
        <v>5.5</v>
      </c>
      <c r="U1269" s="838">
        <v>0.91666666666666663</v>
      </c>
    </row>
    <row r="1270" spans="1:21" ht="14.4" customHeight="1" x14ac:dyDescent="0.3">
      <c r="A1270" s="831">
        <v>17</v>
      </c>
      <c r="B1270" s="832" t="s">
        <v>2428</v>
      </c>
      <c r="C1270" s="832" t="s">
        <v>2434</v>
      </c>
      <c r="D1270" s="833" t="s">
        <v>5256</v>
      </c>
      <c r="E1270" s="834" t="s">
        <v>2460</v>
      </c>
      <c r="F1270" s="832" t="s">
        <v>2429</v>
      </c>
      <c r="G1270" s="832" t="s">
        <v>3466</v>
      </c>
      <c r="H1270" s="832" t="s">
        <v>596</v>
      </c>
      <c r="I1270" s="832" t="s">
        <v>3482</v>
      </c>
      <c r="J1270" s="832" t="s">
        <v>3483</v>
      </c>
      <c r="K1270" s="832" t="s">
        <v>3469</v>
      </c>
      <c r="L1270" s="835">
        <v>603.23</v>
      </c>
      <c r="M1270" s="835">
        <v>1809.69</v>
      </c>
      <c r="N1270" s="832">
        <v>3</v>
      </c>
      <c r="O1270" s="836">
        <v>2</v>
      </c>
      <c r="P1270" s="835">
        <v>603.23</v>
      </c>
      <c r="Q1270" s="837">
        <v>0.33333333333333331</v>
      </c>
      <c r="R1270" s="832">
        <v>1</v>
      </c>
      <c r="S1270" s="837">
        <v>0.33333333333333331</v>
      </c>
      <c r="T1270" s="836">
        <v>1</v>
      </c>
      <c r="U1270" s="838">
        <v>0.5</v>
      </c>
    </row>
    <row r="1271" spans="1:21" ht="14.4" customHeight="1" x14ac:dyDescent="0.3">
      <c r="A1271" s="831">
        <v>17</v>
      </c>
      <c r="B1271" s="832" t="s">
        <v>2428</v>
      </c>
      <c r="C1271" s="832" t="s">
        <v>2434</v>
      </c>
      <c r="D1271" s="833" t="s">
        <v>5256</v>
      </c>
      <c r="E1271" s="834" t="s">
        <v>2460</v>
      </c>
      <c r="F1271" s="832" t="s">
        <v>2429</v>
      </c>
      <c r="G1271" s="832" t="s">
        <v>3466</v>
      </c>
      <c r="H1271" s="832" t="s">
        <v>596</v>
      </c>
      <c r="I1271" s="832" t="s">
        <v>3487</v>
      </c>
      <c r="J1271" s="832" t="s">
        <v>3473</v>
      </c>
      <c r="K1271" s="832" t="s">
        <v>3488</v>
      </c>
      <c r="L1271" s="835">
        <v>140.31</v>
      </c>
      <c r="M1271" s="835">
        <v>3227.13</v>
      </c>
      <c r="N1271" s="832">
        <v>23</v>
      </c>
      <c r="O1271" s="836">
        <v>2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17</v>
      </c>
      <c r="B1272" s="832" t="s">
        <v>2428</v>
      </c>
      <c r="C1272" s="832" t="s">
        <v>2434</v>
      </c>
      <c r="D1272" s="833" t="s">
        <v>5256</v>
      </c>
      <c r="E1272" s="834" t="s">
        <v>2460</v>
      </c>
      <c r="F1272" s="832" t="s">
        <v>2429</v>
      </c>
      <c r="G1272" s="832" t="s">
        <v>3466</v>
      </c>
      <c r="H1272" s="832" t="s">
        <v>649</v>
      </c>
      <c r="I1272" s="832" t="s">
        <v>3489</v>
      </c>
      <c r="J1272" s="832" t="s">
        <v>3478</v>
      </c>
      <c r="K1272" s="832" t="s">
        <v>3469</v>
      </c>
      <c r="L1272" s="835">
        <v>603.23</v>
      </c>
      <c r="M1272" s="835">
        <v>20509.82</v>
      </c>
      <c r="N1272" s="832">
        <v>34</v>
      </c>
      <c r="O1272" s="836">
        <v>6</v>
      </c>
      <c r="P1272" s="835">
        <v>18096.900000000001</v>
      </c>
      <c r="Q1272" s="837">
        <v>0.88235294117647067</v>
      </c>
      <c r="R1272" s="832">
        <v>30</v>
      </c>
      <c r="S1272" s="837">
        <v>0.88235294117647056</v>
      </c>
      <c r="T1272" s="836">
        <v>5.5</v>
      </c>
      <c r="U1272" s="838">
        <v>0.91666666666666663</v>
      </c>
    </row>
    <row r="1273" spans="1:21" ht="14.4" customHeight="1" x14ac:dyDescent="0.3">
      <c r="A1273" s="831">
        <v>17</v>
      </c>
      <c r="B1273" s="832" t="s">
        <v>2428</v>
      </c>
      <c r="C1273" s="832" t="s">
        <v>2434</v>
      </c>
      <c r="D1273" s="833" t="s">
        <v>5256</v>
      </c>
      <c r="E1273" s="834" t="s">
        <v>2460</v>
      </c>
      <c r="F1273" s="832" t="s">
        <v>2429</v>
      </c>
      <c r="G1273" s="832" t="s">
        <v>2920</v>
      </c>
      <c r="H1273" s="832" t="s">
        <v>596</v>
      </c>
      <c r="I1273" s="832" t="s">
        <v>2921</v>
      </c>
      <c r="J1273" s="832" t="s">
        <v>2922</v>
      </c>
      <c r="K1273" s="832" t="s">
        <v>2923</v>
      </c>
      <c r="L1273" s="835">
        <v>0</v>
      </c>
      <c r="M1273" s="835">
        <v>0</v>
      </c>
      <c r="N1273" s="832">
        <v>5</v>
      </c>
      <c r="O1273" s="836">
        <v>2.5</v>
      </c>
      <c r="P1273" s="835">
        <v>0</v>
      </c>
      <c r="Q1273" s="837"/>
      <c r="R1273" s="832">
        <v>3</v>
      </c>
      <c r="S1273" s="837">
        <v>0.6</v>
      </c>
      <c r="T1273" s="836">
        <v>1.5</v>
      </c>
      <c r="U1273" s="838">
        <v>0.6</v>
      </c>
    </row>
    <row r="1274" spans="1:21" ht="14.4" customHeight="1" x14ac:dyDescent="0.3">
      <c r="A1274" s="831">
        <v>17</v>
      </c>
      <c r="B1274" s="832" t="s">
        <v>2428</v>
      </c>
      <c r="C1274" s="832" t="s">
        <v>2434</v>
      </c>
      <c r="D1274" s="833" t="s">
        <v>5256</v>
      </c>
      <c r="E1274" s="834" t="s">
        <v>2460</v>
      </c>
      <c r="F1274" s="832" t="s">
        <v>2429</v>
      </c>
      <c r="G1274" s="832" t="s">
        <v>2924</v>
      </c>
      <c r="H1274" s="832" t="s">
        <v>596</v>
      </c>
      <c r="I1274" s="832" t="s">
        <v>2925</v>
      </c>
      <c r="J1274" s="832" t="s">
        <v>871</v>
      </c>
      <c r="K1274" s="832" t="s">
        <v>872</v>
      </c>
      <c r="L1274" s="835">
        <v>107.27</v>
      </c>
      <c r="M1274" s="835">
        <v>1823.59</v>
      </c>
      <c r="N1274" s="832">
        <v>17</v>
      </c>
      <c r="O1274" s="836">
        <v>7.5</v>
      </c>
      <c r="P1274" s="835">
        <v>1394.51</v>
      </c>
      <c r="Q1274" s="837">
        <v>0.76470588235294124</v>
      </c>
      <c r="R1274" s="832">
        <v>13</v>
      </c>
      <c r="S1274" s="837">
        <v>0.76470588235294112</v>
      </c>
      <c r="T1274" s="836">
        <v>5.5</v>
      </c>
      <c r="U1274" s="838">
        <v>0.73333333333333328</v>
      </c>
    </row>
    <row r="1275" spans="1:21" ht="14.4" customHeight="1" x14ac:dyDescent="0.3">
      <c r="A1275" s="831">
        <v>17</v>
      </c>
      <c r="B1275" s="832" t="s">
        <v>2428</v>
      </c>
      <c r="C1275" s="832" t="s">
        <v>2434</v>
      </c>
      <c r="D1275" s="833" t="s">
        <v>5256</v>
      </c>
      <c r="E1275" s="834" t="s">
        <v>2460</v>
      </c>
      <c r="F1275" s="832" t="s">
        <v>2429</v>
      </c>
      <c r="G1275" s="832" t="s">
        <v>2924</v>
      </c>
      <c r="H1275" s="832" t="s">
        <v>596</v>
      </c>
      <c r="I1275" s="832" t="s">
        <v>2926</v>
      </c>
      <c r="J1275" s="832" t="s">
        <v>871</v>
      </c>
      <c r="K1275" s="832" t="s">
        <v>872</v>
      </c>
      <c r="L1275" s="835">
        <v>107.27</v>
      </c>
      <c r="M1275" s="835">
        <v>214.54</v>
      </c>
      <c r="N1275" s="832">
        <v>2</v>
      </c>
      <c r="O1275" s="836">
        <v>1</v>
      </c>
      <c r="P1275" s="835">
        <v>214.54</v>
      </c>
      <c r="Q1275" s="837">
        <v>1</v>
      </c>
      <c r="R1275" s="832">
        <v>2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17</v>
      </c>
      <c r="B1276" s="832" t="s">
        <v>2428</v>
      </c>
      <c r="C1276" s="832" t="s">
        <v>2434</v>
      </c>
      <c r="D1276" s="833" t="s">
        <v>5256</v>
      </c>
      <c r="E1276" s="834" t="s">
        <v>2460</v>
      </c>
      <c r="F1276" s="832" t="s">
        <v>2430</v>
      </c>
      <c r="G1276" s="832" t="s">
        <v>2615</v>
      </c>
      <c r="H1276" s="832" t="s">
        <v>596</v>
      </c>
      <c r="I1276" s="832" t="s">
        <v>3144</v>
      </c>
      <c r="J1276" s="832" t="s">
        <v>2617</v>
      </c>
      <c r="K1276" s="832"/>
      <c r="L1276" s="835">
        <v>0</v>
      </c>
      <c r="M1276" s="835">
        <v>0</v>
      </c>
      <c r="N1276" s="832">
        <v>1</v>
      </c>
      <c r="O1276" s="836">
        <v>1</v>
      </c>
      <c r="P1276" s="835">
        <v>0</v>
      </c>
      <c r="Q1276" s="837"/>
      <c r="R1276" s="832">
        <v>1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17</v>
      </c>
      <c r="B1277" s="832" t="s">
        <v>2428</v>
      </c>
      <c r="C1277" s="832" t="s">
        <v>2434</v>
      </c>
      <c r="D1277" s="833" t="s">
        <v>5256</v>
      </c>
      <c r="E1277" s="834" t="s">
        <v>2460</v>
      </c>
      <c r="F1277" s="832" t="s">
        <v>2430</v>
      </c>
      <c r="G1277" s="832" t="s">
        <v>2615</v>
      </c>
      <c r="H1277" s="832" t="s">
        <v>596</v>
      </c>
      <c r="I1277" s="832" t="s">
        <v>3863</v>
      </c>
      <c r="J1277" s="832" t="s">
        <v>2617</v>
      </c>
      <c r="K1277" s="832"/>
      <c r="L1277" s="835">
        <v>0</v>
      </c>
      <c r="M1277" s="835">
        <v>0</v>
      </c>
      <c r="N1277" s="832">
        <v>1</v>
      </c>
      <c r="O1277" s="836">
        <v>1</v>
      </c>
      <c r="P1277" s="835"/>
      <c r="Q1277" s="837"/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17</v>
      </c>
      <c r="B1278" s="832" t="s">
        <v>2428</v>
      </c>
      <c r="C1278" s="832" t="s">
        <v>2434</v>
      </c>
      <c r="D1278" s="833" t="s">
        <v>5256</v>
      </c>
      <c r="E1278" s="834" t="s">
        <v>2460</v>
      </c>
      <c r="F1278" s="832" t="s">
        <v>2430</v>
      </c>
      <c r="G1278" s="832" t="s">
        <v>2615</v>
      </c>
      <c r="H1278" s="832" t="s">
        <v>596</v>
      </c>
      <c r="I1278" s="832" t="s">
        <v>4032</v>
      </c>
      <c r="J1278" s="832" t="s">
        <v>2617</v>
      </c>
      <c r="K1278" s="832"/>
      <c r="L1278" s="835">
        <v>0</v>
      </c>
      <c r="M1278" s="835">
        <v>0</v>
      </c>
      <c r="N1278" s="832">
        <v>1</v>
      </c>
      <c r="O1278" s="836">
        <v>1</v>
      </c>
      <c r="P1278" s="835">
        <v>0</v>
      </c>
      <c r="Q1278" s="837"/>
      <c r="R1278" s="832">
        <v>1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17</v>
      </c>
      <c r="B1279" s="832" t="s">
        <v>2428</v>
      </c>
      <c r="C1279" s="832" t="s">
        <v>2434</v>
      </c>
      <c r="D1279" s="833" t="s">
        <v>5256</v>
      </c>
      <c r="E1279" s="834" t="s">
        <v>2460</v>
      </c>
      <c r="F1279" s="832" t="s">
        <v>2430</v>
      </c>
      <c r="G1279" s="832" t="s">
        <v>2615</v>
      </c>
      <c r="H1279" s="832" t="s">
        <v>596</v>
      </c>
      <c r="I1279" s="832" t="s">
        <v>4033</v>
      </c>
      <c r="J1279" s="832" t="s">
        <v>2617</v>
      </c>
      <c r="K1279" s="832"/>
      <c r="L1279" s="835">
        <v>0</v>
      </c>
      <c r="M1279" s="835">
        <v>0</v>
      </c>
      <c r="N1279" s="832">
        <v>13</v>
      </c>
      <c r="O1279" s="836">
        <v>13</v>
      </c>
      <c r="P1279" s="835">
        <v>0</v>
      </c>
      <c r="Q1279" s="837"/>
      <c r="R1279" s="832">
        <v>4</v>
      </c>
      <c r="S1279" s="837">
        <v>0.30769230769230771</v>
      </c>
      <c r="T1279" s="836">
        <v>4</v>
      </c>
      <c r="U1279" s="838">
        <v>0.30769230769230771</v>
      </c>
    </row>
    <row r="1280" spans="1:21" ht="14.4" customHeight="1" x14ac:dyDescent="0.3">
      <c r="A1280" s="831">
        <v>17</v>
      </c>
      <c r="B1280" s="832" t="s">
        <v>2428</v>
      </c>
      <c r="C1280" s="832" t="s">
        <v>2434</v>
      </c>
      <c r="D1280" s="833" t="s">
        <v>5256</v>
      </c>
      <c r="E1280" s="834" t="s">
        <v>2460</v>
      </c>
      <c r="F1280" s="832" t="s">
        <v>2430</v>
      </c>
      <c r="G1280" s="832" t="s">
        <v>2615</v>
      </c>
      <c r="H1280" s="832" t="s">
        <v>596</v>
      </c>
      <c r="I1280" s="832" t="s">
        <v>4034</v>
      </c>
      <c r="J1280" s="832" t="s">
        <v>2617</v>
      </c>
      <c r="K1280" s="832"/>
      <c r="L1280" s="835">
        <v>0</v>
      </c>
      <c r="M1280" s="835">
        <v>0</v>
      </c>
      <c r="N1280" s="832">
        <v>22</v>
      </c>
      <c r="O1280" s="836">
        <v>22</v>
      </c>
      <c r="P1280" s="835">
        <v>0</v>
      </c>
      <c r="Q1280" s="837"/>
      <c r="R1280" s="832">
        <v>21</v>
      </c>
      <c r="S1280" s="837">
        <v>0.95454545454545459</v>
      </c>
      <c r="T1280" s="836">
        <v>21</v>
      </c>
      <c r="U1280" s="838">
        <v>0.95454545454545459</v>
      </c>
    </row>
    <row r="1281" spans="1:21" ht="14.4" customHeight="1" x14ac:dyDescent="0.3">
      <c r="A1281" s="831">
        <v>17</v>
      </c>
      <c r="B1281" s="832" t="s">
        <v>2428</v>
      </c>
      <c r="C1281" s="832" t="s">
        <v>2434</v>
      </c>
      <c r="D1281" s="833" t="s">
        <v>5256</v>
      </c>
      <c r="E1281" s="834" t="s">
        <v>2460</v>
      </c>
      <c r="F1281" s="832" t="s">
        <v>2430</v>
      </c>
      <c r="G1281" s="832" t="s">
        <v>2615</v>
      </c>
      <c r="H1281" s="832" t="s">
        <v>596</v>
      </c>
      <c r="I1281" s="832" t="s">
        <v>4035</v>
      </c>
      <c r="J1281" s="832" t="s">
        <v>2617</v>
      </c>
      <c r="K1281" s="832"/>
      <c r="L1281" s="835">
        <v>0</v>
      </c>
      <c r="M1281" s="835">
        <v>0</v>
      </c>
      <c r="N1281" s="832">
        <v>13</v>
      </c>
      <c r="O1281" s="836">
        <v>13</v>
      </c>
      <c r="P1281" s="835">
        <v>0</v>
      </c>
      <c r="Q1281" s="837"/>
      <c r="R1281" s="832">
        <v>12</v>
      </c>
      <c r="S1281" s="837">
        <v>0.92307692307692313</v>
      </c>
      <c r="T1281" s="836">
        <v>12</v>
      </c>
      <c r="U1281" s="838">
        <v>0.92307692307692313</v>
      </c>
    </row>
    <row r="1282" spans="1:21" ht="14.4" customHeight="1" x14ac:dyDescent="0.3">
      <c r="A1282" s="831">
        <v>17</v>
      </c>
      <c r="B1282" s="832" t="s">
        <v>2428</v>
      </c>
      <c r="C1282" s="832" t="s">
        <v>2434</v>
      </c>
      <c r="D1282" s="833" t="s">
        <v>5256</v>
      </c>
      <c r="E1282" s="834" t="s">
        <v>2460</v>
      </c>
      <c r="F1282" s="832" t="s">
        <v>2431</v>
      </c>
      <c r="G1282" s="832" t="s">
        <v>3497</v>
      </c>
      <c r="H1282" s="832" t="s">
        <v>596</v>
      </c>
      <c r="I1282" s="832" t="s">
        <v>3498</v>
      </c>
      <c r="J1282" s="832" t="s">
        <v>3499</v>
      </c>
      <c r="K1282" s="832" t="s">
        <v>3500</v>
      </c>
      <c r="L1282" s="835">
        <v>700</v>
      </c>
      <c r="M1282" s="835">
        <v>700</v>
      </c>
      <c r="N1282" s="832">
        <v>1</v>
      </c>
      <c r="O1282" s="836">
        <v>1</v>
      </c>
      <c r="P1282" s="835">
        <v>700</v>
      </c>
      <c r="Q1282" s="837">
        <v>1</v>
      </c>
      <c r="R1282" s="832">
        <v>1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17</v>
      </c>
      <c r="B1283" s="832" t="s">
        <v>2428</v>
      </c>
      <c r="C1283" s="832" t="s">
        <v>2434</v>
      </c>
      <c r="D1283" s="833" t="s">
        <v>5256</v>
      </c>
      <c r="E1283" s="834" t="s">
        <v>2460</v>
      </c>
      <c r="F1283" s="832" t="s">
        <v>2431</v>
      </c>
      <c r="G1283" s="832" t="s">
        <v>3147</v>
      </c>
      <c r="H1283" s="832" t="s">
        <v>596</v>
      </c>
      <c r="I1283" s="832" t="s">
        <v>4036</v>
      </c>
      <c r="J1283" s="832" t="s">
        <v>4037</v>
      </c>
      <c r="K1283" s="832" t="s">
        <v>4038</v>
      </c>
      <c r="L1283" s="835">
        <v>1200</v>
      </c>
      <c r="M1283" s="835">
        <v>1200</v>
      </c>
      <c r="N1283" s="832">
        <v>1</v>
      </c>
      <c r="O1283" s="836">
        <v>1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17</v>
      </c>
      <c r="B1284" s="832" t="s">
        <v>2428</v>
      </c>
      <c r="C1284" s="832" t="s">
        <v>2434</v>
      </c>
      <c r="D1284" s="833" t="s">
        <v>5256</v>
      </c>
      <c r="E1284" s="834" t="s">
        <v>2460</v>
      </c>
      <c r="F1284" s="832" t="s">
        <v>2431</v>
      </c>
      <c r="G1284" s="832" t="s">
        <v>3147</v>
      </c>
      <c r="H1284" s="832" t="s">
        <v>596</v>
      </c>
      <c r="I1284" s="832" t="s">
        <v>4039</v>
      </c>
      <c r="J1284" s="832" t="s">
        <v>4040</v>
      </c>
      <c r="K1284" s="832" t="s">
        <v>4041</v>
      </c>
      <c r="L1284" s="835">
        <v>5000</v>
      </c>
      <c r="M1284" s="835">
        <v>5000</v>
      </c>
      <c r="N1284" s="832">
        <v>1</v>
      </c>
      <c r="O1284" s="836">
        <v>1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17</v>
      </c>
      <c r="B1285" s="832" t="s">
        <v>2428</v>
      </c>
      <c r="C1285" s="832" t="s">
        <v>2434</v>
      </c>
      <c r="D1285" s="833" t="s">
        <v>5256</v>
      </c>
      <c r="E1285" s="834" t="s">
        <v>2460</v>
      </c>
      <c r="F1285" s="832" t="s">
        <v>2431</v>
      </c>
      <c r="G1285" s="832" t="s">
        <v>3147</v>
      </c>
      <c r="H1285" s="832" t="s">
        <v>596</v>
      </c>
      <c r="I1285" s="832" t="s">
        <v>3501</v>
      </c>
      <c r="J1285" s="832" t="s">
        <v>3502</v>
      </c>
      <c r="K1285" s="832" t="s">
        <v>3503</v>
      </c>
      <c r="L1285" s="835">
        <v>4300</v>
      </c>
      <c r="M1285" s="835">
        <v>4300</v>
      </c>
      <c r="N1285" s="832">
        <v>1</v>
      </c>
      <c r="O1285" s="836">
        <v>1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17</v>
      </c>
      <c r="B1286" s="832" t="s">
        <v>2428</v>
      </c>
      <c r="C1286" s="832" t="s">
        <v>2434</v>
      </c>
      <c r="D1286" s="833" t="s">
        <v>5256</v>
      </c>
      <c r="E1286" s="834" t="s">
        <v>2460</v>
      </c>
      <c r="F1286" s="832" t="s">
        <v>2431</v>
      </c>
      <c r="G1286" s="832" t="s">
        <v>3147</v>
      </c>
      <c r="H1286" s="832" t="s">
        <v>596</v>
      </c>
      <c r="I1286" s="832" t="s">
        <v>4042</v>
      </c>
      <c r="J1286" s="832" t="s">
        <v>4043</v>
      </c>
      <c r="K1286" s="832" t="s">
        <v>4044</v>
      </c>
      <c r="L1286" s="835">
        <v>130</v>
      </c>
      <c r="M1286" s="835">
        <v>130</v>
      </c>
      <c r="N1286" s="832">
        <v>1</v>
      </c>
      <c r="O1286" s="836">
        <v>1</v>
      </c>
      <c r="P1286" s="835">
        <v>130</v>
      </c>
      <c r="Q1286" s="837">
        <v>1</v>
      </c>
      <c r="R1286" s="832">
        <v>1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17</v>
      </c>
      <c r="B1287" s="832" t="s">
        <v>2428</v>
      </c>
      <c r="C1287" s="832" t="s">
        <v>2434</v>
      </c>
      <c r="D1287" s="833" t="s">
        <v>5256</v>
      </c>
      <c r="E1287" s="834" t="s">
        <v>2460</v>
      </c>
      <c r="F1287" s="832" t="s">
        <v>2431</v>
      </c>
      <c r="G1287" s="832" t="s">
        <v>3778</v>
      </c>
      <c r="H1287" s="832" t="s">
        <v>596</v>
      </c>
      <c r="I1287" s="832" t="s">
        <v>4045</v>
      </c>
      <c r="J1287" s="832" t="s">
        <v>4046</v>
      </c>
      <c r="K1287" s="832" t="s">
        <v>4047</v>
      </c>
      <c r="L1287" s="835">
        <v>309</v>
      </c>
      <c r="M1287" s="835">
        <v>3399</v>
      </c>
      <c r="N1287" s="832">
        <v>11</v>
      </c>
      <c r="O1287" s="836">
        <v>1</v>
      </c>
      <c r="P1287" s="835">
        <v>3399</v>
      </c>
      <c r="Q1287" s="837">
        <v>1</v>
      </c>
      <c r="R1287" s="832">
        <v>11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17</v>
      </c>
      <c r="B1288" s="832" t="s">
        <v>2428</v>
      </c>
      <c r="C1288" s="832" t="s">
        <v>2434</v>
      </c>
      <c r="D1288" s="833" t="s">
        <v>5256</v>
      </c>
      <c r="E1288" s="834" t="s">
        <v>2460</v>
      </c>
      <c r="F1288" s="832" t="s">
        <v>2431</v>
      </c>
      <c r="G1288" s="832" t="s">
        <v>3524</v>
      </c>
      <c r="H1288" s="832" t="s">
        <v>596</v>
      </c>
      <c r="I1288" s="832" t="s">
        <v>4048</v>
      </c>
      <c r="J1288" s="832" t="s">
        <v>4049</v>
      </c>
      <c r="K1288" s="832" t="s">
        <v>4050</v>
      </c>
      <c r="L1288" s="835">
        <v>689</v>
      </c>
      <c r="M1288" s="835">
        <v>689</v>
      </c>
      <c r="N1288" s="832">
        <v>1</v>
      </c>
      <c r="O1288" s="836">
        <v>1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17</v>
      </c>
      <c r="B1289" s="832" t="s">
        <v>2428</v>
      </c>
      <c r="C1289" s="832" t="s">
        <v>2434</v>
      </c>
      <c r="D1289" s="833" t="s">
        <v>5256</v>
      </c>
      <c r="E1289" s="834" t="s">
        <v>2460</v>
      </c>
      <c r="F1289" s="832" t="s">
        <v>2431</v>
      </c>
      <c r="G1289" s="832" t="s">
        <v>3151</v>
      </c>
      <c r="H1289" s="832" t="s">
        <v>596</v>
      </c>
      <c r="I1289" s="832" t="s">
        <v>2741</v>
      </c>
      <c r="J1289" s="832" t="s">
        <v>4051</v>
      </c>
      <c r="K1289" s="832" t="s">
        <v>4052</v>
      </c>
      <c r="L1289" s="835">
        <v>0</v>
      </c>
      <c r="M1289" s="835">
        <v>0</v>
      </c>
      <c r="N1289" s="832">
        <v>1</v>
      </c>
      <c r="O1289" s="836">
        <v>1</v>
      </c>
      <c r="P1289" s="835"/>
      <c r="Q1289" s="837"/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17</v>
      </c>
      <c r="B1290" s="832" t="s">
        <v>2428</v>
      </c>
      <c r="C1290" s="832" t="s">
        <v>2434</v>
      </c>
      <c r="D1290" s="833" t="s">
        <v>5256</v>
      </c>
      <c r="E1290" s="834" t="s">
        <v>2460</v>
      </c>
      <c r="F1290" s="832" t="s">
        <v>2431</v>
      </c>
      <c r="G1290" s="832" t="s">
        <v>3151</v>
      </c>
      <c r="H1290" s="832" t="s">
        <v>596</v>
      </c>
      <c r="I1290" s="832" t="s">
        <v>3961</v>
      </c>
      <c r="J1290" s="832" t="s">
        <v>3962</v>
      </c>
      <c r="K1290" s="832" t="s">
        <v>3963</v>
      </c>
      <c r="L1290" s="835">
        <v>9980</v>
      </c>
      <c r="M1290" s="835">
        <v>9980</v>
      </c>
      <c r="N1290" s="832">
        <v>1</v>
      </c>
      <c r="O1290" s="836">
        <v>1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17</v>
      </c>
      <c r="B1291" s="832" t="s">
        <v>2428</v>
      </c>
      <c r="C1291" s="832" t="s">
        <v>2434</v>
      </c>
      <c r="D1291" s="833" t="s">
        <v>5256</v>
      </c>
      <c r="E1291" s="834" t="s">
        <v>2460</v>
      </c>
      <c r="F1291" s="832" t="s">
        <v>2431</v>
      </c>
      <c r="G1291" s="832" t="s">
        <v>3151</v>
      </c>
      <c r="H1291" s="832" t="s">
        <v>596</v>
      </c>
      <c r="I1291" s="832" t="s">
        <v>4053</v>
      </c>
      <c r="J1291" s="832" t="s">
        <v>4054</v>
      </c>
      <c r="K1291" s="832" t="s">
        <v>4055</v>
      </c>
      <c r="L1291" s="835">
        <v>15960</v>
      </c>
      <c r="M1291" s="835">
        <v>15960</v>
      </c>
      <c r="N1291" s="832">
        <v>1</v>
      </c>
      <c r="O1291" s="836">
        <v>1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17</v>
      </c>
      <c r="B1292" s="832" t="s">
        <v>2428</v>
      </c>
      <c r="C1292" s="832" t="s">
        <v>2434</v>
      </c>
      <c r="D1292" s="833" t="s">
        <v>5256</v>
      </c>
      <c r="E1292" s="834" t="s">
        <v>2461</v>
      </c>
      <c r="F1292" s="832" t="s">
        <v>2429</v>
      </c>
      <c r="G1292" s="832" t="s">
        <v>2470</v>
      </c>
      <c r="H1292" s="832" t="s">
        <v>596</v>
      </c>
      <c r="I1292" s="832" t="s">
        <v>2471</v>
      </c>
      <c r="J1292" s="832" t="s">
        <v>2472</v>
      </c>
      <c r="K1292" s="832" t="s">
        <v>2473</v>
      </c>
      <c r="L1292" s="835">
        <v>70.48</v>
      </c>
      <c r="M1292" s="835">
        <v>70.48</v>
      </c>
      <c r="N1292" s="832">
        <v>1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17</v>
      </c>
      <c r="B1293" s="832" t="s">
        <v>2428</v>
      </c>
      <c r="C1293" s="832" t="s">
        <v>2434</v>
      </c>
      <c r="D1293" s="833" t="s">
        <v>5256</v>
      </c>
      <c r="E1293" s="834" t="s">
        <v>2461</v>
      </c>
      <c r="F1293" s="832" t="s">
        <v>2429</v>
      </c>
      <c r="G1293" s="832" t="s">
        <v>2474</v>
      </c>
      <c r="H1293" s="832" t="s">
        <v>596</v>
      </c>
      <c r="I1293" s="832" t="s">
        <v>2475</v>
      </c>
      <c r="J1293" s="832" t="s">
        <v>2476</v>
      </c>
      <c r="K1293" s="832" t="s">
        <v>2477</v>
      </c>
      <c r="L1293" s="835">
        <v>52.16</v>
      </c>
      <c r="M1293" s="835">
        <v>312.95999999999998</v>
      </c>
      <c r="N1293" s="832">
        <v>6</v>
      </c>
      <c r="O1293" s="836">
        <v>0.5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17</v>
      </c>
      <c r="B1294" s="832" t="s">
        <v>2428</v>
      </c>
      <c r="C1294" s="832" t="s">
        <v>2434</v>
      </c>
      <c r="D1294" s="833" t="s">
        <v>5256</v>
      </c>
      <c r="E1294" s="834" t="s">
        <v>2461</v>
      </c>
      <c r="F1294" s="832" t="s">
        <v>2429</v>
      </c>
      <c r="G1294" s="832" t="s">
        <v>4056</v>
      </c>
      <c r="H1294" s="832" t="s">
        <v>596</v>
      </c>
      <c r="I1294" s="832" t="s">
        <v>4057</v>
      </c>
      <c r="J1294" s="832" t="s">
        <v>894</v>
      </c>
      <c r="K1294" s="832" t="s">
        <v>2499</v>
      </c>
      <c r="L1294" s="835">
        <v>108.7</v>
      </c>
      <c r="M1294" s="835">
        <v>5543.7000000000007</v>
      </c>
      <c r="N1294" s="832">
        <v>51</v>
      </c>
      <c r="O1294" s="836">
        <v>7</v>
      </c>
      <c r="P1294" s="835">
        <v>2500.1</v>
      </c>
      <c r="Q1294" s="837">
        <v>0.4509803921568627</v>
      </c>
      <c r="R1294" s="832">
        <v>23</v>
      </c>
      <c r="S1294" s="837">
        <v>0.45098039215686275</v>
      </c>
      <c r="T1294" s="836">
        <v>3.5</v>
      </c>
      <c r="U1294" s="838">
        <v>0.5</v>
      </c>
    </row>
    <row r="1295" spans="1:21" ht="14.4" customHeight="1" x14ac:dyDescent="0.3">
      <c r="A1295" s="831">
        <v>17</v>
      </c>
      <c r="B1295" s="832" t="s">
        <v>2428</v>
      </c>
      <c r="C1295" s="832" t="s">
        <v>2434</v>
      </c>
      <c r="D1295" s="833" t="s">
        <v>5256</v>
      </c>
      <c r="E1295" s="834" t="s">
        <v>2461</v>
      </c>
      <c r="F1295" s="832" t="s">
        <v>2429</v>
      </c>
      <c r="G1295" s="832" t="s">
        <v>2490</v>
      </c>
      <c r="H1295" s="832" t="s">
        <v>649</v>
      </c>
      <c r="I1295" s="832" t="s">
        <v>2491</v>
      </c>
      <c r="J1295" s="832" t="s">
        <v>2492</v>
      </c>
      <c r="K1295" s="832" t="s">
        <v>2493</v>
      </c>
      <c r="L1295" s="835">
        <v>318.16000000000003</v>
      </c>
      <c r="M1295" s="835">
        <v>1908.96</v>
      </c>
      <c r="N1295" s="832">
        <v>6</v>
      </c>
      <c r="O1295" s="836">
        <v>2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17</v>
      </c>
      <c r="B1296" s="832" t="s">
        <v>2428</v>
      </c>
      <c r="C1296" s="832" t="s">
        <v>2434</v>
      </c>
      <c r="D1296" s="833" t="s">
        <v>5256</v>
      </c>
      <c r="E1296" s="834" t="s">
        <v>2461</v>
      </c>
      <c r="F1296" s="832" t="s">
        <v>2429</v>
      </c>
      <c r="G1296" s="832" t="s">
        <v>2490</v>
      </c>
      <c r="H1296" s="832" t="s">
        <v>649</v>
      </c>
      <c r="I1296" s="832" t="s">
        <v>2491</v>
      </c>
      <c r="J1296" s="832" t="s">
        <v>2492</v>
      </c>
      <c r="K1296" s="832" t="s">
        <v>2493</v>
      </c>
      <c r="L1296" s="835">
        <v>369.29</v>
      </c>
      <c r="M1296" s="835">
        <v>4800.7700000000004</v>
      </c>
      <c r="N1296" s="832">
        <v>13</v>
      </c>
      <c r="O1296" s="836">
        <v>7.5</v>
      </c>
      <c r="P1296" s="835">
        <v>2215.7400000000002</v>
      </c>
      <c r="Q1296" s="837">
        <v>0.46153846153846156</v>
      </c>
      <c r="R1296" s="832">
        <v>6</v>
      </c>
      <c r="S1296" s="837">
        <v>0.46153846153846156</v>
      </c>
      <c r="T1296" s="836">
        <v>2.5</v>
      </c>
      <c r="U1296" s="838">
        <v>0.33333333333333331</v>
      </c>
    </row>
    <row r="1297" spans="1:21" ht="14.4" customHeight="1" x14ac:dyDescent="0.3">
      <c r="A1297" s="831">
        <v>17</v>
      </c>
      <c r="B1297" s="832" t="s">
        <v>2428</v>
      </c>
      <c r="C1297" s="832" t="s">
        <v>2434</v>
      </c>
      <c r="D1297" s="833" t="s">
        <v>5256</v>
      </c>
      <c r="E1297" s="834" t="s">
        <v>2461</v>
      </c>
      <c r="F1297" s="832" t="s">
        <v>2429</v>
      </c>
      <c r="G1297" s="832" t="s">
        <v>2490</v>
      </c>
      <c r="H1297" s="832" t="s">
        <v>649</v>
      </c>
      <c r="I1297" s="832" t="s">
        <v>4058</v>
      </c>
      <c r="J1297" s="832" t="s">
        <v>2492</v>
      </c>
      <c r="K1297" s="832" t="s">
        <v>4059</v>
      </c>
      <c r="L1297" s="835">
        <v>159.08000000000001</v>
      </c>
      <c r="M1297" s="835">
        <v>159.08000000000001</v>
      </c>
      <c r="N1297" s="832">
        <v>1</v>
      </c>
      <c r="O1297" s="836">
        <v>0.5</v>
      </c>
      <c r="P1297" s="835">
        <v>159.08000000000001</v>
      </c>
      <c r="Q1297" s="837">
        <v>1</v>
      </c>
      <c r="R1297" s="832">
        <v>1</v>
      </c>
      <c r="S1297" s="837">
        <v>1</v>
      </c>
      <c r="T1297" s="836">
        <v>0.5</v>
      </c>
      <c r="U1297" s="838">
        <v>1</v>
      </c>
    </row>
    <row r="1298" spans="1:21" ht="14.4" customHeight="1" x14ac:dyDescent="0.3">
      <c r="A1298" s="831">
        <v>17</v>
      </c>
      <c r="B1298" s="832" t="s">
        <v>2428</v>
      </c>
      <c r="C1298" s="832" t="s">
        <v>2434</v>
      </c>
      <c r="D1298" s="833" t="s">
        <v>5256</v>
      </c>
      <c r="E1298" s="834" t="s">
        <v>2461</v>
      </c>
      <c r="F1298" s="832" t="s">
        <v>2429</v>
      </c>
      <c r="G1298" s="832" t="s">
        <v>2490</v>
      </c>
      <c r="H1298" s="832" t="s">
        <v>649</v>
      </c>
      <c r="I1298" s="832" t="s">
        <v>4058</v>
      </c>
      <c r="J1298" s="832" t="s">
        <v>2492</v>
      </c>
      <c r="K1298" s="832" t="s">
        <v>4059</v>
      </c>
      <c r="L1298" s="835">
        <v>184.65</v>
      </c>
      <c r="M1298" s="835">
        <v>369.3</v>
      </c>
      <c r="N1298" s="832">
        <v>2</v>
      </c>
      <c r="O1298" s="836">
        <v>0.5</v>
      </c>
      <c r="P1298" s="835">
        <v>369.3</v>
      </c>
      <c r="Q1298" s="837">
        <v>1</v>
      </c>
      <c r="R1298" s="832">
        <v>2</v>
      </c>
      <c r="S1298" s="837">
        <v>1</v>
      </c>
      <c r="T1298" s="836">
        <v>0.5</v>
      </c>
      <c r="U1298" s="838">
        <v>1</v>
      </c>
    </row>
    <row r="1299" spans="1:21" ht="14.4" customHeight="1" x14ac:dyDescent="0.3">
      <c r="A1299" s="831">
        <v>17</v>
      </c>
      <c r="B1299" s="832" t="s">
        <v>2428</v>
      </c>
      <c r="C1299" s="832" t="s">
        <v>2434</v>
      </c>
      <c r="D1299" s="833" t="s">
        <v>5256</v>
      </c>
      <c r="E1299" s="834" t="s">
        <v>2461</v>
      </c>
      <c r="F1299" s="832" t="s">
        <v>2429</v>
      </c>
      <c r="G1299" s="832" t="s">
        <v>2490</v>
      </c>
      <c r="H1299" s="832" t="s">
        <v>596</v>
      </c>
      <c r="I1299" s="832" t="s">
        <v>2494</v>
      </c>
      <c r="J1299" s="832" t="s">
        <v>2495</v>
      </c>
      <c r="K1299" s="832" t="s">
        <v>2493</v>
      </c>
      <c r="L1299" s="835">
        <v>318.16000000000003</v>
      </c>
      <c r="M1299" s="835">
        <v>636.32000000000005</v>
      </c>
      <c r="N1299" s="832">
        <v>2</v>
      </c>
      <c r="O1299" s="836">
        <v>0.5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17</v>
      </c>
      <c r="B1300" s="832" t="s">
        <v>2428</v>
      </c>
      <c r="C1300" s="832" t="s">
        <v>2434</v>
      </c>
      <c r="D1300" s="833" t="s">
        <v>5256</v>
      </c>
      <c r="E1300" s="834" t="s">
        <v>2461</v>
      </c>
      <c r="F1300" s="832" t="s">
        <v>2429</v>
      </c>
      <c r="G1300" s="832" t="s">
        <v>2490</v>
      </c>
      <c r="H1300" s="832" t="s">
        <v>596</v>
      </c>
      <c r="I1300" s="832" t="s">
        <v>2494</v>
      </c>
      <c r="J1300" s="832" t="s">
        <v>2495</v>
      </c>
      <c r="K1300" s="832" t="s">
        <v>2493</v>
      </c>
      <c r="L1300" s="835">
        <v>369.29</v>
      </c>
      <c r="M1300" s="835">
        <v>738.58</v>
      </c>
      <c r="N1300" s="832">
        <v>2</v>
      </c>
      <c r="O1300" s="836">
        <v>0.5</v>
      </c>
      <c r="P1300" s="835">
        <v>738.58</v>
      </c>
      <c r="Q1300" s="837">
        <v>1</v>
      </c>
      <c r="R1300" s="832">
        <v>2</v>
      </c>
      <c r="S1300" s="837">
        <v>1</v>
      </c>
      <c r="T1300" s="836">
        <v>0.5</v>
      </c>
      <c r="U1300" s="838">
        <v>1</v>
      </c>
    </row>
    <row r="1301" spans="1:21" ht="14.4" customHeight="1" x14ac:dyDescent="0.3">
      <c r="A1301" s="831">
        <v>17</v>
      </c>
      <c r="B1301" s="832" t="s">
        <v>2428</v>
      </c>
      <c r="C1301" s="832" t="s">
        <v>2434</v>
      </c>
      <c r="D1301" s="833" t="s">
        <v>5256</v>
      </c>
      <c r="E1301" s="834" t="s">
        <v>2461</v>
      </c>
      <c r="F1301" s="832" t="s">
        <v>2429</v>
      </c>
      <c r="G1301" s="832" t="s">
        <v>2490</v>
      </c>
      <c r="H1301" s="832" t="s">
        <v>596</v>
      </c>
      <c r="I1301" s="832" t="s">
        <v>4060</v>
      </c>
      <c r="J1301" s="832" t="s">
        <v>2495</v>
      </c>
      <c r="K1301" s="832" t="s">
        <v>4059</v>
      </c>
      <c r="L1301" s="835">
        <v>159.08000000000001</v>
      </c>
      <c r="M1301" s="835">
        <v>159.08000000000001</v>
      </c>
      <c r="N1301" s="832">
        <v>1</v>
      </c>
      <c r="O1301" s="836">
        <v>0.5</v>
      </c>
      <c r="P1301" s="835">
        <v>159.08000000000001</v>
      </c>
      <c r="Q1301" s="837">
        <v>1</v>
      </c>
      <c r="R1301" s="832">
        <v>1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17</v>
      </c>
      <c r="B1302" s="832" t="s">
        <v>2428</v>
      </c>
      <c r="C1302" s="832" t="s">
        <v>2434</v>
      </c>
      <c r="D1302" s="833" t="s">
        <v>5256</v>
      </c>
      <c r="E1302" s="834" t="s">
        <v>2461</v>
      </c>
      <c r="F1302" s="832" t="s">
        <v>2429</v>
      </c>
      <c r="G1302" s="832" t="s">
        <v>2496</v>
      </c>
      <c r="H1302" s="832" t="s">
        <v>596</v>
      </c>
      <c r="I1302" s="832" t="s">
        <v>2497</v>
      </c>
      <c r="J1302" s="832" t="s">
        <v>2498</v>
      </c>
      <c r="K1302" s="832" t="s">
        <v>2499</v>
      </c>
      <c r="L1302" s="835">
        <v>55.95</v>
      </c>
      <c r="M1302" s="835">
        <v>951.15</v>
      </c>
      <c r="N1302" s="832">
        <v>17</v>
      </c>
      <c r="O1302" s="836">
        <v>3.5</v>
      </c>
      <c r="P1302" s="835">
        <v>391.65</v>
      </c>
      <c r="Q1302" s="837">
        <v>0.41176470588235292</v>
      </c>
      <c r="R1302" s="832">
        <v>7</v>
      </c>
      <c r="S1302" s="837">
        <v>0.41176470588235292</v>
      </c>
      <c r="T1302" s="836">
        <v>1.5</v>
      </c>
      <c r="U1302" s="838">
        <v>0.42857142857142855</v>
      </c>
    </row>
    <row r="1303" spans="1:21" ht="14.4" customHeight="1" x14ac:dyDescent="0.3">
      <c r="A1303" s="831">
        <v>17</v>
      </c>
      <c r="B1303" s="832" t="s">
        <v>2428</v>
      </c>
      <c r="C1303" s="832" t="s">
        <v>2434</v>
      </c>
      <c r="D1303" s="833" t="s">
        <v>5256</v>
      </c>
      <c r="E1303" s="834" t="s">
        <v>2461</v>
      </c>
      <c r="F1303" s="832" t="s">
        <v>2429</v>
      </c>
      <c r="G1303" s="832" t="s">
        <v>2496</v>
      </c>
      <c r="H1303" s="832" t="s">
        <v>596</v>
      </c>
      <c r="I1303" s="832" t="s">
        <v>3200</v>
      </c>
      <c r="J1303" s="832" t="s">
        <v>2498</v>
      </c>
      <c r="K1303" s="832" t="s">
        <v>2512</v>
      </c>
      <c r="L1303" s="835">
        <v>128.55000000000001</v>
      </c>
      <c r="M1303" s="835">
        <v>2313.9000000000005</v>
      </c>
      <c r="N1303" s="832">
        <v>18</v>
      </c>
      <c r="O1303" s="836">
        <v>4</v>
      </c>
      <c r="P1303" s="835">
        <v>1799.7000000000003</v>
      </c>
      <c r="Q1303" s="837">
        <v>0.77777777777777768</v>
      </c>
      <c r="R1303" s="832">
        <v>14</v>
      </c>
      <c r="S1303" s="837">
        <v>0.77777777777777779</v>
      </c>
      <c r="T1303" s="836">
        <v>3.5</v>
      </c>
      <c r="U1303" s="838">
        <v>0.875</v>
      </c>
    </row>
    <row r="1304" spans="1:21" ht="14.4" customHeight="1" x14ac:dyDescent="0.3">
      <c r="A1304" s="831">
        <v>17</v>
      </c>
      <c r="B1304" s="832" t="s">
        <v>2428</v>
      </c>
      <c r="C1304" s="832" t="s">
        <v>2434</v>
      </c>
      <c r="D1304" s="833" t="s">
        <v>5256</v>
      </c>
      <c r="E1304" s="834" t="s">
        <v>2461</v>
      </c>
      <c r="F1304" s="832" t="s">
        <v>2429</v>
      </c>
      <c r="G1304" s="832" t="s">
        <v>2500</v>
      </c>
      <c r="H1304" s="832" t="s">
        <v>596</v>
      </c>
      <c r="I1304" s="832" t="s">
        <v>2501</v>
      </c>
      <c r="J1304" s="832" t="s">
        <v>1472</v>
      </c>
      <c r="K1304" s="832" t="s">
        <v>1473</v>
      </c>
      <c r="L1304" s="835">
        <v>103.8</v>
      </c>
      <c r="M1304" s="835">
        <v>311.39999999999998</v>
      </c>
      <c r="N1304" s="832">
        <v>3</v>
      </c>
      <c r="O1304" s="836">
        <v>1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17</v>
      </c>
      <c r="B1305" s="832" t="s">
        <v>2428</v>
      </c>
      <c r="C1305" s="832" t="s">
        <v>2434</v>
      </c>
      <c r="D1305" s="833" t="s">
        <v>5256</v>
      </c>
      <c r="E1305" s="834" t="s">
        <v>2461</v>
      </c>
      <c r="F1305" s="832" t="s">
        <v>2429</v>
      </c>
      <c r="G1305" s="832" t="s">
        <v>3965</v>
      </c>
      <c r="H1305" s="832" t="s">
        <v>596</v>
      </c>
      <c r="I1305" s="832" t="s">
        <v>3966</v>
      </c>
      <c r="J1305" s="832" t="s">
        <v>1644</v>
      </c>
      <c r="K1305" s="832" t="s">
        <v>3967</v>
      </c>
      <c r="L1305" s="835">
        <v>66.17</v>
      </c>
      <c r="M1305" s="835">
        <v>264.68</v>
      </c>
      <c r="N1305" s="832">
        <v>4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17</v>
      </c>
      <c r="B1306" s="832" t="s">
        <v>2428</v>
      </c>
      <c r="C1306" s="832" t="s">
        <v>2434</v>
      </c>
      <c r="D1306" s="833" t="s">
        <v>5256</v>
      </c>
      <c r="E1306" s="834" t="s">
        <v>2461</v>
      </c>
      <c r="F1306" s="832" t="s">
        <v>2429</v>
      </c>
      <c r="G1306" s="832" t="s">
        <v>2513</v>
      </c>
      <c r="H1306" s="832" t="s">
        <v>649</v>
      </c>
      <c r="I1306" s="832" t="s">
        <v>3312</v>
      </c>
      <c r="J1306" s="832" t="s">
        <v>1331</v>
      </c>
      <c r="K1306" s="832" t="s">
        <v>1332</v>
      </c>
      <c r="L1306" s="835">
        <v>132</v>
      </c>
      <c r="M1306" s="835">
        <v>396</v>
      </c>
      <c r="N1306" s="832">
        <v>3</v>
      </c>
      <c r="O1306" s="836">
        <v>0.5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17</v>
      </c>
      <c r="B1307" s="832" t="s">
        <v>2428</v>
      </c>
      <c r="C1307" s="832" t="s">
        <v>2434</v>
      </c>
      <c r="D1307" s="833" t="s">
        <v>5256</v>
      </c>
      <c r="E1307" s="834" t="s">
        <v>2461</v>
      </c>
      <c r="F1307" s="832" t="s">
        <v>2429</v>
      </c>
      <c r="G1307" s="832" t="s">
        <v>2531</v>
      </c>
      <c r="H1307" s="832" t="s">
        <v>596</v>
      </c>
      <c r="I1307" s="832" t="s">
        <v>2938</v>
      </c>
      <c r="J1307" s="832" t="s">
        <v>727</v>
      </c>
      <c r="K1307" s="832" t="s">
        <v>2939</v>
      </c>
      <c r="L1307" s="835">
        <v>37.61</v>
      </c>
      <c r="M1307" s="835">
        <v>37.61</v>
      </c>
      <c r="N1307" s="832">
        <v>1</v>
      </c>
      <c r="O1307" s="836">
        <v>0.5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17</v>
      </c>
      <c r="B1308" s="832" t="s">
        <v>2428</v>
      </c>
      <c r="C1308" s="832" t="s">
        <v>2434</v>
      </c>
      <c r="D1308" s="833" t="s">
        <v>5256</v>
      </c>
      <c r="E1308" s="834" t="s">
        <v>2461</v>
      </c>
      <c r="F1308" s="832" t="s">
        <v>2429</v>
      </c>
      <c r="G1308" s="832" t="s">
        <v>2539</v>
      </c>
      <c r="H1308" s="832" t="s">
        <v>596</v>
      </c>
      <c r="I1308" s="832" t="s">
        <v>2540</v>
      </c>
      <c r="J1308" s="832" t="s">
        <v>2541</v>
      </c>
      <c r="K1308" s="832" t="s">
        <v>2542</v>
      </c>
      <c r="L1308" s="835">
        <v>52.87</v>
      </c>
      <c r="M1308" s="835">
        <v>52.87</v>
      </c>
      <c r="N1308" s="832">
        <v>1</v>
      </c>
      <c r="O1308" s="836">
        <v>1</v>
      </c>
      <c r="P1308" s="835">
        <v>52.87</v>
      </c>
      <c r="Q1308" s="837">
        <v>1</v>
      </c>
      <c r="R1308" s="832">
        <v>1</v>
      </c>
      <c r="S1308" s="837">
        <v>1</v>
      </c>
      <c r="T1308" s="836">
        <v>1</v>
      </c>
      <c r="U1308" s="838">
        <v>1</v>
      </c>
    </row>
    <row r="1309" spans="1:21" ht="14.4" customHeight="1" x14ac:dyDescent="0.3">
      <c r="A1309" s="831">
        <v>17</v>
      </c>
      <c r="B1309" s="832" t="s">
        <v>2428</v>
      </c>
      <c r="C1309" s="832" t="s">
        <v>2434</v>
      </c>
      <c r="D1309" s="833" t="s">
        <v>5256</v>
      </c>
      <c r="E1309" s="834" t="s">
        <v>2461</v>
      </c>
      <c r="F1309" s="832" t="s">
        <v>2429</v>
      </c>
      <c r="G1309" s="832" t="s">
        <v>2568</v>
      </c>
      <c r="H1309" s="832" t="s">
        <v>649</v>
      </c>
      <c r="I1309" s="832" t="s">
        <v>2127</v>
      </c>
      <c r="J1309" s="832" t="s">
        <v>2128</v>
      </c>
      <c r="K1309" s="832" t="s">
        <v>2129</v>
      </c>
      <c r="L1309" s="835">
        <v>561.76</v>
      </c>
      <c r="M1309" s="835">
        <v>1123.52</v>
      </c>
      <c r="N1309" s="832">
        <v>2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17</v>
      </c>
      <c r="B1310" s="832" t="s">
        <v>2428</v>
      </c>
      <c r="C1310" s="832" t="s">
        <v>2434</v>
      </c>
      <c r="D1310" s="833" t="s">
        <v>5256</v>
      </c>
      <c r="E1310" s="834" t="s">
        <v>2461</v>
      </c>
      <c r="F1310" s="832" t="s">
        <v>2429</v>
      </c>
      <c r="G1310" s="832" t="s">
        <v>2573</v>
      </c>
      <c r="H1310" s="832" t="s">
        <v>596</v>
      </c>
      <c r="I1310" s="832" t="s">
        <v>2574</v>
      </c>
      <c r="J1310" s="832" t="s">
        <v>2224</v>
      </c>
      <c r="K1310" s="832" t="s">
        <v>2232</v>
      </c>
      <c r="L1310" s="835">
        <v>395.98</v>
      </c>
      <c r="M1310" s="835">
        <v>395.98</v>
      </c>
      <c r="N1310" s="832">
        <v>1</v>
      </c>
      <c r="O1310" s="836">
        <v>0.5</v>
      </c>
      <c r="P1310" s="835">
        <v>395.98</v>
      </c>
      <c r="Q1310" s="837">
        <v>1</v>
      </c>
      <c r="R1310" s="832">
        <v>1</v>
      </c>
      <c r="S1310" s="837">
        <v>1</v>
      </c>
      <c r="T1310" s="836">
        <v>0.5</v>
      </c>
      <c r="U1310" s="838">
        <v>1</v>
      </c>
    </row>
    <row r="1311" spans="1:21" ht="14.4" customHeight="1" x14ac:dyDescent="0.3">
      <c r="A1311" s="831">
        <v>17</v>
      </c>
      <c r="B1311" s="832" t="s">
        <v>2428</v>
      </c>
      <c r="C1311" s="832" t="s">
        <v>2434</v>
      </c>
      <c r="D1311" s="833" t="s">
        <v>5256</v>
      </c>
      <c r="E1311" s="834" t="s">
        <v>2461</v>
      </c>
      <c r="F1311" s="832" t="s">
        <v>2429</v>
      </c>
      <c r="G1311" s="832" t="s">
        <v>2593</v>
      </c>
      <c r="H1311" s="832" t="s">
        <v>596</v>
      </c>
      <c r="I1311" s="832" t="s">
        <v>2599</v>
      </c>
      <c r="J1311" s="832" t="s">
        <v>2595</v>
      </c>
      <c r="K1311" s="832" t="s">
        <v>2600</v>
      </c>
      <c r="L1311" s="835">
        <v>339.47</v>
      </c>
      <c r="M1311" s="835">
        <v>4752.58</v>
      </c>
      <c r="N1311" s="832">
        <v>14</v>
      </c>
      <c r="O1311" s="836">
        <v>7</v>
      </c>
      <c r="P1311" s="835">
        <v>2036.8200000000002</v>
      </c>
      <c r="Q1311" s="837">
        <v>0.4285714285714286</v>
      </c>
      <c r="R1311" s="832">
        <v>6</v>
      </c>
      <c r="S1311" s="837">
        <v>0.42857142857142855</v>
      </c>
      <c r="T1311" s="836">
        <v>4</v>
      </c>
      <c r="U1311" s="838">
        <v>0.5714285714285714</v>
      </c>
    </row>
    <row r="1312" spans="1:21" ht="14.4" customHeight="1" x14ac:dyDescent="0.3">
      <c r="A1312" s="831">
        <v>17</v>
      </c>
      <c r="B1312" s="832" t="s">
        <v>2428</v>
      </c>
      <c r="C1312" s="832" t="s">
        <v>2434</v>
      </c>
      <c r="D1312" s="833" t="s">
        <v>5256</v>
      </c>
      <c r="E1312" s="834" t="s">
        <v>2461</v>
      </c>
      <c r="F1312" s="832" t="s">
        <v>2429</v>
      </c>
      <c r="G1312" s="832" t="s">
        <v>2593</v>
      </c>
      <c r="H1312" s="832" t="s">
        <v>596</v>
      </c>
      <c r="I1312" s="832" t="s">
        <v>4061</v>
      </c>
      <c r="J1312" s="832" t="s">
        <v>4062</v>
      </c>
      <c r="K1312" s="832" t="s">
        <v>2600</v>
      </c>
      <c r="L1312" s="835">
        <v>339.47</v>
      </c>
      <c r="M1312" s="835">
        <v>339.47</v>
      </c>
      <c r="N1312" s="832">
        <v>1</v>
      </c>
      <c r="O1312" s="836">
        <v>1</v>
      </c>
      <c r="P1312" s="835">
        <v>339.47</v>
      </c>
      <c r="Q1312" s="837">
        <v>1</v>
      </c>
      <c r="R1312" s="832">
        <v>1</v>
      </c>
      <c r="S1312" s="837">
        <v>1</v>
      </c>
      <c r="T1312" s="836">
        <v>1</v>
      </c>
      <c r="U1312" s="838">
        <v>1</v>
      </c>
    </row>
    <row r="1313" spans="1:21" ht="14.4" customHeight="1" x14ac:dyDescent="0.3">
      <c r="A1313" s="831">
        <v>17</v>
      </c>
      <c r="B1313" s="832" t="s">
        <v>2428</v>
      </c>
      <c r="C1313" s="832" t="s">
        <v>2434</v>
      </c>
      <c r="D1313" s="833" t="s">
        <v>5256</v>
      </c>
      <c r="E1313" s="834" t="s">
        <v>2461</v>
      </c>
      <c r="F1313" s="832" t="s">
        <v>2429</v>
      </c>
      <c r="G1313" s="832" t="s">
        <v>2604</v>
      </c>
      <c r="H1313" s="832" t="s">
        <v>596</v>
      </c>
      <c r="I1313" s="832" t="s">
        <v>2605</v>
      </c>
      <c r="J1313" s="832" t="s">
        <v>826</v>
      </c>
      <c r="K1313" s="832" t="s">
        <v>2606</v>
      </c>
      <c r="L1313" s="835">
        <v>75.05</v>
      </c>
      <c r="M1313" s="835">
        <v>225.14999999999998</v>
      </c>
      <c r="N1313" s="832">
        <v>3</v>
      </c>
      <c r="O1313" s="836">
        <v>1.5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17</v>
      </c>
      <c r="B1314" s="832" t="s">
        <v>2428</v>
      </c>
      <c r="C1314" s="832" t="s">
        <v>2434</v>
      </c>
      <c r="D1314" s="833" t="s">
        <v>5256</v>
      </c>
      <c r="E1314" s="834" t="s">
        <v>2461</v>
      </c>
      <c r="F1314" s="832" t="s">
        <v>2429</v>
      </c>
      <c r="G1314" s="832" t="s">
        <v>2604</v>
      </c>
      <c r="H1314" s="832" t="s">
        <v>596</v>
      </c>
      <c r="I1314" s="832" t="s">
        <v>2607</v>
      </c>
      <c r="J1314" s="832" t="s">
        <v>828</v>
      </c>
      <c r="K1314" s="832" t="s">
        <v>2608</v>
      </c>
      <c r="L1314" s="835">
        <v>45.03</v>
      </c>
      <c r="M1314" s="835">
        <v>135.09</v>
      </c>
      <c r="N1314" s="832">
        <v>3</v>
      </c>
      <c r="O1314" s="836">
        <v>0.5</v>
      </c>
      <c r="P1314" s="835">
        <v>135.09</v>
      </c>
      <c r="Q1314" s="837">
        <v>1</v>
      </c>
      <c r="R1314" s="832">
        <v>3</v>
      </c>
      <c r="S1314" s="837">
        <v>1</v>
      </c>
      <c r="T1314" s="836">
        <v>0.5</v>
      </c>
      <c r="U1314" s="838">
        <v>1</v>
      </c>
    </row>
    <row r="1315" spans="1:21" ht="14.4" customHeight="1" x14ac:dyDescent="0.3">
      <c r="A1315" s="831">
        <v>17</v>
      </c>
      <c r="B1315" s="832" t="s">
        <v>2428</v>
      </c>
      <c r="C1315" s="832" t="s">
        <v>2434</v>
      </c>
      <c r="D1315" s="833" t="s">
        <v>5256</v>
      </c>
      <c r="E1315" s="834" t="s">
        <v>2461</v>
      </c>
      <c r="F1315" s="832" t="s">
        <v>2429</v>
      </c>
      <c r="G1315" s="832" t="s">
        <v>2623</v>
      </c>
      <c r="H1315" s="832" t="s">
        <v>596</v>
      </c>
      <c r="I1315" s="832" t="s">
        <v>2627</v>
      </c>
      <c r="J1315" s="832" t="s">
        <v>2628</v>
      </c>
      <c r="K1315" s="832" t="s">
        <v>2629</v>
      </c>
      <c r="L1315" s="835">
        <v>74.64</v>
      </c>
      <c r="M1315" s="835">
        <v>223.92000000000002</v>
      </c>
      <c r="N1315" s="832">
        <v>3</v>
      </c>
      <c r="O1315" s="836">
        <v>1</v>
      </c>
      <c r="P1315" s="835">
        <v>223.92000000000002</v>
      </c>
      <c r="Q1315" s="837">
        <v>1</v>
      </c>
      <c r="R1315" s="832">
        <v>3</v>
      </c>
      <c r="S1315" s="837">
        <v>1</v>
      </c>
      <c r="T1315" s="836">
        <v>1</v>
      </c>
      <c r="U1315" s="838">
        <v>1</v>
      </c>
    </row>
    <row r="1316" spans="1:21" ht="14.4" customHeight="1" x14ac:dyDescent="0.3">
      <c r="A1316" s="831">
        <v>17</v>
      </c>
      <c r="B1316" s="832" t="s">
        <v>2428</v>
      </c>
      <c r="C1316" s="832" t="s">
        <v>2434</v>
      </c>
      <c r="D1316" s="833" t="s">
        <v>5256</v>
      </c>
      <c r="E1316" s="834" t="s">
        <v>2461</v>
      </c>
      <c r="F1316" s="832" t="s">
        <v>2429</v>
      </c>
      <c r="G1316" s="832" t="s">
        <v>2623</v>
      </c>
      <c r="H1316" s="832" t="s">
        <v>596</v>
      </c>
      <c r="I1316" s="832" t="s">
        <v>2987</v>
      </c>
      <c r="J1316" s="832" t="s">
        <v>2988</v>
      </c>
      <c r="K1316" s="832" t="s">
        <v>2989</v>
      </c>
      <c r="L1316" s="835">
        <v>62.42</v>
      </c>
      <c r="M1316" s="835">
        <v>499.36</v>
      </c>
      <c r="N1316" s="832">
        <v>8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17</v>
      </c>
      <c r="B1317" s="832" t="s">
        <v>2428</v>
      </c>
      <c r="C1317" s="832" t="s">
        <v>2434</v>
      </c>
      <c r="D1317" s="833" t="s">
        <v>5256</v>
      </c>
      <c r="E1317" s="834" t="s">
        <v>2461</v>
      </c>
      <c r="F1317" s="832" t="s">
        <v>2429</v>
      </c>
      <c r="G1317" s="832" t="s">
        <v>4063</v>
      </c>
      <c r="H1317" s="832" t="s">
        <v>596</v>
      </c>
      <c r="I1317" s="832" t="s">
        <v>4064</v>
      </c>
      <c r="J1317" s="832" t="s">
        <v>4065</v>
      </c>
      <c r="K1317" s="832" t="s">
        <v>4066</v>
      </c>
      <c r="L1317" s="835">
        <v>76.180000000000007</v>
      </c>
      <c r="M1317" s="835">
        <v>76.180000000000007</v>
      </c>
      <c r="N1317" s="832">
        <v>1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17</v>
      </c>
      <c r="B1318" s="832" t="s">
        <v>2428</v>
      </c>
      <c r="C1318" s="832" t="s">
        <v>2434</v>
      </c>
      <c r="D1318" s="833" t="s">
        <v>5256</v>
      </c>
      <c r="E1318" s="834" t="s">
        <v>2461</v>
      </c>
      <c r="F1318" s="832" t="s">
        <v>2429</v>
      </c>
      <c r="G1318" s="832" t="s">
        <v>2632</v>
      </c>
      <c r="H1318" s="832" t="s">
        <v>596</v>
      </c>
      <c r="I1318" s="832" t="s">
        <v>2633</v>
      </c>
      <c r="J1318" s="832" t="s">
        <v>1563</v>
      </c>
      <c r="K1318" s="832" t="s">
        <v>2634</v>
      </c>
      <c r="L1318" s="835">
        <v>24.37</v>
      </c>
      <c r="M1318" s="835">
        <v>926.06000000000006</v>
      </c>
      <c r="N1318" s="832">
        <v>38</v>
      </c>
      <c r="O1318" s="836">
        <v>15.5</v>
      </c>
      <c r="P1318" s="835">
        <v>487.40000000000003</v>
      </c>
      <c r="Q1318" s="837">
        <v>0.52631578947368418</v>
      </c>
      <c r="R1318" s="832">
        <v>20</v>
      </c>
      <c r="S1318" s="837">
        <v>0.52631578947368418</v>
      </c>
      <c r="T1318" s="836">
        <v>9</v>
      </c>
      <c r="U1318" s="838">
        <v>0.58064516129032262</v>
      </c>
    </row>
    <row r="1319" spans="1:21" ht="14.4" customHeight="1" x14ac:dyDescent="0.3">
      <c r="A1319" s="831">
        <v>17</v>
      </c>
      <c r="B1319" s="832" t="s">
        <v>2428</v>
      </c>
      <c r="C1319" s="832" t="s">
        <v>2434</v>
      </c>
      <c r="D1319" s="833" t="s">
        <v>5256</v>
      </c>
      <c r="E1319" s="834" t="s">
        <v>2461</v>
      </c>
      <c r="F1319" s="832" t="s">
        <v>2429</v>
      </c>
      <c r="G1319" s="832" t="s">
        <v>2632</v>
      </c>
      <c r="H1319" s="832" t="s">
        <v>596</v>
      </c>
      <c r="I1319" s="832" t="s">
        <v>2999</v>
      </c>
      <c r="J1319" s="832" t="s">
        <v>1563</v>
      </c>
      <c r="K1319" s="832" t="s">
        <v>1903</v>
      </c>
      <c r="L1319" s="835">
        <v>38.590000000000003</v>
      </c>
      <c r="M1319" s="835">
        <v>270.13</v>
      </c>
      <c r="N1319" s="832">
        <v>7</v>
      </c>
      <c r="O1319" s="836">
        <v>2</v>
      </c>
      <c r="P1319" s="835">
        <v>192.95000000000002</v>
      </c>
      <c r="Q1319" s="837">
        <v>0.71428571428571441</v>
      </c>
      <c r="R1319" s="832">
        <v>5</v>
      </c>
      <c r="S1319" s="837">
        <v>0.7142857142857143</v>
      </c>
      <c r="T1319" s="836">
        <v>1</v>
      </c>
      <c r="U1319" s="838">
        <v>0.5</v>
      </c>
    </row>
    <row r="1320" spans="1:21" ht="14.4" customHeight="1" x14ac:dyDescent="0.3">
      <c r="A1320" s="831">
        <v>17</v>
      </c>
      <c r="B1320" s="832" t="s">
        <v>2428</v>
      </c>
      <c r="C1320" s="832" t="s">
        <v>2434</v>
      </c>
      <c r="D1320" s="833" t="s">
        <v>5256</v>
      </c>
      <c r="E1320" s="834" t="s">
        <v>2461</v>
      </c>
      <c r="F1320" s="832" t="s">
        <v>2429</v>
      </c>
      <c r="G1320" s="832" t="s">
        <v>2635</v>
      </c>
      <c r="H1320" s="832" t="s">
        <v>596</v>
      </c>
      <c r="I1320" s="832" t="s">
        <v>2636</v>
      </c>
      <c r="J1320" s="832" t="s">
        <v>2637</v>
      </c>
      <c r="K1320" s="832" t="s">
        <v>2638</v>
      </c>
      <c r="L1320" s="835">
        <v>300.33</v>
      </c>
      <c r="M1320" s="835">
        <v>300.33</v>
      </c>
      <c r="N1320" s="832">
        <v>1</v>
      </c>
      <c r="O1320" s="836">
        <v>1</v>
      </c>
      <c r="P1320" s="835">
        <v>300.33</v>
      </c>
      <c r="Q1320" s="837">
        <v>1</v>
      </c>
      <c r="R1320" s="832">
        <v>1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17</v>
      </c>
      <c r="B1321" s="832" t="s">
        <v>2428</v>
      </c>
      <c r="C1321" s="832" t="s">
        <v>2434</v>
      </c>
      <c r="D1321" s="833" t="s">
        <v>5256</v>
      </c>
      <c r="E1321" s="834" t="s">
        <v>2461</v>
      </c>
      <c r="F1321" s="832" t="s">
        <v>2429</v>
      </c>
      <c r="G1321" s="832" t="s">
        <v>2635</v>
      </c>
      <c r="H1321" s="832" t="s">
        <v>596</v>
      </c>
      <c r="I1321" s="832" t="s">
        <v>2641</v>
      </c>
      <c r="J1321" s="832" t="s">
        <v>2637</v>
      </c>
      <c r="K1321" s="832" t="s">
        <v>2638</v>
      </c>
      <c r="L1321" s="835">
        <v>300.33</v>
      </c>
      <c r="M1321" s="835">
        <v>600.66</v>
      </c>
      <c r="N1321" s="832">
        <v>2</v>
      </c>
      <c r="O1321" s="836">
        <v>1.5</v>
      </c>
      <c r="P1321" s="835">
        <v>600.66</v>
      </c>
      <c r="Q1321" s="837">
        <v>1</v>
      </c>
      <c r="R1321" s="832">
        <v>2</v>
      </c>
      <c r="S1321" s="837">
        <v>1</v>
      </c>
      <c r="T1321" s="836">
        <v>1.5</v>
      </c>
      <c r="U1321" s="838">
        <v>1</v>
      </c>
    </row>
    <row r="1322" spans="1:21" ht="14.4" customHeight="1" x14ac:dyDescent="0.3">
      <c r="A1322" s="831">
        <v>17</v>
      </c>
      <c r="B1322" s="832" t="s">
        <v>2428</v>
      </c>
      <c r="C1322" s="832" t="s">
        <v>2434</v>
      </c>
      <c r="D1322" s="833" t="s">
        <v>5256</v>
      </c>
      <c r="E1322" s="834" t="s">
        <v>2461</v>
      </c>
      <c r="F1322" s="832" t="s">
        <v>2429</v>
      </c>
      <c r="G1322" s="832" t="s">
        <v>2635</v>
      </c>
      <c r="H1322" s="832" t="s">
        <v>649</v>
      </c>
      <c r="I1322" s="832" t="s">
        <v>1913</v>
      </c>
      <c r="J1322" s="832" t="s">
        <v>1914</v>
      </c>
      <c r="K1322" s="832" t="s">
        <v>1915</v>
      </c>
      <c r="L1322" s="835">
        <v>186.87</v>
      </c>
      <c r="M1322" s="835">
        <v>373.74</v>
      </c>
      <c r="N1322" s="832">
        <v>2</v>
      </c>
      <c r="O1322" s="836">
        <v>1</v>
      </c>
      <c r="P1322" s="835">
        <v>373.74</v>
      </c>
      <c r="Q1322" s="837">
        <v>1</v>
      </c>
      <c r="R1322" s="832">
        <v>2</v>
      </c>
      <c r="S1322" s="837">
        <v>1</v>
      </c>
      <c r="T1322" s="836">
        <v>1</v>
      </c>
      <c r="U1322" s="838">
        <v>1</v>
      </c>
    </row>
    <row r="1323" spans="1:21" ht="14.4" customHeight="1" x14ac:dyDescent="0.3">
      <c r="A1323" s="831">
        <v>17</v>
      </c>
      <c r="B1323" s="832" t="s">
        <v>2428</v>
      </c>
      <c r="C1323" s="832" t="s">
        <v>2434</v>
      </c>
      <c r="D1323" s="833" t="s">
        <v>5256</v>
      </c>
      <c r="E1323" s="834" t="s">
        <v>2461</v>
      </c>
      <c r="F1323" s="832" t="s">
        <v>2429</v>
      </c>
      <c r="G1323" s="832" t="s">
        <v>2645</v>
      </c>
      <c r="H1323" s="832" t="s">
        <v>596</v>
      </c>
      <c r="I1323" s="832" t="s">
        <v>4067</v>
      </c>
      <c r="J1323" s="832" t="s">
        <v>4068</v>
      </c>
      <c r="K1323" s="832" t="s">
        <v>2473</v>
      </c>
      <c r="L1323" s="835">
        <v>819.69</v>
      </c>
      <c r="M1323" s="835">
        <v>3278.76</v>
      </c>
      <c r="N1323" s="832">
        <v>4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17</v>
      </c>
      <c r="B1324" s="832" t="s">
        <v>2428</v>
      </c>
      <c r="C1324" s="832" t="s">
        <v>2434</v>
      </c>
      <c r="D1324" s="833" t="s">
        <v>5256</v>
      </c>
      <c r="E1324" s="834" t="s">
        <v>2461</v>
      </c>
      <c r="F1324" s="832" t="s">
        <v>2429</v>
      </c>
      <c r="G1324" s="832" t="s">
        <v>2645</v>
      </c>
      <c r="H1324" s="832" t="s">
        <v>596</v>
      </c>
      <c r="I1324" s="832" t="s">
        <v>4069</v>
      </c>
      <c r="J1324" s="832" t="s">
        <v>4068</v>
      </c>
      <c r="K1324" s="832" t="s">
        <v>2648</v>
      </c>
      <c r="L1324" s="835">
        <v>244.5</v>
      </c>
      <c r="M1324" s="835">
        <v>978</v>
      </c>
      <c r="N1324" s="832">
        <v>4</v>
      </c>
      <c r="O1324" s="836">
        <v>2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17</v>
      </c>
      <c r="B1325" s="832" t="s">
        <v>2428</v>
      </c>
      <c r="C1325" s="832" t="s">
        <v>2434</v>
      </c>
      <c r="D1325" s="833" t="s">
        <v>5256</v>
      </c>
      <c r="E1325" s="834" t="s">
        <v>2461</v>
      </c>
      <c r="F1325" s="832" t="s">
        <v>2429</v>
      </c>
      <c r="G1325" s="832" t="s">
        <v>2653</v>
      </c>
      <c r="H1325" s="832" t="s">
        <v>596</v>
      </c>
      <c r="I1325" s="832" t="s">
        <v>2658</v>
      </c>
      <c r="J1325" s="832" t="s">
        <v>2659</v>
      </c>
      <c r="K1325" s="832" t="s">
        <v>2660</v>
      </c>
      <c r="L1325" s="835">
        <v>52.75</v>
      </c>
      <c r="M1325" s="835">
        <v>52.75</v>
      </c>
      <c r="N1325" s="832">
        <v>1</v>
      </c>
      <c r="O1325" s="836">
        <v>0.5</v>
      </c>
      <c r="P1325" s="835">
        <v>52.75</v>
      </c>
      <c r="Q1325" s="837">
        <v>1</v>
      </c>
      <c r="R1325" s="832">
        <v>1</v>
      </c>
      <c r="S1325" s="837">
        <v>1</v>
      </c>
      <c r="T1325" s="836">
        <v>0.5</v>
      </c>
      <c r="U1325" s="838">
        <v>1</v>
      </c>
    </row>
    <row r="1326" spans="1:21" ht="14.4" customHeight="1" x14ac:dyDescent="0.3">
      <c r="A1326" s="831">
        <v>17</v>
      </c>
      <c r="B1326" s="832" t="s">
        <v>2428</v>
      </c>
      <c r="C1326" s="832" t="s">
        <v>2434</v>
      </c>
      <c r="D1326" s="833" t="s">
        <v>5256</v>
      </c>
      <c r="E1326" s="834" t="s">
        <v>2461</v>
      </c>
      <c r="F1326" s="832" t="s">
        <v>2429</v>
      </c>
      <c r="G1326" s="832" t="s">
        <v>2666</v>
      </c>
      <c r="H1326" s="832" t="s">
        <v>649</v>
      </c>
      <c r="I1326" s="832" t="s">
        <v>2318</v>
      </c>
      <c r="J1326" s="832" t="s">
        <v>2084</v>
      </c>
      <c r="K1326" s="832" t="s">
        <v>2319</v>
      </c>
      <c r="L1326" s="835">
        <v>366.31</v>
      </c>
      <c r="M1326" s="835">
        <v>1465.24</v>
      </c>
      <c r="N1326" s="832">
        <v>4</v>
      </c>
      <c r="O1326" s="836">
        <v>1.5</v>
      </c>
      <c r="P1326" s="835">
        <v>732.62</v>
      </c>
      <c r="Q1326" s="837">
        <v>0.5</v>
      </c>
      <c r="R1326" s="832">
        <v>2</v>
      </c>
      <c r="S1326" s="837">
        <v>0.5</v>
      </c>
      <c r="T1326" s="836">
        <v>1</v>
      </c>
      <c r="U1326" s="838">
        <v>0.66666666666666663</v>
      </c>
    </row>
    <row r="1327" spans="1:21" ht="14.4" customHeight="1" x14ac:dyDescent="0.3">
      <c r="A1327" s="831">
        <v>17</v>
      </c>
      <c r="B1327" s="832" t="s">
        <v>2428</v>
      </c>
      <c r="C1327" s="832" t="s">
        <v>2434</v>
      </c>
      <c r="D1327" s="833" t="s">
        <v>5256</v>
      </c>
      <c r="E1327" s="834" t="s">
        <v>2461</v>
      </c>
      <c r="F1327" s="832" t="s">
        <v>2429</v>
      </c>
      <c r="G1327" s="832" t="s">
        <v>2666</v>
      </c>
      <c r="H1327" s="832" t="s">
        <v>649</v>
      </c>
      <c r="I1327" s="832" t="s">
        <v>2365</v>
      </c>
      <c r="J1327" s="832" t="s">
        <v>2366</v>
      </c>
      <c r="K1327" s="832" t="s">
        <v>2367</v>
      </c>
      <c r="L1327" s="835">
        <v>219.78</v>
      </c>
      <c r="M1327" s="835">
        <v>439.56</v>
      </c>
      <c r="N1327" s="832">
        <v>2</v>
      </c>
      <c r="O1327" s="836">
        <v>0.5</v>
      </c>
      <c r="P1327" s="835">
        <v>439.56</v>
      </c>
      <c r="Q1327" s="837">
        <v>1</v>
      </c>
      <c r="R1327" s="832">
        <v>2</v>
      </c>
      <c r="S1327" s="837">
        <v>1</v>
      </c>
      <c r="T1327" s="836">
        <v>0.5</v>
      </c>
      <c r="U1327" s="838">
        <v>1</v>
      </c>
    </row>
    <row r="1328" spans="1:21" ht="14.4" customHeight="1" x14ac:dyDescent="0.3">
      <c r="A1328" s="831">
        <v>17</v>
      </c>
      <c r="B1328" s="832" t="s">
        <v>2428</v>
      </c>
      <c r="C1328" s="832" t="s">
        <v>2434</v>
      </c>
      <c r="D1328" s="833" t="s">
        <v>5256</v>
      </c>
      <c r="E1328" s="834" t="s">
        <v>2461</v>
      </c>
      <c r="F1328" s="832" t="s">
        <v>2429</v>
      </c>
      <c r="G1328" s="832" t="s">
        <v>2673</v>
      </c>
      <c r="H1328" s="832" t="s">
        <v>649</v>
      </c>
      <c r="I1328" s="832" t="s">
        <v>2087</v>
      </c>
      <c r="J1328" s="832" t="s">
        <v>2088</v>
      </c>
      <c r="K1328" s="832" t="s">
        <v>2089</v>
      </c>
      <c r="L1328" s="835">
        <v>110.73</v>
      </c>
      <c r="M1328" s="835">
        <v>1771.68</v>
      </c>
      <c r="N1328" s="832">
        <v>16</v>
      </c>
      <c r="O1328" s="836">
        <v>2.5</v>
      </c>
      <c r="P1328" s="835">
        <v>442.92</v>
      </c>
      <c r="Q1328" s="837">
        <v>0.25</v>
      </c>
      <c r="R1328" s="832">
        <v>4</v>
      </c>
      <c r="S1328" s="837">
        <v>0.25</v>
      </c>
      <c r="T1328" s="836">
        <v>0.5</v>
      </c>
      <c r="U1328" s="838">
        <v>0.2</v>
      </c>
    </row>
    <row r="1329" spans="1:21" ht="14.4" customHeight="1" x14ac:dyDescent="0.3">
      <c r="A1329" s="831">
        <v>17</v>
      </c>
      <c r="B1329" s="832" t="s">
        <v>2428</v>
      </c>
      <c r="C1329" s="832" t="s">
        <v>2434</v>
      </c>
      <c r="D1329" s="833" t="s">
        <v>5256</v>
      </c>
      <c r="E1329" s="834" t="s">
        <v>2461</v>
      </c>
      <c r="F1329" s="832" t="s">
        <v>2429</v>
      </c>
      <c r="G1329" s="832" t="s">
        <v>3357</v>
      </c>
      <c r="H1329" s="832" t="s">
        <v>649</v>
      </c>
      <c r="I1329" s="832" t="s">
        <v>3358</v>
      </c>
      <c r="J1329" s="832" t="s">
        <v>844</v>
      </c>
      <c r="K1329" s="832" t="s">
        <v>3359</v>
      </c>
      <c r="L1329" s="835">
        <v>64.5</v>
      </c>
      <c r="M1329" s="835">
        <v>129</v>
      </c>
      <c r="N1329" s="832">
        <v>2</v>
      </c>
      <c r="O1329" s="836">
        <v>1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17</v>
      </c>
      <c r="B1330" s="832" t="s">
        <v>2428</v>
      </c>
      <c r="C1330" s="832" t="s">
        <v>2434</v>
      </c>
      <c r="D1330" s="833" t="s">
        <v>5256</v>
      </c>
      <c r="E1330" s="834" t="s">
        <v>2461</v>
      </c>
      <c r="F1330" s="832" t="s">
        <v>2429</v>
      </c>
      <c r="G1330" s="832" t="s">
        <v>2676</v>
      </c>
      <c r="H1330" s="832" t="s">
        <v>596</v>
      </c>
      <c r="I1330" s="832" t="s">
        <v>2678</v>
      </c>
      <c r="J1330" s="832" t="s">
        <v>2679</v>
      </c>
      <c r="K1330" s="832" t="s">
        <v>2093</v>
      </c>
      <c r="L1330" s="835">
        <v>910.2</v>
      </c>
      <c r="M1330" s="835">
        <v>1820.4</v>
      </c>
      <c r="N1330" s="832">
        <v>2</v>
      </c>
      <c r="O1330" s="836">
        <v>1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17</v>
      </c>
      <c r="B1331" s="832" t="s">
        <v>2428</v>
      </c>
      <c r="C1331" s="832" t="s">
        <v>2434</v>
      </c>
      <c r="D1331" s="833" t="s">
        <v>5256</v>
      </c>
      <c r="E1331" s="834" t="s">
        <v>2461</v>
      </c>
      <c r="F1331" s="832" t="s">
        <v>2429</v>
      </c>
      <c r="G1331" s="832" t="s">
        <v>3675</v>
      </c>
      <c r="H1331" s="832" t="s">
        <v>649</v>
      </c>
      <c r="I1331" s="832" t="s">
        <v>4070</v>
      </c>
      <c r="J1331" s="832" t="s">
        <v>3677</v>
      </c>
      <c r="K1331" s="832" t="s">
        <v>4071</v>
      </c>
      <c r="L1331" s="835">
        <v>32.869999999999997</v>
      </c>
      <c r="M1331" s="835">
        <v>98.609999999999985</v>
      </c>
      <c r="N1331" s="832">
        <v>3</v>
      </c>
      <c r="O1331" s="836">
        <v>0.5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17</v>
      </c>
      <c r="B1332" s="832" t="s">
        <v>2428</v>
      </c>
      <c r="C1332" s="832" t="s">
        <v>2434</v>
      </c>
      <c r="D1332" s="833" t="s">
        <v>5256</v>
      </c>
      <c r="E1332" s="834" t="s">
        <v>2461</v>
      </c>
      <c r="F1332" s="832" t="s">
        <v>2429</v>
      </c>
      <c r="G1332" s="832" t="s">
        <v>3675</v>
      </c>
      <c r="H1332" s="832" t="s">
        <v>596</v>
      </c>
      <c r="I1332" s="832" t="s">
        <v>4072</v>
      </c>
      <c r="J1332" s="832" t="s">
        <v>3677</v>
      </c>
      <c r="K1332" s="832" t="s">
        <v>4073</v>
      </c>
      <c r="L1332" s="835">
        <v>32.869999999999997</v>
      </c>
      <c r="M1332" s="835">
        <v>98.609999999999985</v>
      </c>
      <c r="N1332" s="832">
        <v>3</v>
      </c>
      <c r="O1332" s="836">
        <v>0.5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17</v>
      </c>
      <c r="B1333" s="832" t="s">
        <v>2428</v>
      </c>
      <c r="C1333" s="832" t="s">
        <v>2434</v>
      </c>
      <c r="D1333" s="833" t="s">
        <v>5256</v>
      </c>
      <c r="E1333" s="834" t="s">
        <v>2461</v>
      </c>
      <c r="F1333" s="832" t="s">
        <v>2429</v>
      </c>
      <c r="G1333" s="832" t="s">
        <v>4074</v>
      </c>
      <c r="H1333" s="832" t="s">
        <v>596</v>
      </c>
      <c r="I1333" s="832" t="s">
        <v>4075</v>
      </c>
      <c r="J1333" s="832" t="s">
        <v>1262</v>
      </c>
      <c r="K1333" s="832" t="s">
        <v>4076</v>
      </c>
      <c r="L1333" s="835">
        <v>65.22</v>
      </c>
      <c r="M1333" s="835">
        <v>391.32</v>
      </c>
      <c r="N1333" s="832">
        <v>6</v>
      </c>
      <c r="O1333" s="836">
        <v>0.5</v>
      </c>
      <c r="P1333" s="835">
        <v>391.32</v>
      </c>
      <c r="Q1333" s="837">
        <v>1</v>
      </c>
      <c r="R1333" s="832">
        <v>6</v>
      </c>
      <c r="S1333" s="837">
        <v>1</v>
      </c>
      <c r="T1333" s="836">
        <v>0.5</v>
      </c>
      <c r="U1333" s="838">
        <v>1</v>
      </c>
    </row>
    <row r="1334" spans="1:21" ht="14.4" customHeight="1" x14ac:dyDescent="0.3">
      <c r="A1334" s="831">
        <v>17</v>
      </c>
      <c r="B1334" s="832" t="s">
        <v>2428</v>
      </c>
      <c r="C1334" s="832" t="s">
        <v>2434</v>
      </c>
      <c r="D1334" s="833" t="s">
        <v>5256</v>
      </c>
      <c r="E1334" s="834" t="s">
        <v>2461</v>
      </c>
      <c r="F1334" s="832" t="s">
        <v>2429</v>
      </c>
      <c r="G1334" s="832" t="s">
        <v>2706</v>
      </c>
      <c r="H1334" s="832" t="s">
        <v>596</v>
      </c>
      <c r="I1334" s="832" t="s">
        <v>2707</v>
      </c>
      <c r="J1334" s="832" t="s">
        <v>670</v>
      </c>
      <c r="K1334" s="832" t="s">
        <v>2708</v>
      </c>
      <c r="L1334" s="835">
        <v>35.25</v>
      </c>
      <c r="M1334" s="835">
        <v>141</v>
      </c>
      <c r="N1334" s="832">
        <v>4</v>
      </c>
      <c r="O1334" s="836">
        <v>2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17</v>
      </c>
      <c r="B1335" s="832" t="s">
        <v>2428</v>
      </c>
      <c r="C1335" s="832" t="s">
        <v>2434</v>
      </c>
      <c r="D1335" s="833" t="s">
        <v>5256</v>
      </c>
      <c r="E1335" s="834" t="s">
        <v>2461</v>
      </c>
      <c r="F1335" s="832" t="s">
        <v>2429</v>
      </c>
      <c r="G1335" s="832" t="s">
        <v>2706</v>
      </c>
      <c r="H1335" s="832" t="s">
        <v>596</v>
      </c>
      <c r="I1335" s="832" t="s">
        <v>2709</v>
      </c>
      <c r="J1335" s="832" t="s">
        <v>670</v>
      </c>
      <c r="K1335" s="832" t="s">
        <v>2710</v>
      </c>
      <c r="L1335" s="835">
        <v>35.25</v>
      </c>
      <c r="M1335" s="835">
        <v>176.25</v>
      </c>
      <c r="N1335" s="832">
        <v>5</v>
      </c>
      <c r="O1335" s="836">
        <v>1.5</v>
      </c>
      <c r="P1335" s="835">
        <v>35.25</v>
      </c>
      <c r="Q1335" s="837">
        <v>0.2</v>
      </c>
      <c r="R1335" s="832">
        <v>1</v>
      </c>
      <c r="S1335" s="837">
        <v>0.2</v>
      </c>
      <c r="T1335" s="836">
        <v>0.5</v>
      </c>
      <c r="U1335" s="838">
        <v>0.33333333333333331</v>
      </c>
    </row>
    <row r="1336" spans="1:21" ht="14.4" customHeight="1" x14ac:dyDescent="0.3">
      <c r="A1336" s="831">
        <v>17</v>
      </c>
      <c r="B1336" s="832" t="s">
        <v>2428</v>
      </c>
      <c r="C1336" s="832" t="s">
        <v>2434</v>
      </c>
      <c r="D1336" s="833" t="s">
        <v>5256</v>
      </c>
      <c r="E1336" s="834" t="s">
        <v>2461</v>
      </c>
      <c r="F1336" s="832" t="s">
        <v>2429</v>
      </c>
      <c r="G1336" s="832" t="s">
        <v>2717</v>
      </c>
      <c r="H1336" s="832" t="s">
        <v>596</v>
      </c>
      <c r="I1336" s="832" t="s">
        <v>2718</v>
      </c>
      <c r="J1336" s="832" t="s">
        <v>790</v>
      </c>
      <c r="K1336" s="832" t="s">
        <v>2719</v>
      </c>
      <c r="L1336" s="835">
        <v>103.67</v>
      </c>
      <c r="M1336" s="835">
        <v>207.34</v>
      </c>
      <c r="N1336" s="832">
        <v>2</v>
      </c>
      <c r="O1336" s="836">
        <v>1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17</v>
      </c>
      <c r="B1337" s="832" t="s">
        <v>2428</v>
      </c>
      <c r="C1337" s="832" t="s">
        <v>2434</v>
      </c>
      <c r="D1337" s="833" t="s">
        <v>5256</v>
      </c>
      <c r="E1337" s="834" t="s">
        <v>2461</v>
      </c>
      <c r="F1337" s="832" t="s">
        <v>2429</v>
      </c>
      <c r="G1337" s="832" t="s">
        <v>2717</v>
      </c>
      <c r="H1337" s="832" t="s">
        <v>596</v>
      </c>
      <c r="I1337" s="832" t="s">
        <v>2723</v>
      </c>
      <c r="J1337" s="832" t="s">
        <v>790</v>
      </c>
      <c r="K1337" s="832" t="s">
        <v>2724</v>
      </c>
      <c r="L1337" s="835">
        <v>103.67</v>
      </c>
      <c r="M1337" s="835">
        <v>207.34</v>
      </c>
      <c r="N1337" s="832">
        <v>2</v>
      </c>
      <c r="O1337" s="836">
        <v>1</v>
      </c>
      <c r="P1337" s="835">
        <v>103.67</v>
      </c>
      <c r="Q1337" s="837">
        <v>0.5</v>
      </c>
      <c r="R1337" s="832">
        <v>1</v>
      </c>
      <c r="S1337" s="837">
        <v>0.5</v>
      </c>
      <c r="T1337" s="836">
        <v>0.5</v>
      </c>
      <c r="U1337" s="838">
        <v>0.5</v>
      </c>
    </row>
    <row r="1338" spans="1:21" ht="14.4" customHeight="1" x14ac:dyDescent="0.3">
      <c r="A1338" s="831">
        <v>17</v>
      </c>
      <c r="B1338" s="832" t="s">
        <v>2428</v>
      </c>
      <c r="C1338" s="832" t="s">
        <v>2434</v>
      </c>
      <c r="D1338" s="833" t="s">
        <v>5256</v>
      </c>
      <c r="E1338" s="834" t="s">
        <v>2461</v>
      </c>
      <c r="F1338" s="832" t="s">
        <v>2429</v>
      </c>
      <c r="G1338" s="832" t="s">
        <v>2717</v>
      </c>
      <c r="H1338" s="832" t="s">
        <v>596</v>
      </c>
      <c r="I1338" s="832" t="s">
        <v>4077</v>
      </c>
      <c r="J1338" s="832" t="s">
        <v>4078</v>
      </c>
      <c r="K1338" s="832" t="s">
        <v>3908</v>
      </c>
      <c r="L1338" s="835">
        <v>115.18</v>
      </c>
      <c r="M1338" s="835">
        <v>115.18</v>
      </c>
      <c r="N1338" s="832">
        <v>1</v>
      </c>
      <c r="O1338" s="836">
        <v>0.5</v>
      </c>
      <c r="P1338" s="835">
        <v>115.18</v>
      </c>
      <c r="Q1338" s="837">
        <v>1</v>
      </c>
      <c r="R1338" s="832">
        <v>1</v>
      </c>
      <c r="S1338" s="837">
        <v>1</v>
      </c>
      <c r="T1338" s="836">
        <v>0.5</v>
      </c>
      <c r="U1338" s="838">
        <v>1</v>
      </c>
    </row>
    <row r="1339" spans="1:21" ht="14.4" customHeight="1" x14ac:dyDescent="0.3">
      <c r="A1339" s="831">
        <v>17</v>
      </c>
      <c r="B1339" s="832" t="s">
        <v>2428</v>
      </c>
      <c r="C1339" s="832" t="s">
        <v>2434</v>
      </c>
      <c r="D1339" s="833" t="s">
        <v>5256</v>
      </c>
      <c r="E1339" s="834" t="s">
        <v>2461</v>
      </c>
      <c r="F1339" s="832" t="s">
        <v>2429</v>
      </c>
      <c r="G1339" s="832" t="s">
        <v>2740</v>
      </c>
      <c r="H1339" s="832" t="s">
        <v>596</v>
      </c>
      <c r="I1339" s="832" t="s">
        <v>2741</v>
      </c>
      <c r="J1339" s="832" t="s">
        <v>2742</v>
      </c>
      <c r="K1339" s="832" t="s">
        <v>2743</v>
      </c>
      <c r="L1339" s="835">
        <v>21.92</v>
      </c>
      <c r="M1339" s="835">
        <v>372.64000000000004</v>
      </c>
      <c r="N1339" s="832">
        <v>17</v>
      </c>
      <c r="O1339" s="836">
        <v>3</v>
      </c>
      <c r="P1339" s="835">
        <v>109.60000000000001</v>
      </c>
      <c r="Q1339" s="837">
        <v>0.29411764705882354</v>
      </c>
      <c r="R1339" s="832">
        <v>5</v>
      </c>
      <c r="S1339" s="837">
        <v>0.29411764705882354</v>
      </c>
      <c r="T1339" s="836">
        <v>1</v>
      </c>
      <c r="U1339" s="838">
        <v>0.33333333333333331</v>
      </c>
    </row>
    <row r="1340" spans="1:21" ht="14.4" customHeight="1" x14ac:dyDescent="0.3">
      <c r="A1340" s="831">
        <v>17</v>
      </c>
      <c r="B1340" s="832" t="s">
        <v>2428</v>
      </c>
      <c r="C1340" s="832" t="s">
        <v>2434</v>
      </c>
      <c r="D1340" s="833" t="s">
        <v>5256</v>
      </c>
      <c r="E1340" s="834" t="s">
        <v>2461</v>
      </c>
      <c r="F1340" s="832" t="s">
        <v>2429</v>
      </c>
      <c r="G1340" s="832" t="s">
        <v>2740</v>
      </c>
      <c r="H1340" s="832" t="s">
        <v>596</v>
      </c>
      <c r="I1340" s="832" t="s">
        <v>2744</v>
      </c>
      <c r="J1340" s="832" t="s">
        <v>2742</v>
      </c>
      <c r="K1340" s="832" t="s">
        <v>2745</v>
      </c>
      <c r="L1340" s="835">
        <v>87.67</v>
      </c>
      <c r="M1340" s="835">
        <v>350.68</v>
      </c>
      <c r="N1340" s="832">
        <v>4</v>
      </c>
      <c r="O1340" s="836">
        <v>1</v>
      </c>
      <c r="P1340" s="835">
        <v>175.34</v>
      </c>
      <c r="Q1340" s="837">
        <v>0.5</v>
      </c>
      <c r="R1340" s="832">
        <v>2</v>
      </c>
      <c r="S1340" s="837">
        <v>0.5</v>
      </c>
      <c r="T1340" s="836">
        <v>0.5</v>
      </c>
      <c r="U1340" s="838">
        <v>0.5</v>
      </c>
    </row>
    <row r="1341" spans="1:21" ht="14.4" customHeight="1" x14ac:dyDescent="0.3">
      <c r="A1341" s="831">
        <v>17</v>
      </c>
      <c r="B1341" s="832" t="s">
        <v>2428</v>
      </c>
      <c r="C1341" s="832" t="s">
        <v>2434</v>
      </c>
      <c r="D1341" s="833" t="s">
        <v>5256</v>
      </c>
      <c r="E1341" s="834" t="s">
        <v>2461</v>
      </c>
      <c r="F1341" s="832" t="s">
        <v>2429</v>
      </c>
      <c r="G1341" s="832" t="s">
        <v>2746</v>
      </c>
      <c r="H1341" s="832" t="s">
        <v>596</v>
      </c>
      <c r="I1341" s="832" t="s">
        <v>2751</v>
      </c>
      <c r="J1341" s="832" t="s">
        <v>2748</v>
      </c>
      <c r="K1341" s="832" t="s">
        <v>2752</v>
      </c>
      <c r="L1341" s="835">
        <v>677.18</v>
      </c>
      <c r="M1341" s="835">
        <v>4063.08</v>
      </c>
      <c r="N1341" s="832">
        <v>6</v>
      </c>
      <c r="O1341" s="836">
        <v>3</v>
      </c>
      <c r="P1341" s="835">
        <v>1354.36</v>
      </c>
      <c r="Q1341" s="837">
        <v>0.33333333333333331</v>
      </c>
      <c r="R1341" s="832">
        <v>2</v>
      </c>
      <c r="S1341" s="837">
        <v>0.33333333333333331</v>
      </c>
      <c r="T1341" s="836">
        <v>1</v>
      </c>
      <c r="U1341" s="838">
        <v>0.33333333333333331</v>
      </c>
    </row>
    <row r="1342" spans="1:21" ht="14.4" customHeight="1" x14ac:dyDescent="0.3">
      <c r="A1342" s="831">
        <v>17</v>
      </c>
      <c r="B1342" s="832" t="s">
        <v>2428</v>
      </c>
      <c r="C1342" s="832" t="s">
        <v>2434</v>
      </c>
      <c r="D1342" s="833" t="s">
        <v>5256</v>
      </c>
      <c r="E1342" s="834" t="s">
        <v>2461</v>
      </c>
      <c r="F1342" s="832" t="s">
        <v>2429</v>
      </c>
      <c r="G1342" s="832" t="s">
        <v>2746</v>
      </c>
      <c r="H1342" s="832" t="s">
        <v>596</v>
      </c>
      <c r="I1342" s="832" t="s">
        <v>2753</v>
      </c>
      <c r="J1342" s="832" t="s">
        <v>2748</v>
      </c>
      <c r="K1342" s="832" t="s">
        <v>2754</v>
      </c>
      <c r="L1342" s="835">
        <v>338.58</v>
      </c>
      <c r="M1342" s="835">
        <v>338.58</v>
      </c>
      <c r="N1342" s="832">
        <v>1</v>
      </c>
      <c r="O1342" s="836">
        <v>0.5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17</v>
      </c>
      <c r="B1343" s="832" t="s">
        <v>2428</v>
      </c>
      <c r="C1343" s="832" t="s">
        <v>2434</v>
      </c>
      <c r="D1343" s="833" t="s">
        <v>5256</v>
      </c>
      <c r="E1343" s="834" t="s">
        <v>2461</v>
      </c>
      <c r="F1343" s="832" t="s">
        <v>2429</v>
      </c>
      <c r="G1343" s="832" t="s">
        <v>2746</v>
      </c>
      <c r="H1343" s="832" t="s">
        <v>596</v>
      </c>
      <c r="I1343" s="832" t="s">
        <v>3077</v>
      </c>
      <c r="J1343" s="832" t="s">
        <v>2748</v>
      </c>
      <c r="K1343" s="832" t="s">
        <v>3078</v>
      </c>
      <c r="L1343" s="835">
        <v>677.17</v>
      </c>
      <c r="M1343" s="835">
        <v>2031.5099999999998</v>
      </c>
      <c r="N1343" s="832">
        <v>3</v>
      </c>
      <c r="O1343" s="836">
        <v>1</v>
      </c>
      <c r="P1343" s="835">
        <v>2031.5099999999998</v>
      </c>
      <c r="Q1343" s="837">
        <v>1</v>
      </c>
      <c r="R1343" s="832">
        <v>3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17</v>
      </c>
      <c r="B1344" s="832" t="s">
        <v>2428</v>
      </c>
      <c r="C1344" s="832" t="s">
        <v>2434</v>
      </c>
      <c r="D1344" s="833" t="s">
        <v>5256</v>
      </c>
      <c r="E1344" s="834" t="s">
        <v>2461</v>
      </c>
      <c r="F1344" s="832" t="s">
        <v>2429</v>
      </c>
      <c r="G1344" s="832" t="s">
        <v>2746</v>
      </c>
      <c r="H1344" s="832" t="s">
        <v>649</v>
      </c>
      <c r="I1344" s="832" t="s">
        <v>2760</v>
      </c>
      <c r="J1344" s="832" t="s">
        <v>1238</v>
      </c>
      <c r="K1344" s="832" t="s">
        <v>2750</v>
      </c>
      <c r="L1344" s="835">
        <v>338.58</v>
      </c>
      <c r="M1344" s="835">
        <v>1015.74</v>
      </c>
      <c r="N1344" s="832">
        <v>3</v>
      </c>
      <c r="O1344" s="836">
        <v>0.5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17</v>
      </c>
      <c r="B1345" s="832" t="s">
        <v>2428</v>
      </c>
      <c r="C1345" s="832" t="s">
        <v>2434</v>
      </c>
      <c r="D1345" s="833" t="s">
        <v>5256</v>
      </c>
      <c r="E1345" s="834" t="s">
        <v>2461</v>
      </c>
      <c r="F1345" s="832" t="s">
        <v>2429</v>
      </c>
      <c r="G1345" s="832" t="s">
        <v>2746</v>
      </c>
      <c r="H1345" s="832" t="s">
        <v>649</v>
      </c>
      <c r="I1345" s="832" t="s">
        <v>2210</v>
      </c>
      <c r="J1345" s="832" t="s">
        <v>1238</v>
      </c>
      <c r="K1345" s="832" t="s">
        <v>1239</v>
      </c>
      <c r="L1345" s="835">
        <v>1286.6199999999999</v>
      </c>
      <c r="M1345" s="835">
        <v>1286.6199999999999</v>
      </c>
      <c r="N1345" s="832">
        <v>1</v>
      </c>
      <c r="O1345" s="836">
        <v>0.5</v>
      </c>
      <c r="P1345" s="835">
        <v>1286.6199999999999</v>
      </c>
      <c r="Q1345" s="837">
        <v>1</v>
      </c>
      <c r="R1345" s="832">
        <v>1</v>
      </c>
      <c r="S1345" s="837">
        <v>1</v>
      </c>
      <c r="T1345" s="836">
        <v>0.5</v>
      </c>
      <c r="U1345" s="838">
        <v>1</v>
      </c>
    </row>
    <row r="1346" spans="1:21" ht="14.4" customHeight="1" x14ac:dyDescent="0.3">
      <c r="A1346" s="831">
        <v>17</v>
      </c>
      <c r="B1346" s="832" t="s">
        <v>2428</v>
      </c>
      <c r="C1346" s="832" t="s">
        <v>2434</v>
      </c>
      <c r="D1346" s="833" t="s">
        <v>5256</v>
      </c>
      <c r="E1346" s="834" t="s">
        <v>2461</v>
      </c>
      <c r="F1346" s="832" t="s">
        <v>2429</v>
      </c>
      <c r="G1346" s="832" t="s">
        <v>2746</v>
      </c>
      <c r="H1346" s="832" t="s">
        <v>649</v>
      </c>
      <c r="I1346" s="832" t="s">
        <v>4003</v>
      </c>
      <c r="J1346" s="832" t="s">
        <v>1238</v>
      </c>
      <c r="K1346" s="832" t="s">
        <v>4004</v>
      </c>
      <c r="L1346" s="835">
        <v>2573.2199999999998</v>
      </c>
      <c r="M1346" s="835">
        <v>25732.199999999997</v>
      </c>
      <c r="N1346" s="832">
        <v>10</v>
      </c>
      <c r="O1346" s="836">
        <v>4.5</v>
      </c>
      <c r="P1346" s="835">
        <v>20585.759999999998</v>
      </c>
      <c r="Q1346" s="837">
        <v>0.8</v>
      </c>
      <c r="R1346" s="832">
        <v>8</v>
      </c>
      <c r="S1346" s="837">
        <v>0.8</v>
      </c>
      <c r="T1346" s="836">
        <v>3.5</v>
      </c>
      <c r="U1346" s="838">
        <v>0.77777777777777779</v>
      </c>
    </row>
    <row r="1347" spans="1:21" ht="14.4" customHeight="1" x14ac:dyDescent="0.3">
      <c r="A1347" s="831">
        <v>17</v>
      </c>
      <c r="B1347" s="832" t="s">
        <v>2428</v>
      </c>
      <c r="C1347" s="832" t="s">
        <v>2434</v>
      </c>
      <c r="D1347" s="833" t="s">
        <v>5256</v>
      </c>
      <c r="E1347" s="834" t="s">
        <v>2461</v>
      </c>
      <c r="F1347" s="832" t="s">
        <v>2429</v>
      </c>
      <c r="G1347" s="832" t="s">
        <v>3079</v>
      </c>
      <c r="H1347" s="832" t="s">
        <v>596</v>
      </c>
      <c r="I1347" s="832" t="s">
        <v>3080</v>
      </c>
      <c r="J1347" s="832" t="s">
        <v>3081</v>
      </c>
      <c r="K1347" s="832" t="s">
        <v>2592</v>
      </c>
      <c r="L1347" s="835">
        <v>302.49</v>
      </c>
      <c r="M1347" s="835">
        <v>604.98</v>
      </c>
      <c r="N1347" s="832">
        <v>2</v>
      </c>
      <c r="O1347" s="836">
        <v>1.5</v>
      </c>
      <c r="P1347" s="835">
        <v>302.49</v>
      </c>
      <c r="Q1347" s="837">
        <v>0.5</v>
      </c>
      <c r="R1347" s="832">
        <v>1</v>
      </c>
      <c r="S1347" s="837">
        <v>0.5</v>
      </c>
      <c r="T1347" s="836">
        <v>1</v>
      </c>
      <c r="U1347" s="838">
        <v>0.66666666666666663</v>
      </c>
    </row>
    <row r="1348" spans="1:21" ht="14.4" customHeight="1" x14ac:dyDescent="0.3">
      <c r="A1348" s="831">
        <v>17</v>
      </c>
      <c r="B1348" s="832" t="s">
        <v>2428</v>
      </c>
      <c r="C1348" s="832" t="s">
        <v>2434</v>
      </c>
      <c r="D1348" s="833" t="s">
        <v>5256</v>
      </c>
      <c r="E1348" s="834" t="s">
        <v>2461</v>
      </c>
      <c r="F1348" s="832" t="s">
        <v>2429</v>
      </c>
      <c r="G1348" s="832" t="s">
        <v>3911</v>
      </c>
      <c r="H1348" s="832" t="s">
        <v>649</v>
      </c>
      <c r="I1348" s="832" t="s">
        <v>2135</v>
      </c>
      <c r="J1348" s="832" t="s">
        <v>1250</v>
      </c>
      <c r="K1348" s="832" t="s">
        <v>2136</v>
      </c>
      <c r="L1348" s="835">
        <v>41.63</v>
      </c>
      <c r="M1348" s="835">
        <v>124.89000000000001</v>
      </c>
      <c r="N1348" s="832">
        <v>3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17</v>
      </c>
      <c r="B1349" s="832" t="s">
        <v>2428</v>
      </c>
      <c r="C1349" s="832" t="s">
        <v>2434</v>
      </c>
      <c r="D1349" s="833" t="s">
        <v>5256</v>
      </c>
      <c r="E1349" s="834" t="s">
        <v>2461</v>
      </c>
      <c r="F1349" s="832" t="s">
        <v>2429</v>
      </c>
      <c r="G1349" s="832" t="s">
        <v>3399</v>
      </c>
      <c r="H1349" s="832" t="s">
        <v>596</v>
      </c>
      <c r="I1349" s="832" t="s">
        <v>3400</v>
      </c>
      <c r="J1349" s="832" t="s">
        <v>3401</v>
      </c>
      <c r="K1349" s="832" t="s">
        <v>3143</v>
      </c>
      <c r="L1349" s="835">
        <v>1098.0999999999999</v>
      </c>
      <c r="M1349" s="835">
        <v>5490.5</v>
      </c>
      <c r="N1349" s="832">
        <v>5</v>
      </c>
      <c r="O1349" s="836">
        <v>2</v>
      </c>
      <c r="P1349" s="835">
        <v>5490.5</v>
      </c>
      <c r="Q1349" s="837">
        <v>1</v>
      </c>
      <c r="R1349" s="832">
        <v>5</v>
      </c>
      <c r="S1349" s="837">
        <v>1</v>
      </c>
      <c r="T1349" s="836">
        <v>2</v>
      </c>
      <c r="U1349" s="838">
        <v>1</v>
      </c>
    </row>
    <row r="1350" spans="1:21" ht="14.4" customHeight="1" x14ac:dyDescent="0.3">
      <c r="A1350" s="831">
        <v>17</v>
      </c>
      <c r="B1350" s="832" t="s">
        <v>2428</v>
      </c>
      <c r="C1350" s="832" t="s">
        <v>2434</v>
      </c>
      <c r="D1350" s="833" t="s">
        <v>5256</v>
      </c>
      <c r="E1350" s="834" t="s">
        <v>2461</v>
      </c>
      <c r="F1350" s="832" t="s">
        <v>2429</v>
      </c>
      <c r="G1350" s="832" t="s">
        <v>3399</v>
      </c>
      <c r="H1350" s="832" t="s">
        <v>596</v>
      </c>
      <c r="I1350" s="832" t="s">
        <v>4079</v>
      </c>
      <c r="J1350" s="832" t="s">
        <v>4080</v>
      </c>
      <c r="K1350" s="832" t="s">
        <v>3143</v>
      </c>
      <c r="L1350" s="835">
        <v>1098.0999999999999</v>
      </c>
      <c r="M1350" s="835">
        <v>6588.5999999999995</v>
      </c>
      <c r="N1350" s="832">
        <v>6</v>
      </c>
      <c r="O1350" s="836">
        <v>2</v>
      </c>
      <c r="P1350" s="835">
        <v>6588.5999999999995</v>
      </c>
      <c r="Q1350" s="837">
        <v>1</v>
      </c>
      <c r="R1350" s="832">
        <v>6</v>
      </c>
      <c r="S1350" s="837">
        <v>1</v>
      </c>
      <c r="T1350" s="836">
        <v>2</v>
      </c>
      <c r="U1350" s="838">
        <v>1</v>
      </c>
    </row>
    <row r="1351" spans="1:21" ht="14.4" customHeight="1" x14ac:dyDescent="0.3">
      <c r="A1351" s="831">
        <v>17</v>
      </c>
      <c r="B1351" s="832" t="s">
        <v>2428</v>
      </c>
      <c r="C1351" s="832" t="s">
        <v>2434</v>
      </c>
      <c r="D1351" s="833" t="s">
        <v>5256</v>
      </c>
      <c r="E1351" s="834" t="s">
        <v>2461</v>
      </c>
      <c r="F1351" s="832" t="s">
        <v>2429</v>
      </c>
      <c r="G1351" s="832" t="s">
        <v>2767</v>
      </c>
      <c r="H1351" s="832" t="s">
        <v>596</v>
      </c>
      <c r="I1351" s="832" t="s">
        <v>3594</v>
      </c>
      <c r="J1351" s="832" t="s">
        <v>2769</v>
      </c>
      <c r="K1351" s="832" t="s">
        <v>3595</v>
      </c>
      <c r="L1351" s="835">
        <v>4633.3599999999997</v>
      </c>
      <c r="M1351" s="835">
        <v>4633.3599999999997</v>
      </c>
      <c r="N1351" s="832">
        <v>1</v>
      </c>
      <c r="O1351" s="836">
        <v>1</v>
      </c>
      <c r="P1351" s="835">
        <v>4633.3599999999997</v>
      </c>
      <c r="Q1351" s="837">
        <v>1</v>
      </c>
      <c r="R1351" s="832">
        <v>1</v>
      </c>
      <c r="S1351" s="837">
        <v>1</v>
      </c>
      <c r="T1351" s="836">
        <v>1</v>
      </c>
      <c r="U1351" s="838">
        <v>1</v>
      </c>
    </row>
    <row r="1352" spans="1:21" ht="14.4" customHeight="1" x14ac:dyDescent="0.3">
      <c r="A1352" s="831">
        <v>17</v>
      </c>
      <c r="B1352" s="832" t="s">
        <v>2428</v>
      </c>
      <c r="C1352" s="832" t="s">
        <v>2434</v>
      </c>
      <c r="D1352" s="833" t="s">
        <v>5256</v>
      </c>
      <c r="E1352" s="834" t="s">
        <v>2461</v>
      </c>
      <c r="F1352" s="832" t="s">
        <v>2429</v>
      </c>
      <c r="G1352" s="832" t="s">
        <v>3405</v>
      </c>
      <c r="H1352" s="832" t="s">
        <v>596</v>
      </c>
      <c r="I1352" s="832" t="s">
        <v>3708</v>
      </c>
      <c r="J1352" s="832" t="s">
        <v>3407</v>
      </c>
      <c r="K1352" s="832" t="s">
        <v>3709</v>
      </c>
      <c r="L1352" s="835">
        <v>528.44000000000005</v>
      </c>
      <c r="M1352" s="835">
        <v>3170.6400000000003</v>
      </c>
      <c r="N1352" s="832">
        <v>6</v>
      </c>
      <c r="O1352" s="836">
        <v>1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17</v>
      </c>
      <c r="B1353" s="832" t="s">
        <v>2428</v>
      </c>
      <c r="C1353" s="832" t="s">
        <v>2434</v>
      </c>
      <c r="D1353" s="833" t="s">
        <v>5256</v>
      </c>
      <c r="E1353" s="834" t="s">
        <v>2461</v>
      </c>
      <c r="F1353" s="832" t="s">
        <v>2429</v>
      </c>
      <c r="G1353" s="832" t="s">
        <v>3431</v>
      </c>
      <c r="H1353" s="832" t="s">
        <v>596</v>
      </c>
      <c r="I1353" s="832" t="s">
        <v>3435</v>
      </c>
      <c r="J1353" s="832" t="s">
        <v>3433</v>
      </c>
      <c r="K1353" s="832" t="s">
        <v>3436</v>
      </c>
      <c r="L1353" s="835">
        <v>3095.02</v>
      </c>
      <c r="M1353" s="835">
        <v>9285.06</v>
      </c>
      <c r="N1353" s="832">
        <v>3</v>
      </c>
      <c r="O1353" s="836">
        <v>1</v>
      </c>
      <c r="P1353" s="835">
        <v>9285.06</v>
      </c>
      <c r="Q1353" s="837">
        <v>1</v>
      </c>
      <c r="R1353" s="832">
        <v>3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17</v>
      </c>
      <c r="B1354" s="832" t="s">
        <v>2428</v>
      </c>
      <c r="C1354" s="832" t="s">
        <v>2434</v>
      </c>
      <c r="D1354" s="833" t="s">
        <v>5256</v>
      </c>
      <c r="E1354" s="834" t="s">
        <v>2461</v>
      </c>
      <c r="F1354" s="832" t="s">
        <v>2429</v>
      </c>
      <c r="G1354" s="832" t="s">
        <v>2776</v>
      </c>
      <c r="H1354" s="832" t="s">
        <v>649</v>
      </c>
      <c r="I1354" s="832" t="s">
        <v>2119</v>
      </c>
      <c r="J1354" s="832" t="s">
        <v>2120</v>
      </c>
      <c r="K1354" s="832" t="s">
        <v>2121</v>
      </c>
      <c r="L1354" s="835">
        <v>122.96</v>
      </c>
      <c r="M1354" s="835">
        <v>368.88</v>
      </c>
      <c r="N1354" s="832">
        <v>3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17</v>
      </c>
      <c r="B1355" s="832" t="s">
        <v>2428</v>
      </c>
      <c r="C1355" s="832" t="s">
        <v>2434</v>
      </c>
      <c r="D1355" s="833" t="s">
        <v>5256</v>
      </c>
      <c r="E1355" s="834" t="s">
        <v>2461</v>
      </c>
      <c r="F1355" s="832" t="s">
        <v>2429</v>
      </c>
      <c r="G1355" s="832" t="s">
        <v>2776</v>
      </c>
      <c r="H1355" s="832" t="s">
        <v>649</v>
      </c>
      <c r="I1355" s="832" t="s">
        <v>4081</v>
      </c>
      <c r="J1355" s="832" t="s">
        <v>4082</v>
      </c>
      <c r="K1355" s="832" t="s">
        <v>4083</v>
      </c>
      <c r="L1355" s="835">
        <v>879.97</v>
      </c>
      <c r="M1355" s="835">
        <v>879.97</v>
      </c>
      <c r="N1355" s="832">
        <v>1</v>
      </c>
      <c r="O1355" s="836">
        <v>0.5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17</v>
      </c>
      <c r="B1356" s="832" t="s">
        <v>2428</v>
      </c>
      <c r="C1356" s="832" t="s">
        <v>2434</v>
      </c>
      <c r="D1356" s="833" t="s">
        <v>5256</v>
      </c>
      <c r="E1356" s="834" t="s">
        <v>2461</v>
      </c>
      <c r="F1356" s="832" t="s">
        <v>2429</v>
      </c>
      <c r="G1356" s="832" t="s">
        <v>2786</v>
      </c>
      <c r="H1356" s="832" t="s">
        <v>649</v>
      </c>
      <c r="I1356" s="832" t="s">
        <v>2073</v>
      </c>
      <c r="J1356" s="832" t="s">
        <v>911</v>
      </c>
      <c r="K1356" s="832" t="s">
        <v>912</v>
      </c>
      <c r="L1356" s="835">
        <v>0</v>
      </c>
      <c r="M1356" s="835">
        <v>0</v>
      </c>
      <c r="N1356" s="832">
        <v>5</v>
      </c>
      <c r="O1356" s="836">
        <v>1.5</v>
      </c>
      <c r="P1356" s="835">
        <v>0</v>
      </c>
      <c r="Q1356" s="837"/>
      <c r="R1356" s="832">
        <v>5</v>
      </c>
      <c r="S1356" s="837">
        <v>1</v>
      </c>
      <c r="T1356" s="836">
        <v>1.5</v>
      </c>
      <c r="U1356" s="838">
        <v>1</v>
      </c>
    </row>
    <row r="1357" spans="1:21" ht="14.4" customHeight="1" x14ac:dyDescent="0.3">
      <c r="A1357" s="831">
        <v>17</v>
      </c>
      <c r="B1357" s="832" t="s">
        <v>2428</v>
      </c>
      <c r="C1357" s="832" t="s">
        <v>2434</v>
      </c>
      <c r="D1357" s="833" t="s">
        <v>5256</v>
      </c>
      <c r="E1357" s="834" t="s">
        <v>2461</v>
      </c>
      <c r="F1357" s="832" t="s">
        <v>2429</v>
      </c>
      <c r="G1357" s="832" t="s">
        <v>3442</v>
      </c>
      <c r="H1357" s="832" t="s">
        <v>596</v>
      </c>
      <c r="I1357" s="832" t="s">
        <v>3443</v>
      </c>
      <c r="J1357" s="832" t="s">
        <v>3444</v>
      </c>
      <c r="K1357" s="832" t="s">
        <v>937</v>
      </c>
      <c r="L1357" s="835">
        <v>77.13</v>
      </c>
      <c r="M1357" s="835">
        <v>771.3</v>
      </c>
      <c r="N1357" s="832">
        <v>10</v>
      </c>
      <c r="O1357" s="836">
        <v>2</v>
      </c>
      <c r="P1357" s="835">
        <v>771.3</v>
      </c>
      <c r="Q1357" s="837">
        <v>1</v>
      </c>
      <c r="R1357" s="832">
        <v>10</v>
      </c>
      <c r="S1357" s="837">
        <v>1</v>
      </c>
      <c r="T1357" s="836">
        <v>2</v>
      </c>
      <c r="U1357" s="838">
        <v>1</v>
      </c>
    </row>
    <row r="1358" spans="1:21" ht="14.4" customHeight="1" x14ac:dyDescent="0.3">
      <c r="A1358" s="831">
        <v>17</v>
      </c>
      <c r="B1358" s="832" t="s">
        <v>2428</v>
      </c>
      <c r="C1358" s="832" t="s">
        <v>2434</v>
      </c>
      <c r="D1358" s="833" t="s">
        <v>5256</v>
      </c>
      <c r="E1358" s="834" t="s">
        <v>2461</v>
      </c>
      <c r="F1358" s="832" t="s">
        <v>2429</v>
      </c>
      <c r="G1358" s="832" t="s">
        <v>2834</v>
      </c>
      <c r="H1358" s="832" t="s">
        <v>596</v>
      </c>
      <c r="I1358" s="832" t="s">
        <v>4084</v>
      </c>
      <c r="J1358" s="832" t="s">
        <v>3736</v>
      </c>
      <c r="K1358" s="832" t="s">
        <v>4023</v>
      </c>
      <c r="L1358" s="835">
        <v>93.96</v>
      </c>
      <c r="M1358" s="835">
        <v>187.92</v>
      </c>
      <c r="N1358" s="832">
        <v>2</v>
      </c>
      <c r="O1358" s="836">
        <v>0.5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17</v>
      </c>
      <c r="B1359" s="832" t="s">
        <v>2428</v>
      </c>
      <c r="C1359" s="832" t="s">
        <v>2434</v>
      </c>
      <c r="D1359" s="833" t="s">
        <v>5256</v>
      </c>
      <c r="E1359" s="834" t="s">
        <v>2461</v>
      </c>
      <c r="F1359" s="832" t="s">
        <v>2429</v>
      </c>
      <c r="G1359" s="832" t="s">
        <v>2841</v>
      </c>
      <c r="H1359" s="832" t="s">
        <v>596</v>
      </c>
      <c r="I1359" s="832" t="s">
        <v>2842</v>
      </c>
      <c r="J1359" s="832" t="s">
        <v>1280</v>
      </c>
      <c r="K1359" s="832" t="s">
        <v>2843</v>
      </c>
      <c r="L1359" s="835">
        <v>264</v>
      </c>
      <c r="M1359" s="835">
        <v>264</v>
      </c>
      <c r="N1359" s="832">
        <v>1</v>
      </c>
      <c r="O1359" s="836">
        <v>0.5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17</v>
      </c>
      <c r="B1360" s="832" t="s">
        <v>2428</v>
      </c>
      <c r="C1360" s="832" t="s">
        <v>2434</v>
      </c>
      <c r="D1360" s="833" t="s">
        <v>5256</v>
      </c>
      <c r="E1360" s="834" t="s">
        <v>2461</v>
      </c>
      <c r="F1360" s="832" t="s">
        <v>2429</v>
      </c>
      <c r="G1360" s="832" t="s">
        <v>2841</v>
      </c>
      <c r="H1360" s="832" t="s">
        <v>596</v>
      </c>
      <c r="I1360" s="832" t="s">
        <v>2844</v>
      </c>
      <c r="J1360" s="832" t="s">
        <v>1594</v>
      </c>
      <c r="K1360" s="832" t="s">
        <v>2845</v>
      </c>
      <c r="L1360" s="835">
        <v>65.989999999999995</v>
      </c>
      <c r="M1360" s="835">
        <v>263.95999999999998</v>
      </c>
      <c r="N1360" s="832">
        <v>4</v>
      </c>
      <c r="O1360" s="836">
        <v>1.5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17</v>
      </c>
      <c r="B1361" s="832" t="s">
        <v>2428</v>
      </c>
      <c r="C1361" s="832" t="s">
        <v>2434</v>
      </c>
      <c r="D1361" s="833" t="s">
        <v>5256</v>
      </c>
      <c r="E1361" s="834" t="s">
        <v>2461</v>
      </c>
      <c r="F1361" s="832" t="s">
        <v>2429</v>
      </c>
      <c r="G1361" s="832" t="s">
        <v>4085</v>
      </c>
      <c r="H1361" s="832" t="s">
        <v>596</v>
      </c>
      <c r="I1361" s="832" t="s">
        <v>4086</v>
      </c>
      <c r="J1361" s="832" t="s">
        <v>4087</v>
      </c>
      <c r="K1361" s="832" t="s">
        <v>4088</v>
      </c>
      <c r="L1361" s="835">
        <v>0</v>
      </c>
      <c r="M1361" s="835">
        <v>0</v>
      </c>
      <c r="N1361" s="832">
        <v>2</v>
      </c>
      <c r="O1361" s="836">
        <v>0.5</v>
      </c>
      <c r="P1361" s="835"/>
      <c r="Q1361" s="837"/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17</v>
      </c>
      <c r="B1362" s="832" t="s">
        <v>2428</v>
      </c>
      <c r="C1362" s="832" t="s">
        <v>2434</v>
      </c>
      <c r="D1362" s="833" t="s">
        <v>5256</v>
      </c>
      <c r="E1362" s="834" t="s">
        <v>2461</v>
      </c>
      <c r="F1362" s="832" t="s">
        <v>2429</v>
      </c>
      <c r="G1362" s="832" t="s">
        <v>2871</v>
      </c>
      <c r="H1362" s="832" t="s">
        <v>649</v>
      </c>
      <c r="I1362" s="832" t="s">
        <v>2116</v>
      </c>
      <c r="J1362" s="832" t="s">
        <v>1051</v>
      </c>
      <c r="K1362" s="832" t="s">
        <v>2117</v>
      </c>
      <c r="L1362" s="835">
        <v>0</v>
      </c>
      <c r="M1362" s="835">
        <v>0</v>
      </c>
      <c r="N1362" s="832">
        <v>10</v>
      </c>
      <c r="O1362" s="836">
        <v>3.5</v>
      </c>
      <c r="P1362" s="835">
        <v>0</v>
      </c>
      <c r="Q1362" s="837"/>
      <c r="R1362" s="832">
        <v>2</v>
      </c>
      <c r="S1362" s="837">
        <v>0.2</v>
      </c>
      <c r="T1362" s="836">
        <v>1</v>
      </c>
      <c r="U1362" s="838">
        <v>0.2857142857142857</v>
      </c>
    </row>
    <row r="1363" spans="1:21" ht="14.4" customHeight="1" x14ac:dyDescent="0.3">
      <c r="A1363" s="831">
        <v>17</v>
      </c>
      <c r="B1363" s="832" t="s">
        <v>2428</v>
      </c>
      <c r="C1363" s="832" t="s">
        <v>2434</v>
      </c>
      <c r="D1363" s="833" t="s">
        <v>5256</v>
      </c>
      <c r="E1363" s="834" t="s">
        <v>2461</v>
      </c>
      <c r="F1363" s="832" t="s">
        <v>2429</v>
      </c>
      <c r="G1363" s="832" t="s">
        <v>3283</v>
      </c>
      <c r="H1363" s="832" t="s">
        <v>596</v>
      </c>
      <c r="I1363" s="832" t="s">
        <v>3464</v>
      </c>
      <c r="J1363" s="832" t="s">
        <v>3288</v>
      </c>
      <c r="K1363" s="832" t="s">
        <v>2213</v>
      </c>
      <c r="L1363" s="835">
        <v>212.45</v>
      </c>
      <c r="M1363" s="835">
        <v>849.8</v>
      </c>
      <c r="N1363" s="832">
        <v>4</v>
      </c>
      <c r="O1363" s="836">
        <v>1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17</v>
      </c>
      <c r="B1364" s="832" t="s">
        <v>2428</v>
      </c>
      <c r="C1364" s="832" t="s">
        <v>2434</v>
      </c>
      <c r="D1364" s="833" t="s">
        <v>5256</v>
      </c>
      <c r="E1364" s="834" t="s">
        <v>2461</v>
      </c>
      <c r="F1364" s="832" t="s">
        <v>2429</v>
      </c>
      <c r="G1364" s="832" t="s">
        <v>3283</v>
      </c>
      <c r="H1364" s="832" t="s">
        <v>596</v>
      </c>
      <c r="I1364" s="832" t="s">
        <v>3756</v>
      </c>
      <c r="J1364" s="832" t="s">
        <v>3757</v>
      </c>
      <c r="K1364" s="832" t="s">
        <v>3286</v>
      </c>
      <c r="L1364" s="835">
        <v>531.12</v>
      </c>
      <c r="M1364" s="835">
        <v>1593.3600000000001</v>
      </c>
      <c r="N1364" s="832">
        <v>3</v>
      </c>
      <c r="O1364" s="836">
        <v>0.5</v>
      </c>
      <c r="P1364" s="835">
        <v>1593.3600000000001</v>
      </c>
      <c r="Q1364" s="837">
        <v>1</v>
      </c>
      <c r="R1364" s="832">
        <v>3</v>
      </c>
      <c r="S1364" s="837">
        <v>1</v>
      </c>
      <c r="T1364" s="836">
        <v>0.5</v>
      </c>
      <c r="U1364" s="838">
        <v>1</v>
      </c>
    </row>
    <row r="1365" spans="1:21" ht="14.4" customHeight="1" x14ac:dyDescent="0.3">
      <c r="A1365" s="831">
        <v>17</v>
      </c>
      <c r="B1365" s="832" t="s">
        <v>2428</v>
      </c>
      <c r="C1365" s="832" t="s">
        <v>2434</v>
      </c>
      <c r="D1365" s="833" t="s">
        <v>5256</v>
      </c>
      <c r="E1365" s="834" t="s">
        <v>2461</v>
      </c>
      <c r="F1365" s="832" t="s">
        <v>2429</v>
      </c>
      <c r="G1365" s="832" t="s">
        <v>3466</v>
      </c>
      <c r="H1365" s="832" t="s">
        <v>596</v>
      </c>
      <c r="I1365" s="832" t="s">
        <v>3472</v>
      </c>
      <c r="J1365" s="832" t="s">
        <v>3473</v>
      </c>
      <c r="K1365" s="832" t="s">
        <v>3469</v>
      </c>
      <c r="L1365" s="835">
        <v>603.23</v>
      </c>
      <c r="M1365" s="835">
        <v>3619.38</v>
      </c>
      <c r="N1365" s="832">
        <v>6</v>
      </c>
      <c r="O1365" s="836">
        <v>2</v>
      </c>
      <c r="P1365" s="835">
        <v>3619.38</v>
      </c>
      <c r="Q1365" s="837">
        <v>1</v>
      </c>
      <c r="R1365" s="832">
        <v>6</v>
      </c>
      <c r="S1365" s="837">
        <v>1</v>
      </c>
      <c r="T1365" s="836">
        <v>2</v>
      </c>
      <c r="U1365" s="838">
        <v>1</v>
      </c>
    </row>
    <row r="1366" spans="1:21" ht="14.4" customHeight="1" x14ac:dyDescent="0.3">
      <c r="A1366" s="831">
        <v>17</v>
      </c>
      <c r="B1366" s="832" t="s">
        <v>2428</v>
      </c>
      <c r="C1366" s="832" t="s">
        <v>2434</v>
      </c>
      <c r="D1366" s="833" t="s">
        <v>5256</v>
      </c>
      <c r="E1366" s="834" t="s">
        <v>2461</v>
      </c>
      <c r="F1366" s="832" t="s">
        <v>2429</v>
      </c>
      <c r="G1366" s="832" t="s">
        <v>3857</v>
      </c>
      <c r="H1366" s="832" t="s">
        <v>596</v>
      </c>
      <c r="I1366" s="832" t="s">
        <v>3858</v>
      </c>
      <c r="J1366" s="832" t="s">
        <v>876</v>
      </c>
      <c r="K1366" s="832" t="s">
        <v>3859</v>
      </c>
      <c r="L1366" s="835">
        <v>783.88</v>
      </c>
      <c r="M1366" s="835">
        <v>33706.839999999997</v>
      </c>
      <c r="N1366" s="832">
        <v>43</v>
      </c>
      <c r="O1366" s="836">
        <v>15</v>
      </c>
      <c r="P1366" s="835">
        <v>11758.2</v>
      </c>
      <c r="Q1366" s="837">
        <v>0.34883720930232565</v>
      </c>
      <c r="R1366" s="832">
        <v>15</v>
      </c>
      <c r="S1366" s="837">
        <v>0.34883720930232559</v>
      </c>
      <c r="T1366" s="836">
        <v>5</v>
      </c>
      <c r="U1366" s="838">
        <v>0.33333333333333331</v>
      </c>
    </row>
    <row r="1367" spans="1:21" ht="14.4" customHeight="1" x14ac:dyDescent="0.3">
      <c r="A1367" s="831">
        <v>17</v>
      </c>
      <c r="B1367" s="832" t="s">
        <v>2428</v>
      </c>
      <c r="C1367" s="832" t="s">
        <v>2434</v>
      </c>
      <c r="D1367" s="833" t="s">
        <v>5256</v>
      </c>
      <c r="E1367" s="834" t="s">
        <v>2461</v>
      </c>
      <c r="F1367" s="832" t="s">
        <v>2429</v>
      </c>
      <c r="G1367" s="832" t="s">
        <v>3857</v>
      </c>
      <c r="H1367" s="832" t="s">
        <v>596</v>
      </c>
      <c r="I1367" s="832" t="s">
        <v>3860</v>
      </c>
      <c r="J1367" s="832" t="s">
        <v>876</v>
      </c>
      <c r="K1367" s="832" t="s">
        <v>3859</v>
      </c>
      <c r="L1367" s="835">
        <v>783.88</v>
      </c>
      <c r="M1367" s="835">
        <v>18813.12</v>
      </c>
      <c r="N1367" s="832">
        <v>24</v>
      </c>
      <c r="O1367" s="836">
        <v>9</v>
      </c>
      <c r="P1367" s="835">
        <v>7838.8</v>
      </c>
      <c r="Q1367" s="837">
        <v>0.41666666666666669</v>
      </c>
      <c r="R1367" s="832">
        <v>10</v>
      </c>
      <c r="S1367" s="837">
        <v>0.41666666666666669</v>
      </c>
      <c r="T1367" s="836">
        <v>4</v>
      </c>
      <c r="U1367" s="838">
        <v>0.44444444444444442</v>
      </c>
    </row>
    <row r="1368" spans="1:21" ht="14.4" customHeight="1" x14ac:dyDescent="0.3">
      <c r="A1368" s="831">
        <v>17</v>
      </c>
      <c r="B1368" s="832" t="s">
        <v>2428</v>
      </c>
      <c r="C1368" s="832" t="s">
        <v>2434</v>
      </c>
      <c r="D1368" s="833" t="s">
        <v>5256</v>
      </c>
      <c r="E1368" s="834" t="s">
        <v>2461</v>
      </c>
      <c r="F1368" s="832" t="s">
        <v>2429</v>
      </c>
      <c r="G1368" s="832" t="s">
        <v>2924</v>
      </c>
      <c r="H1368" s="832" t="s">
        <v>596</v>
      </c>
      <c r="I1368" s="832" t="s">
        <v>2925</v>
      </c>
      <c r="J1368" s="832" t="s">
        <v>871</v>
      </c>
      <c r="K1368" s="832" t="s">
        <v>872</v>
      </c>
      <c r="L1368" s="835">
        <v>107.27</v>
      </c>
      <c r="M1368" s="835">
        <v>1609.0500000000002</v>
      </c>
      <c r="N1368" s="832">
        <v>15</v>
      </c>
      <c r="O1368" s="836">
        <v>4.5</v>
      </c>
      <c r="P1368" s="835">
        <v>643.62</v>
      </c>
      <c r="Q1368" s="837">
        <v>0.39999999999999997</v>
      </c>
      <c r="R1368" s="832">
        <v>6</v>
      </c>
      <c r="S1368" s="837">
        <v>0.4</v>
      </c>
      <c r="T1368" s="836">
        <v>1.5</v>
      </c>
      <c r="U1368" s="838">
        <v>0.33333333333333331</v>
      </c>
    </row>
    <row r="1369" spans="1:21" ht="14.4" customHeight="1" x14ac:dyDescent="0.3">
      <c r="A1369" s="831">
        <v>17</v>
      </c>
      <c r="B1369" s="832" t="s">
        <v>2428</v>
      </c>
      <c r="C1369" s="832" t="s">
        <v>2434</v>
      </c>
      <c r="D1369" s="833" t="s">
        <v>5256</v>
      </c>
      <c r="E1369" s="834" t="s">
        <v>2461</v>
      </c>
      <c r="F1369" s="832" t="s">
        <v>2429</v>
      </c>
      <c r="G1369" s="832" t="s">
        <v>2924</v>
      </c>
      <c r="H1369" s="832" t="s">
        <v>596</v>
      </c>
      <c r="I1369" s="832" t="s">
        <v>2926</v>
      </c>
      <c r="J1369" s="832" t="s">
        <v>871</v>
      </c>
      <c r="K1369" s="832" t="s">
        <v>872</v>
      </c>
      <c r="L1369" s="835">
        <v>107.27</v>
      </c>
      <c r="M1369" s="835">
        <v>1823.59</v>
      </c>
      <c r="N1369" s="832">
        <v>17</v>
      </c>
      <c r="O1369" s="836">
        <v>5</v>
      </c>
      <c r="P1369" s="835">
        <v>321.81</v>
      </c>
      <c r="Q1369" s="837">
        <v>0.17647058823529413</v>
      </c>
      <c r="R1369" s="832">
        <v>3</v>
      </c>
      <c r="S1369" s="837">
        <v>0.17647058823529413</v>
      </c>
      <c r="T1369" s="836">
        <v>1</v>
      </c>
      <c r="U1369" s="838">
        <v>0.2</v>
      </c>
    </row>
    <row r="1370" spans="1:21" ht="14.4" customHeight="1" x14ac:dyDescent="0.3">
      <c r="A1370" s="831">
        <v>17</v>
      </c>
      <c r="B1370" s="832" t="s">
        <v>2428</v>
      </c>
      <c r="C1370" s="832" t="s">
        <v>2434</v>
      </c>
      <c r="D1370" s="833" t="s">
        <v>5256</v>
      </c>
      <c r="E1370" s="834" t="s">
        <v>2461</v>
      </c>
      <c r="F1370" s="832" t="s">
        <v>2430</v>
      </c>
      <c r="G1370" s="832" t="s">
        <v>2615</v>
      </c>
      <c r="H1370" s="832" t="s">
        <v>596</v>
      </c>
      <c r="I1370" s="832" t="s">
        <v>4089</v>
      </c>
      <c r="J1370" s="832" t="s">
        <v>2617</v>
      </c>
      <c r="K1370" s="832"/>
      <c r="L1370" s="835">
        <v>0</v>
      </c>
      <c r="M1370" s="835">
        <v>0</v>
      </c>
      <c r="N1370" s="832">
        <v>1</v>
      </c>
      <c r="O1370" s="836">
        <v>1</v>
      </c>
      <c r="P1370" s="835">
        <v>0</v>
      </c>
      <c r="Q1370" s="837"/>
      <c r="R1370" s="832">
        <v>1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17</v>
      </c>
      <c r="B1371" s="832" t="s">
        <v>2428</v>
      </c>
      <c r="C1371" s="832" t="s">
        <v>2434</v>
      </c>
      <c r="D1371" s="833" t="s">
        <v>5256</v>
      </c>
      <c r="E1371" s="834" t="s">
        <v>2461</v>
      </c>
      <c r="F1371" s="832" t="s">
        <v>2431</v>
      </c>
      <c r="G1371" s="832" t="s">
        <v>2615</v>
      </c>
      <c r="H1371" s="832" t="s">
        <v>596</v>
      </c>
      <c r="I1371" s="832" t="s">
        <v>4090</v>
      </c>
      <c r="J1371" s="832" t="s">
        <v>4091</v>
      </c>
      <c r="K1371" s="832" t="s">
        <v>4092</v>
      </c>
      <c r="L1371" s="835">
        <v>0</v>
      </c>
      <c r="M1371" s="835">
        <v>0</v>
      </c>
      <c r="N1371" s="832">
        <v>1</v>
      </c>
      <c r="O1371" s="836">
        <v>1</v>
      </c>
      <c r="P1371" s="835"/>
      <c r="Q1371" s="837"/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17</v>
      </c>
      <c r="B1372" s="832" t="s">
        <v>2428</v>
      </c>
      <c r="C1372" s="832" t="s">
        <v>2434</v>
      </c>
      <c r="D1372" s="833" t="s">
        <v>5256</v>
      </c>
      <c r="E1372" s="834" t="s">
        <v>2461</v>
      </c>
      <c r="F1372" s="832" t="s">
        <v>2431</v>
      </c>
      <c r="G1372" s="832" t="s">
        <v>3147</v>
      </c>
      <c r="H1372" s="832" t="s">
        <v>596</v>
      </c>
      <c r="I1372" s="832" t="s">
        <v>3148</v>
      </c>
      <c r="J1372" s="832" t="s">
        <v>3149</v>
      </c>
      <c r="K1372" s="832" t="s">
        <v>3150</v>
      </c>
      <c r="L1372" s="835">
        <v>300</v>
      </c>
      <c r="M1372" s="835">
        <v>300</v>
      </c>
      <c r="N1372" s="832">
        <v>1</v>
      </c>
      <c r="O1372" s="836">
        <v>1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17</v>
      </c>
      <c r="B1373" s="832" t="s">
        <v>2428</v>
      </c>
      <c r="C1373" s="832" t="s">
        <v>2434</v>
      </c>
      <c r="D1373" s="833" t="s">
        <v>5256</v>
      </c>
      <c r="E1373" s="834" t="s">
        <v>2461</v>
      </c>
      <c r="F1373" s="832" t="s">
        <v>2431</v>
      </c>
      <c r="G1373" s="832" t="s">
        <v>3147</v>
      </c>
      <c r="H1373" s="832" t="s">
        <v>596</v>
      </c>
      <c r="I1373" s="832" t="s">
        <v>4093</v>
      </c>
      <c r="J1373" s="832" t="s">
        <v>4094</v>
      </c>
      <c r="K1373" s="832" t="s">
        <v>4095</v>
      </c>
      <c r="L1373" s="835">
        <v>13170</v>
      </c>
      <c r="M1373" s="835">
        <v>13170</v>
      </c>
      <c r="N1373" s="832">
        <v>1</v>
      </c>
      <c r="O1373" s="836">
        <v>1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17</v>
      </c>
      <c r="B1374" s="832" t="s">
        <v>2428</v>
      </c>
      <c r="C1374" s="832" t="s">
        <v>2434</v>
      </c>
      <c r="D1374" s="833" t="s">
        <v>5256</v>
      </c>
      <c r="E1374" s="834" t="s">
        <v>2461</v>
      </c>
      <c r="F1374" s="832" t="s">
        <v>2431</v>
      </c>
      <c r="G1374" s="832" t="s">
        <v>4096</v>
      </c>
      <c r="H1374" s="832" t="s">
        <v>596</v>
      </c>
      <c r="I1374" s="832" t="s">
        <v>4097</v>
      </c>
      <c r="J1374" s="832" t="s">
        <v>2617</v>
      </c>
      <c r="K1374" s="832"/>
      <c r="L1374" s="835">
        <v>0</v>
      </c>
      <c r="M1374" s="835">
        <v>0</v>
      </c>
      <c r="N1374" s="832">
        <v>1</v>
      </c>
      <c r="O1374" s="836">
        <v>1</v>
      </c>
      <c r="P1374" s="835"/>
      <c r="Q1374" s="837"/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17</v>
      </c>
      <c r="B1375" s="832" t="s">
        <v>2428</v>
      </c>
      <c r="C1375" s="832" t="s">
        <v>2434</v>
      </c>
      <c r="D1375" s="833" t="s">
        <v>5256</v>
      </c>
      <c r="E1375" s="834" t="s">
        <v>2461</v>
      </c>
      <c r="F1375" s="832" t="s">
        <v>2431</v>
      </c>
      <c r="G1375" s="832" t="s">
        <v>3151</v>
      </c>
      <c r="H1375" s="832" t="s">
        <v>596</v>
      </c>
      <c r="I1375" s="832" t="s">
        <v>4098</v>
      </c>
      <c r="J1375" s="832" t="s">
        <v>4099</v>
      </c>
      <c r="K1375" s="832" t="s">
        <v>4100</v>
      </c>
      <c r="L1375" s="835">
        <v>2772</v>
      </c>
      <c r="M1375" s="835">
        <v>2772</v>
      </c>
      <c r="N1375" s="832">
        <v>1</v>
      </c>
      <c r="O1375" s="836">
        <v>1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17</v>
      </c>
      <c r="B1376" s="832" t="s">
        <v>2428</v>
      </c>
      <c r="C1376" s="832" t="s">
        <v>2434</v>
      </c>
      <c r="D1376" s="833" t="s">
        <v>5256</v>
      </c>
      <c r="E1376" s="834" t="s">
        <v>2461</v>
      </c>
      <c r="F1376" s="832" t="s">
        <v>2431</v>
      </c>
      <c r="G1376" s="832" t="s">
        <v>3151</v>
      </c>
      <c r="H1376" s="832" t="s">
        <v>596</v>
      </c>
      <c r="I1376" s="832" t="s">
        <v>4101</v>
      </c>
      <c r="J1376" s="832" t="s">
        <v>4102</v>
      </c>
      <c r="K1376" s="832" t="s">
        <v>4103</v>
      </c>
      <c r="L1376" s="835">
        <v>7790</v>
      </c>
      <c r="M1376" s="835">
        <v>7790</v>
      </c>
      <c r="N1376" s="832">
        <v>1</v>
      </c>
      <c r="O1376" s="836">
        <v>1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17</v>
      </c>
      <c r="B1377" s="832" t="s">
        <v>2428</v>
      </c>
      <c r="C1377" s="832" t="s">
        <v>2434</v>
      </c>
      <c r="D1377" s="833" t="s">
        <v>5256</v>
      </c>
      <c r="E1377" s="834" t="s">
        <v>2461</v>
      </c>
      <c r="F1377" s="832" t="s">
        <v>2431</v>
      </c>
      <c r="G1377" s="832" t="s">
        <v>3151</v>
      </c>
      <c r="H1377" s="832" t="s">
        <v>596</v>
      </c>
      <c r="I1377" s="832" t="s">
        <v>4104</v>
      </c>
      <c r="J1377" s="832" t="s">
        <v>4099</v>
      </c>
      <c r="K1377" s="832" t="s">
        <v>4105</v>
      </c>
      <c r="L1377" s="835">
        <v>1882</v>
      </c>
      <c r="M1377" s="835">
        <v>1882</v>
      </c>
      <c r="N1377" s="832">
        <v>1</v>
      </c>
      <c r="O1377" s="836">
        <v>1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17</v>
      </c>
      <c r="B1378" s="832" t="s">
        <v>2428</v>
      </c>
      <c r="C1378" s="832" t="s">
        <v>2434</v>
      </c>
      <c r="D1378" s="833" t="s">
        <v>5256</v>
      </c>
      <c r="E1378" s="834" t="s">
        <v>2461</v>
      </c>
      <c r="F1378" s="832" t="s">
        <v>2431</v>
      </c>
      <c r="G1378" s="832" t="s">
        <v>3151</v>
      </c>
      <c r="H1378" s="832" t="s">
        <v>596</v>
      </c>
      <c r="I1378" s="832" t="s">
        <v>4106</v>
      </c>
      <c r="J1378" s="832" t="s">
        <v>4107</v>
      </c>
      <c r="K1378" s="832" t="s">
        <v>4108</v>
      </c>
      <c r="L1378" s="835">
        <v>2260</v>
      </c>
      <c r="M1378" s="835">
        <v>2260</v>
      </c>
      <c r="N1378" s="832">
        <v>1</v>
      </c>
      <c r="O1378" s="836">
        <v>1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17</v>
      </c>
      <c r="B1379" s="832" t="s">
        <v>2428</v>
      </c>
      <c r="C1379" s="832" t="s">
        <v>2434</v>
      </c>
      <c r="D1379" s="833" t="s">
        <v>5256</v>
      </c>
      <c r="E1379" s="834" t="s">
        <v>2461</v>
      </c>
      <c r="F1379" s="832" t="s">
        <v>2431</v>
      </c>
      <c r="G1379" s="832" t="s">
        <v>3151</v>
      </c>
      <c r="H1379" s="832" t="s">
        <v>596</v>
      </c>
      <c r="I1379" s="832" t="s">
        <v>4109</v>
      </c>
      <c r="J1379" s="832" t="s">
        <v>4110</v>
      </c>
      <c r="K1379" s="832" t="s">
        <v>4111</v>
      </c>
      <c r="L1379" s="835">
        <v>5200</v>
      </c>
      <c r="M1379" s="835">
        <v>5200</v>
      </c>
      <c r="N1379" s="832">
        <v>1</v>
      </c>
      <c r="O1379" s="836">
        <v>1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17</v>
      </c>
      <c r="B1380" s="832" t="s">
        <v>2428</v>
      </c>
      <c r="C1380" s="832" t="s">
        <v>2434</v>
      </c>
      <c r="D1380" s="833" t="s">
        <v>5256</v>
      </c>
      <c r="E1380" s="834" t="s">
        <v>2461</v>
      </c>
      <c r="F1380" s="832" t="s">
        <v>2431</v>
      </c>
      <c r="G1380" s="832" t="s">
        <v>3151</v>
      </c>
      <c r="H1380" s="832" t="s">
        <v>596</v>
      </c>
      <c r="I1380" s="832" t="s">
        <v>4112</v>
      </c>
      <c r="J1380" s="832" t="s">
        <v>4113</v>
      </c>
      <c r="K1380" s="832" t="s">
        <v>4114</v>
      </c>
      <c r="L1380" s="835">
        <v>19000</v>
      </c>
      <c r="M1380" s="835">
        <v>19000</v>
      </c>
      <c r="N1380" s="832">
        <v>1</v>
      </c>
      <c r="O1380" s="836">
        <v>1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17</v>
      </c>
      <c r="B1381" s="832" t="s">
        <v>2428</v>
      </c>
      <c r="C1381" s="832" t="s">
        <v>2434</v>
      </c>
      <c r="D1381" s="833" t="s">
        <v>5256</v>
      </c>
      <c r="E1381" s="834" t="s">
        <v>2461</v>
      </c>
      <c r="F1381" s="832" t="s">
        <v>2431</v>
      </c>
      <c r="G1381" s="832" t="s">
        <v>3151</v>
      </c>
      <c r="H1381" s="832" t="s">
        <v>596</v>
      </c>
      <c r="I1381" s="832" t="s">
        <v>4115</v>
      </c>
      <c r="J1381" s="832" t="s">
        <v>4107</v>
      </c>
      <c r="K1381" s="832" t="s">
        <v>4116</v>
      </c>
      <c r="L1381" s="835">
        <v>6790</v>
      </c>
      <c r="M1381" s="835">
        <v>6790</v>
      </c>
      <c r="N1381" s="832">
        <v>1</v>
      </c>
      <c r="O1381" s="836">
        <v>1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17</v>
      </c>
      <c r="B1382" s="832" t="s">
        <v>2428</v>
      </c>
      <c r="C1382" s="832" t="s">
        <v>2434</v>
      </c>
      <c r="D1382" s="833" t="s">
        <v>5256</v>
      </c>
      <c r="E1382" s="834" t="s">
        <v>2461</v>
      </c>
      <c r="F1382" s="832" t="s">
        <v>2431</v>
      </c>
      <c r="G1382" s="832" t="s">
        <v>3151</v>
      </c>
      <c r="H1382" s="832" t="s">
        <v>596</v>
      </c>
      <c r="I1382" s="832" t="s">
        <v>4117</v>
      </c>
      <c r="J1382" s="832" t="s">
        <v>4118</v>
      </c>
      <c r="K1382" s="832" t="s">
        <v>4119</v>
      </c>
      <c r="L1382" s="835">
        <v>19000</v>
      </c>
      <c r="M1382" s="835">
        <v>19000</v>
      </c>
      <c r="N1382" s="832">
        <v>1</v>
      </c>
      <c r="O1382" s="836">
        <v>1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17</v>
      </c>
      <c r="B1383" s="832" t="s">
        <v>2428</v>
      </c>
      <c r="C1383" s="832" t="s">
        <v>2434</v>
      </c>
      <c r="D1383" s="833" t="s">
        <v>5256</v>
      </c>
      <c r="E1383" s="834" t="s">
        <v>2461</v>
      </c>
      <c r="F1383" s="832" t="s">
        <v>2431</v>
      </c>
      <c r="G1383" s="832" t="s">
        <v>3151</v>
      </c>
      <c r="H1383" s="832" t="s">
        <v>596</v>
      </c>
      <c r="I1383" s="832" t="s">
        <v>4120</v>
      </c>
      <c r="J1383" s="832" t="s">
        <v>4121</v>
      </c>
      <c r="K1383" s="832" t="s">
        <v>4122</v>
      </c>
      <c r="L1383" s="835">
        <v>5755</v>
      </c>
      <c r="M1383" s="835">
        <v>5755</v>
      </c>
      <c r="N1383" s="832">
        <v>1</v>
      </c>
      <c r="O1383" s="836">
        <v>1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17</v>
      </c>
      <c r="B1384" s="832" t="s">
        <v>2428</v>
      </c>
      <c r="C1384" s="832" t="s">
        <v>2434</v>
      </c>
      <c r="D1384" s="833" t="s">
        <v>5256</v>
      </c>
      <c r="E1384" s="834" t="s">
        <v>2466</v>
      </c>
      <c r="F1384" s="832" t="s">
        <v>2429</v>
      </c>
      <c r="G1384" s="832" t="s">
        <v>2480</v>
      </c>
      <c r="H1384" s="832" t="s">
        <v>649</v>
      </c>
      <c r="I1384" s="832" t="s">
        <v>2170</v>
      </c>
      <c r="J1384" s="832" t="s">
        <v>1975</v>
      </c>
      <c r="K1384" s="832" t="s">
        <v>2171</v>
      </c>
      <c r="L1384" s="835">
        <v>279.52999999999997</v>
      </c>
      <c r="M1384" s="835">
        <v>279.52999999999997</v>
      </c>
      <c r="N1384" s="832">
        <v>1</v>
      </c>
      <c r="O1384" s="836">
        <v>0.5</v>
      </c>
      <c r="P1384" s="835">
        <v>279.52999999999997</v>
      </c>
      <c r="Q1384" s="837">
        <v>1</v>
      </c>
      <c r="R1384" s="832">
        <v>1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17</v>
      </c>
      <c r="B1385" s="832" t="s">
        <v>2428</v>
      </c>
      <c r="C1385" s="832" t="s">
        <v>2434</v>
      </c>
      <c r="D1385" s="833" t="s">
        <v>5256</v>
      </c>
      <c r="E1385" s="834" t="s">
        <v>2466</v>
      </c>
      <c r="F1385" s="832" t="s">
        <v>2429</v>
      </c>
      <c r="G1385" s="832" t="s">
        <v>2480</v>
      </c>
      <c r="H1385" s="832" t="s">
        <v>596</v>
      </c>
      <c r="I1385" s="832" t="s">
        <v>2485</v>
      </c>
      <c r="J1385" s="832" t="s">
        <v>2482</v>
      </c>
      <c r="K1385" s="832" t="s">
        <v>2486</v>
      </c>
      <c r="L1385" s="835">
        <v>603.72</v>
      </c>
      <c r="M1385" s="835">
        <v>603.72</v>
      </c>
      <c r="N1385" s="832">
        <v>1</v>
      </c>
      <c r="O1385" s="836">
        <v>0.5</v>
      </c>
      <c r="P1385" s="835">
        <v>603.72</v>
      </c>
      <c r="Q1385" s="837">
        <v>1</v>
      </c>
      <c r="R1385" s="832">
        <v>1</v>
      </c>
      <c r="S1385" s="837">
        <v>1</v>
      </c>
      <c r="T1385" s="836">
        <v>0.5</v>
      </c>
      <c r="U1385" s="838">
        <v>1</v>
      </c>
    </row>
    <row r="1386" spans="1:21" ht="14.4" customHeight="1" x14ac:dyDescent="0.3">
      <c r="A1386" s="831">
        <v>17</v>
      </c>
      <c r="B1386" s="832" t="s">
        <v>2428</v>
      </c>
      <c r="C1386" s="832" t="s">
        <v>2434</v>
      </c>
      <c r="D1386" s="833" t="s">
        <v>5256</v>
      </c>
      <c r="E1386" s="834" t="s">
        <v>2466</v>
      </c>
      <c r="F1386" s="832" t="s">
        <v>2429</v>
      </c>
      <c r="G1386" s="832" t="s">
        <v>2480</v>
      </c>
      <c r="H1386" s="832" t="s">
        <v>596</v>
      </c>
      <c r="I1386" s="832" t="s">
        <v>3198</v>
      </c>
      <c r="J1386" s="832" t="s">
        <v>3199</v>
      </c>
      <c r="K1386" s="832" t="s">
        <v>2774</v>
      </c>
      <c r="L1386" s="835">
        <v>279.52999999999997</v>
      </c>
      <c r="M1386" s="835">
        <v>279.52999999999997</v>
      </c>
      <c r="N1386" s="832">
        <v>1</v>
      </c>
      <c r="O1386" s="836">
        <v>1</v>
      </c>
      <c r="P1386" s="835">
        <v>279.52999999999997</v>
      </c>
      <c r="Q1386" s="837">
        <v>1</v>
      </c>
      <c r="R1386" s="832">
        <v>1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17</v>
      </c>
      <c r="B1387" s="832" t="s">
        <v>2428</v>
      </c>
      <c r="C1387" s="832" t="s">
        <v>2434</v>
      </c>
      <c r="D1387" s="833" t="s">
        <v>5256</v>
      </c>
      <c r="E1387" s="834" t="s">
        <v>2466</v>
      </c>
      <c r="F1387" s="832" t="s">
        <v>2429</v>
      </c>
      <c r="G1387" s="832" t="s">
        <v>2933</v>
      </c>
      <c r="H1387" s="832" t="s">
        <v>596</v>
      </c>
      <c r="I1387" s="832" t="s">
        <v>2934</v>
      </c>
      <c r="J1387" s="832" t="s">
        <v>2935</v>
      </c>
      <c r="K1387" s="832" t="s">
        <v>2936</v>
      </c>
      <c r="L1387" s="835">
        <v>0</v>
      </c>
      <c r="M1387" s="835">
        <v>0</v>
      </c>
      <c r="N1387" s="832">
        <v>1</v>
      </c>
      <c r="O1387" s="836">
        <v>0.5</v>
      </c>
      <c r="P1387" s="835">
        <v>0</v>
      </c>
      <c r="Q1387" s="837"/>
      <c r="R1387" s="832">
        <v>1</v>
      </c>
      <c r="S1387" s="837">
        <v>1</v>
      </c>
      <c r="T1387" s="836">
        <v>0.5</v>
      </c>
      <c r="U1387" s="838">
        <v>1</v>
      </c>
    </row>
    <row r="1388" spans="1:21" ht="14.4" customHeight="1" x14ac:dyDescent="0.3">
      <c r="A1388" s="831">
        <v>17</v>
      </c>
      <c r="B1388" s="832" t="s">
        <v>2428</v>
      </c>
      <c r="C1388" s="832" t="s">
        <v>2434</v>
      </c>
      <c r="D1388" s="833" t="s">
        <v>5256</v>
      </c>
      <c r="E1388" s="834" t="s">
        <v>2466</v>
      </c>
      <c r="F1388" s="832" t="s">
        <v>2429</v>
      </c>
      <c r="G1388" s="832" t="s">
        <v>2933</v>
      </c>
      <c r="H1388" s="832" t="s">
        <v>596</v>
      </c>
      <c r="I1388" s="832" t="s">
        <v>3869</v>
      </c>
      <c r="J1388" s="832" t="s">
        <v>2935</v>
      </c>
      <c r="K1388" s="832" t="s">
        <v>3538</v>
      </c>
      <c r="L1388" s="835">
        <v>0</v>
      </c>
      <c r="M1388" s="835">
        <v>0</v>
      </c>
      <c r="N1388" s="832">
        <v>1</v>
      </c>
      <c r="O1388" s="836">
        <v>1</v>
      </c>
      <c r="P1388" s="835"/>
      <c r="Q1388" s="837"/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17</v>
      </c>
      <c r="B1389" s="832" t="s">
        <v>2428</v>
      </c>
      <c r="C1389" s="832" t="s">
        <v>2434</v>
      </c>
      <c r="D1389" s="833" t="s">
        <v>5256</v>
      </c>
      <c r="E1389" s="834" t="s">
        <v>2466</v>
      </c>
      <c r="F1389" s="832" t="s">
        <v>2429</v>
      </c>
      <c r="G1389" s="832" t="s">
        <v>2513</v>
      </c>
      <c r="H1389" s="832" t="s">
        <v>649</v>
      </c>
      <c r="I1389" s="832" t="s">
        <v>3313</v>
      </c>
      <c r="J1389" s="832" t="s">
        <v>1331</v>
      </c>
      <c r="K1389" s="832" t="s">
        <v>3314</v>
      </c>
      <c r="L1389" s="835">
        <v>264</v>
      </c>
      <c r="M1389" s="835">
        <v>264</v>
      </c>
      <c r="N1389" s="832">
        <v>1</v>
      </c>
      <c r="O1389" s="836">
        <v>1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17</v>
      </c>
      <c r="B1390" s="832" t="s">
        <v>2428</v>
      </c>
      <c r="C1390" s="832" t="s">
        <v>2434</v>
      </c>
      <c r="D1390" s="833" t="s">
        <v>5256</v>
      </c>
      <c r="E1390" s="834" t="s">
        <v>2466</v>
      </c>
      <c r="F1390" s="832" t="s">
        <v>2429</v>
      </c>
      <c r="G1390" s="832" t="s">
        <v>2513</v>
      </c>
      <c r="H1390" s="832" t="s">
        <v>596</v>
      </c>
      <c r="I1390" s="832" t="s">
        <v>2514</v>
      </c>
      <c r="J1390" s="832" t="s">
        <v>696</v>
      </c>
      <c r="K1390" s="832" t="s">
        <v>697</v>
      </c>
      <c r="L1390" s="835">
        <v>65.989999999999995</v>
      </c>
      <c r="M1390" s="835">
        <v>65.989999999999995</v>
      </c>
      <c r="N1390" s="832">
        <v>1</v>
      </c>
      <c r="O1390" s="836">
        <v>0.5</v>
      </c>
      <c r="P1390" s="835">
        <v>65.989999999999995</v>
      </c>
      <c r="Q1390" s="837">
        <v>1</v>
      </c>
      <c r="R1390" s="832">
        <v>1</v>
      </c>
      <c r="S1390" s="837">
        <v>1</v>
      </c>
      <c r="T1390" s="836">
        <v>0.5</v>
      </c>
      <c r="U1390" s="838">
        <v>1</v>
      </c>
    </row>
    <row r="1391" spans="1:21" ht="14.4" customHeight="1" x14ac:dyDescent="0.3">
      <c r="A1391" s="831">
        <v>17</v>
      </c>
      <c r="B1391" s="832" t="s">
        <v>2428</v>
      </c>
      <c r="C1391" s="832" t="s">
        <v>2434</v>
      </c>
      <c r="D1391" s="833" t="s">
        <v>5256</v>
      </c>
      <c r="E1391" s="834" t="s">
        <v>2466</v>
      </c>
      <c r="F1391" s="832" t="s">
        <v>2429</v>
      </c>
      <c r="G1391" s="832" t="s">
        <v>2515</v>
      </c>
      <c r="H1391" s="832" t="s">
        <v>596</v>
      </c>
      <c r="I1391" s="832" t="s">
        <v>2516</v>
      </c>
      <c r="J1391" s="832" t="s">
        <v>2517</v>
      </c>
      <c r="K1391" s="832" t="s">
        <v>2518</v>
      </c>
      <c r="L1391" s="835">
        <v>1891.17</v>
      </c>
      <c r="M1391" s="835">
        <v>60517.440000000017</v>
      </c>
      <c r="N1391" s="832">
        <v>32</v>
      </c>
      <c r="O1391" s="836">
        <v>10.5</v>
      </c>
      <c r="P1391" s="835">
        <v>56735.100000000013</v>
      </c>
      <c r="Q1391" s="837">
        <v>0.9375</v>
      </c>
      <c r="R1391" s="832">
        <v>30</v>
      </c>
      <c r="S1391" s="837">
        <v>0.9375</v>
      </c>
      <c r="T1391" s="836">
        <v>10</v>
      </c>
      <c r="U1391" s="838">
        <v>0.95238095238095233</v>
      </c>
    </row>
    <row r="1392" spans="1:21" ht="14.4" customHeight="1" x14ac:dyDescent="0.3">
      <c r="A1392" s="831">
        <v>17</v>
      </c>
      <c r="B1392" s="832" t="s">
        <v>2428</v>
      </c>
      <c r="C1392" s="832" t="s">
        <v>2434</v>
      </c>
      <c r="D1392" s="833" t="s">
        <v>5256</v>
      </c>
      <c r="E1392" s="834" t="s">
        <v>2466</v>
      </c>
      <c r="F1392" s="832" t="s">
        <v>2429</v>
      </c>
      <c r="G1392" s="832" t="s">
        <v>2515</v>
      </c>
      <c r="H1392" s="832" t="s">
        <v>596</v>
      </c>
      <c r="I1392" s="832" t="s">
        <v>2516</v>
      </c>
      <c r="J1392" s="832" t="s">
        <v>2517</v>
      </c>
      <c r="K1392" s="832" t="s">
        <v>2518</v>
      </c>
      <c r="L1392" s="835">
        <v>1887.9</v>
      </c>
      <c r="M1392" s="835">
        <v>11327.400000000001</v>
      </c>
      <c r="N1392" s="832">
        <v>6</v>
      </c>
      <c r="O1392" s="836">
        <v>2</v>
      </c>
      <c r="P1392" s="835">
        <v>11327.400000000001</v>
      </c>
      <c r="Q1392" s="837">
        <v>1</v>
      </c>
      <c r="R1392" s="832">
        <v>6</v>
      </c>
      <c r="S1392" s="837">
        <v>1</v>
      </c>
      <c r="T1392" s="836">
        <v>2</v>
      </c>
      <c r="U1392" s="838">
        <v>1</v>
      </c>
    </row>
    <row r="1393" spans="1:21" ht="14.4" customHeight="1" x14ac:dyDescent="0.3">
      <c r="A1393" s="831">
        <v>17</v>
      </c>
      <c r="B1393" s="832" t="s">
        <v>2428</v>
      </c>
      <c r="C1393" s="832" t="s">
        <v>2434</v>
      </c>
      <c r="D1393" s="833" t="s">
        <v>5256</v>
      </c>
      <c r="E1393" s="834" t="s">
        <v>2466</v>
      </c>
      <c r="F1393" s="832" t="s">
        <v>2429</v>
      </c>
      <c r="G1393" s="832" t="s">
        <v>2515</v>
      </c>
      <c r="H1393" s="832" t="s">
        <v>596</v>
      </c>
      <c r="I1393" s="832" t="s">
        <v>2521</v>
      </c>
      <c r="J1393" s="832" t="s">
        <v>2517</v>
      </c>
      <c r="K1393" s="832" t="s">
        <v>2522</v>
      </c>
      <c r="L1393" s="835">
        <v>1544.99</v>
      </c>
      <c r="M1393" s="835">
        <v>23174.850000000002</v>
      </c>
      <c r="N1393" s="832">
        <v>15</v>
      </c>
      <c r="O1393" s="836">
        <v>5</v>
      </c>
      <c r="P1393" s="835">
        <v>23174.850000000002</v>
      </c>
      <c r="Q1393" s="837">
        <v>1</v>
      </c>
      <c r="R1393" s="832">
        <v>15</v>
      </c>
      <c r="S1393" s="837">
        <v>1</v>
      </c>
      <c r="T1393" s="836">
        <v>5</v>
      </c>
      <c r="U1393" s="838">
        <v>1</v>
      </c>
    </row>
    <row r="1394" spans="1:21" ht="14.4" customHeight="1" x14ac:dyDescent="0.3">
      <c r="A1394" s="831">
        <v>17</v>
      </c>
      <c r="B1394" s="832" t="s">
        <v>2428</v>
      </c>
      <c r="C1394" s="832" t="s">
        <v>2434</v>
      </c>
      <c r="D1394" s="833" t="s">
        <v>5256</v>
      </c>
      <c r="E1394" s="834" t="s">
        <v>2466</v>
      </c>
      <c r="F1394" s="832" t="s">
        <v>2429</v>
      </c>
      <c r="G1394" s="832" t="s">
        <v>2515</v>
      </c>
      <c r="H1394" s="832" t="s">
        <v>596</v>
      </c>
      <c r="I1394" s="832" t="s">
        <v>2521</v>
      </c>
      <c r="J1394" s="832" t="s">
        <v>2517</v>
      </c>
      <c r="K1394" s="832" t="s">
        <v>2522</v>
      </c>
      <c r="L1394" s="835">
        <v>2026.32</v>
      </c>
      <c r="M1394" s="835">
        <v>32421.119999999999</v>
      </c>
      <c r="N1394" s="832">
        <v>16</v>
      </c>
      <c r="O1394" s="836">
        <v>6</v>
      </c>
      <c r="P1394" s="835">
        <v>32421.119999999999</v>
      </c>
      <c r="Q1394" s="837">
        <v>1</v>
      </c>
      <c r="R1394" s="832">
        <v>16</v>
      </c>
      <c r="S1394" s="837">
        <v>1</v>
      </c>
      <c r="T1394" s="836">
        <v>6</v>
      </c>
      <c r="U1394" s="838">
        <v>1</v>
      </c>
    </row>
    <row r="1395" spans="1:21" ht="14.4" customHeight="1" x14ac:dyDescent="0.3">
      <c r="A1395" s="831">
        <v>17</v>
      </c>
      <c r="B1395" s="832" t="s">
        <v>2428</v>
      </c>
      <c r="C1395" s="832" t="s">
        <v>2434</v>
      </c>
      <c r="D1395" s="833" t="s">
        <v>5256</v>
      </c>
      <c r="E1395" s="834" t="s">
        <v>2466</v>
      </c>
      <c r="F1395" s="832" t="s">
        <v>2429</v>
      </c>
      <c r="G1395" s="832" t="s">
        <v>2531</v>
      </c>
      <c r="H1395" s="832" t="s">
        <v>596</v>
      </c>
      <c r="I1395" s="832" t="s">
        <v>2943</v>
      </c>
      <c r="J1395" s="832" t="s">
        <v>2941</v>
      </c>
      <c r="K1395" s="832" t="s">
        <v>2944</v>
      </c>
      <c r="L1395" s="835">
        <v>161.52000000000001</v>
      </c>
      <c r="M1395" s="835">
        <v>161.52000000000001</v>
      </c>
      <c r="N1395" s="832">
        <v>1</v>
      </c>
      <c r="O1395" s="836">
        <v>1</v>
      </c>
      <c r="P1395" s="835">
        <v>161.52000000000001</v>
      </c>
      <c r="Q1395" s="837">
        <v>1</v>
      </c>
      <c r="R1395" s="832">
        <v>1</v>
      </c>
      <c r="S1395" s="837">
        <v>1</v>
      </c>
      <c r="T1395" s="836">
        <v>1</v>
      </c>
      <c r="U1395" s="838">
        <v>1</v>
      </c>
    </row>
    <row r="1396" spans="1:21" ht="14.4" customHeight="1" x14ac:dyDescent="0.3">
      <c r="A1396" s="831">
        <v>17</v>
      </c>
      <c r="B1396" s="832" t="s">
        <v>2428</v>
      </c>
      <c r="C1396" s="832" t="s">
        <v>2434</v>
      </c>
      <c r="D1396" s="833" t="s">
        <v>5256</v>
      </c>
      <c r="E1396" s="834" t="s">
        <v>2466</v>
      </c>
      <c r="F1396" s="832" t="s">
        <v>2429</v>
      </c>
      <c r="G1396" s="832" t="s">
        <v>2557</v>
      </c>
      <c r="H1396" s="832" t="s">
        <v>596</v>
      </c>
      <c r="I1396" s="832" t="s">
        <v>4123</v>
      </c>
      <c r="J1396" s="832" t="s">
        <v>720</v>
      </c>
      <c r="K1396" s="832" t="s">
        <v>4124</v>
      </c>
      <c r="L1396" s="835">
        <v>273.33</v>
      </c>
      <c r="M1396" s="835">
        <v>273.33</v>
      </c>
      <c r="N1396" s="832">
        <v>1</v>
      </c>
      <c r="O1396" s="836">
        <v>1</v>
      </c>
      <c r="P1396" s="835">
        <v>273.33</v>
      </c>
      <c r="Q1396" s="837">
        <v>1</v>
      </c>
      <c r="R1396" s="832">
        <v>1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17</v>
      </c>
      <c r="B1397" s="832" t="s">
        <v>2428</v>
      </c>
      <c r="C1397" s="832" t="s">
        <v>2434</v>
      </c>
      <c r="D1397" s="833" t="s">
        <v>5256</v>
      </c>
      <c r="E1397" s="834" t="s">
        <v>2466</v>
      </c>
      <c r="F1397" s="832" t="s">
        <v>2429</v>
      </c>
      <c r="G1397" s="832" t="s">
        <v>2569</v>
      </c>
      <c r="H1397" s="832" t="s">
        <v>596</v>
      </c>
      <c r="I1397" s="832" t="s">
        <v>4125</v>
      </c>
      <c r="J1397" s="832" t="s">
        <v>2571</v>
      </c>
      <c r="K1397" s="832" t="s">
        <v>4126</v>
      </c>
      <c r="L1397" s="835">
        <v>20.13</v>
      </c>
      <c r="M1397" s="835">
        <v>20.13</v>
      </c>
      <c r="N1397" s="832">
        <v>1</v>
      </c>
      <c r="O1397" s="836">
        <v>1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17</v>
      </c>
      <c r="B1398" s="832" t="s">
        <v>2428</v>
      </c>
      <c r="C1398" s="832" t="s">
        <v>2434</v>
      </c>
      <c r="D1398" s="833" t="s">
        <v>5256</v>
      </c>
      <c r="E1398" s="834" t="s">
        <v>2466</v>
      </c>
      <c r="F1398" s="832" t="s">
        <v>2429</v>
      </c>
      <c r="G1398" s="832" t="s">
        <v>2593</v>
      </c>
      <c r="H1398" s="832" t="s">
        <v>596</v>
      </c>
      <c r="I1398" s="832" t="s">
        <v>2599</v>
      </c>
      <c r="J1398" s="832" t="s">
        <v>2595</v>
      </c>
      <c r="K1398" s="832" t="s">
        <v>2600</v>
      </c>
      <c r="L1398" s="835">
        <v>339.47</v>
      </c>
      <c r="M1398" s="835">
        <v>1697.3500000000001</v>
      </c>
      <c r="N1398" s="832">
        <v>5</v>
      </c>
      <c r="O1398" s="836">
        <v>1</v>
      </c>
      <c r="P1398" s="835">
        <v>1697.3500000000001</v>
      </c>
      <c r="Q1398" s="837">
        <v>1</v>
      </c>
      <c r="R1398" s="832">
        <v>5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17</v>
      </c>
      <c r="B1399" s="832" t="s">
        <v>2428</v>
      </c>
      <c r="C1399" s="832" t="s">
        <v>2434</v>
      </c>
      <c r="D1399" s="833" t="s">
        <v>5256</v>
      </c>
      <c r="E1399" s="834" t="s">
        <v>2466</v>
      </c>
      <c r="F1399" s="832" t="s">
        <v>2429</v>
      </c>
      <c r="G1399" s="832" t="s">
        <v>2609</v>
      </c>
      <c r="H1399" s="832" t="s">
        <v>596</v>
      </c>
      <c r="I1399" s="832" t="s">
        <v>2610</v>
      </c>
      <c r="J1399" s="832" t="s">
        <v>2611</v>
      </c>
      <c r="K1399" s="832" t="s">
        <v>2612</v>
      </c>
      <c r="L1399" s="835">
        <v>45.89</v>
      </c>
      <c r="M1399" s="835">
        <v>45.89</v>
      </c>
      <c r="N1399" s="832">
        <v>1</v>
      </c>
      <c r="O1399" s="836">
        <v>1</v>
      </c>
      <c r="P1399" s="835">
        <v>45.89</v>
      </c>
      <c r="Q1399" s="837">
        <v>1</v>
      </c>
      <c r="R1399" s="832">
        <v>1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17</v>
      </c>
      <c r="B1400" s="832" t="s">
        <v>2428</v>
      </c>
      <c r="C1400" s="832" t="s">
        <v>2434</v>
      </c>
      <c r="D1400" s="833" t="s">
        <v>5256</v>
      </c>
      <c r="E1400" s="834" t="s">
        <v>2466</v>
      </c>
      <c r="F1400" s="832" t="s">
        <v>2429</v>
      </c>
      <c r="G1400" s="832" t="s">
        <v>2615</v>
      </c>
      <c r="H1400" s="832" t="s">
        <v>596</v>
      </c>
      <c r="I1400" s="832" t="s">
        <v>2616</v>
      </c>
      <c r="J1400" s="832" t="s">
        <v>2617</v>
      </c>
      <c r="K1400" s="832"/>
      <c r="L1400" s="835">
        <v>0</v>
      </c>
      <c r="M1400" s="835">
        <v>0</v>
      </c>
      <c r="N1400" s="832">
        <v>4</v>
      </c>
      <c r="O1400" s="836">
        <v>4</v>
      </c>
      <c r="P1400" s="835">
        <v>0</v>
      </c>
      <c r="Q1400" s="837"/>
      <c r="R1400" s="832">
        <v>3</v>
      </c>
      <c r="S1400" s="837">
        <v>0.75</v>
      </c>
      <c r="T1400" s="836">
        <v>3</v>
      </c>
      <c r="U1400" s="838">
        <v>0.75</v>
      </c>
    </row>
    <row r="1401" spans="1:21" ht="14.4" customHeight="1" x14ac:dyDescent="0.3">
      <c r="A1401" s="831">
        <v>17</v>
      </c>
      <c r="B1401" s="832" t="s">
        <v>2428</v>
      </c>
      <c r="C1401" s="832" t="s">
        <v>2434</v>
      </c>
      <c r="D1401" s="833" t="s">
        <v>5256</v>
      </c>
      <c r="E1401" s="834" t="s">
        <v>2466</v>
      </c>
      <c r="F1401" s="832" t="s">
        <v>2429</v>
      </c>
      <c r="G1401" s="832" t="s">
        <v>2618</v>
      </c>
      <c r="H1401" s="832" t="s">
        <v>596</v>
      </c>
      <c r="I1401" s="832" t="s">
        <v>2619</v>
      </c>
      <c r="J1401" s="832" t="s">
        <v>1098</v>
      </c>
      <c r="K1401" s="832" t="s">
        <v>2620</v>
      </c>
      <c r="L1401" s="835">
        <v>42.14</v>
      </c>
      <c r="M1401" s="835">
        <v>168.56</v>
      </c>
      <c r="N1401" s="832">
        <v>4</v>
      </c>
      <c r="O1401" s="836">
        <v>2</v>
      </c>
      <c r="P1401" s="835">
        <v>84.28</v>
      </c>
      <c r="Q1401" s="837">
        <v>0.5</v>
      </c>
      <c r="R1401" s="832">
        <v>2</v>
      </c>
      <c r="S1401" s="837">
        <v>0.5</v>
      </c>
      <c r="T1401" s="836">
        <v>1</v>
      </c>
      <c r="U1401" s="838">
        <v>0.5</v>
      </c>
    </row>
    <row r="1402" spans="1:21" ht="14.4" customHeight="1" x14ac:dyDescent="0.3">
      <c r="A1402" s="831">
        <v>17</v>
      </c>
      <c r="B1402" s="832" t="s">
        <v>2428</v>
      </c>
      <c r="C1402" s="832" t="s">
        <v>2434</v>
      </c>
      <c r="D1402" s="833" t="s">
        <v>5256</v>
      </c>
      <c r="E1402" s="834" t="s">
        <v>2466</v>
      </c>
      <c r="F1402" s="832" t="s">
        <v>2429</v>
      </c>
      <c r="G1402" s="832" t="s">
        <v>2635</v>
      </c>
      <c r="H1402" s="832" t="s">
        <v>649</v>
      </c>
      <c r="I1402" s="832" t="s">
        <v>2233</v>
      </c>
      <c r="J1402" s="832" t="s">
        <v>1914</v>
      </c>
      <c r="K1402" s="832" t="s">
        <v>2234</v>
      </c>
      <c r="L1402" s="835">
        <v>93.43</v>
      </c>
      <c r="M1402" s="835">
        <v>560.58000000000004</v>
      </c>
      <c r="N1402" s="832">
        <v>6</v>
      </c>
      <c r="O1402" s="836">
        <v>2</v>
      </c>
      <c r="P1402" s="835">
        <v>280.29000000000002</v>
      </c>
      <c r="Q1402" s="837">
        <v>0.5</v>
      </c>
      <c r="R1402" s="832">
        <v>3</v>
      </c>
      <c r="S1402" s="837">
        <v>0.5</v>
      </c>
      <c r="T1402" s="836">
        <v>1</v>
      </c>
      <c r="U1402" s="838">
        <v>0.5</v>
      </c>
    </row>
    <row r="1403" spans="1:21" ht="14.4" customHeight="1" x14ac:dyDescent="0.3">
      <c r="A1403" s="831">
        <v>17</v>
      </c>
      <c r="B1403" s="832" t="s">
        <v>2428</v>
      </c>
      <c r="C1403" s="832" t="s">
        <v>2434</v>
      </c>
      <c r="D1403" s="833" t="s">
        <v>5256</v>
      </c>
      <c r="E1403" s="834" t="s">
        <v>2466</v>
      </c>
      <c r="F1403" s="832" t="s">
        <v>2429</v>
      </c>
      <c r="G1403" s="832" t="s">
        <v>2635</v>
      </c>
      <c r="H1403" s="832" t="s">
        <v>596</v>
      </c>
      <c r="I1403" s="832" t="s">
        <v>2641</v>
      </c>
      <c r="J1403" s="832" t="s">
        <v>2637</v>
      </c>
      <c r="K1403" s="832" t="s">
        <v>2638</v>
      </c>
      <c r="L1403" s="835">
        <v>300.33</v>
      </c>
      <c r="M1403" s="835">
        <v>3904.29</v>
      </c>
      <c r="N1403" s="832">
        <v>13</v>
      </c>
      <c r="O1403" s="836">
        <v>11</v>
      </c>
      <c r="P1403" s="835">
        <v>2402.64</v>
      </c>
      <c r="Q1403" s="837">
        <v>0.61538461538461531</v>
      </c>
      <c r="R1403" s="832">
        <v>8</v>
      </c>
      <c r="S1403" s="837">
        <v>0.61538461538461542</v>
      </c>
      <c r="T1403" s="836">
        <v>6</v>
      </c>
      <c r="U1403" s="838">
        <v>0.54545454545454541</v>
      </c>
    </row>
    <row r="1404" spans="1:21" ht="14.4" customHeight="1" x14ac:dyDescent="0.3">
      <c r="A1404" s="831">
        <v>17</v>
      </c>
      <c r="B1404" s="832" t="s">
        <v>2428</v>
      </c>
      <c r="C1404" s="832" t="s">
        <v>2434</v>
      </c>
      <c r="D1404" s="833" t="s">
        <v>5256</v>
      </c>
      <c r="E1404" s="834" t="s">
        <v>2466</v>
      </c>
      <c r="F1404" s="832" t="s">
        <v>2429</v>
      </c>
      <c r="G1404" s="832" t="s">
        <v>2653</v>
      </c>
      <c r="H1404" s="832" t="s">
        <v>596</v>
      </c>
      <c r="I1404" s="832" t="s">
        <v>2658</v>
      </c>
      <c r="J1404" s="832" t="s">
        <v>2659</v>
      </c>
      <c r="K1404" s="832" t="s">
        <v>2660</v>
      </c>
      <c r="L1404" s="835">
        <v>52.75</v>
      </c>
      <c r="M1404" s="835">
        <v>316.5</v>
      </c>
      <c r="N1404" s="832">
        <v>6</v>
      </c>
      <c r="O1404" s="836">
        <v>5</v>
      </c>
      <c r="P1404" s="835">
        <v>211</v>
      </c>
      <c r="Q1404" s="837">
        <v>0.66666666666666663</v>
      </c>
      <c r="R1404" s="832">
        <v>4</v>
      </c>
      <c r="S1404" s="837">
        <v>0.66666666666666663</v>
      </c>
      <c r="T1404" s="836">
        <v>3.5</v>
      </c>
      <c r="U1404" s="838">
        <v>0.7</v>
      </c>
    </row>
    <row r="1405" spans="1:21" ht="14.4" customHeight="1" x14ac:dyDescent="0.3">
      <c r="A1405" s="831">
        <v>17</v>
      </c>
      <c r="B1405" s="832" t="s">
        <v>2428</v>
      </c>
      <c r="C1405" s="832" t="s">
        <v>2434</v>
      </c>
      <c r="D1405" s="833" t="s">
        <v>5256</v>
      </c>
      <c r="E1405" s="834" t="s">
        <v>2466</v>
      </c>
      <c r="F1405" s="832" t="s">
        <v>2429</v>
      </c>
      <c r="G1405" s="832" t="s">
        <v>2673</v>
      </c>
      <c r="H1405" s="832" t="s">
        <v>596</v>
      </c>
      <c r="I1405" s="832" t="s">
        <v>3814</v>
      </c>
      <c r="J1405" s="832" t="s">
        <v>3813</v>
      </c>
      <c r="K1405" s="832" t="s">
        <v>3230</v>
      </c>
      <c r="L1405" s="835">
        <v>79.09</v>
      </c>
      <c r="M1405" s="835">
        <v>474.54</v>
      </c>
      <c r="N1405" s="832">
        <v>6</v>
      </c>
      <c r="O1405" s="836">
        <v>1</v>
      </c>
      <c r="P1405" s="835">
        <v>474.54</v>
      </c>
      <c r="Q1405" s="837">
        <v>1</v>
      </c>
      <c r="R1405" s="832">
        <v>6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17</v>
      </c>
      <c r="B1406" s="832" t="s">
        <v>2428</v>
      </c>
      <c r="C1406" s="832" t="s">
        <v>2434</v>
      </c>
      <c r="D1406" s="833" t="s">
        <v>5256</v>
      </c>
      <c r="E1406" s="834" t="s">
        <v>2466</v>
      </c>
      <c r="F1406" s="832" t="s">
        <v>2429</v>
      </c>
      <c r="G1406" s="832" t="s">
        <v>2676</v>
      </c>
      <c r="H1406" s="832" t="s">
        <v>596</v>
      </c>
      <c r="I1406" s="832" t="s">
        <v>3032</v>
      </c>
      <c r="J1406" s="832" t="s">
        <v>2679</v>
      </c>
      <c r="K1406" s="832" t="s">
        <v>2098</v>
      </c>
      <c r="L1406" s="835">
        <v>227.56</v>
      </c>
      <c r="M1406" s="835">
        <v>910.24</v>
      </c>
      <c r="N1406" s="832">
        <v>4</v>
      </c>
      <c r="O1406" s="836">
        <v>0.5</v>
      </c>
      <c r="P1406" s="835">
        <v>910.24</v>
      </c>
      <c r="Q1406" s="837">
        <v>1</v>
      </c>
      <c r="R1406" s="832">
        <v>4</v>
      </c>
      <c r="S1406" s="837">
        <v>1</v>
      </c>
      <c r="T1406" s="836">
        <v>0.5</v>
      </c>
      <c r="U1406" s="838">
        <v>1</v>
      </c>
    </row>
    <row r="1407" spans="1:21" ht="14.4" customHeight="1" x14ac:dyDescent="0.3">
      <c r="A1407" s="831">
        <v>17</v>
      </c>
      <c r="B1407" s="832" t="s">
        <v>2428</v>
      </c>
      <c r="C1407" s="832" t="s">
        <v>2434</v>
      </c>
      <c r="D1407" s="833" t="s">
        <v>5256</v>
      </c>
      <c r="E1407" s="834" t="s">
        <v>2466</v>
      </c>
      <c r="F1407" s="832" t="s">
        <v>2429</v>
      </c>
      <c r="G1407" s="832" t="s">
        <v>2676</v>
      </c>
      <c r="H1407" s="832" t="s">
        <v>596</v>
      </c>
      <c r="I1407" s="832" t="s">
        <v>2678</v>
      </c>
      <c r="J1407" s="832" t="s">
        <v>2679</v>
      </c>
      <c r="K1407" s="832" t="s">
        <v>2093</v>
      </c>
      <c r="L1407" s="835">
        <v>910.2</v>
      </c>
      <c r="M1407" s="835">
        <v>7281.6</v>
      </c>
      <c r="N1407" s="832">
        <v>8</v>
      </c>
      <c r="O1407" s="836">
        <v>1.5</v>
      </c>
      <c r="P1407" s="835">
        <v>5461.2000000000007</v>
      </c>
      <c r="Q1407" s="837">
        <v>0.75000000000000011</v>
      </c>
      <c r="R1407" s="832">
        <v>6</v>
      </c>
      <c r="S1407" s="837">
        <v>0.75</v>
      </c>
      <c r="T1407" s="836">
        <v>1</v>
      </c>
      <c r="U1407" s="838">
        <v>0.66666666666666663</v>
      </c>
    </row>
    <row r="1408" spans="1:21" ht="14.4" customHeight="1" x14ac:dyDescent="0.3">
      <c r="A1408" s="831">
        <v>17</v>
      </c>
      <c r="B1408" s="832" t="s">
        <v>2428</v>
      </c>
      <c r="C1408" s="832" t="s">
        <v>2434</v>
      </c>
      <c r="D1408" s="833" t="s">
        <v>5256</v>
      </c>
      <c r="E1408" s="834" t="s">
        <v>2466</v>
      </c>
      <c r="F1408" s="832" t="s">
        <v>2429</v>
      </c>
      <c r="G1408" s="832" t="s">
        <v>2676</v>
      </c>
      <c r="H1408" s="832" t="s">
        <v>596</v>
      </c>
      <c r="I1408" s="832" t="s">
        <v>3033</v>
      </c>
      <c r="J1408" s="832" t="s">
        <v>2679</v>
      </c>
      <c r="K1408" s="832" t="s">
        <v>3034</v>
      </c>
      <c r="L1408" s="835">
        <v>910.2</v>
      </c>
      <c r="M1408" s="835">
        <v>3640.8</v>
      </c>
      <c r="N1408" s="832">
        <v>4</v>
      </c>
      <c r="O1408" s="836">
        <v>1</v>
      </c>
      <c r="P1408" s="835">
        <v>3640.8</v>
      </c>
      <c r="Q1408" s="837">
        <v>1</v>
      </c>
      <c r="R1408" s="832">
        <v>4</v>
      </c>
      <c r="S1408" s="837">
        <v>1</v>
      </c>
      <c r="T1408" s="836">
        <v>1</v>
      </c>
      <c r="U1408" s="838">
        <v>1</v>
      </c>
    </row>
    <row r="1409" spans="1:21" ht="14.4" customHeight="1" x14ac:dyDescent="0.3">
      <c r="A1409" s="831">
        <v>17</v>
      </c>
      <c r="B1409" s="832" t="s">
        <v>2428</v>
      </c>
      <c r="C1409" s="832" t="s">
        <v>2434</v>
      </c>
      <c r="D1409" s="833" t="s">
        <v>5256</v>
      </c>
      <c r="E1409" s="834" t="s">
        <v>2466</v>
      </c>
      <c r="F1409" s="832" t="s">
        <v>2429</v>
      </c>
      <c r="G1409" s="832" t="s">
        <v>3040</v>
      </c>
      <c r="H1409" s="832" t="s">
        <v>596</v>
      </c>
      <c r="I1409" s="832" t="s">
        <v>3041</v>
      </c>
      <c r="J1409" s="832" t="s">
        <v>3042</v>
      </c>
      <c r="K1409" s="832" t="s">
        <v>3043</v>
      </c>
      <c r="L1409" s="835">
        <v>0</v>
      </c>
      <c r="M1409" s="835">
        <v>0</v>
      </c>
      <c r="N1409" s="832">
        <v>1</v>
      </c>
      <c r="O1409" s="836">
        <v>1</v>
      </c>
      <c r="P1409" s="835">
        <v>0</v>
      </c>
      <c r="Q1409" s="837"/>
      <c r="R1409" s="832">
        <v>1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17</v>
      </c>
      <c r="B1410" s="832" t="s">
        <v>2428</v>
      </c>
      <c r="C1410" s="832" t="s">
        <v>2434</v>
      </c>
      <c r="D1410" s="833" t="s">
        <v>5256</v>
      </c>
      <c r="E1410" s="834" t="s">
        <v>2466</v>
      </c>
      <c r="F1410" s="832" t="s">
        <v>2429</v>
      </c>
      <c r="G1410" s="832" t="s">
        <v>2688</v>
      </c>
      <c r="H1410" s="832" t="s">
        <v>649</v>
      </c>
      <c r="I1410" s="832" t="s">
        <v>2689</v>
      </c>
      <c r="J1410" s="832" t="s">
        <v>2690</v>
      </c>
      <c r="K1410" s="832" t="s">
        <v>2691</v>
      </c>
      <c r="L1410" s="835">
        <v>490.89</v>
      </c>
      <c r="M1410" s="835">
        <v>1472.67</v>
      </c>
      <c r="N1410" s="832">
        <v>3</v>
      </c>
      <c r="O1410" s="836">
        <v>1</v>
      </c>
      <c r="P1410" s="835">
        <v>1472.67</v>
      </c>
      <c r="Q1410" s="837">
        <v>1</v>
      </c>
      <c r="R1410" s="832">
        <v>3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17</v>
      </c>
      <c r="B1411" s="832" t="s">
        <v>2428</v>
      </c>
      <c r="C1411" s="832" t="s">
        <v>2434</v>
      </c>
      <c r="D1411" s="833" t="s">
        <v>5256</v>
      </c>
      <c r="E1411" s="834" t="s">
        <v>2466</v>
      </c>
      <c r="F1411" s="832" t="s">
        <v>2429</v>
      </c>
      <c r="G1411" s="832" t="s">
        <v>2725</v>
      </c>
      <c r="H1411" s="832" t="s">
        <v>649</v>
      </c>
      <c r="I1411" s="832" t="s">
        <v>1878</v>
      </c>
      <c r="J1411" s="832" t="s">
        <v>1876</v>
      </c>
      <c r="K1411" s="832" t="s">
        <v>1879</v>
      </c>
      <c r="L1411" s="835">
        <v>57.6</v>
      </c>
      <c r="M1411" s="835">
        <v>57.6</v>
      </c>
      <c r="N1411" s="832">
        <v>1</v>
      </c>
      <c r="O1411" s="836">
        <v>1</v>
      </c>
      <c r="P1411" s="835">
        <v>57.6</v>
      </c>
      <c r="Q1411" s="837">
        <v>1</v>
      </c>
      <c r="R1411" s="832">
        <v>1</v>
      </c>
      <c r="S1411" s="837">
        <v>1</v>
      </c>
      <c r="T1411" s="836">
        <v>1</v>
      </c>
      <c r="U1411" s="838">
        <v>1</v>
      </c>
    </row>
    <row r="1412" spans="1:21" ht="14.4" customHeight="1" x14ac:dyDescent="0.3">
      <c r="A1412" s="831">
        <v>17</v>
      </c>
      <c r="B1412" s="832" t="s">
        <v>2428</v>
      </c>
      <c r="C1412" s="832" t="s">
        <v>2434</v>
      </c>
      <c r="D1412" s="833" t="s">
        <v>5256</v>
      </c>
      <c r="E1412" s="834" t="s">
        <v>2466</v>
      </c>
      <c r="F1412" s="832" t="s">
        <v>2429</v>
      </c>
      <c r="G1412" s="832" t="s">
        <v>3252</v>
      </c>
      <c r="H1412" s="832" t="s">
        <v>649</v>
      </c>
      <c r="I1412" s="832" t="s">
        <v>1961</v>
      </c>
      <c r="J1412" s="832" t="s">
        <v>950</v>
      </c>
      <c r="K1412" s="832" t="s">
        <v>1945</v>
      </c>
      <c r="L1412" s="835">
        <v>47.7</v>
      </c>
      <c r="M1412" s="835">
        <v>47.7</v>
      </c>
      <c r="N1412" s="832">
        <v>1</v>
      </c>
      <c r="O1412" s="836">
        <v>1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17</v>
      </c>
      <c r="B1413" s="832" t="s">
        <v>2428</v>
      </c>
      <c r="C1413" s="832" t="s">
        <v>2434</v>
      </c>
      <c r="D1413" s="833" t="s">
        <v>5256</v>
      </c>
      <c r="E1413" s="834" t="s">
        <v>2466</v>
      </c>
      <c r="F1413" s="832" t="s">
        <v>2429</v>
      </c>
      <c r="G1413" s="832" t="s">
        <v>3252</v>
      </c>
      <c r="H1413" s="832" t="s">
        <v>649</v>
      </c>
      <c r="I1413" s="832" t="s">
        <v>1962</v>
      </c>
      <c r="J1413" s="832" t="s">
        <v>950</v>
      </c>
      <c r="K1413" s="832" t="s">
        <v>1963</v>
      </c>
      <c r="L1413" s="835">
        <v>143.09</v>
      </c>
      <c r="M1413" s="835">
        <v>143.09</v>
      </c>
      <c r="N1413" s="832">
        <v>1</v>
      </c>
      <c r="O1413" s="836">
        <v>0.5</v>
      </c>
      <c r="P1413" s="835">
        <v>143.09</v>
      </c>
      <c r="Q1413" s="837">
        <v>1</v>
      </c>
      <c r="R1413" s="832">
        <v>1</v>
      </c>
      <c r="S1413" s="837">
        <v>1</v>
      </c>
      <c r="T1413" s="836">
        <v>0.5</v>
      </c>
      <c r="U1413" s="838">
        <v>1</v>
      </c>
    </row>
    <row r="1414" spans="1:21" ht="14.4" customHeight="1" x14ac:dyDescent="0.3">
      <c r="A1414" s="831">
        <v>17</v>
      </c>
      <c r="B1414" s="832" t="s">
        <v>2428</v>
      </c>
      <c r="C1414" s="832" t="s">
        <v>2434</v>
      </c>
      <c r="D1414" s="833" t="s">
        <v>5256</v>
      </c>
      <c r="E1414" s="834" t="s">
        <v>2466</v>
      </c>
      <c r="F1414" s="832" t="s">
        <v>2429</v>
      </c>
      <c r="G1414" s="832" t="s">
        <v>3253</v>
      </c>
      <c r="H1414" s="832" t="s">
        <v>596</v>
      </c>
      <c r="I1414" s="832" t="s">
        <v>3584</v>
      </c>
      <c r="J1414" s="832" t="s">
        <v>3255</v>
      </c>
      <c r="K1414" s="832" t="s">
        <v>3585</v>
      </c>
      <c r="L1414" s="835">
        <v>218.62</v>
      </c>
      <c r="M1414" s="835">
        <v>218.62</v>
      </c>
      <c r="N1414" s="832">
        <v>1</v>
      </c>
      <c r="O1414" s="836">
        <v>1</v>
      </c>
      <c r="P1414" s="835">
        <v>218.62</v>
      </c>
      <c r="Q1414" s="837">
        <v>1</v>
      </c>
      <c r="R1414" s="832">
        <v>1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17</v>
      </c>
      <c r="B1415" s="832" t="s">
        <v>2428</v>
      </c>
      <c r="C1415" s="832" t="s">
        <v>2434</v>
      </c>
      <c r="D1415" s="833" t="s">
        <v>5256</v>
      </c>
      <c r="E1415" s="834" t="s">
        <v>2466</v>
      </c>
      <c r="F1415" s="832" t="s">
        <v>2429</v>
      </c>
      <c r="G1415" s="832" t="s">
        <v>2746</v>
      </c>
      <c r="H1415" s="832" t="s">
        <v>596</v>
      </c>
      <c r="I1415" s="832" t="s">
        <v>2749</v>
      </c>
      <c r="J1415" s="832" t="s">
        <v>2748</v>
      </c>
      <c r="K1415" s="832" t="s">
        <v>2750</v>
      </c>
      <c r="L1415" s="835">
        <v>338.58</v>
      </c>
      <c r="M1415" s="835">
        <v>2031.48</v>
      </c>
      <c r="N1415" s="832">
        <v>6</v>
      </c>
      <c r="O1415" s="836">
        <v>2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17</v>
      </c>
      <c r="B1416" s="832" t="s">
        <v>2428</v>
      </c>
      <c r="C1416" s="832" t="s">
        <v>2434</v>
      </c>
      <c r="D1416" s="833" t="s">
        <v>5256</v>
      </c>
      <c r="E1416" s="834" t="s">
        <v>2466</v>
      </c>
      <c r="F1416" s="832" t="s">
        <v>2429</v>
      </c>
      <c r="G1416" s="832" t="s">
        <v>2746</v>
      </c>
      <c r="H1416" s="832" t="s">
        <v>596</v>
      </c>
      <c r="I1416" s="832" t="s">
        <v>2751</v>
      </c>
      <c r="J1416" s="832" t="s">
        <v>2748</v>
      </c>
      <c r="K1416" s="832" t="s">
        <v>2752</v>
      </c>
      <c r="L1416" s="835">
        <v>677.18</v>
      </c>
      <c r="M1416" s="835">
        <v>1354.36</v>
      </c>
      <c r="N1416" s="832">
        <v>2</v>
      </c>
      <c r="O1416" s="836">
        <v>0.5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17</v>
      </c>
      <c r="B1417" s="832" t="s">
        <v>2428</v>
      </c>
      <c r="C1417" s="832" t="s">
        <v>2434</v>
      </c>
      <c r="D1417" s="833" t="s">
        <v>5256</v>
      </c>
      <c r="E1417" s="834" t="s">
        <v>2466</v>
      </c>
      <c r="F1417" s="832" t="s">
        <v>2429</v>
      </c>
      <c r="G1417" s="832" t="s">
        <v>2746</v>
      </c>
      <c r="H1417" s="832" t="s">
        <v>596</v>
      </c>
      <c r="I1417" s="832" t="s">
        <v>2753</v>
      </c>
      <c r="J1417" s="832" t="s">
        <v>2748</v>
      </c>
      <c r="K1417" s="832" t="s">
        <v>2754</v>
      </c>
      <c r="L1417" s="835">
        <v>338.58</v>
      </c>
      <c r="M1417" s="835">
        <v>338.58</v>
      </c>
      <c r="N1417" s="832">
        <v>1</v>
      </c>
      <c r="O1417" s="836">
        <v>1</v>
      </c>
      <c r="P1417" s="835">
        <v>338.58</v>
      </c>
      <c r="Q1417" s="837">
        <v>1</v>
      </c>
      <c r="R1417" s="832">
        <v>1</v>
      </c>
      <c r="S1417" s="837">
        <v>1</v>
      </c>
      <c r="T1417" s="836">
        <v>1</v>
      </c>
      <c r="U1417" s="838">
        <v>1</v>
      </c>
    </row>
    <row r="1418" spans="1:21" ht="14.4" customHeight="1" x14ac:dyDescent="0.3">
      <c r="A1418" s="831">
        <v>17</v>
      </c>
      <c r="B1418" s="832" t="s">
        <v>2428</v>
      </c>
      <c r="C1418" s="832" t="s">
        <v>2434</v>
      </c>
      <c r="D1418" s="833" t="s">
        <v>5256</v>
      </c>
      <c r="E1418" s="834" t="s">
        <v>2466</v>
      </c>
      <c r="F1418" s="832" t="s">
        <v>2429</v>
      </c>
      <c r="G1418" s="832" t="s">
        <v>2767</v>
      </c>
      <c r="H1418" s="832" t="s">
        <v>596</v>
      </c>
      <c r="I1418" s="832" t="s">
        <v>2768</v>
      </c>
      <c r="J1418" s="832" t="s">
        <v>2769</v>
      </c>
      <c r="K1418" s="832" t="s">
        <v>2770</v>
      </c>
      <c r="L1418" s="835">
        <v>6167.15</v>
      </c>
      <c r="M1418" s="835">
        <v>6167.15</v>
      </c>
      <c r="N1418" s="832">
        <v>1</v>
      </c>
      <c r="O1418" s="836">
        <v>1</v>
      </c>
      <c r="P1418" s="835">
        <v>6167.15</v>
      </c>
      <c r="Q1418" s="837">
        <v>1</v>
      </c>
      <c r="R1418" s="832">
        <v>1</v>
      </c>
      <c r="S1418" s="837">
        <v>1</v>
      </c>
      <c r="T1418" s="836">
        <v>1</v>
      </c>
      <c r="U1418" s="838">
        <v>1</v>
      </c>
    </row>
    <row r="1419" spans="1:21" ht="14.4" customHeight="1" x14ac:dyDescent="0.3">
      <c r="A1419" s="831">
        <v>17</v>
      </c>
      <c r="B1419" s="832" t="s">
        <v>2428</v>
      </c>
      <c r="C1419" s="832" t="s">
        <v>2434</v>
      </c>
      <c r="D1419" s="833" t="s">
        <v>5256</v>
      </c>
      <c r="E1419" s="834" t="s">
        <v>2466</v>
      </c>
      <c r="F1419" s="832" t="s">
        <v>2429</v>
      </c>
      <c r="G1419" s="832" t="s">
        <v>2767</v>
      </c>
      <c r="H1419" s="832" t="s">
        <v>596</v>
      </c>
      <c r="I1419" s="832" t="s">
        <v>2768</v>
      </c>
      <c r="J1419" s="832" t="s">
        <v>2769</v>
      </c>
      <c r="K1419" s="832" t="s">
        <v>2770</v>
      </c>
      <c r="L1419" s="835">
        <v>6177.8</v>
      </c>
      <c r="M1419" s="835">
        <v>12355.6</v>
      </c>
      <c r="N1419" s="832">
        <v>2</v>
      </c>
      <c r="O1419" s="836">
        <v>2</v>
      </c>
      <c r="P1419" s="835">
        <v>12355.6</v>
      </c>
      <c r="Q1419" s="837">
        <v>1</v>
      </c>
      <c r="R1419" s="832">
        <v>2</v>
      </c>
      <c r="S1419" s="837">
        <v>1</v>
      </c>
      <c r="T1419" s="836">
        <v>2</v>
      </c>
      <c r="U1419" s="838">
        <v>1</v>
      </c>
    </row>
    <row r="1420" spans="1:21" ht="14.4" customHeight="1" x14ac:dyDescent="0.3">
      <c r="A1420" s="831">
        <v>17</v>
      </c>
      <c r="B1420" s="832" t="s">
        <v>2428</v>
      </c>
      <c r="C1420" s="832" t="s">
        <v>2434</v>
      </c>
      <c r="D1420" s="833" t="s">
        <v>5256</v>
      </c>
      <c r="E1420" s="834" t="s">
        <v>2466</v>
      </c>
      <c r="F1420" s="832" t="s">
        <v>2429</v>
      </c>
      <c r="G1420" s="832" t="s">
        <v>2767</v>
      </c>
      <c r="H1420" s="832" t="s">
        <v>596</v>
      </c>
      <c r="I1420" s="832" t="s">
        <v>3594</v>
      </c>
      <c r="J1420" s="832" t="s">
        <v>2769</v>
      </c>
      <c r="K1420" s="832" t="s">
        <v>3595</v>
      </c>
      <c r="L1420" s="835">
        <v>4633.3599999999997</v>
      </c>
      <c r="M1420" s="835">
        <v>4633.3599999999997</v>
      </c>
      <c r="N1420" s="832">
        <v>1</v>
      </c>
      <c r="O1420" s="836">
        <v>1</v>
      </c>
      <c r="P1420" s="835">
        <v>4633.3599999999997</v>
      </c>
      <c r="Q1420" s="837">
        <v>1</v>
      </c>
      <c r="R1420" s="832">
        <v>1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17</v>
      </c>
      <c r="B1421" s="832" t="s">
        <v>2428</v>
      </c>
      <c r="C1421" s="832" t="s">
        <v>2434</v>
      </c>
      <c r="D1421" s="833" t="s">
        <v>5256</v>
      </c>
      <c r="E1421" s="834" t="s">
        <v>2466</v>
      </c>
      <c r="F1421" s="832" t="s">
        <v>2429</v>
      </c>
      <c r="G1421" s="832" t="s">
        <v>2771</v>
      </c>
      <c r="H1421" s="832" t="s">
        <v>596</v>
      </c>
      <c r="I1421" s="832" t="s">
        <v>2772</v>
      </c>
      <c r="J1421" s="832" t="s">
        <v>2773</v>
      </c>
      <c r="K1421" s="832" t="s">
        <v>2774</v>
      </c>
      <c r="L1421" s="835">
        <v>430.05</v>
      </c>
      <c r="M1421" s="835">
        <v>860.1</v>
      </c>
      <c r="N1421" s="832">
        <v>2</v>
      </c>
      <c r="O1421" s="836">
        <v>2</v>
      </c>
      <c r="P1421" s="835">
        <v>430.05</v>
      </c>
      <c r="Q1421" s="837">
        <v>0.5</v>
      </c>
      <c r="R1421" s="832">
        <v>1</v>
      </c>
      <c r="S1421" s="837">
        <v>0.5</v>
      </c>
      <c r="T1421" s="836">
        <v>1</v>
      </c>
      <c r="U1421" s="838">
        <v>0.5</v>
      </c>
    </row>
    <row r="1422" spans="1:21" ht="14.4" customHeight="1" x14ac:dyDescent="0.3">
      <c r="A1422" s="831">
        <v>17</v>
      </c>
      <c r="B1422" s="832" t="s">
        <v>2428</v>
      </c>
      <c r="C1422" s="832" t="s">
        <v>2434</v>
      </c>
      <c r="D1422" s="833" t="s">
        <v>5256</v>
      </c>
      <c r="E1422" s="834" t="s">
        <v>2466</v>
      </c>
      <c r="F1422" s="832" t="s">
        <v>2429</v>
      </c>
      <c r="G1422" s="832" t="s">
        <v>2786</v>
      </c>
      <c r="H1422" s="832" t="s">
        <v>649</v>
      </c>
      <c r="I1422" s="832" t="s">
        <v>2073</v>
      </c>
      <c r="J1422" s="832" t="s">
        <v>911</v>
      </c>
      <c r="K1422" s="832" t="s">
        <v>912</v>
      </c>
      <c r="L1422" s="835">
        <v>0</v>
      </c>
      <c r="M1422" s="835">
        <v>0</v>
      </c>
      <c r="N1422" s="832">
        <v>2</v>
      </c>
      <c r="O1422" s="836">
        <v>1</v>
      </c>
      <c r="P1422" s="835">
        <v>0</v>
      </c>
      <c r="Q1422" s="837"/>
      <c r="R1422" s="832">
        <v>2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17</v>
      </c>
      <c r="B1423" s="832" t="s">
        <v>2428</v>
      </c>
      <c r="C1423" s="832" t="s">
        <v>2434</v>
      </c>
      <c r="D1423" s="833" t="s">
        <v>5256</v>
      </c>
      <c r="E1423" s="834" t="s">
        <v>2466</v>
      </c>
      <c r="F1423" s="832" t="s">
        <v>2429</v>
      </c>
      <c r="G1423" s="832" t="s">
        <v>2891</v>
      </c>
      <c r="H1423" s="832" t="s">
        <v>649</v>
      </c>
      <c r="I1423" s="832" t="s">
        <v>2892</v>
      </c>
      <c r="J1423" s="832" t="s">
        <v>1918</v>
      </c>
      <c r="K1423" s="832" t="s">
        <v>2893</v>
      </c>
      <c r="L1423" s="835">
        <v>5286.12</v>
      </c>
      <c r="M1423" s="835">
        <v>10572.24</v>
      </c>
      <c r="N1423" s="832">
        <v>2</v>
      </c>
      <c r="O1423" s="836">
        <v>2</v>
      </c>
      <c r="P1423" s="835">
        <v>5286.12</v>
      </c>
      <c r="Q1423" s="837">
        <v>0.5</v>
      </c>
      <c r="R1423" s="832">
        <v>1</v>
      </c>
      <c r="S1423" s="837">
        <v>0.5</v>
      </c>
      <c r="T1423" s="836">
        <v>1</v>
      </c>
      <c r="U1423" s="838">
        <v>0.5</v>
      </c>
    </row>
    <row r="1424" spans="1:21" ht="14.4" customHeight="1" x14ac:dyDescent="0.3">
      <c r="A1424" s="831">
        <v>17</v>
      </c>
      <c r="B1424" s="832" t="s">
        <v>2428</v>
      </c>
      <c r="C1424" s="832" t="s">
        <v>2434</v>
      </c>
      <c r="D1424" s="833" t="s">
        <v>5256</v>
      </c>
      <c r="E1424" s="834" t="s">
        <v>2466</v>
      </c>
      <c r="F1424" s="832" t="s">
        <v>2429</v>
      </c>
      <c r="G1424" s="832" t="s">
        <v>2891</v>
      </c>
      <c r="H1424" s="832" t="s">
        <v>649</v>
      </c>
      <c r="I1424" s="832" t="s">
        <v>2892</v>
      </c>
      <c r="J1424" s="832" t="s">
        <v>1918</v>
      </c>
      <c r="K1424" s="832" t="s">
        <v>2893</v>
      </c>
      <c r="L1424" s="835">
        <v>5339.52</v>
      </c>
      <c r="M1424" s="835">
        <v>16018.560000000001</v>
      </c>
      <c r="N1424" s="832">
        <v>3</v>
      </c>
      <c r="O1424" s="836">
        <v>3</v>
      </c>
      <c r="P1424" s="835">
        <v>16018.560000000001</v>
      </c>
      <c r="Q1424" s="837">
        <v>1</v>
      </c>
      <c r="R1424" s="832">
        <v>3</v>
      </c>
      <c r="S1424" s="837">
        <v>1</v>
      </c>
      <c r="T1424" s="836">
        <v>3</v>
      </c>
      <c r="U1424" s="838">
        <v>1</v>
      </c>
    </row>
    <row r="1425" spans="1:21" ht="14.4" customHeight="1" x14ac:dyDescent="0.3">
      <c r="A1425" s="831">
        <v>17</v>
      </c>
      <c r="B1425" s="832" t="s">
        <v>2428</v>
      </c>
      <c r="C1425" s="832" t="s">
        <v>2434</v>
      </c>
      <c r="D1425" s="833" t="s">
        <v>5256</v>
      </c>
      <c r="E1425" s="834" t="s">
        <v>2466</v>
      </c>
      <c r="F1425" s="832" t="s">
        <v>2429</v>
      </c>
      <c r="G1425" s="832" t="s">
        <v>2891</v>
      </c>
      <c r="H1425" s="832" t="s">
        <v>649</v>
      </c>
      <c r="I1425" s="832" t="s">
        <v>4127</v>
      </c>
      <c r="J1425" s="832" t="s">
        <v>1918</v>
      </c>
      <c r="K1425" s="832" t="s">
        <v>4128</v>
      </c>
      <c r="L1425" s="835">
        <v>2669.75</v>
      </c>
      <c r="M1425" s="835">
        <v>2669.75</v>
      </c>
      <c r="N1425" s="832">
        <v>1</v>
      </c>
      <c r="O1425" s="836">
        <v>1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17</v>
      </c>
      <c r="B1426" s="832" t="s">
        <v>2428</v>
      </c>
      <c r="C1426" s="832" t="s">
        <v>2434</v>
      </c>
      <c r="D1426" s="833" t="s">
        <v>5256</v>
      </c>
      <c r="E1426" s="834" t="s">
        <v>2466</v>
      </c>
      <c r="F1426" s="832" t="s">
        <v>2429</v>
      </c>
      <c r="G1426" s="832" t="s">
        <v>2906</v>
      </c>
      <c r="H1426" s="832" t="s">
        <v>596</v>
      </c>
      <c r="I1426" s="832" t="s">
        <v>3458</v>
      </c>
      <c r="J1426" s="832" t="s">
        <v>3122</v>
      </c>
      <c r="K1426" s="832" t="s">
        <v>3459</v>
      </c>
      <c r="L1426" s="835">
        <v>99.94</v>
      </c>
      <c r="M1426" s="835">
        <v>99.94</v>
      </c>
      <c r="N1426" s="832">
        <v>1</v>
      </c>
      <c r="O1426" s="836">
        <v>1</v>
      </c>
      <c r="P1426" s="835">
        <v>99.94</v>
      </c>
      <c r="Q1426" s="837">
        <v>1</v>
      </c>
      <c r="R1426" s="832">
        <v>1</v>
      </c>
      <c r="S1426" s="837">
        <v>1</v>
      </c>
      <c r="T1426" s="836">
        <v>1</v>
      </c>
      <c r="U1426" s="838">
        <v>1</v>
      </c>
    </row>
    <row r="1427" spans="1:21" ht="14.4" customHeight="1" x14ac:dyDescent="0.3">
      <c r="A1427" s="831">
        <v>17</v>
      </c>
      <c r="B1427" s="832" t="s">
        <v>2428</v>
      </c>
      <c r="C1427" s="832" t="s">
        <v>2434</v>
      </c>
      <c r="D1427" s="833" t="s">
        <v>5256</v>
      </c>
      <c r="E1427" s="834" t="s">
        <v>2466</v>
      </c>
      <c r="F1427" s="832" t="s">
        <v>2429</v>
      </c>
      <c r="G1427" s="832" t="s">
        <v>2924</v>
      </c>
      <c r="H1427" s="832" t="s">
        <v>596</v>
      </c>
      <c r="I1427" s="832" t="s">
        <v>2925</v>
      </c>
      <c r="J1427" s="832" t="s">
        <v>871</v>
      </c>
      <c r="K1427" s="832" t="s">
        <v>872</v>
      </c>
      <c r="L1427" s="835">
        <v>107.27</v>
      </c>
      <c r="M1427" s="835">
        <v>321.81</v>
      </c>
      <c r="N1427" s="832">
        <v>3</v>
      </c>
      <c r="O1427" s="836">
        <v>0.5</v>
      </c>
      <c r="P1427" s="835">
        <v>321.81</v>
      </c>
      <c r="Q1427" s="837">
        <v>1</v>
      </c>
      <c r="R1427" s="832">
        <v>3</v>
      </c>
      <c r="S1427" s="837">
        <v>1</v>
      </c>
      <c r="T1427" s="836">
        <v>0.5</v>
      </c>
      <c r="U1427" s="838">
        <v>1</v>
      </c>
    </row>
    <row r="1428" spans="1:21" ht="14.4" customHeight="1" x14ac:dyDescent="0.3">
      <c r="A1428" s="831">
        <v>17</v>
      </c>
      <c r="B1428" s="832" t="s">
        <v>2428</v>
      </c>
      <c r="C1428" s="832" t="s">
        <v>2434</v>
      </c>
      <c r="D1428" s="833" t="s">
        <v>5256</v>
      </c>
      <c r="E1428" s="834" t="s">
        <v>2466</v>
      </c>
      <c r="F1428" s="832" t="s">
        <v>2431</v>
      </c>
      <c r="G1428" s="832" t="s">
        <v>3147</v>
      </c>
      <c r="H1428" s="832" t="s">
        <v>596</v>
      </c>
      <c r="I1428" s="832" t="s">
        <v>3509</v>
      </c>
      <c r="J1428" s="832" t="s">
        <v>3510</v>
      </c>
      <c r="K1428" s="832" t="s">
        <v>3511</v>
      </c>
      <c r="L1428" s="835">
        <v>25800</v>
      </c>
      <c r="M1428" s="835">
        <v>25800</v>
      </c>
      <c r="N1428" s="832">
        <v>1</v>
      </c>
      <c r="O1428" s="836">
        <v>1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17</v>
      </c>
      <c r="B1429" s="832" t="s">
        <v>2428</v>
      </c>
      <c r="C1429" s="832" t="s">
        <v>2434</v>
      </c>
      <c r="D1429" s="833" t="s">
        <v>5256</v>
      </c>
      <c r="E1429" s="834" t="s">
        <v>2466</v>
      </c>
      <c r="F1429" s="832" t="s">
        <v>2431</v>
      </c>
      <c r="G1429" s="832" t="s">
        <v>3147</v>
      </c>
      <c r="H1429" s="832" t="s">
        <v>596</v>
      </c>
      <c r="I1429" s="832" t="s">
        <v>4129</v>
      </c>
      <c r="J1429" s="832" t="s">
        <v>4130</v>
      </c>
      <c r="K1429" s="832" t="s">
        <v>4131</v>
      </c>
      <c r="L1429" s="835">
        <v>2000</v>
      </c>
      <c r="M1429" s="835">
        <v>2000</v>
      </c>
      <c r="N1429" s="832">
        <v>1</v>
      </c>
      <c r="O1429" s="836">
        <v>1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17</v>
      </c>
      <c r="B1430" s="832" t="s">
        <v>2428</v>
      </c>
      <c r="C1430" s="832" t="s">
        <v>2434</v>
      </c>
      <c r="D1430" s="833" t="s">
        <v>5256</v>
      </c>
      <c r="E1430" s="834" t="s">
        <v>2466</v>
      </c>
      <c r="F1430" s="832" t="s">
        <v>2431</v>
      </c>
      <c r="G1430" s="832" t="s">
        <v>3524</v>
      </c>
      <c r="H1430" s="832" t="s">
        <v>596</v>
      </c>
      <c r="I1430" s="832" t="s">
        <v>4132</v>
      </c>
      <c r="J1430" s="832" t="s">
        <v>4133</v>
      </c>
      <c r="K1430" s="832" t="s">
        <v>4134</v>
      </c>
      <c r="L1430" s="835">
        <v>3000</v>
      </c>
      <c r="M1430" s="835">
        <v>3000</v>
      </c>
      <c r="N1430" s="832">
        <v>1</v>
      </c>
      <c r="O1430" s="836">
        <v>1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17</v>
      </c>
      <c r="B1431" s="832" t="s">
        <v>2428</v>
      </c>
      <c r="C1431" s="832" t="s">
        <v>2434</v>
      </c>
      <c r="D1431" s="833" t="s">
        <v>5256</v>
      </c>
      <c r="E1431" s="834" t="s">
        <v>2466</v>
      </c>
      <c r="F1431" s="832" t="s">
        <v>2431</v>
      </c>
      <c r="G1431" s="832" t="s">
        <v>3151</v>
      </c>
      <c r="H1431" s="832" t="s">
        <v>596</v>
      </c>
      <c r="I1431" s="832" t="s">
        <v>4135</v>
      </c>
      <c r="J1431" s="832" t="s">
        <v>4136</v>
      </c>
      <c r="K1431" s="832" t="s">
        <v>4137</v>
      </c>
      <c r="L1431" s="835">
        <v>9000</v>
      </c>
      <c r="M1431" s="835">
        <v>9000</v>
      </c>
      <c r="N1431" s="832">
        <v>1</v>
      </c>
      <c r="O1431" s="836">
        <v>1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17</v>
      </c>
      <c r="B1432" s="832" t="s">
        <v>2428</v>
      </c>
      <c r="C1432" s="832" t="s">
        <v>2434</v>
      </c>
      <c r="D1432" s="833" t="s">
        <v>5256</v>
      </c>
      <c r="E1432" s="834" t="s">
        <v>2468</v>
      </c>
      <c r="F1432" s="832" t="s">
        <v>2429</v>
      </c>
      <c r="G1432" s="832" t="s">
        <v>2470</v>
      </c>
      <c r="H1432" s="832" t="s">
        <v>596</v>
      </c>
      <c r="I1432" s="832" t="s">
        <v>4138</v>
      </c>
      <c r="J1432" s="832" t="s">
        <v>2472</v>
      </c>
      <c r="K1432" s="832" t="s">
        <v>4139</v>
      </c>
      <c r="L1432" s="835">
        <v>23.49</v>
      </c>
      <c r="M1432" s="835">
        <v>46.98</v>
      </c>
      <c r="N1432" s="832">
        <v>2</v>
      </c>
      <c r="O1432" s="836">
        <v>1.5</v>
      </c>
      <c r="P1432" s="835">
        <v>46.98</v>
      </c>
      <c r="Q1432" s="837">
        <v>1</v>
      </c>
      <c r="R1432" s="832">
        <v>2</v>
      </c>
      <c r="S1432" s="837">
        <v>1</v>
      </c>
      <c r="T1432" s="836">
        <v>1.5</v>
      </c>
      <c r="U1432" s="838">
        <v>1</v>
      </c>
    </row>
    <row r="1433" spans="1:21" ht="14.4" customHeight="1" x14ac:dyDescent="0.3">
      <c r="A1433" s="831">
        <v>17</v>
      </c>
      <c r="B1433" s="832" t="s">
        <v>2428</v>
      </c>
      <c r="C1433" s="832" t="s">
        <v>2434</v>
      </c>
      <c r="D1433" s="833" t="s">
        <v>5256</v>
      </c>
      <c r="E1433" s="834" t="s">
        <v>2468</v>
      </c>
      <c r="F1433" s="832" t="s">
        <v>2429</v>
      </c>
      <c r="G1433" s="832" t="s">
        <v>2470</v>
      </c>
      <c r="H1433" s="832" t="s">
        <v>596</v>
      </c>
      <c r="I1433" s="832" t="s">
        <v>2471</v>
      </c>
      <c r="J1433" s="832" t="s">
        <v>2472</v>
      </c>
      <c r="K1433" s="832" t="s">
        <v>2473</v>
      </c>
      <c r="L1433" s="835">
        <v>70.48</v>
      </c>
      <c r="M1433" s="835">
        <v>1057.2</v>
      </c>
      <c r="N1433" s="832">
        <v>15</v>
      </c>
      <c r="O1433" s="836">
        <v>10</v>
      </c>
      <c r="P1433" s="835">
        <v>845.7600000000001</v>
      </c>
      <c r="Q1433" s="837">
        <v>0.8</v>
      </c>
      <c r="R1433" s="832">
        <v>12</v>
      </c>
      <c r="S1433" s="837">
        <v>0.8</v>
      </c>
      <c r="T1433" s="836">
        <v>8</v>
      </c>
      <c r="U1433" s="838">
        <v>0.8</v>
      </c>
    </row>
    <row r="1434" spans="1:21" ht="14.4" customHeight="1" x14ac:dyDescent="0.3">
      <c r="A1434" s="831">
        <v>17</v>
      </c>
      <c r="B1434" s="832" t="s">
        <v>2428</v>
      </c>
      <c r="C1434" s="832" t="s">
        <v>2434</v>
      </c>
      <c r="D1434" s="833" t="s">
        <v>5256</v>
      </c>
      <c r="E1434" s="834" t="s">
        <v>2468</v>
      </c>
      <c r="F1434" s="832" t="s">
        <v>2429</v>
      </c>
      <c r="G1434" s="832" t="s">
        <v>2931</v>
      </c>
      <c r="H1434" s="832" t="s">
        <v>649</v>
      </c>
      <c r="I1434" s="832" t="s">
        <v>2106</v>
      </c>
      <c r="J1434" s="832" t="s">
        <v>2107</v>
      </c>
      <c r="K1434" s="832" t="s">
        <v>2108</v>
      </c>
      <c r="L1434" s="835">
        <v>9.4</v>
      </c>
      <c r="M1434" s="835">
        <v>37.6</v>
      </c>
      <c r="N1434" s="832">
        <v>4</v>
      </c>
      <c r="O1434" s="836">
        <v>2.5</v>
      </c>
      <c r="P1434" s="835">
        <v>37.6</v>
      </c>
      <c r="Q1434" s="837">
        <v>1</v>
      </c>
      <c r="R1434" s="832">
        <v>4</v>
      </c>
      <c r="S1434" s="837">
        <v>1</v>
      </c>
      <c r="T1434" s="836">
        <v>2.5</v>
      </c>
      <c r="U1434" s="838">
        <v>1</v>
      </c>
    </row>
    <row r="1435" spans="1:21" ht="14.4" customHeight="1" x14ac:dyDescent="0.3">
      <c r="A1435" s="831">
        <v>17</v>
      </c>
      <c r="B1435" s="832" t="s">
        <v>2428</v>
      </c>
      <c r="C1435" s="832" t="s">
        <v>2434</v>
      </c>
      <c r="D1435" s="833" t="s">
        <v>5256</v>
      </c>
      <c r="E1435" s="834" t="s">
        <v>2468</v>
      </c>
      <c r="F1435" s="832" t="s">
        <v>2429</v>
      </c>
      <c r="G1435" s="832" t="s">
        <v>2931</v>
      </c>
      <c r="H1435" s="832" t="s">
        <v>596</v>
      </c>
      <c r="I1435" s="832" t="s">
        <v>3303</v>
      </c>
      <c r="J1435" s="832" t="s">
        <v>3156</v>
      </c>
      <c r="K1435" s="832" t="s">
        <v>2110</v>
      </c>
      <c r="L1435" s="835">
        <v>4.7</v>
      </c>
      <c r="M1435" s="835">
        <v>4.7</v>
      </c>
      <c r="N1435" s="832">
        <v>1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17</v>
      </c>
      <c r="B1436" s="832" t="s">
        <v>2428</v>
      </c>
      <c r="C1436" s="832" t="s">
        <v>2434</v>
      </c>
      <c r="D1436" s="833" t="s">
        <v>5256</v>
      </c>
      <c r="E1436" s="834" t="s">
        <v>2468</v>
      </c>
      <c r="F1436" s="832" t="s">
        <v>2429</v>
      </c>
      <c r="G1436" s="832" t="s">
        <v>2931</v>
      </c>
      <c r="H1436" s="832" t="s">
        <v>596</v>
      </c>
      <c r="I1436" s="832" t="s">
        <v>3155</v>
      </c>
      <c r="J1436" s="832" t="s">
        <v>3156</v>
      </c>
      <c r="K1436" s="832" t="s">
        <v>2108</v>
      </c>
      <c r="L1436" s="835">
        <v>9.4</v>
      </c>
      <c r="M1436" s="835">
        <v>37.6</v>
      </c>
      <c r="N1436" s="832">
        <v>4</v>
      </c>
      <c r="O1436" s="836">
        <v>3</v>
      </c>
      <c r="P1436" s="835">
        <v>18.8</v>
      </c>
      <c r="Q1436" s="837">
        <v>0.5</v>
      </c>
      <c r="R1436" s="832">
        <v>2</v>
      </c>
      <c r="S1436" s="837">
        <v>0.5</v>
      </c>
      <c r="T1436" s="836">
        <v>1</v>
      </c>
      <c r="U1436" s="838">
        <v>0.33333333333333331</v>
      </c>
    </row>
    <row r="1437" spans="1:21" ht="14.4" customHeight="1" x14ac:dyDescent="0.3">
      <c r="A1437" s="831">
        <v>17</v>
      </c>
      <c r="B1437" s="832" t="s">
        <v>2428</v>
      </c>
      <c r="C1437" s="832" t="s">
        <v>2434</v>
      </c>
      <c r="D1437" s="833" t="s">
        <v>5256</v>
      </c>
      <c r="E1437" s="834" t="s">
        <v>2468</v>
      </c>
      <c r="F1437" s="832" t="s">
        <v>2429</v>
      </c>
      <c r="G1437" s="832" t="s">
        <v>3304</v>
      </c>
      <c r="H1437" s="832" t="s">
        <v>649</v>
      </c>
      <c r="I1437" s="832" t="s">
        <v>3305</v>
      </c>
      <c r="J1437" s="832" t="s">
        <v>3306</v>
      </c>
      <c r="K1437" s="832" t="s">
        <v>3307</v>
      </c>
      <c r="L1437" s="835">
        <v>188.06</v>
      </c>
      <c r="M1437" s="835">
        <v>10155.24</v>
      </c>
      <c r="N1437" s="832">
        <v>54</v>
      </c>
      <c r="O1437" s="836">
        <v>15</v>
      </c>
      <c r="P1437" s="835">
        <v>3761.2</v>
      </c>
      <c r="Q1437" s="837">
        <v>0.37037037037037035</v>
      </c>
      <c r="R1437" s="832">
        <v>20</v>
      </c>
      <c r="S1437" s="837">
        <v>0.37037037037037035</v>
      </c>
      <c r="T1437" s="836">
        <v>6.5</v>
      </c>
      <c r="U1437" s="838">
        <v>0.43333333333333335</v>
      </c>
    </row>
    <row r="1438" spans="1:21" ht="14.4" customHeight="1" x14ac:dyDescent="0.3">
      <c r="A1438" s="831">
        <v>17</v>
      </c>
      <c r="B1438" s="832" t="s">
        <v>2428</v>
      </c>
      <c r="C1438" s="832" t="s">
        <v>2434</v>
      </c>
      <c r="D1438" s="833" t="s">
        <v>5256</v>
      </c>
      <c r="E1438" s="834" t="s">
        <v>2468</v>
      </c>
      <c r="F1438" s="832" t="s">
        <v>2429</v>
      </c>
      <c r="G1438" s="832" t="s">
        <v>4140</v>
      </c>
      <c r="H1438" s="832" t="s">
        <v>596</v>
      </c>
      <c r="I1438" s="832" t="s">
        <v>4141</v>
      </c>
      <c r="J1438" s="832" t="s">
        <v>4142</v>
      </c>
      <c r="K1438" s="832" t="s">
        <v>4143</v>
      </c>
      <c r="L1438" s="835">
        <v>203.67</v>
      </c>
      <c r="M1438" s="835">
        <v>407.34</v>
      </c>
      <c r="N1438" s="832">
        <v>2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17</v>
      </c>
      <c r="B1439" s="832" t="s">
        <v>2428</v>
      </c>
      <c r="C1439" s="832" t="s">
        <v>2434</v>
      </c>
      <c r="D1439" s="833" t="s">
        <v>5256</v>
      </c>
      <c r="E1439" s="834" t="s">
        <v>2468</v>
      </c>
      <c r="F1439" s="832" t="s">
        <v>2429</v>
      </c>
      <c r="G1439" s="832" t="s">
        <v>2480</v>
      </c>
      <c r="H1439" s="832" t="s">
        <v>596</v>
      </c>
      <c r="I1439" s="832" t="s">
        <v>3964</v>
      </c>
      <c r="J1439" s="832" t="s">
        <v>2482</v>
      </c>
      <c r="K1439" s="832" t="s">
        <v>697</v>
      </c>
      <c r="L1439" s="835">
        <v>58.85</v>
      </c>
      <c r="M1439" s="835">
        <v>176.55</v>
      </c>
      <c r="N1439" s="832">
        <v>3</v>
      </c>
      <c r="O1439" s="836">
        <v>0.5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17</v>
      </c>
      <c r="B1440" s="832" t="s">
        <v>2428</v>
      </c>
      <c r="C1440" s="832" t="s">
        <v>2434</v>
      </c>
      <c r="D1440" s="833" t="s">
        <v>5256</v>
      </c>
      <c r="E1440" s="834" t="s">
        <v>2468</v>
      </c>
      <c r="F1440" s="832" t="s">
        <v>2429</v>
      </c>
      <c r="G1440" s="832" t="s">
        <v>2480</v>
      </c>
      <c r="H1440" s="832" t="s">
        <v>596</v>
      </c>
      <c r="I1440" s="832" t="s">
        <v>3195</v>
      </c>
      <c r="J1440" s="832" t="s">
        <v>2482</v>
      </c>
      <c r="K1440" s="832" t="s">
        <v>1332</v>
      </c>
      <c r="L1440" s="835">
        <v>117.71</v>
      </c>
      <c r="M1440" s="835">
        <v>1059.3899999999999</v>
      </c>
      <c r="N1440" s="832">
        <v>9</v>
      </c>
      <c r="O1440" s="836">
        <v>1.5</v>
      </c>
      <c r="P1440" s="835">
        <v>1059.3899999999999</v>
      </c>
      <c r="Q1440" s="837">
        <v>1</v>
      </c>
      <c r="R1440" s="832">
        <v>9</v>
      </c>
      <c r="S1440" s="837">
        <v>1</v>
      </c>
      <c r="T1440" s="836">
        <v>1.5</v>
      </c>
      <c r="U1440" s="838">
        <v>1</v>
      </c>
    </row>
    <row r="1441" spans="1:21" ht="14.4" customHeight="1" x14ac:dyDescent="0.3">
      <c r="A1441" s="831">
        <v>17</v>
      </c>
      <c r="B1441" s="832" t="s">
        <v>2428</v>
      </c>
      <c r="C1441" s="832" t="s">
        <v>2434</v>
      </c>
      <c r="D1441" s="833" t="s">
        <v>5256</v>
      </c>
      <c r="E1441" s="834" t="s">
        <v>2468</v>
      </c>
      <c r="F1441" s="832" t="s">
        <v>2429</v>
      </c>
      <c r="G1441" s="832" t="s">
        <v>2480</v>
      </c>
      <c r="H1441" s="832" t="s">
        <v>596</v>
      </c>
      <c r="I1441" s="832" t="s">
        <v>4144</v>
      </c>
      <c r="J1441" s="832" t="s">
        <v>4145</v>
      </c>
      <c r="K1441" s="832" t="s">
        <v>697</v>
      </c>
      <c r="L1441" s="835">
        <v>46.6</v>
      </c>
      <c r="M1441" s="835">
        <v>139.80000000000001</v>
      </c>
      <c r="N1441" s="832">
        <v>3</v>
      </c>
      <c r="O1441" s="836">
        <v>0.5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17</v>
      </c>
      <c r="B1442" s="832" t="s">
        <v>2428</v>
      </c>
      <c r="C1442" s="832" t="s">
        <v>2434</v>
      </c>
      <c r="D1442" s="833" t="s">
        <v>5256</v>
      </c>
      <c r="E1442" s="834" t="s">
        <v>2468</v>
      </c>
      <c r="F1442" s="832" t="s">
        <v>2429</v>
      </c>
      <c r="G1442" s="832" t="s">
        <v>2496</v>
      </c>
      <c r="H1442" s="832" t="s">
        <v>596</v>
      </c>
      <c r="I1442" s="832" t="s">
        <v>2497</v>
      </c>
      <c r="J1442" s="832" t="s">
        <v>2498</v>
      </c>
      <c r="K1442" s="832" t="s">
        <v>2499</v>
      </c>
      <c r="L1442" s="835">
        <v>55.95</v>
      </c>
      <c r="M1442" s="835">
        <v>559.5</v>
      </c>
      <c r="N1442" s="832">
        <v>10</v>
      </c>
      <c r="O1442" s="836">
        <v>0.5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17</v>
      </c>
      <c r="B1443" s="832" t="s">
        <v>2428</v>
      </c>
      <c r="C1443" s="832" t="s">
        <v>2434</v>
      </c>
      <c r="D1443" s="833" t="s">
        <v>5256</v>
      </c>
      <c r="E1443" s="834" t="s">
        <v>2468</v>
      </c>
      <c r="F1443" s="832" t="s">
        <v>2429</v>
      </c>
      <c r="G1443" s="832" t="s">
        <v>2500</v>
      </c>
      <c r="H1443" s="832" t="s">
        <v>596</v>
      </c>
      <c r="I1443" s="832" t="s">
        <v>4146</v>
      </c>
      <c r="J1443" s="832" t="s">
        <v>1472</v>
      </c>
      <c r="K1443" s="832" t="s">
        <v>1476</v>
      </c>
      <c r="L1443" s="835">
        <v>86.5</v>
      </c>
      <c r="M1443" s="835">
        <v>86.5</v>
      </c>
      <c r="N1443" s="832">
        <v>1</v>
      </c>
      <c r="O1443" s="836">
        <v>1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17</v>
      </c>
      <c r="B1444" s="832" t="s">
        <v>2428</v>
      </c>
      <c r="C1444" s="832" t="s">
        <v>2434</v>
      </c>
      <c r="D1444" s="833" t="s">
        <v>5256</v>
      </c>
      <c r="E1444" s="834" t="s">
        <v>2468</v>
      </c>
      <c r="F1444" s="832" t="s">
        <v>2429</v>
      </c>
      <c r="G1444" s="832" t="s">
        <v>2500</v>
      </c>
      <c r="H1444" s="832" t="s">
        <v>596</v>
      </c>
      <c r="I1444" s="832" t="s">
        <v>4147</v>
      </c>
      <c r="J1444" s="832" t="s">
        <v>4148</v>
      </c>
      <c r="K1444" s="832" t="s">
        <v>1473</v>
      </c>
      <c r="L1444" s="835">
        <v>103.8</v>
      </c>
      <c r="M1444" s="835">
        <v>415.2</v>
      </c>
      <c r="N1444" s="832">
        <v>4</v>
      </c>
      <c r="O1444" s="836">
        <v>1</v>
      </c>
      <c r="P1444" s="835">
        <v>311.39999999999998</v>
      </c>
      <c r="Q1444" s="837">
        <v>0.75</v>
      </c>
      <c r="R1444" s="832">
        <v>3</v>
      </c>
      <c r="S1444" s="837">
        <v>0.75</v>
      </c>
      <c r="T1444" s="836">
        <v>0.5</v>
      </c>
      <c r="U1444" s="838">
        <v>0.5</v>
      </c>
    </row>
    <row r="1445" spans="1:21" ht="14.4" customHeight="1" x14ac:dyDescent="0.3">
      <c r="A1445" s="831">
        <v>17</v>
      </c>
      <c r="B1445" s="832" t="s">
        <v>2428</v>
      </c>
      <c r="C1445" s="832" t="s">
        <v>2434</v>
      </c>
      <c r="D1445" s="833" t="s">
        <v>5256</v>
      </c>
      <c r="E1445" s="834" t="s">
        <v>2468</v>
      </c>
      <c r="F1445" s="832" t="s">
        <v>2429</v>
      </c>
      <c r="G1445" s="832" t="s">
        <v>2500</v>
      </c>
      <c r="H1445" s="832" t="s">
        <v>596</v>
      </c>
      <c r="I1445" s="832" t="s">
        <v>4149</v>
      </c>
      <c r="J1445" s="832" t="s">
        <v>4150</v>
      </c>
      <c r="K1445" s="832" t="s">
        <v>1476</v>
      </c>
      <c r="L1445" s="835">
        <v>86.5</v>
      </c>
      <c r="M1445" s="835">
        <v>86.5</v>
      </c>
      <c r="N1445" s="832">
        <v>1</v>
      </c>
      <c r="O1445" s="836">
        <v>1</v>
      </c>
      <c r="P1445" s="835">
        <v>86.5</v>
      </c>
      <c r="Q1445" s="837">
        <v>1</v>
      </c>
      <c r="R1445" s="832">
        <v>1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17</v>
      </c>
      <c r="B1446" s="832" t="s">
        <v>2428</v>
      </c>
      <c r="C1446" s="832" t="s">
        <v>2434</v>
      </c>
      <c r="D1446" s="833" t="s">
        <v>5256</v>
      </c>
      <c r="E1446" s="834" t="s">
        <v>2468</v>
      </c>
      <c r="F1446" s="832" t="s">
        <v>2429</v>
      </c>
      <c r="G1446" s="832" t="s">
        <v>2500</v>
      </c>
      <c r="H1446" s="832" t="s">
        <v>649</v>
      </c>
      <c r="I1446" s="832" t="s">
        <v>2325</v>
      </c>
      <c r="J1446" s="832" t="s">
        <v>1475</v>
      </c>
      <c r="K1446" s="832" t="s">
        <v>1476</v>
      </c>
      <c r="L1446" s="835">
        <v>86.5</v>
      </c>
      <c r="M1446" s="835">
        <v>86.5</v>
      </c>
      <c r="N1446" s="832">
        <v>1</v>
      </c>
      <c r="O1446" s="836">
        <v>1</v>
      </c>
      <c r="P1446" s="835">
        <v>86.5</v>
      </c>
      <c r="Q1446" s="837">
        <v>1</v>
      </c>
      <c r="R1446" s="832">
        <v>1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17</v>
      </c>
      <c r="B1447" s="832" t="s">
        <v>2428</v>
      </c>
      <c r="C1447" s="832" t="s">
        <v>2434</v>
      </c>
      <c r="D1447" s="833" t="s">
        <v>5256</v>
      </c>
      <c r="E1447" s="834" t="s">
        <v>2468</v>
      </c>
      <c r="F1447" s="832" t="s">
        <v>2429</v>
      </c>
      <c r="G1447" s="832" t="s">
        <v>2933</v>
      </c>
      <c r="H1447" s="832" t="s">
        <v>596</v>
      </c>
      <c r="I1447" s="832" t="s">
        <v>2934</v>
      </c>
      <c r="J1447" s="832" t="s">
        <v>2935</v>
      </c>
      <c r="K1447" s="832" t="s">
        <v>2936</v>
      </c>
      <c r="L1447" s="835">
        <v>0</v>
      </c>
      <c r="M1447" s="835">
        <v>0</v>
      </c>
      <c r="N1447" s="832">
        <v>2</v>
      </c>
      <c r="O1447" s="836"/>
      <c r="P1447" s="835"/>
      <c r="Q1447" s="837"/>
      <c r="R1447" s="832"/>
      <c r="S1447" s="837">
        <v>0</v>
      </c>
      <c r="T1447" s="836"/>
      <c r="U1447" s="838"/>
    </row>
    <row r="1448" spans="1:21" ht="14.4" customHeight="1" x14ac:dyDescent="0.3">
      <c r="A1448" s="831">
        <v>17</v>
      </c>
      <c r="B1448" s="832" t="s">
        <v>2428</v>
      </c>
      <c r="C1448" s="832" t="s">
        <v>2434</v>
      </c>
      <c r="D1448" s="833" t="s">
        <v>5256</v>
      </c>
      <c r="E1448" s="834" t="s">
        <v>2468</v>
      </c>
      <c r="F1448" s="832" t="s">
        <v>2429</v>
      </c>
      <c r="G1448" s="832" t="s">
        <v>2933</v>
      </c>
      <c r="H1448" s="832" t="s">
        <v>596</v>
      </c>
      <c r="I1448" s="832" t="s">
        <v>3623</v>
      </c>
      <c r="J1448" s="832" t="s">
        <v>2935</v>
      </c>
      <c r="K1448" s="832" t="s">
        <v>853</v>
      </c>
      <c r="L1448" s="835">
        <v>0</v>
      </c>
      <c r="M1448" s="835">
        <v>0</v>
      </c>
      <c r="N1448" s="832">
        <v>2</v>
      </c>
      <c r="O1448" s="836">
        <v>1</v>
      </c>
      <c r="P1448" s="835">
        <v>0</v>
      </c>
      <c r="Q1448" s="837"/>
      <c r="R1448" s="832">
        <v>2</v>
      </c>
      <c r="S1448" s="837">
        <v>1</v>
      </c>
      <c r="T1448" s="836">
        <v>1</v>
      </c>
      <c r="U1448" s="838">
        <v>1</v>
      </c>
    </row>
    <row r="1449" spans="1:21" ht="14.4" customHeight="1" x14ac:dyDescent="0.3">
      <c r="A1449" s="831">
        <v>17</v>
      </c>
      <c r="B1449" s="832" t="s">
        <v>2428</v>
      </c>
      <c r="C1449" s="832" t="s">
        <v>2434</v>
      </c>
      <c r="D1449" s="833" t="s">
        <v>5256</v>
      </c>
      <c r="E1449" s="834" t="s">
        <v>2468</v>
      </c>
      <c r="F1449" s="832" t="s">
        <v>2429</v>
      </c>
      <c r="G1449" s="832" t="s">
        <v>4151</v>
      </c>
      <c r="H1449" s="832" t="s">
        <v>596</v>
      </c>
      <c r="I1449" s="832" t="s">
        <v>4152</v>
      </c>
      <c r="J1449" s="832" t="s">
        <v>4153</v>
      </c>
      <c r="K1449" s="832" t="s">
        <v>3220</v>
      </c>
      <c r="L1449" s="835">
        <v>238.72</v>
      </c>
      <c r="M1449" s="835">
        <v>238.72</v>
      </c>
      <c r="N1449" s="832">
        <v>1</v>
      </c>
      <c r="O1449" s="836">
        <v>1</v>
      </c>
      <c r="P1449" s="835">
        <v>238.72</v>
      </c>
      <c r="Q1449" s="837">
        <v>1</v>
      </c>
      <c r="R1449" s="832">
        <v>1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17</v>
      </c>
      <c r="B1450" s="832" t="s">
        <v>2428</v>
      </c>
      <c r="C1450" s="832" t="s">
        <v>2434</v>
      </c>
      <c r="D1450" s="833" t="s">
        <v>5256</v>
      </c>
      <c r="E1450" s="834" t="s">
        <v>2468</v>
      </c>
      <c r="F1450" s="832" t="s">
        <v>2429</v>
      </c>
      <c r="G1450" s="832" t="s">
        <v>2509</v>
      </c>
      <c r="H1450" s="832" t="s">
        <v>596</v>
      </c>
      <c r="I1450" s="832" t="s">
        <v>3631</v>
      </c>
      <c r="J1450" s="832" t="s">
        <v>2511</v>
      </c>
      <c r="K1450" s="832" t="s">
        <v>3632</v>
      </c>
      <c r="L1450" s="835">
        <v>0</v>
      </c>
      <c r="M1450" s="835">
        <v>0</v>
      </c>
      <c r="N1450" s="832">
        <v>3</v>
      </c>
      <c r="O1450" s="836">
        <v>0.5</v>
      </c>
      <c r="P1450" s="835">
        <v>0</v>
      </c>
      <c r="Q1450" s="837"/>
      <c r="R1450" s="832">
        <v>3</v>
      </c>
      <c r="S1450" s="837">
        <v>1</v>
      </c>
      <c r="T1450" s="836">
        <v>0.5</v>
      </c>
      <c r="U1450" s="838">
        <v>1</v>
      </c>
    </row>
    <row r="1451" spans="1:21" ht="14.4" customHeight="1" x14ac:dyDescent="0.3">
      <c r="A1451" s="831">
        <v>17</v>
      </c>
      <c r="B1451" s="832" t="s">
        <v>2428</v>
      </c>
      <c r="C1451" s="832" t="s">
        <v>2434</v>
      </c>
      <c r="D1451" s="833" t="s">
        <v>5256</v>
      </c>
      <c r="E1451" s="834" t="s">
        <v>2468</v>
      </c>
      <c r="F1451" s="832" t="s">
        <v>2429</v>
      </c>
      <c r="G1451" s="832" t="s">
        <v>2513</v>
      </c>
      <c r="H1451" s="832" t="s">
        <v>649</v>
      </c>
      <c r="I1451" s="832" t="s">
        <v>3312</v>
      </c>
      <c r="J1451" s="832" t="s">
        <v>1331</v>
      </c>
      <c r="K1451" s="832" t="s">
        <v>1332</v>
      </c>
      <c r="L1451" s="835">
        <v>132</v>
      </c>
      <c r="M1451" s="835">
        <v>396</v>
      </c>
      <c r="N1451" s="832">
        <v>3</v>
      </c>
      <c r="O1451" s="836">
        <v>0.5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17</v>
      </c>
      <c r="B1452" s="832" t="s">
        <v>2428</v>
      </c>
      <c r="C1452" s="832" t="s">
        <v>2434</v>
      </c>
      <c r="D1452" s="833" t="s">
        <v>5256</v>
      </c>
      <c r="E1452" s="834" t="s">
        <v>2468</v>
      </c>
      <c r="F1452" s="832" t="s">
        <v>2429</v>
      </c>
      <c r="G1452" s="832" t="s">
        <v>2513</v>
      </c>
      <c r="H1452" s="832" t="s">
        <v>596</v>
      </c>
      <c r="I1452" s="832" t="s">
        <v>4154</v>
      </c>
      <c r="J1452" s="832" t="s">
        <v>4155</v>
      </c>
      <c r="K1452" s="832" t="s">
        <v>2225</v>
      </c>
      <c r="L1452" s="835">
        <v>61.59</v>
      </c>
      <c r="M1452" s="835">
        <v>184.77</v>
      </c>
      <c r="N1452" s="832">
        <v>3</v>
      </c>
      <c r="O1452" s="836">
        <v>0.5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17</v>
      </c>
      <c r="B1453" s="832" t="s">
        <v>2428</v>
      </c>
      <c r="C1453" s="832" t="s">
        <v>2434</v>
      </c>
      <c r="D1453" s="833" t="s">
        <v>5256</v>
      </c>
      <c r="E1453" s="834" t="s">
        <v>2468</v>
      </c>
      <c r="F1453" s="832" t="s">
        <v>2429</v>
      </c>
      <c r="G1453" s="832" t="s">
        <v>2513</v>
      </c>
      <c r="H1453" s="832" t="s">
        <v>596</v>
      </c>
      <c r="I1453" s="832" t="s">
        <v>3968</v>
      </c>
      <c r="J1453" s="832" t="s">
        <v>3969</v>
      </c>
      <c r="K1453" s="832" t="s">
        <v>1332</v>
      </c>
      <c r="L1453" s="835">
        <v>132</v>
      </c>
      <c r="M1453" s="835">
        <v>792</v>
      </c>
      <c r="N1453" s="832">
        <v>6</v>
      </c>
      <c r="O1453" s="836">
        <v>1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17</v>
      </c>
      <c r="B1454" s="832" t="s">
        <v>2428</v>
      </c>
      <c r="C1454" s="832" t="s">
        <v>2434</v>
      </c>
      <c r="D1454" s="833" t="s">
        <v>5256</v>
      </c>
      <c r="E1454" s="834" t="s">
        <v>2468</v>
      </c>
      <c r="F1454" s="832" t="s">
        <v>2429</v>
      </c>
      <c r="G1454" s="832" t="s">
        <v>2515</v>
      </c>
      <c r="H1454" s="832" t="s">
        <v>596</v>
      </c>
      <c r="I1454" s="832" t="s">
        <v>2521</v>
      </c>
      <c r="J1454" s="832" t="s">
        <v>2517</v>
      </c>
      <c r="K1454" s="832" t="s">
        <v>2522</v>
      </c>
      <c r="L1454" s="835">
        <v>1544.99</v>
      </c>
      <c r="M1454" s="835">
        <v>4634.97</v>
      </c>
      <c r="N1454" s="832">
        <v>3</v>
      </c>
      <c r="O1454" s="836">
        <v>0.5</v>
      </c>
      <c r="P1454" s="835">
        <v>4634.97</v>
      </c>
      <c r="Q1454" s="837">
        <v>1</v>
      </c>
      <c r="R1454" s="832">
        <v>3</v>
      </c>
      <c r="S1454" s="837">
        <v>1</v>
      </c>
      <c r="T1454" s="836">
        <v>0.5</v>
      </c>
      <c r="U1454" s="838">
        <v>1</v>
      </c>
    </row>
    <row r="1455" spans="1:21" ht="14.4" customHeight="1" x14ac:dyDescent="0.3">
      <c r="A1455" s="831">
        <v>17</v>
      </c>
      <c r="B1455" s="832" t="s">
        <v>2428</v>
      </c>
      <c r="C1455" s="832" t="s">
        <v>2434</v>
      </c>
      <c r="D1455" s="833" t="s">
        <v>5256</v>
      </c>
      <c r="E1455" s="834" t="s">
        <v>2468</v>
      </c>
      <c r="F1455" s="832" t="s">
        <v>2429</v>
      </c>
      <c r="G1455" s="832" t="s">
        <v>2527</v>
      </c>
      <c r="H1455" s="832" t="s">
        <v>596</v>
      </c>
      <c r="I1455" s="832" t="s">
        <v>2528</v>
      </c>
      <c r="J1455" s="832" t="s">
        <v>2529</v>
      </c>
      <c r="K1455" s="832" t="s">
        <v>2530</v>
      </c>
      <c r="L1455" s="835">
        <v>176.32</v>
      </c>
      <c r="M1455" s="835">
        <v>176.32</v>
      </c>
      <c r="N1455" s="832">
        <v>1</v>
      </c>
      <c r="O1455" s="836">
        <v>0.5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17</v>
      </c>
      <c r="B1456" s="832" t="s">
        <v>2428</v>
      </c>
      <c r="C1456" s="832" t="s">
        <v>2434</v>
      </c>
      <c r="D1456" s="833" t="s">
        <v>5256</v>
      </c>
      <c r="E1456" s="834" t="s">
        <v>2468</v>
      </c>
      <c r="F1456" s="832" t="s">
        <v>2429</v>
      </c>
      <c r="G1456" s="832" t="s">
        <v>2531</v>
      </c>
      <c r="H1456" s="832" t="s">
        <v>596</v>
      </c>
      <c r="I1456" s="832" t="s">
        <v>3315</v>
      </c>
      <c r="J1456" s="832" t="s">
        <v>727</v>
      </c>
      <c r="K1456" s="832" t="s">
        <v>2998</v>
      </c>
      <c r="L1456" s="835">
        <v>37.61</v>
      </c>
      <c r="M1456" s="835">
        <v>37.61</v>
      </c>
      <c r="N1456" s="832">
        <v>1</v>
      </c>
      <c r="O1456" s="836">
        <v>1</v>
      </c>
      <c r="P1456" s="835">
        <v>37.61</v>
      </c>
      <c r="Q1456" s="837">
        <v>1</v>
      </c>
      <c r="R1456" s="832">
        <v>1</v>
      </c>
      <c r="S1456" s="837">
        <v>1</v>
      </c>
      <c r="T1456" s="836">
        <v>1</v>
      </c>
      <c r="U1456" s="838">
        <v>1</v>
      </c>
    </row>
    <row r="1457" spans="1:21" ht="14.4" customHeight="1" x14ac:dyDescent="0.3">
      <c r="A1457" s="831">
        <v>17</v>
      </c>
      <c r="B1457" s="832" t="s">
        <v>2428</v>
      </c>
      <c r="C1457" s="832" t="s">
        <v>2434</v>
      </c>
      <c r="D1457" s="833" t="s">
        <v>5256</v>
      </c>
      <c r="E1457" s="834" t="s">
        <v>2468</v>
      </c>
      <c r="F1457" s="832" t="s">
        <v>2429</v>
      </c>
      <c r="G1457" s="832" t="s">
        <v>2539</v>
      </c>
      <c r="H1457" s="832" t="s">
        <v>596</v>
      </c>
      <c r="I1457" s="832" t="s">
        <v>2551</v>
      </c>
      <c r="J1457" s="832" t="s">
        <v>1664</v>
      </c>
      <c r="K1457" s="832" t="s">
        <v>2552</v>
      </c>
      <c r="L1457" s="835">
        <v>117.47</v>
      </c>
      <c r="M1457" s="835">
        <v>587.35</v>
      </c>
      <c r="N1457" s="832">
        <v>5</v>
      </c>
      <c r="O1457" s="836">
        <v>3</v>
      </c>
      <c r="P1457" s="835">
        <v>469.88</v>
      </c>
      <c r="Q1457" s="837">
        <v>0.79999999999999993</v>
      </c>
      <c r="R1457" s="832">
        <v>4</v>
      </c>
      <c r="S1457" s="837">
        <v>0.8</v>
      </c>
      <c r="T1457" s="836">
        <v>2</v>
      </c>
      <c r="U1457" s="838">
        <v>0.66666666666666663</v>
      </c>
    </row>
    <row r="1458" spans="1:21" ht="14.4" customHeight="1" x14ac:dyDescent="0.3">
      <c r="A1458" s="831">
        <v>17</v>
      </c>
      <c r="B1458" s="832" t="s">
        <v>2428</v>
      </c>
      <c r="C1458" s="832" t="s">
        <v>2434</v>
      </c>
      <c r="D1458" s="833" t="s">
        <v>5256</v>
      </c>
      <c r="E1458" s="834" t="s">
        <v>2468</v>
      </c>
      <c r="F1458" s="832" t="s">
        <v>2429</v>
      </c>
      <c r="G1458" s="832" t="s">
        <v>2539</v>
      </c>
      <c r="H1458" s="832" t="s">
        <v>596</v>
      </c>
      <c r="I1458" s="832" t="s">
        <v>3316</v>
      </c>
      <c r="J1458" s="832" t="s">
        <v>2946</v>
      </c>
      <c r="K1458" s="832" t="s">
        <v>3317</v>
      </c>
      <c r="L1458" s="835">
        <v>58.74</v>
      </c>
      <c r="M1458" s="835">
        <v>234.96</v>
      </c>
      <c r="N1458" s="832">
        <v>4</v>
      </c>
      <c r="O1458" s="836">
        <v>3</v>
      </c>
      <c r="P1458" s="835">
        <v>58.74</v>
      </c>
      <c r="Q1458" s="837">
        <v>0.25</v>
      </c>
      <c r="R1458" s="832">
        <v>1</v>
      </c>
      <c r="S1458" s="837">
        <v>0.25</v>
      </c>
      <c r="T1458" s="836">
        <v>1</v>
      </c>
      <c r="U1458" s="838">
        <v>0.33333333333333331</v>
      </c>
    </row>
    <row r="1459" spans="1:21" ht="14.4" customHeight="1" x14ac:dyDescent="0.3">
      <c r="A1459" s="831">
        <v>17</v>
      </c>
      <c r="B1459" s="832" t="s">
        <v>2428</v>
      </c>
      <c r="C1459" s="832" t="s">
        <v>2434</v>
      </c>
      <c r="D1459" s="833" t="s">
        <v>5256</v>
      </c>
      <c r="E1459" s="834" t="s">
        <v>2468</v>
      </c>
      <c r="F1459" s="832" t="s">
        <v>2429</v>
      </c>
      <c r="G1459" s="832" t="s">
        <v>2539</v>
      </c>
      <c r="H1459" s="832" t="s">
        <v>596</v>
      </c>
      <c r="I1459" s="832" t="s">
        <v>4156</v>
      </c>
      <c r="J1459" s="832" t="s">
        <v>4157</v>
      </c>
      <c r="K1459" s="832" t="s">
        <v>4158</v>
      </c>
      <c r="L1459" s="835">
        <v>23.49</v>
      </c>
      <c r="M1459" s="835">
        <v>23.49</v>
      </c>
      <c r="N1459" s="832">
        <v>1</v>
      </c>
      <c r="O1459" s="836">
        <v>1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17</v>
      </c>
      <c r="B1460" s="832" t="s">
        <v>2428</v>
      </c>
      <c r="C1460" s="832" t="s">
        <v>2434</v>
      </c>
      <c r="D1460" s="833" t="s">
        <v>5256</v>
      </c>
      <c r="E1460" s="834" t="s">
        <v>2468</v>
      </c>
      <c r="F1460" s="832" t="s">
        <v>2429</v>
      </c>
      <c r="G1460" s="832" t="s">
        <v>3323</v>
      </c>
      <c r="H1460" s="832" t="s">
        <v>596</v>
      </c>
      <c r="I1460" s="832" t="s">
        <v>3324</v>
      </c>
      <c r="J1460" s="832" t="s">
        <v>888</v>
      </c>
      <c r="K1460" s="832" t="s">
        <v>697</v>
      </c>
      <c r="L1460" s="835">
        <v>0</v>
      </c>
      <c r="M1460" s="835">
        <v>0</v>
      </c>
      <c r="N1460" s="832">
        <v>17</v>
      </c>
      <c r="O1460" s="836">
        <v>3</v>
      </c>
      <c r="P1460" s="835">
        <v>0</v>
      </c>
      <c r="Q1460" s="837"/>
      <c r="R1460" s="832">
        <v>4</v>
      </c>
      <c r="S1460" s="837">
        <v>0.23529411764705882</v>
      </c>
      <c r="T1460" s="836">
        <v>0.5</v>
      </c>
      <c r="U1460" s="838">
        <v>0.16666666666666666</v>
      </c>
    </row>
    <row r="1461" spans="1:21" ht="14.4" customHeight="1" x14ac:dyDescent="0.3">
      <c r="A1461" s="831">
        <v>17</v>
      </c>
      <c r="B1461" s="832" t="s">
        <v>2428</v>
      </c>
      <c r="C1461" s="832" t="s">
        <v>2434</v>
      </c>
      <c r="D1461" s="833" t="s">
        <v>5256</v>
      </c>
      <c r="E1461" s="834" t="s">
        <v>2468</v>
      </c>
      <c r="F1461" s="832" t="s">
        <v>2429</v>
      </c>
      <c r="G1461" s="832" t="s">
        <v>2560</v>
      </c>
      <c r="H1461" s="832" t="s">
        <v>596</v>
      </c>
      <c r="I1461" s="832" t="s">
        <v>3970</v>
      </c>
      <c r="J1461" s="832" t="s">
        <v>2562</v>
      </c>
      <c r="K1461" s="832" t="s">
        <v>2225</v>
      </c>
      <c r="L1461" s="835">
        <v>528.44000000000005</v>
      </c>
      <c r="M1461" s="835">
        <v>10568.800000000003</v>
      </c>
      <c r="N1461" s="832">
        <v>20</v>
      </c>
      <c r="O1461" s="836">
        <v>6</v>
      </c>
      <c r="P1461" s="835">
        <v>5812.8400000000011</v>
      </c>
      <c r="Q1461" s="837">
        <v>0.54999999999999993</v>
      </c>
      <c r="R1461" s="832">
        <v>11</v>
      </c>
      <c r="S1461" s="837">
        <v>0.55000000000000004</v>
      </c>
      <c r="T1461" s="836">
        <v>3.5</v>
      </c>
      <c r="U1461" s="838">
        <v>0.58333333333333337</v>
      </c>
    </row>
    <row r="1462" spans="1:21" ht="14.4" customHeight="1" x14ac:dyDescent="0.3">
      <c r="A1462" s="831">
        <v>17</v>
      </c>
      <c r="B1462" s="832" t="s">
        <v>2428</v>
      </c>
      <c r="C1462" s="832" t="s">
        <v>2434</v>
      </c>
      <c r="D1462" s="833" t="s">
        <v>5256</v>
      </c>
      <c r="E1462" s="834" t="s">
        <v>2468</v>
      </c>
      <c r="F1462" s="832" t="s">
        <v>2429</v>
      </c>
      <c r="G1462" s="832" t="s">
        <v>2560</v>
      </c>
      <c r="H1462" s="832" t="s">
        <v>596</v>
      </c>
      <c r="I1462" s="832" t="s">
        <v>4159</v>
      </c>
      <c r="J1462" s="832" t="s">
        <v>2562</v>
      </c>
      <c r="K1462" s="832" t="s">
        <v>2371</v>
      </c>
      <c r="L1462" s="835">
        <v>264.23</v>
      </c>
      <c r="M1462" s="835">
        <v>2642.3</v>
      </c>
      <c r="N1462" s="832">
        <v>10</v>
      </c>
      <c r="O1462" s="836">
        <v>2</v>
      </c>
      <c r="P1462" s="835">
        <v>1849.6100000000001</v>
      </c>
      <c r="Q1462" s="837">
        <v>0.7</v>
      </c>
      <c r="R1462" s="832">
        <v>7</v>
      </c>
      <c r="S1462" s="837">
        <v>0.7</v>
      </c>
      <c r="T1462" s="836">
        <v>1.5</v>
      </c>
      <c r="U1462" s="838">
        <v>0.75</v>
      </c>
    </row>
    <row r="1463" spans="1:21" ht="14.4" customHeight="1" x14ac:dyDescent="0.3">
      <c r="A1463" s="831">
        <v>17</v>
      </c>
      <c r="B1463" s="832" t="s">
        <v>2428</v>
      </c>
      <c r="C1463" s="832" t="s">
        <v>2434</v>
      </c>
      <c r="D1463" s="833" t="s">
        <v>5256</v>
      </c>
      <c r="E1463" s="834" t="s">
        <v>2468</v>
      </c>
      <c r="F1463" s="832" t="s">
        <v>2429</v>
      </c>
      <c r="G1463" s="832" t="s">
        <v>2560</v>
      </c>
      <c r="H1463" s="832" t="s">
        <v>596</v>
      </c>
      <c r="I1463" s="832" t="s">
        <v>4160</v>
      </c>
      <c r="J1463" s="832" t="s">
        <v>3326</v>
      </c>
      <c r="K1463" s="832" t="s">
        <v>2371</v>
      </c>
      <c r="L1463" s="835">
        <v>264.23</v>
      </c>
      <c r="M1463" s="835">
        <v>3170.76</v>
      </c>
      <c r="N1463" s="832">
        <v>12</v>
      </c>
      <c r="O1463" s="836">
        <v>4</v>
      </c>
      <c r="P1463" s="835">
        <v>1849.6100000000001</v>
      </c>
      <c r="Q1463" s="837">
        <v>0.58333333333333337</v>
      </c>
      <c r="R1463" s="832">
        <v>7</v>
      </c>
      <c r="S1463" s="837">
        <v>0.58333333333333337</v>
      </c>
      <c r="T1463" s="836">
        <v>2.5</v>
      </c>
      <c r="U1463" s="838">
        <v>0.625</v>
      </c>
    </row>
    <row r="1464" spans="1:21" ht="14.4" customHeight="1" x14ac:dyDescent="0.3">
      <c r="A1464" s="831">
        <v>17</v>
      </c>
      <c r="B1464" s="832" t="s">
        <v>2428</v>
      </c>
      <c r="C1464" s="832" t="s">
        <v>2434</v>
      </c>
      <c r="D1464" s="833" t="s">
        <v>5256</v>
      </c>
      <c r="E1464" s="834" t="s">
        <v>2468</v>
      </c>
      <c r="F1464" s="832" t="s">
        <v>2429</v>
      </c>
      <c r="G1464" s="832" t="s">
        <v>2560</v>
      </c>
      <c r="H1464" s="832" t="s">
        <v>649</v>
      </c>
      <c r="I1464" s="832" t="s">
        <v>2373</v>
      </c>
      <c r="J1464" s="832" t="s">
        <v>2374</v>
      </c>
      <c r="K1464" s="832" t="s">
        <v>2371</v>
      </c>
      <c r="L1464" s="835">
        <v>264.23</v>
      </c>
      <c r="M1464" s="835">
        <v>1321.15</v>
      </c>
      <c r="N1464" s="832">
        <v>5</v>
      </c>
      <c r="O1464" s="836">
        <v>1.5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17</v>
      </c>
      <c r="B1465" s="832" t="s">
        <v>2428</v>
      </c>
      <c r="C1465" s="832" t="s">
        <v>2434</v>
      </c>
      <c r="D1465" s="833" t="s">
        <v>5256</v>
      </c>
      <c r="E1465" s="834" t="s">
        <v>2468</v>
      </c>
      <c r="F1465" s="832" t="s">
        <v>2429</v>
      </c>
      <c r="G1465" s="832" t="s">
        <v>2560</v>
      </c>
      <c r="H1465" s="832" t="s">
        <v>596</v>
      </c>
      <c r="I1465" s="832" t="s">
        <v>4161</v>
      </c>
      <c r="J1465" s="832" t="s">
        <v>2374</v>
      </c>
      <c r="K1465" s="832" t="s">
        <v>2225</v>
      </c>
      <c r="L1465" s="835">
        <v>528.44000000000005</v>
      </c>
      <c r="M1465" s="835">
        <v>3170.6400000000003</v>
      </c>
      <c r="N1465" s="832">
        <v>6</v>
      </c>
      <c r="O1465" s="836">
        <v>1.5</v>
      </c>
      <c r="P1465" s="835">
        <v>3170.6400000000003</v>
      </c>
      <c r="Q1465" s="837">
        <v>1</v>
      </c>
      <c r="R1465" s="832">
        <v>6</v>
      </c>
      <c r="S1465" s="837">
        <v>1</v>
      </c>
      <c r="T1465" s="836">
        <v>1.5</v>
      </c>
      <c r="U1465" s="838">
        <v>1</v>
      </c>
    </row>
    <row r="1466" spans="1:21" ht="14.4" customHeight="1" x14ac:dyDescent="0.3">
      <c r="A1466" s="831">
        <v>17</v>
      </c>
      <c r="B1466" s="832" t="s">
        <v>2428</v>
      </c>
      <c r="C1466" s="832" t="s">
        <v>2434</v>
      </c>
      <c r="D1466" s="833" t="s">
        <v>5256</v>
      </c>
      <c r="E1466" s="834" t="s">
        <v>2468</v>
      </c>
      <c r="F1466" s="832" t="s">
        <v>2429</v>
      </c>
      <c r="G1466" s="832" t="s">
        <v>2560</v>
      </c>
      <c r="H1466" s="832" t="s">
        <v>596</v>
      </c>
      <c r="I1466" s="832" t="s">
        <v>4162</v>
      </c>
      <c r="J1466" s="832" t="s">
        <v>4163</v>
      </c>
      <c r="K1466" s="832" t="s">
        <v>2225</v>
      </c>
      <c r="L1466" s="835">
        <v>528.44000000000005</v>
      </c>
      <c r="M1466" s="835">
        <v>3170.6400000000003</v>
      </c>
      <c r="N1466" s="832">
        <v>6</v>
      </c>
      <c r="O1466" s="836">
        <v>1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17</v>
      </c>
      <c r="B1467" s="832" t="s">
        <v>2428</v>
      </c>
      <c r="C1467" s="832" t="s">
        <v>2434</v>
      </c>
      <c r="D1467" s="833" t="s">
        <v>5256</v>
      </c>
      <c r="E1467" s="834" t="s">
        <v>2468</v>
      </c>
      <c r="F1467" s="832" t="s">
        <v>2429</v>
      </c>
      <c r="G1467" s="832" t="s">
        <v>2560</v>
      </c>
      <c r="H1467" s="832" t="s">
        <v>596</v>
      </c>
      <c r="I1467" s="832" t="s">
        <v>4164</v>
      </c>
      <c r="J1467" s="832" t="s">
        <v>4165</v>
      </c>
      <c r="K1467" s="832" t="s">
        <v>2225</v>
      </c>
      <c r="L1467" s="835">
        <v>528.44000000000005</v>
      </c>
      <c r="M1467" s="835">
        <v>3170.6400000000003</v>
      </c>
      <c r="N1467" s="832">
        <v>6</v>
      </c>
      <c r="O1467" s="836">
        <v>1.5</v>
      </c>
      <c r="P1467" s="835">
        <v>3170.6400000000003</v>
      </c>
      <c r="Q1467" s="837">
        <v>1</v>
      </c>
      <c r="R1467" s="832">
        <v>6</v>
      </c>
      <c r="S1467" s="837">
        <v>1</v>
      </c>
      <c r="T1467" s="836">
        <v>1.5</v>
      </c>
      <c r="U1467" s="838">
        <v>1</v>
      </c>
    </row>
    <row r="1468" spans="1:21" ht="14.4" customHeight="1" x14ac:dyDescent="0.3">
      <c r="A1468" s="831">
        <v>17</v>
      </c>
      <c r="B1468" s="832" t="s">
        <v>2428</v>
      </c>
      <c r="C1468" s="832" t="s">
        <v>2434</v>
      </c>
      <c r="D1468" s="833" t="s">
        <v>5256</v>
      </c>
      <c r="E1468" s="834" t="s">
        <v>2468</v>
      </c>
      <c r="F1468" s="832" t="s">
        <v>2429</v>
      </c>
      <c r="G1468" s="832" t="s">
        <v>2560</v>
      </c>
      <c r="H1468" s="832" t="s">
        <v>596</v>
      </c>
      <c r="I1468" s="832" t="s">
        <v>4166</v>
      </c>
      <c r="J1468" s="832" t="s">
        <v>3973</v>
      </c>
      <c r="K1468" s="832" t="s">
        <v>2371</v>
      </c>
      <c r="L1468" s="835">
        <v>264.23</v>
      </c>
      <c r="M1468" s="835">
        <v>1321.15</v>
      </c>
      <c r="N1468" s="832">
        <v>5</v>
      </c>
      <c r="O1468" s="836">
        <v>3</v>
      </c>
      <c r="P1468" s="835">
        <v>1056.92</v>
      </c>
      <c r="Q1468" s="837">
        <v>0.8</v>
      </c>
      <c r="R1468" s="832">
        <v>4</v>
      </c>
      <c r="S1468" s="837">
        <v>0.8</v>
      </c>
      <c r="T1468" s="836">
        <v>2</v>
      </c>
      <c r="U1468" s="838">
        <v>0.66666666666666663</v>
      </c>
    </row>
    <row r="1469" spans="1:21" ht="14.4" customHeight="1" x14ac:dyDescent="0.3">
      <c r="A1469" s="831">
        <v>17</v>
      </c>
      <c r="B1469" s="832" t="s">
        <v>2428</v>
      </c>
      <c r="C1469" s="832" t="s">
        <v>2434</v>
      </c>
      <c r="D1469" s="833" t="s">
        <v>5256</v>
      </c>
      <c r="E1469" s="834" t="s">
        <v>2468</v>
      </c>
      <c r="F1469" s="832" t="s">
        <v>2429</v>
      </c>
      <c r="G1469" s="832" t="s">
        <v>4167</v>
      </c>
      <c r="H1469" s="832" t="s">
        <v>596</v>
      </c>
      <c r="I1469" s="832" t="s">
        <v>4168</v>
      </c>
      <c r="J1469" s="832" t="s">
        <v>4169</v>
      </c>
      <c r="K1469" s="832" t="s">
        <v>4170</v>
      </c>
      <c r="L1469" s="835">
        <v>37.520000000000003</v>
      </c>
      <c r="M1469" s="835">
        <v>37.520000000000003</v>
      </c>
      <c r="N1469" s="832">
        <v>1</v>
      </c>
      <c r="O1469" s="836">
        <v>1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17</v>
      </c>
      <c r="B1470" s="832" t="s">
        <v>2428</v>
      </c>
      <c r="C1470" s="832" t="s">
        <v>2434</v>
      </c>
      <c r="D1470" s="833" t="s">
        <v>5256</v>
      </c>
      <c r="E1470" s="834" t="s">
        <v>2468</v>
      </c>
      <c r="F1470" s="832" t="s">
        <v>2429</v>
      </c>
      <c r="G1470" s="832" t="s">
        <v>2568</v>
      </c>
      <c r="H1470" s="832" t="s">
        <v>649</v>
      </c>
      <c r="I1470" s="832" t="s">
        <v>2127</v>
      </c>
      <c r="J1470" s="832" t="s">
        <v>2128</v>
      </c>
      <c r="K1470" s="832" t="s">
        <v>2129</v>
      </c>
      <c r="L1470" s="835">
        <v>561.76</v>
      </c>
      <c r="M1470" s="835">
        <v>10673.439999999999</v>
      </c>
      <c r="N1470" s="832">
        <v>19</v>
      </c>
      <c r="O1470" s="836">
        <v>7</v>
      </c>
      <c r="P1470" s="835">
        <v>6741.12</v>
      </c>
      <c r="Q1470" s="837">
        <v>0.63157894736842113</v>
      </c>
      <c r="R1470" s="832">
        <v>12</v>
      </c>
      <c r="S1470" s="837">
        <v>0.63157894736842102</v>
      </c>
      <c r="T1470" s="836">
        <v>4</v>
      </c>
      <c r="U1470" s="838">
        <v>0.5714285714285714</v>
      </c>
    </row>
    <row r="1471" spans="1:21" ht="14.4" customHeight="1" x14ac:dyDescent="0.3">
      <c r="A1471" s="831">
        <v>17</v>
      </c>
      <c r="B1471" s="832" t="s">
        <v>2428</v>
      </c>
      <c r="C1471" s="832" t="s">
        <v>2434</v>
      </c>
      <c r="D1471" s="833" t="s">
        <v>5256</v>
      </c>
      <c r="E1471" s="834" t="s">
        <v>2468</v>
      </c>
      <c r="F1471" s="832" t="s">
        <v>2429</v>
      </c>
      <c r="G1471" s="832" t="s">
        <v>2568</v>
      </c>
      <c r="H1471" s="832" t="s">
        <v>649</v>
      </c>
      <c r="I1471" s="832" t="s">
        <v>3164</v>
      </c>
      <c r="J1471" s="832" t="s">
        <v>2128</v>
      </c>
      <c r="K1471" s="832" t="s">
        <v>3165</v>
      </c>
      <c r="L1471" s="835">
        <v>70.23</v>
      </c>
      <c r="M1471" s="835">
        <v>70.23</v>
      </c>
      <c r="N1471" s="832">
        <v>1</v>
      </c>
      <c r="O1471" s="836">
        <v>0.5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17</v>
      </c>
      <c r="B1472" s="832" t="s">
        <v>2428</v>
      </c>
      <c r="C1472" s="832" t="s">
        <v>2434</v>
      </c>
      <c r="D1472" s="833" t="s">
        <v>5256</v>
      </c>
      <c r="E1472" s="834" t="s">
        <v>2468</v>
      </c>
      <c r="F1472" s="832" t="s">
        <v>2429</v>
      </c>
      <c r="G1472" s="832" t="s">
        <v>2573</v>
      </c>
      <c r="H1472" s="832" t="s">
        <v>649</v>
      </c>
      <c r="I1472" s="832" t="s">
        <v>2223</v>
      </c>
      <c r="J1472" s="832" t="s">
        <v>2224</v>
      </c>
      <c r="K1472" s="832" t="s">
        <v>2225</v>
      </c>
      <c r="L1472" s="835">
        <v>123.2</v>
      </c>
      <c r="M1472" s="835">
        <v>1108.8000000000002</v>
      </c>
      <c r="N1472" s="832">
        <v>9</v>
      </c>
      <c r="O1472" s="836">
        <v>1.5</v>
      </c>
      <c r="P1472" s="835">
        <v>739.2</v>
      </c>
      <c r="Q1472" s="837">
        <v>0.66666666666666663</v>
      </c>
      <c r="R1472" s="832">
        <v>6</v>
      </c>
      <c r="S1472" s="837">
        <v>0.66666666666666663</v>
      </c>
      <c r="T1472" s="836">
        <v>1</v>
      </c>
      <c r="U1472" s="838">
        <v>0.66666666666666663</v>
      </c>
    </row>
    <row r="1473" spans="1:21" ht="14.4" customHeight="1" x14ac:dyDescent="0.3">
      <c r="A1473" s="831">
        <v>17</v>
      </c>
      <c r="B1473" s="832" t="s">
        <v>2428</v>
      </c>
      <c r="C1473" s="832" t="s">
        <v>2434</v>
      </c>
      <c r="D1473" s="833" t="s">
        <v>5256</v>
      </c>
      <c r="E1473" s="834" t="s">
        <v>2468</v>
      </c>
      <c r="F1473" s="832" t="s">
        <v>2429</v>
      </c>
      <c r="G1473" s="832" t="s">
        <v>2573</v>
      </c>
      <c r="H1473" s="832" t="s">
        <v>596</v>
      </c>
      <c r="I1473" s="832" t="s">
        <v>2575</v>
      </c>
      <c r="J1473" s="832" t="s">
        <v>2576</v>
      </c>
      <c r="K1473" s="832" t="s">
        <v>697</v>
      </c>
      <c r="L1473" s="835">
        <v>132</v>
      </c>
      <c r="M1473" s="835">
        <v>3564</v>
      </c>
      <c r="N1473" s="832">
        <v>27</v>
      </c>
      <c r="O1473" s="836">
        <v>5.5</v>
      </c>
      <c r="P1473" s="835">
        <v>2772</v>
      </c>
      <c r="Q1473" s="837">
        <v>0.77777777777777779</v>
      </c>
      <c r="R1473" s="832">
        <v>21</v>
      </c>
      <c r="S1473" s="837">
        <v>0.77777777777777779</v>
      </c>
      <c r="T1473" s="836">
        <v>4.5</v>
      </c>
      <c r="U1473" s="838">
        <v>0.81818181818181823</v>
      </c>
    </row>
    <row r="1474" spans="1:21" ht="14.4" customHeight="1" x14ac:dyDescent="0.3">
      <c r="A1474" s="831">
        <v>17</v>
      </c>
      <c r="B1474" s="832" t="s">
        <v>2428</v>
      </c>
      <c r="C1474" s="832" t="s">
        <v>2434</v>
      </c>
      <c r="D1474" s="833" t="s">
        <v>5256</v>
      </c>
      <c r="E1474" s="834" t="s">
        <v>2468</v>
      </c>
      <c r="F1474" s="832" t="s">
        <v>2429</v>
      </c>
      <c r="G1474" s="832" t="s">
        <v>2573</v>
      </c>
      <c r="H1474" s="832" t="s">
        <v>596</v>
      </c>
      <c r="I1474" s="832" t="s">
        <v>2577</v>
      </c>
      <c r="J1474" s="832" t="s">
        <v>2578</v>
      </c>
      <c r="K1474" s="832" t="s">
        <v>2579</v>
      </c>
      <c r="L1474" s="835">
        <v>123.2</v>
      </c>
      <c r="M1474" s="835">
        <v>1232</v>
      </c>
      <c r="N1474" s="832">
        <v>10</v>
      </c>
      <c r="O1474" s="836">
        <v>2</v>
      </c>
      <c r="P1474" s="835">
        <v>862.40000000000009</v>
      </c>
      <c r="Q1474" s="837">
        <v>0.70000000000000007</v>
      </c>
      <c r="R1474" s="832">
        <v>7</v>
      </c>
      <c r="S1474" s="837">
        <v>0.7</v>
      </c>
      <c r="T1474" s="836">
        <v>1.5</v>
      </c>
      <c r="U1474" s="838">
        <v>0.75</v>
      </c>
    </row>
    <row r="1475" spans="1:21" ht="14.4" customHeight="1" x14ac:dyDescent="0.3">
      <c r="A1475" s="831">
        <v>17</v>
      </c>
      <c r="B1475" s="832" t="s">
        <v>2428</v>
      </c>
      <c r="C1475" s="832" t="s">
        <v>2434</v>
      </c>
      <c r="D1475" s="833" t="s">
        <v>5256</v>
      </c>
      <c r="E1475" s="834" t="s">
        <v>2468</v>
      </c>
      <c r="F1475" s="832" t="s">
        <v>2429</v>
      </c>
      <c r="G1475" s="832" t="s">
        <v>2573</v>
      </c>
      <c r="H1475" s="832" t="s">
        <v>649</v>
      </c>
      <c r="I1475" s="832" t="s">
        <v>2324</v>
      </c>
      <c r="J1475" s="832" t="s">
        <v>2224</v>
      </c>
      <c r="K1475" s="832" t="s">
        <v>1942</v>
      </c>
      <c r="L1475" s="835">
        <v>246.39</v>
      </c>
      <c r="M1475" s="835">
        <v>3695.85</v>
      </c>
      <c r="N1475" s="832">
        <v>15</v>
      </c>
      <c r="O1475" s="836">
        <v>3</v>
      </c>
      <c r="P1475" s="835">
        <v>3695.85</v>
      </c>
      <c r="Q1475" s="837">
        <v>1</v>
      </c>
      <c r="R1475" s="832">
        <v>15</v>
      </c>
      <c r="S1475" s="837">
        <v>1</v>
      </c>
      <c r="T1475" s="836">
        <v>3</v>
      </c>
      <c r="U1475" s="838">
        <v>1</v>
      </c>
    </row>
    <row r="1476" spans="1:21" ht="14.4" customHeight="1" x14ac:dyDescent="0.3">
      <c r="A1476" s="831">
        <v>17</v>
      </c>
      <c r="B1476" s="832" t="s">
        <v>2428</v>
      </c>
      <c r="C1476" s="832" t="s">
        <v>2434</v>
      </c>
      <c r="D1476" s="833" t="s">
        <v>5256</v>
      </c>
      <c r="E1476" s="834" t="s">
        <v>2468</v>
      </c>
      <c r="F1476" s="832" t="s">
        <v>2429</v>
      </c>
      <c r="G1476" s="832" t="s">
        <v>2593</v>
      </c>
      <c r="H1476" s="832" t="s">
        <v>596</v>
      </c>
      <c r="I1476" s="832" t="s">
        <v>3883</v>
      </c>
      <c r="J1476" s="832" t="s">
        <v>3884</v>
      </c>
      <c r="K1476" s="832" t="s">
        <v>2600</v>
      </c>
      <c r="L1476" s="835">
        <v>339.47</v>
      </c>
      <c r="M1476" s="835">
        <v>1697.3500000000001</v>
      </c>
      <c r="N1476" s="832">
        <v>5</v>
      </c>
      <c r="O1476" s="836">
        <v>1.5</v>
      </c>
      <c r="P1476" s="835">
        <v>1697.3500000000001</v>
      </c>
      <c r="Q1476" s="837">
        <v>1</v>
      </c>
      <c r="R1476" s="832">
        <v>5</v>
      </c>
      <c r="S1476" s="837">
        <v>1</v>
      </c>
      <c r="T1476" s="836">
        <v>1.5</v>
      </c>
      <c r="U1476" s="838">
        <v>1</v>
      </c>
    </row>
    <row r="1477" spans="1:21" ht="14.4" customHeight="1" x14ac:dyDescent="0.3">
      <c r="A1477" s="831">
        <v>17</v>
      </c>
      <c r="B1477" s="832" t="s">
        <v>2428</v>
      </c>
      <c r="C1477" s="832" t="s">
        <v>2434</v>
      </c>
      <c r="D1477" s="833" t="s">
        <v>5256</v>
      </c>
      <c r="E1477" s="834" t="s">
        <v>2468</v>
      </c>
      <c r="F1477" s="832" t="s">
        <v>2429</v>
      </c>
      <c r="G1477" s="832" t="s">
        <v>2593</v>
      </c>
      <c r="H1477" s="832" t="s">
        <v>596</v>
      </c>
      <c r="I1477" s="832" t="s">
        <v>2597</v>
      </c>
      <c r="J1477" s="832" t="s">
        <v>2595</v>
      </c>
      <c r="K1477" s="832" t="s">
        <v>2598</v>
      </c>
      <c r="L1477" s="835">
        <v>113.16</v>
      </c>
      <c r="M1477" s="835">
        <v>452.64</v>
      </c>
      <c r="N1477" s="832">
        <v>4</v>
      </c>
      <c r="O1477" s="836">
        <v>0.5</v>
      </c>
      <c r="P1477" s="835">
        <v>452.64</v>
      </c>
      <c r="Q1477" s="837">
        <v>1</v>
      </c>
      <c r="R1477" s="832">
        <v>4</v>
      </c>
      <c r="S1477" s="837">
        <v>1</v>
      </c>
      <c r="T1477" s="836">
        <v>0.5</v>
      </c>
      <c r="U1477" s="838">
        <v>1</v>
      </c>
    </row>
    <row r="1478" spans="1:21" ht="14.4" customHeight="1" x14ac:dyDescent="0.3">
      <c r="A1478" s="831">
        <v>17</v>
      </c>
      <c r="B1478" s="832" t="s">
        <v>2428</v>
      </c>
      <c r="C1478" s="832" t="s">
        <v>2434</v>
      </c>
      <c r="D1478" s="833" t="s">
        <v>5256</v>
      </c>
      <c r="E1478" s="834" t="s">
        <v>2468</v>
      </c>
      <c r="F1478" s="832" t="s">
        <v>2429</v>
      </c>
      <c r="G1478" s="832" t="s">
        <v>2593</v>
      </c>
      <c r="H1478" s="832" t="s">
        <v>596</v>
      </c>
      <c r="I1478" s="832" t="s">
        <v>2977</v>
      </c>
      <c r="J1478" s="832" t="s">
        <v>2595</v>
      </c>
      <c r="K1478" s="832" t="s">
        <v>2978</v>
      </c>
      <c r="L1478" s="835">
        <v>169.73</v>
      </c>
      <c r="M1478" s="835">
        <v>339.46</v>
      </c>
      <c r="N1478" s="832">
        <v>2</v>
      </c>
      <c r="O1478" s="836">
        <v>1</v>
      </c>
      <c r="P1478" s="835">
        <v>339.46</v>
      </c>
      <c r="Q1478" s="837">
        <v>1</v>
      </c>
      <c r="R1478" s="832">
        <v>2</v>
      </c>
      <c r="S1478" s="837">
        <v>1</v>
      </c>
      <c r="T1478" s="836">
        <v>1</v>
      </c>
      <c r="U1478" s="838">
        <v>1</v>
      </c>
    </row>
    <row r="1479" spans="1:21" ht="14.4" customHeight="1" x14ac:dyDescent="0.3">
      <c r="A1479" s="831">
        <v>17</v>
      </c>
      <c r="B1479" s="832" t="s">
        <v>2428</v>
      </c>
      <c r="C1479" s="832" t="s">
        <v>2434</v>
      </c>
      <c r="D1479" s="833" t="s">
        <v>5256</v>
      </c>
      <c r="E1479" s="834" t="s">
        <v>2468</v>
      </c>
      <c r="F1479" s="832" t="s">
        <v>2429</v>
      </c>
      <c r="G1479" s="832" t="s">
        <v>2593</v>
      </c>
      <c r="H1479" s="832" t="s">
        <v>596</v>
      </c>
      <c r="I1479" s="832" t="s">
        <v>2599</v>
      </c>
      <c r="J1479" s="832" t="s">
        <v>2595</v>
      </c>
      <c r="K1479" s="832" t="s">
        <v>2600</v>
      </c>
      <c r="L1479" s="835">
        <v>339.47</v>
      </c>
      <c r="M1479" s="835">
        <v>11541.980000000001</v>
      </c>
      <c r="N1479" s="832">
        <v>34</v>
      </c>
      <c r="O1479" s="836">
        <v>12.5</v>
      </c>
      <c r="P1479" s="835">
        <v>6789.4000000000015</v>
      </c>
      <c r="Q1479" s="837">
        <v>0.58823529411764708</v>
      </c>
      <c r="R1479" s="832">
        <v>20</v>
      </c>
      <c r="S1479" s="837">
        <v>0.58823529411764708</v>
      </c>
      <c r="T1479" s="836">
        <v>8.5</v>
      </c>
      <c r="U1479" s="838">
        <v>0.68</v>
      </c>
    </row>
    <row r="1480" spans="1:21" ht="14.4" customHeight="1" x14ac:dyDescent="0.3">
      <c r="A1480" s="831">
        <v>17</v>
      </c>
      <c r="B1480" s="832" t="s">
        <v>2428</v>
      </c>
      <c r="C1480" s="832" t="s">
        <v>2434</v>
      </c>
      <c r="D1480" s="833" t="s">
        <v>5256</v>
      </c>
      <c r="E1480" s="834" t="s">
        <v>2468</v>
      </c>
      <c r="F1480" s="832" t="s">
        <v>2429</v>
      </c>
      <c r="G1480" s="832" t="s">
        <v>2593</v>
      </c>
      <c r="H1480" s="832" t="s">
        <v>596</v>
      </c>
      <c r="I1480" s="832" t="s">
        <v>4061</v>
      </c>
      <c r="J1480" s="832" t="s">
        <v>4062</v>
      </c>
      <c r="K1480" s="832" t="s">
        <v>2600</v>
      </c>
      <c r="L1480" s="835">
        <v>339.47</v>
      </c>
      <c r="M1480" s="835">
        <v>2376.29</v>
      </c>
      <c r="N1480" s="832">
        <v>7</v>
      </c>
      <c r="O1480" s="836">
        <v>2.5</v>
      </c>
      <c r="P1480" s="835">
        <v>2036.8200000000002</v>
      </c>
      <c r="Q1480" s="837">
        <v>0.85714285714285721</v>
      </c>
      <c r="R1480" s="832">
        <v>6</v>
      </c>
      <c r="S1480" s="837">
        <v>0.8571428571428571</v>
      </c>
      <c r="T1480" s="836">
        <v>2</v>
      </c>
      <c r="U1480" s="838">
        <v>0.8</v>
      </c>
    </row>
    <row r="1481" spans="1:21" ht="14.4" customHeight="1" x14ac:dyDescent="0.3">
      <c r="A1481" s="831">
        <v>17</v>
      </c>
      <c r="B1481" s="832" t="s">
        <v>2428</v>
      </c>
      <c r="C1481" s="832" t="s">
        <v>2434</v>
      </c>
      <c r="D1481" s="833" t="s">
        <v>5256</v>
      </c>
      <c r="E1481" s="834" t="s">
        <v>2468</v>
      </c>
      <c r="F1481" s="832" t="s">
        <v>2429</v>
      </c>
      <c r="G1481" s="832" t="s">
        <v>2593</v>
      </c>
      <c r="H1481" s="832" t="s">
        <v>649</v>
      </c>
      <c r="I1481" s="832" t="s">
        <v>4171</v>
      </c>
      <c r="J1481" s="832" t="s">
        <v>3980</v>
      </c>
      <c r="K1481" s="832" t="s">
        <v>2603</v>
      </c>
      <c r="L1481" s="835">
        <v>763.63</v>
      </c>
      <c r="M1481" s="835">
        <v>11454.45</v>
      </c>
      <c r="N1481" s="832">
        <v>15</v>
      </c>
      <c r="O1481" s="836">
        <v>4</v>
      </c>
      <c r="P1481" s="835">
        <v>5345.41</v>
      </c>
      <c r="Q1481" s="837">
        <v>0.46666666666666662</v>
      </c>
      <c r="R1481" s="832">
        <v>7</v>
      </c>
      <c r="S1481" s="837">
        <v>0.46666666666666667</v>
      </c>
      <c r="T1481" s="836">
        <v>2</v>
      </c>
      <c r="U1481" s="838">
        <v>0.5</v>
      </c>
    </row>
    <row r="1482" spans="1:21" ht="14.4" customHeight="1" x14ac:dyDescent="0.3">
      <c r="A1482" s="831">
        <v>17</v>
      </c>
      <c r="B1482" s="832" t="s">
        <v>2428</v>
      </c>
      <c r="C1482" s="832" t="s">
        <v>2434</v>
      </c>
      <c r="D1482" s="833" t="s">
        <v>5256</v>
      </c>
      <c r="E1482" s="834" t="s">
        <v>2468</v>
      </c>
      <c r="F1482" s="832" t="s">
        <v>2429</v>
      </c>
      <c r="G1482" s="832" t="s">
        <v>2593</v>
      </c>
      <c r="H1482" s="832" t="s">
        <v>596</v>
      </c>
      <c r="I1482" s="832" t="s">
        <v>4172</v>
      </c>
      <c r="J1482" s="832" t="s">
        <v>4173</v>
      </c>
      <c r="K1482" s="832" t="s">
        <v>2600</v>
      </c>
      <c r="L1482" s="835">
        <v>339.47</v>
      </c>
      <c r="M1482" s="835">
        <v>678.94</v>
      </c>
      <c r="N1482" s="832">
        <v>2</v>
      </c>
      <c r="O1482" s="836">
        <v>0.5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17</v>
      </c>
      <c r="B1483" s="832" t="s">
        <v>2428</v>
      </c>
      <c r="C1483" s="832" t="s">
        <v>2434</v>
      </c>
      <c r="D1483" s="833" t="s">
        <v>5256</v>
      </c>
      <c r="E1483" s="834" t="s">
        <v>2468</v>
      </c>
      <c r="F1483" s="832" t="s">
        <v>2429</v>
      </c>
      <c r="G1483" s="832" t="s">
        <v>2593</v>
      </c>
      <c r="H1483" s="832" t="s">
        <v>596</v>
      </c>
      <c r="I1483" s="832" t="s">
        <v>4174</v>
      </c>
      <c r="J1483" s="832" t="s">
        <v>4175</v>
      </c>
      <c r="K1483" s="832" t="s">
        <v>2598</v>
      </c>
      <c r="L1483" s="835">
        <v>113.16</v>
      </c>
      <c r="M1483" s="835">
        <v>113.16</v>
      </c>
      <c r="N1483" s="832">
        <v>1</v>
      </c>
      <c r="O1483" s="836">
        <v>1</v>
      </c>
      <c r="P1483" s="835">
        <v>113.16</v>
      </c>
      <c r="Q1483" s="837">
        <v>1</v>
      </c>
      <c r="R1483" s="832">
        <v>1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17</v>
      </c>
      <c r="B1484" s="832" t="s">
        <v>2428</v>
      </c>
      <c r="C1484" s="832" t="s">
        <v>2434</v>
      </c>
      <c r="D1484" s="833" t="s">
        <v>5256</v>
      </c>
      <c r="E1484" s="834" t="s">
        <v>2468</v>
      </c>
      <c r="F1484" s="832" t="s">
        <v>2429</v>
      </c>
      <c r="G1484" s="832" t="s">
        <v>4176</v>
      </c>
      <c r="H1484" s="832" t="s">
        <v>596</v>
      </c>
      <c r="I1484" s="832" t="s">
        <v>4177</v>
      </c>
      <c r="J1484" s="832" t="s">
        <v>4178</v>
      </c>
      <c r="K1484" s="832" t="s">
        <v>4179</v>
      </c>
      <c r="L1484" s="835">
        <v>0</v>
      </c>
      <c r="M1484" s="835">
        <v>0</v>
      </c>
      <c r="N1484" s="832">
        <v>8</v>
      </c>
      <c r="O1484" s="836">
        <v>1.5</v>
      </c>
      <c r="P1484" s="835">
        <v>0</v>
      </c>
      <c r="Q1484" s="837"/>
      <c r="R1484" s="832">
        <v>6</v>
      </c>
      <c r="S1484" s="837">
        <v>0.75</v>
      </c>
      <c r="T1484" s="836">
        <v>1</v>
      </c>
      <c r="U1484" s="838">
        <v>0.66666666666666663</v>
      </c>
    </row>
    <row r="1485" spans="1:21" ht="14.4" customHeight="1" x14ac:dyDescent="0.3">
      <c r="A1485" s="831">
        <v>17</v>
      </c>
      <c r="B1485" s="832" t="s">
        <v>2428</v>
      </c>
      <c r="C1485" s="832" t="s">
        <v>2434</v>
      </c>
      <c r="D1485" s="833" t="s">
        <v>5256</v>
      </c>
      <c r="E1485" s="834" t="s">
        <v>2468</v>
      </c>
      <c r="F1485" s="832" t="s">
        <v>2429</v>
      </c>
      <c r="G1485" s="832" t="s">
        <v>2609</v>
      </c>
      <c r="H1485" s="832" t="s">
        <v>596</v>
      </c>
      <c r="I1485" s="832" t="s">
        <v>2613</v>
      </c>
      <c r="J1485" s="832" t="s">
        <v>2611</v>
      </c>
      <c r="K1485" s="832" t="s">
        <v>2614</v>
      </c>
      <c r="L1485" s="835">
        <v>91.78</v>
      </c>
      <c r="M1485" s="835">
        <v>183.56</v>
      </c>
      <c r="N1485" s="832">
        <v>2</v>
      </c>
      <c r="O1485" s="836">
        <v>0.5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17</v>
      </c>
      <c r="B1486" s="832" t="s">
        <v>2428</v>
      </c>
      <c r="C1486" s="832" t="s">
        <v>2434</v>
      </c>
      <c r="D1486" s="833" t="s">
        <v>5256</v>
      </c>
      <c r="E1486" s="834" t="s">
        <v>2468</v>
      </c>
      <c r="F1486" s="832" t="s">
        <v>2429</v>
      </c>
      <c r="G1486" s="832" t="s">
        <v>2615</v>
      </c>
      <c r="H1486" s="832" t="s">
        <v>596</v>
      </c>
      <c r="I1486" s="832" t="s">
        <v>4180</v>
      </c>
      <c r="J1486" s="832" t="s">
        <v>2617</v>
      </c>
      <c r="K1486" s="832"/>
      <c r="L1486" s="835">
        <v>212.45000000000002</v>
      </c>
      <c r="M1486" s="835">
        <v>637.35</v>
      </c>
      <c r="N1486" s="832">
        <v>3</v>
      </c>
      <c r="O1486" s="836">
        <v>0.5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17</v>
      </c>
      <c r="B1487" s="832" t="s">
        <v>2428</v>
      </c>
      <c r="C1487" s="832" t="s">
        <v>2434</v>
      </c>
      <c r="D1487" s="833" t="s">
        <v>5256</v>
      </c>
      <c r="E1487" s="834" t="s">
        <v>2468</v>
      </c>
      <c r="F1487" s="832" t="s">
        <v>2429</v>
      </c>
      <c r="G1487" s="832" t="s">
        <v>4063</v>
      </c>
      <c r="H1487" s="832" t="s">
        <v>596</v>
      </c>
      <c r="I1487" s="832" t="s">
        <v>4064</v>
      </c>
      <c r="J1487" s="832" t="s">
        <v>4065</v>
      </c>
      <c r="K1487" s="832" t="s">
        <v>4066</v>
      </c>
      <c r="L1487" s="835">
        <v>76.180000000000007</v>
      </c>
      <c r="M1487" s="835">
        <v>609.44000000000005</v>
      </c>
      <c r="N1487" s="832">
        <v>8</v>
      </c>
      <c r="O1487" s="836">
        <v>5.5</v>
      </c>
      <c r="P1487" s="835">
        <v>380.90000000000003</v>
      </c>
      <c r="Q1487" s="837">
        <v>0.625</v>
      </c>
      <c r="R1487" s="832">
        <v>5</v>
      </c>
      <c r="S1487" s="837">
        <v>0.625</v>
      </c>
      <c r="T1487" s="836">
        <v>3</v>
      </c>
      <c r="U1487" s="838">
        <v>0.54545454545454541</v>
      </c>
    </row>
    <row r="1488" spans="1:21" ht="14.4" customHeight="1" x14ac:dyDescent="0.3">
      <c r="A1488" s="831">
        <v>17</v>
      </c>
      <c r="B1488" s="832" t="s">
        <v>2428</v>
      </c>
      <c r="C1488" s="832" t="s">
        <v>2434</v>
      </c>
      <c r="D1488" s="833" t="s">
        <v>5256</v>
      </c>
      <c r="E1488" s="834" t="s">
        <v>2468</v>
      </c>
      <c r="F1488" s="832" t="s">
        <v>2429</v>
      </c>
      <c r="G1488" s="832" t="s">
        <v>2632</v>
      </c>
      <c r="H1488" s="832" t="s">
        <v>596</v>
      </c>
      <c r="I1488" s="832" t="s">
        <v>2633</v>
      </c>
      <c r="J1488" s="832" t="s">
        <v>1563</v>
      </c>
      <c r="K1488" s="832" t="s">
        <v>2634</v>
      </c>
      <c r="L1488" s="835">
        <v>24.37</v>
      </c>
      <c r="M1488" s="835">
        <v>3558.0199999999995</v>
      </c>
      <c r="N1488" s="832">
        <v>146</v>
      </c>
      <c r="O1488" s="836">
        <v>42</v>
      </c>
      <c r="P1488" s="835">
        <v>1949.5999999999997</v>
      </c>
      <c r="Q1488" s="837">
        <v>0.54794520547945202</v>
      </c>
      <c r="R1488" s="832">
        <v>80</v>
      </c>
      <c r="S1488" s="837">
        <v>0.54794520547945202</v>
      </c>
      <c r="T1488" s="836">
        <v>21.5</v>
      </c>
      <c r="U1488" s="838">
        <v>0.51190476190476186</v>
      </c>
    </row>
    <row r="1489" spans="1:21" ht="14.4" customHeight="1" x14ac:dyDescent="0.3">
      <c r="A1489" s="831">
        <v>17</v>
      </c>
      <c r="B1489" s="832" t="s">
        <v>2428</v>
      </c>
      <c r="C1489" s="832" t="s">
        <v>2434</v>
      </c>
      <c r="D1489" s="833" t="s">
        <v>5256</v>
      </c>
      <c r="E1489" s="834" t="s">
        <v>2468</v>
      </c>
      <c r="F1489" s="832" t="s">
        <v>2429</v>
      </c>
      <c r="G1489" s="832" t="s">
        <v>2632</v>
      </c>
      <c r="H1489" s="832" t="s">
        <v>596</v>
      </c>
      <c r="I1489" s="832" t="s">
        <v>2999</v>
      </c>
      <c r="J1489" s="832" t="s">
        <v>1563</v>
      </c>
      <c r="K1489" s="832" t="s">
        <v>1903</v>
      </c>
      <c r="L1489" s="835">
        <v>38.590000000000003</v>
      </c>
      <c r="M1489" s="835">
        <v>231.54000000000002</v>
      </c>
      <c r="N1489" s="832">
        <v>6</v>
      </c>
      <c r="O1489" s="836">
        <v>2</v>
      </c>
      <c r="P1489" s="835">
        <v>154.36000000000001</v>
      </c>
      <c r="Q1489" s="837">
        <v>0.66666666666666663</v>
      </c>
      <c r="R1489" s="832">
        <v>4</v>
      </c>
      <c r="S1489" s="837">
        <v>0.66666666666666663</v>
      </c>
      <c r="T1489" s="836">
        <v>1.5</v>
      </c>
      <c r="U1489" s="838">
        <v>0.75</v>
      </c>
    </row>
    <row r="1490" spans="1:21" ht="14.4" customHeight="1" x14ac:dyDescent="0.3">
      <c r="A1490" s="831">
        <v>17</v>
      </c>
      <c r="B1490" s="832" t="s">
        <v>2428</v>
      </c>
      <c r="C1490" s="832" t="s">
        <v>2434</v>
      </c>
      <c r="D1490" s="833" t="s">
        <v>5256</v>
      </c>
      <c r="E1490" s="834" t="s">
        <v>2468</v>
      </c>
      <c r="F1490" s="832" t="s">
        <v>2429</v>
      </c>
      <c r="G1490" s="832" t="s">
        <v>2635</v>
      </c>
      <c r="H1490" s="832" t="s">
        <v>649</v>
      </c>
      <c r="I1490" s="832" t="s">
        <v>2233</v>
      </c>
      <c r="J1490" s="832" t="s">
        <v>1914</v>
      </c>
      <c r="K1490" s="832" t="s">
        <v>2234</v>
      </c>
      <c r="L1490" s="835">
        <v>93.43</v>
      </c>
      <c r="M1490" s="835">
        <v>560.58000000000004</v>
      </c>
      <c r="N1490" s="832">
        <v>6</v>
      </c>
      <c r="O1490" s="836">
        <v>1.5</v>
      </c>
      <c r="P1490" s="835">
        <v>280.29000000000002</v>
      </c>
      <c r="Q1490" s="837">
        <v>0.5</v>
      </c>
      <c r="R1490" s="832">
        <v>3</v>
      </c>
      <c r="S1490" s="837">
        <v>0.5</v>
      </c>
      <c r="T1490" s="836">
        <v>0.5</v>
      </c>
      <c r="U1490" s="838">
        <v>0.33333333333333331</v>
      </c>
    </row>
    <row r="1491" spans="1:21" ht="14.4" customHeight="1" x14ac:dyDescent="0.3">
      <c r="A1491" s="831">
        <v>17</v>
      </c>
      <c r="B1491" s="832" t="s">
        <v>2428</v>
      </c>
      <c r="C1491" s="832" t="s">
        <v>2434</v>
      </c>
      <c r="D1491" s="833" t="s">
        <v>5256</v>
      </c>
      <c r="E1491" s="834" t="s">
        <v>2468</v>
      </c>
      <c r="F1491" s="832" t="s">
        <v>2429</v>
      </c>
      <c r="G1491" s="832" t="s">
        <v>2635</v>
      </c>
      <c r="H1491" s="832" t="s">
        <v>596</v>
      </c>
      <c r="I1491" s="832" t="s">
        <v>4181</v>
      </c>
      <c r="J1491" s="832" t="s">
        <v>4182</v>
      </c>
      <c r="K1491" s="832" t="s">
        <v>4183</v>
      </c>
      <c r="L1491" s="835">
        <v>93.43</v>
      </c>
      <c r="M1491" s="835">
        <v>280.29000000000002</v>
      </c>
      <c r="N1491" s="832">
        <v>3</v>
      </c>
      <c r="O1491" s="836">
        <v>0.5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17</v>
      </c>
      <c r="B1492" s="832" t="s">
        <v>2428</v>
      </c>
      <c r="C1492" s="832" t="s">
        <v>2434</v>
      </c>
      <c r="D1492" s="833" t="s">
        <v>5256</v>
      </c>
      <c r="E1492" s="834" t="s">
        <v>2468</v>
      </c>
      <c r="F1492" s="832" t="s">
        <v>2429</v>
      </c>
      <c r="G1492" s="832" t="s">
        <v>2635</v>
      </c>
      <c r="H1492" s="832" t="s">
        <v>596</v>
      </c>
      <c r="I1492" s="832" t="s">
        <v>4184</v>
      </c>
      <c r="J1492" s="832" t="s">
        <v>4185</v>
      </c>
      <c r="K1492" s="832" t="s">
        <v>4186</v>
      </c>
      <c r="L1492" s="835">
        <v>100.11</v>
      </c>
      <c r="M1492" s="835">
        <v>500.54999999999995</v>
      </c>
      <c r="N1492" s="832">
        <v>5</v>
      </c>
      <c r="O1492" s="836">
        <v>1.5</v>
      </c>
      <c r="P1492" s="835">
        <v>300.33</v>
      </c>
      <c r="Q1492" s="837">
        <v>0.6</v>
      </c>
      <c r="R1492" s="832">
        <v>3</v>
      </c>
      <c r="S1492" s="837">
        <v>0.6</v>
      </c>
      <c r="T1492" s="836">
        <v>0.5</v>
      </c>
      <c r="U1492" s="838">
        <v>0.33333333333333331</v>
      </c>
    </row>
    <row r="1493" spans="1:21" ht="14.4" customHeight="1" x14ac:dyDescent="0.3">
      <c r="A1493" s="831">
        <v>17</v>
      </c>
      <c r="B1493" s="832" t="s">
        <v>2428</v>
      </c>
      <c r="C1493" s="832" t="s">
        <v>2434</v>
      </c>
      <c r="D1493" s="833" t="s">
        <v>5256</v>
      </c>
      <c r="E1493" s="834" t="s">
        <v>2468</v>
      </c>
      <c r="F1493" s="832" t="s">
        <v>2429</v>
      </c>
      <c r="G1493" s="832" t="s">
        <v>2635</v>
      </c>
      <c r="H1493" s="832" t="s">
        <v>596</v>
      </c>
      <c r="I1493" s="832" t="s">
        <v>4187</v>
      </c>
      <c r="J1493" s="832" t="s">
        <v>4188</v>
      </c>
      <c r="K1493" s="832" t="s">
        <v>4189</v>
      </c>
      <c r="L1493" s="835">
        <v>93.43</v>
      </c>
      <c r="M1493" s="835">
        <v>186.86</v>
      </c>
      <c r="N1493" s="832">
        <v>2</v>
      </c>
      <c r="O1493" s="836">
        <v>0.5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17</v>
      </c>
      <c r="B1494" s="832" t="s">
        <v>2428</v>
      </c>
      <c r="C1494" s="832" t="s">
        <v>2434</v>
      </c>
      <c r="D1494" s="833" t="s">
        <v>5256</v>
      </c>
      <c r="E1494" s="834" t="s">
        <v>2468</v>
      </c>
      <c r="F1494" s="832" t="s">
        <v>2429</v>
      </c>
      <c r="G1494" s="832" t="s">
        <v>2645</v>
      </c>
      <c r="H1494" s="832" t="s">
        <v>596</v>
      </c>
      <c r="I1494" s="832" t="s">
        <v>4190</v>
      </c>
      <c r="J1494" s="832" t="s">
        <v>4068</v>
      </c>
      <c r="K1494" s="832" t="s">
        <v>3893</v>
      </c>
      <c r="L1494" s="835">
        <v>36.909999999999997</v>
      </c>
      <c r="M1494" s="835">
        <v>36.909999999999997</v>
      </c>
      <c r="N1494" s="832">
        <v>1</v>
      </c>
      <c r="O1494" s="836">
        <v>0.5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17</v>
      </c>
      <c r="B1495" s="832" t="s">
        <v>2428</v>
      </c>
      <c r="C1495" s="832" t="s">
        <v>2434</v>
      </c>
      <c r="D1495" s="833" t="s">
        <v>5256</v>
      </c>
      <c r="E1495" s="834" t="s">
        <v>2468</v>
      </c>
      <c r="F1495" s="832" t="s">
        <v>2429</v>
      </c>
      <c r="G1495" s="832" t="s">
        <v>2645</v>
      </c>
      <c r="H1495" s="832" t="s">
        <v>596</v>
      </c>
      <c r="I1495" s="832" t="s">
        <v>4191</v>
      </c>
      <c r="J1495" s="832" t="s">
        <v>2647</v>
      </c>
      <c r="K1495" s="832" t="s">
        <v>3893</v>
      </c>
      <c r="L1495" s="835">
        <v>122.25</v>
      </c>
      <c r="M1495" s="835">
        <v>1711.5</v>
      </c>
      <c r="N1495" s="832">
        <v>14</v>
      </c>
      <c r="O1495" s="836">
        <v>2</v>
      </c>
      <c r="P1495" s="835">
        <v>1711.5</v>
      </c>
      <c r="Q1495" s="837">
        <v>1</v>
      </c>
      <c r="R1495" s="832">
        <v>14</v>
      </c>
      <c r="S1495" s="837">
        <v>1</v>
      </c>
      <c r="T1495" s="836">
        <v>2</v>
      </c>
      <c r="U1495" s="838">
        <v>1</v>
      </c>
    </row>
    <row r="1496" spans="1:21" ht="14.4" customHeight="1" x14ac:dyDescent="0.3">
      <c r="A1496" s="831">
        <v>17</v>
      </c>
      <c r="B1496" s="832" t="s">
        <v>2428</v>
      </c>
      <c r="C1496" s="832" t="s">
        <v>2434</v>
      </c>
      <c r="D1496" s="833" t="s">
        <v>5256</v>
      </c>
      <c r="E1496" s="834" t="s">
        <v>2468</v>
      </c>
      <c r="F1496" s="832" t="s">
        <v>2429</v>
      </c>
      <c r="G1496" s="832" t="s">
        <v>2645</v>
      </c>
      <c r="H1496" s="832" t="s">
        <v>596</v>
      </c>
      <c r="I1496" s="832" t="s">
        <v>3892</v>
      </c>
      <c r="J1496" s="832" t="s">
        <v>3891</v>
      </c>
      <c r="K1496" s="832" t="s">
        <v>3893</v>
      </c>
      <c r="L1496" s="835">
        <v>122.25</v>
      </c>
      <c r="M1496" s="835">
        <v>1100.25</v>
      </c>
      <c r="N1496" s="832">
        <v>9</v>
      </c>
      <c r="O1496" s="836">
        <v>0.5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17</v>
      </c>
      <c r="B1497" s="832" t="s">
        <v>2428</v>
      </c>
      <c r="C1497" s="832" t="s">
        <v>2434</v>
      </c>
      <c r="D1497" s="833" t="s">
        <v>5256</v>
      </c>
      <c r="E1497" s="834" t="s">
        <v>2468</v>
      </c>
      <c r="F1497" s="832" t="s">
        <v>2429</v>
      </c>
      <c r="G1497" s="832" t="s">
        <v>2645</v>
      </c>
      <c r="H1497" s="832" t="s">
        <v>596</v>
      </c>
      <c r="I1497" s="832" t="s">
        <v>3894</v>
      </c>
      <c r="J1497" s="832" t="s">
        <v>2647</v>
      </c>
      <c r="K1497" s="832" t="s">
        <v>2648</v>
      </c>
      <c r="L1497" s="835">
        <v>73.81</v>
      </c>
      <c r="M1497" s="835">
        <v>295.24</v>
      </c>
      <c r="N1497" s="832">
        <v>4</v>
      </c>
      <c r="O1497" s="836">
        <v>0.5</v>
      </c>
      <c r="P1497" s="835">
        <v>295.24</v>
      </c>
      <c r="Q1497" s="837">
        <v>1</v>
      </c>
      <c r="R1497" s="832">
        <v>4</v>
      </c>
      <c r="S1497" s="837">
        <v>1</v>
      </c>
      <c r="T1497" s="836">
        <v>0.5</v>
      </c>
      <c r="U1497" s="838">
        <v>1</v>
      </c>
    </row>
    <row r="1498" spans="1:21" ht="14.4" customHeight="1" x14ac:dyDescent="0.3">
      <c r="A1498" s="831">
        <v>17</v>
      </c>
      <c r="B1498" s="832" t="s">
        <v>2428</v>
      </c>
      <c r="C1498" s="832" t="s">
        <v>2434</v>
      </c>
      <c r="D1498" s="833" t="s">
        <v>5256</v>
      </c>
      <c r="E1498" s="834" t="s">
        <v>2468</v>
      </c>
      <c r="F1498" s="832" t="s">
        <v>2429</v>
      </c>
      <c r="G1498" s="832" t="s">
        <v>2645</v>
      </c>
      <c r="H1498" s="832" t="s">
        <v>649</v>
      </c>
      <c r="I1498" s="832" t="s">
        <v>3985</v>
      </c>
      <c r="J1498" s="832" t="s">
        <v>2220</v>
      </c>
      <c r="K1498" s="832" t="s">
        <v>3986</v>
      </c>
      <c r="L1498" s="835">
        <v>913.98</v>
      </c>
      <c r="M1498" s="835">
        <v>2741.94</v>
      </c>
      <c r="N1498" s="832">
        <v>3</v>
      </c>
      <c r="O1498" s="836">
        <v>0.5</v>
      </c>
      <c r="P1498" s="835">
        <v>2741.94</v>
      </c>
      <c r="Q1498" s="837">
        <v>1</v>
      </c>
      <c r="R1498" s="832">
        <v>3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17</v>
      </c>
      <c r="B1499" s="832" t="s">
        <v>2428</v>
      </c>
      <c r="C1499" s="832" t="s">
        <v>2434</v>
      </c>
      <c r="D1499" s="833" t="s">
        <v>5256</v>
      </c>
      <c r="E1499" s="834" t="s">
        <v>2468</v>
      </c>
      <c r="F1499" s="832" t="s">
        <v>2429</v>
      </c>
      <c r="G1499" s="832" t="s">
        <v>2645</v>
      </c>
      <c r="H1499" s="832" t="s">
        <v>649</v>
      </c>
      <c r="I1499" s="832" t="s">
        <v>2219</v>
      </c>
      <c r="J1499" s="832" t="s">
        <v>2220</v>
      </c>
      <c r="K1499" s="832" t="s">
        <v>2221</v>
      </c>
      <c r="L1499" s="835">
        <v>88.92</v>
      </c>
      <c r="M1499" s="835">
        <v>3290.0400000000004</v>
      </c>
      <c r="N1499" s="832">
        <v>37</v>
      </c>
      <c r="O1499" s="836">
        <v>7</v>
      </c>
      <c r="P1499" s="835">
        <v>2578.6800000000003</v>
      </c>
      <c r="Q1499" s="837">
        <v>0.78378378378378377</v>
      </c>
      <c r="R1499" s="832">
        <v>29</v>
      </c>
      <c r="S1499" s="837">
        <v>0.78378378378378377</v>
      </c>
      <c r="T1499" s="836">
        <v>4.5</v>
      </c>
      <c r="U1499" s="838">
        <v>0.6428571428571429</v>
      </c>
    </row>
    <row r="1500" spans="1:21" ht="14.4" customHeight="1" x14ac:dyDescent="0.3">
      <c r="A1500" s="831">
        <v>17</v>
      </c>
      <c r="B1500" s="832" t="s">
        <v>2428</v>
      </c>
      <c r="C1500" s="832" t="s">
        <v>2434</v>
      </c>
      <c r="D1500" s="833" t="s">
        <v>5256</v>
      </c>
      <c r="E1500" s="834" t="s">
        <v>2468</v>
      </c>
      <c r="F1500" s="832" t="s">
        <v>2429</v>
      </c>
      <c r="G1500" s="832" t="s">
        <v>2645</v>
      </c>
      <c r="H1500" s="832" t="s">
        <v>649</v>
      </c>
      <c r="I1500" s="832" t="s">
        <v>2262</v>
      </c>
      <c r="J1500" s="832" t="s">
        <v>2220</v>
      </c>
      <c r="K1500" s="832" t="s">
        <v>2263</v>
      </c>
      <c r="L1500" s="835">
        <v>467.28</v>
      </c>
      <c r="M1500" s="835">
        <v>1401.84</v>
      </c>
      <c r="N1500" s="832">
        <v>3</v>
      </c>
      <c r="O1500" s="836">
        <v>1.5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17</v>
      </c>
      <c r="B1501" s="832" t="s">
        <v>2428</v>
      </c>
      <c r="C1501" s="832" t="s">
        <v>2434</v>
      </c>
      <c r="D1501" s="833" t="s">
        <v>5256</v>
      </c>
      <c r="E1501" s="834" t="s">
        <v>2468</v>
      </c>
      <c r="F1501" s="832" t="s">
        <v>2429</v>
      </c>
      <c r="G1501" s="832" t="s">
        <v>2645</v>
      </c>
      <c r="H1501" s="832" t="s">
        <v>596</v>
      </c>
      <c r="I1501" s="832" t="s">
        <v>3991</v>
      </c>
      <c r="J1501" s="832" t="s">
        <v>2647</v>
      </c>
      <c r="K1501" s="832" t="s">
        <v>2473</v>
      </c>
      <c r="L1501" s="835">
        <v>295.22000000000003</v>
      </c>
      <c r="M1501" s="835">
        <v>590.44000000000005</v>
      </c>
      <c r="N1501" s="832">
        <v>2</v>
      </c>
      <c r="O1501" s="836">
        <v>0.5</v>
      </c>
      <c r="P1501" s="835">
        <v>590.44000000000005</v>
      </c>
      <c r="Q1501" s="837">
        <v>1</v>
      </c>
      <c r="R1501" s="832">
        <v>2</v>
      </c>
      <c r="S1501" s="837">
        <v>1</v>
      </c>
      <c r="T1501" s="836">
        <v>0.5</v>
      </c>
      <c r="U1501" s="838">
        <v>1</v>
      </c>
    </row>
    <row r="1502" spans="1:21" ht="14.4" customHeight="1" x14ac:dyDescent="0.3">
      <c r="A1502" s="831">
        <v>17</v>
      </c>
      <c r="B1502" s="832" t="s">
        <v>2428</v>
      </c>
      <c r="C1502" s="832" t="s">
        <v>2434</v>
      </c>
      <c r="D1502" s="833" t="s">
        <v>5256</v>
      </c>
      <c r="E1502" s="834" t="s">
        <v>2468</v>
      </c>
      <c r="F1502" s="832" t="s">
        <v>2429</v>
      </c>
      <c r="G1502" s="832" t="s">
        <v>2645</v>
      </c>
      <c r="H1502" s="832" t="s">
        <v>596</v>
      </c>
      <c r="I1502" s="832" t="s">
        <v>4192</v>
      </c>
      <c r="J1502" s="832" t="s">
        <v>4068</v>
      </c>
      <c r="K1502" s="832" t="s">
        <v>3893</v>
      </c>
      <c r="L1502" s="835">
        <v>36.909999999999997</v>
      </c>
      <c r="M1502" s="835">
        <v>110.72999999999999</v>
      </c>
      <c r="N1502" s="832">
        <v>3</v>
      </c>
      <c r="O1502" s="836">
        <v>0.5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17</v>
      </c>
      <c r="B1503" s="832" t="s">
        <v>2428</v>
      </c>
      <c r="C1503" s="832" t="s">
        <v>2434</v>
      </c>
      <c r="D1503" s="833" t="s">
        <v>5256</v>
      </c>
      <c r="E1503" s="834" t="s">
        <v>2468</v>
      </c>
      <c r="F1503" s="832" t="s">
        <v>2429</v>
      </c>
      <c r="G1503" s="832" t="s">
        <v>2653</v>
      </c>
      <c r="H1503" s="832" t="s">
        <v>596</v>
      </c>
      <c r="I1503" s="832" t="s">
        <v>2656</v>
      </c>
      <c r="J1503" s="832" t="s">
        <v>1180</v>
      </c>
      <c r="K1503" s="832" t="s">
        <v>2657</v>
      </c>
      <c r="L1503" s="835">
        <v>52.75</v>
      </c>
      <c r="M1503" s="835">
        <v>211</v>
      </c>
      <c r="N1503" s="832">
        <v>4</v>
      </c>
      <c r="O1503" s="836">
        <v>2</v>
      </c>
      <c r="P1503" s="835">
        <v>211</v>
      </c>
      <c r="Q1503" s="837">
        <v>1</v>
      </c>
      <c r="R1503" s="832">
        <v>4</v>
      </c>
      <c r="S1503" s="837">
        <v>1</v>
      </c>
      <c r="T1503" s="836">
        <v>2</v>
      </c>
      <c r="U1503" s="838">
        <v>1</v>
      </c>
    </row>
    <row r="1504" spans="1:21" ht="14.4" customHeight="1" x14ac:dyDescent="0.3">
      <c r="A1504" s="831">
        <v>17</v>
      </c>
      <c r="B1504" s="832" t="s">
        <v>2428</v>
      </c>
      <c r="C1504" s="832" t="s">
        <v>2434</v>
      </c>
      <c r="D1504" s="833" t="s">
        <v>5256</v>
      </c>
      <c r="E1504" s="834" t="s">
        <v>2468</v>
      </c>
      <c r="F1504" s="832" t="s">
        <v>2429</v>
      </c>
      <c r="G1504" s="832" t="s">
        <v>2653</v>
      </c>
      <c r="H1504" s="832" t="s">
        <v>596</v>
      </c>
      <c r="I1504" s="832" t="s">
        <v>3351</v>
      </c>
      <c r="J1504" s="832" t="s">
        <v>1465</v>
      </c>
      <c r="K1504" s="832" t="s">
        <v>3352</v>
      </c>
      <c r="L1504" s="835">
        <v>0</v>
      </c>
      <c r="M1504" s="835">
        <v>0</v>
      </c>
      <c r="N1504" s="832">
        <v>1</v>
      </c>
      <c r="O1504" s="836">
        <v>0.5</v>
      </c>
      <c r="P1504" s="835"/>
      <c r="Q1504" s="837"/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17</v>
      </c>
      <c r="B1505" s="832" t="s">
        <v>2428</v>
      </c>
      <c r="C1505" s="832" t="s">
        <v>2434</v>
      </c>
      <c r="D1505" s="833" t="s">
        <v>5256</v>
      </c>
      <c r="E1505" s="834" t="s">
        <v>2468</v>
      </c>
      <c r="F1505" s="832" t="s">
        <v>2429</v>
      </c>
      <c r="G1505" s="832" t="s">
        <v>2653</v>
      </c>
      <c r="H1505" s="832" t="s">
        <v>596</v>
      </c>
      <c r="I1505" s="832" t="s">
        <v>2658</v>
      </c>
      <c r="J1505" s="832" t="s">
        <v>2659</v>
      </c>
      <c r="K1505" s="832" t="s">
        <v>2660</v>
      </c>
      <c r="L1505" s="835">
        <v>52.75</v>
      </c>
      <c r="M1505" s="835">
        <v>158.25</v>
      </c>
      <c r="N1505" s="832">
        <v>3</v>
      </c>
      <c r="O1505" s="836">
        <v>1.5</v>
      </c>
      <c r="P1505" s="835">
        <v>105.5</v>
      </c>
      <c r="Q1505" s="837">
        <v>0.66666666666666663</v>
      </c>
      <c r="R1505" s="832">
        <v>2</v>
      </c>
      <c r="S1505" s="837">
        <v>0.66666666666666663</v>
      </c>
      <c r="T1505" s="836">
        <v>1</v>
      </c>
      <c r="U1505" s="838">
        <v>0.66666666666666663</v>
      </c>
    </row>
    <row r="1506" spans="1:21" ht="14.4" customHeight="1" x14ac:dyDescent="0.3">
      <c r="A1506" s="831">
        <v>17</v>
      </c>
      <c r="B1506" s="832" t="s">
        <v>2428</v>
      </c>
      <c r="C1506" s="832" t="s">
        <v>2434</v>
      </c>
      <c r="D1506" s="833" t="s">
        <v>5256</v>
      </c>
      <c r="E1506" s="834" t="s">
        <v>2468</v>
      </c>
      <c r="F1506" s="832" t="s">
        <v>2429</v>
      </c>
      <c r="G1506" s="832" t="s">
        <v>2653</v>
      </c>
      <c r="H1506" s="832" t="s">
        <v>596</v>
      </c>
      <c r="I1506" s="832" t="s">
        <v>2661</v>
      </c>
      <c r="J1506" s="832" t="s">
        <v>660</v>
      </c>
      <c r="K1506" s="832" t="s">
        <v>1121</v>
      </c>
      <c r="L1506" s="835">
        <v>58.62</v>
      </c>
      <c r="M1506" s="835">
        <v>175.85999999999999</v>
      </c>
      <c r="N1506" s="832">
        <v>3</v>
      </c>
      <c r="O1506" s="836">
        <v>1.5</v>
      </c>
      <c r="P1506" s="835">
        <v>117.24</v>
      </c>
      <c r="Q1506" s="837">
        <v>0.66666666666666674</v>
      </c>
      <c r="R1506" s="832">
        <v>2</v>
      </c>
      <c r="S1506" s="837">
        <v>0.66666666666666663</v>
      </c>
      <c r="T1506" s="836">
        <v>1</v>
      </c>
      <c r="U1506" s="838">
        <v>0.66666666666666663</v>
      </c>
    </row>
    <row r="1507" spans="1:21" ht="14.4" customHeight="1" x14ac:dyDescent="0.3">
      <c r="A1507" s="831">
        <v>17</v>
      </c>
      <c r="B1507" s="832" t="s">
        <v>2428</v>
      </c>
      <c r="C1507" s="832" t="s">
        <v>2434</v>
      </c>
      <c r="D1507" s="833" t="s">
        <v>5256</v>
      </c>
      <c r="E1507" s="834" t="s">
        <v>2468</v>
      </c>
      <c r="F1507" s="832" t="s">
        <v>2429</v>
      </c>
      <c r="G1507" s="832" t="s">
        <v>2653</v>
      </c>
      <c r="H1507" s="832" t="s">
        <v>596</v>
      </c>
      <c r="I1507" s="832" t="s">
        <v>3663</v>
      </c>
      <c r="J1507" s="832" t="s">
        <v>668</v>
      </c>
      <c r="K1507" s="832" t="s">
        <v>3352</v>
      </c>
      <c r="L1507" s="835">
        <v>0</v>
      </c>
      <c r="M1507" s="835">
        <v>0</v>
      </c>
      <c r="N1507" s="832">
        <v>1</v>
      </c>
      <c r="O1507" s="836">
        <v>0.5</v>
      </c>
      <c r="P1507" s="835">
        <v>0</v>
      </c>
      <c r="Q1507" s="837"/>
      <c r="R1507" s="832">
        <v>1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17</v>
      </c>
      <c r="B1508" s="832" t="s">
        <v>2428</v>
      </c>
      <c r="C1508" s="832" t="s">
        <v>2434</v>
      </c>
      <c r="D1508" s="833" t="s">
        <v>5256</v>
      </c>
      <c r="E1508" s="834" t="s">
        <v>2468</v>
      </c>
      <c r="F1508" s="832" t="s">
        <v>2429</v>
      </c>
      <c r="G1508" s="832" t="s">
        <v>2666</v>
      </c>
      <c r="H1508" s="832" t="s">
        <v>649</v>
      </c>
      <c r="I1508" s="832" t="s">
        <v>2083</v>
      </c>
      <c r="J1508" s="832" t="s">
        <v>2084</v>
      </c>
      <c r="K1508" s="832" t="s">
        <v>2085</v>
      </c>
      <c r="L1508" s="835">
        <v>109.89</v>
      </c>
      <c r="M1508" s="835">
        <v>659.34</v>
      </c>
      <c r="N1508" s="832">
        <v>6</v>
      </c>
      <c r="O1508" s="836">
        <v>0.5</v>
      </c>
      <c r="P1508" s="835">
        <v>659.34</v>
      </c>
      <c r="Q1508" s="837">
        <v>1</v>
      </c>
      <c r="R1508" s="832">
        <v>6</v>
      </c>
      <c r="S1508" s="837">
        <v>1</v>
      </c>
      <c r="T1508" s="836">
        <v>0.5</v>
      </c>
      <c r="U1508" s="838">
        <v>1</v>
      </c>
    </row>
    <row r="1509" spans="1:21" ht="14.4" customHeight="1" x14ac:dyDescent="0.3">
      <c r="A1509" s="831">
        <v>17</v>
      </c>
      <c r="B1509" s="832" t="s">
        <v>2428</v>
      </c>
      <c r="C1509" s="832" t="s">
        <v>2434</v>
      </c>
      <c r="D1509" s="833" t="s">
        <v>5256</v>
      </c>
      <c r="E1509" s="834" t="s">
        <v>2468</v>
      </c>
      <c r="F1509" s="832" t="s">
        <v>2429</v>
      </c>
      <c r="G1509" s="832" t="s">
        <v>2673</v>
      </c>
      <c r="H1509" s="832" t="s">
        <v>649</v>
      </c>
      <c r="I1509" s="832" t="s">
        <v>2202</v>
      </c>
      <c r="J1509" s="832" t="s">
        <v>2088</v>
      </c>
      <c r="K1509" s="832" t="s">
        <v>2203</v>
      </c>
      <c r="L1509" s="835">
        <v>516.71</v>
      </c>
      <c r="M1509" s="835">
        <v>1550.13</v>
      </c>
      <c r="N1509" s="832">
        <v>3</v>
      </c>
      <c r="O1509" s="836">
        <v>0.5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17</v>
      </c>
      <c r="B1510" s="832" t="s">
        <v>2428</v>
      </c>
      <c r="C1510" s="832" t="s">
        <v>2434</v>
      </c>
      <c r="D1510" s="833" t="s">
        <v>5256</v>
      </c>
      <c r="E1510" s="834" t="s">
        <v>2468</v>
      </c>
      <c r="F1510" s="832" t="s">
        <v>2429</v>
      </c>
      <c r="G1510" s="832" t="s">
        <v>2673</v>
      </c>
      <c r="H1510" s="832" t="s">
        <v>649</v>
      </c>
      <c r="I1510" s="832" t="s">
        <v>2087</v>
      </c>
      <c r="J1510" s="832" t="s">
        <v>2088</v>
      </c>
      <c r="K1510" s="832" t="s">
        <v>2089</v>
      </c>
      <c r="L1510" s="835">
        <v>110.73</v>
      </c>
      <c r="M1510" s="835">
        <v>221.46</v>
      </c>
      <c r="N1510" s="832">
        <v>2</v>
      </c>
      <c r="O1510" s="836">
        <v>0.5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17</v>
      </c>
      <c r="B1511" s="832" t="s">
        <v>2428</v>
      </c>
      <c r="C1511" s="832" t="s">
        <v>2434</v>
      </c>
      <c r="D1511" s="833" t="s">
        <v>5256</v>
      </c>
      <c r="E1511" s="834" t="s">
        <v>2468</v>
      </c>
      <c r="F1511" s="832" t="s">
        <v>2429</v>
      </c>
      <c r="G1511" s="832" t="s">
        <v>3360</v>
      </c>
      <c r="H1511" s="832" t="s">
        <v>596</v>
      </c>
      <c r="I1511" s="832" t="s">
        <v>4193</v>
      </c>
      <c r="J1511" s="832" t="s">
        <v>730</v>
      </c>
      <c r="K1511" s="832" t="s">
        <v>2140</v>
      </c>
      <c r="L1511" s="835">
        <v>38.56</v>
      </c>
      <c r="M1511" s="835">
        <v>192.8</v>
      </c>
      <c r="N1511" s="832">
        <v>5</v>
      </c>
      <c r="O1511" s="836">
        <v>3</v>
      </c>
      <c r="P1511" s="835">
        <v>115.68</v>
      </c>
      <c r="Q1511" s="837">
        <v>0.6</v>
      </c>
      <c r="R1511" s="832">
        <v>3</v>
      </c>
      <c r="S1511" s="837">
        <v>0.6</v>
      </c>
      <c r="T1511" s="836">
        <v>2</v>
      </c>
      <c r="U1511" s="838">
        <v>0.66666666666666663</v>
      </c>
    </row>
    <row r="1512" spans="1:21" ht="14.4" customHeight="1" x14ac:dyDescent="0.3">
      <c r="A1512" s="831">
        <v>17</v>
      </c>
      <c r="B1512" s="832" t="s">
        <v>2428</v>
      </c>
      <c r="C1512" s="832" t="s">
        <v>2434</v>
      </c>
      <c r="D1512" s="833" t="s">
        <v>5256</v>
      </c>
      <c r="E1512" s="834" t="s">
        <v>2468</v>
      </c>
      <c r="F1512" s="832" t="s">
        <v>2429</v>
      </c>
      <c r="G1512" s="832" t="s">
        <v>3360</v>
      </c>
      <c r="H1512" s="832" t="s">
        <v>596</v>
      </c>
      <c r="I1512" s="832" t="s">
        <v>3361</v>
      </c>
      <c r="J1512" s="832" t="s">
        <v>738</v>
      </c>
      <c r="K1512" s="832" t="s">
        <v>2140</v>
      </c>
      <c r="L1512" s="835">
        <v>38.56</v>
      </c>
      <c r="M1512" s="835">
        <v>115.68</v>
      </c>
      <c r="N1512" s="832">
        <v>3</v>
      </c>
      <c r="O1512" s="836">
        <v>1.5</v>
      </c>
      <c r="P1512" s="835">
        <v>77.12</v>
      </c>
      <c r="Q1512" s="837">
        <v>0.66666666666666663</v>
      </c>
      <c r="R1512" s="832">
        <v>2</v>
      </c>
      <c r="S1512" s="837">
        <v>0.66666666666666663</v>
      </c>
      <c r="T1512" s="836">
        <v>1</v>
      </c>
      <c r="U1512" s="838">
        <v>0.66666666666666663</v>
      </c>
    </row>
    <row r="1513" spans="1:21" ht="14.4" customHeight="1" x14ac:dyDescent="0.3">
      <c r="A1513" s="831">
        <v>17</v>
      </c>
      <c r="B1513" s="832" t="s">
        <v>2428</v>
      </c>
      <c r="C1513" s="832" t="s">
        <v>2434</v>
      </c>
      <c r="D1513" s="833" t="s">
        <v>5256</v>
      </c>
      <c r="E1513" s="834" t="s">
        <v>2468</v>
      </c>
      <c r="F1513" s="832" t="s">
        <v>2429</v>
      </c>
      <c r="G1513" s="832" t="s">
        <v>3670</v>
      </c>
      <c r="H1513" s="832" t="s">
        <v>596</v>
      </c>
      <c r="I1513" s="832" t="s">
        <v>3671</v>
      </c>
      <c r="J1513" s="832" t="s">
        <v>3672</v>
      </c>
      <c r="K1513" s="832" t="s">
        <v>1123</v>
      </c>
      <c r="L1513" s="835">
        <v>122.73</v>
      </c>
      <c r="M1513" s="835">
        <v>490.92</v>
      </c>
      <c r="N1513" s="832">
        <v>4</v>
      </c>
      <c r="O1513" s="836">
        <v>1</v>
      </c>
      <c r="P1513" s="835">
        <v>490.92</v>
      </c>
      <c r="Q1513" s="837">
        <v>1</v>
      </c>
      <c r="R1513" s="832">
        <v>4</v>
      </c>
      <c r="S1513" s="837">
        <v>1</v>
      </c>
      <c r="T1513" s="836">
        <v>1</v>
      </c>
      <c r="U1513" s="838">
        <v>1</v>
      </c>
    </row>
    <row r="1514" spans="1:21" ht="14.4" customHeight="1" x14ac:dyDescent="0.3">
      <c r="A1514" s="831">
        <v>17</v>
      </c>
      <c r="B1514" s="832" t="s">
        <v>2428</v>
      </c>
      <c r="C1514" s="832" t="s">
        <v>2434</v>
      </c>
      <c r="D1514" s="833" t="s">
        <v>5256</v>
      </c>
      <c r="E1514" s="834" t="s">
        <v>2468</v>
      </c>
      <c r="F1514" s="832" t="s">
        <v>2429</v>
      </c>
      <c r="G1514" s="832" t="s">
        <v>3362</v>
      </c>
      <c r="H1514" s="832" t="s">
        <v>596</v>
      </c>
      <c r="I1514" s="832" t="s">
        <v>3363</v>
      </c>
      <c r="J1514" s="832" t="s">
        <v>3364</v>
      </c>
      <c r="K1514" s="832" t="s">
        <v>2954</v>
      </c>
      <c r="L1514" s="835">
        <v>1228</v>
      </c>
      <c r="M1514" s="835">
        <v>24560</v>
      </c>
      <c r="N1514" s="832">
        <v>20</v>
      </c>
      <c r="O1514" s="836">
        <v>6.5</v>
      </c>
      <c r="P1514" s="835">
        <v>6140</v>
      </c>
      <c r="Q1514" s="837">
        <v>0.25</v>
      </c>
      <c r="R1514" s="832">
        <v>5</v>
      </c>
      <c r="S1514" s="837">
        <v>0.25</v>
      </c>
      <c r="T1514" s="836">
        <v>1.5</v>
      </c>
      <c r="U1514" s="838">
        <v>0.23076923076923078</v>
      </c>
    </row>
    <row r="1515" spans="1:21" ht="14.4" customHeight="1" x14ac:dyDescent="0.3">
      <c r="A1515" s="831">
        <v>17</v>
      </c>
      <c r="B1515" s="832" t="s">
        <v>2428</v>
      </c>
      <c r="C1515" s="832" t="s">
        <v>2434</v>
      </c>
      <c r="D1515" s="833" t="s">
        <v>5256</v>
      </c>
      <c r="E1515" s="834" t="s">
        <v>2468</v>
      </c>
      <c r="F1515" s="832" t="s">
        <v>2429</v>
      </c>
      <c r="G1515" s="832" t="s">
        <v>3362</v>
      </c>
      <c r="H1515" s="832" t="s">
        <v>596</v>
      </c>
      <c r="I1515" s="832" t="s">
        <v>3365</v>
      </c>
      <c r="J1515" s="832" t="s">
        <v>3364</v>
      </c>
      <c r="K1515" s="832" t="s">
        <v>3342</v>
      </c>
      <c r="L1515" s="835">
        <v>1228</v>
      </c>
      <c r="M1515" s="835">
        <v>165780</v>
      </c>
      <c r="N1515" s="832">
        <v>135</v>
      </c>
      <c r="O1515" s="836">
        <v>32.5</v>
      </c>
      <c r="P1515" s="835">
        <v>115432</v>
      </c>
      <c r="Q1515" s="837">
        <v>0.6962962962962963</v>
      </c>
      <c r="R1515" s="832">
        <v>94</v>
      </c>
      <c r="S1515" s="837">
        <v>0.6962962962962963</v>
      </c>
      <c r="T1515" s="836">
        <v>23</v>
      </c>
      <c r="U1515" s="838">
        <v>0.70769230769230773</v>
      </c>
    </row>
    <row r="1516" spans="1:21" ht="14.4" customHeight="1" x14ac:dyDescent="0.3">
      <c r="A1516" s="831">
        <v>17</v>
      </c>
      <c r="B1516" s="832" t="s">
        <v>2428</v>
      </c>
      <c r="C1516" s="832" t="s">
        <v>2434</v>
      </c>
      <c r="D1516" s="833" t="s">
        <v>5256</v>
      </c>
      <c r="E1516" s="834" t="s">
        <v>2468</v>
      </c>
      <c r="F1516" s="832" t="s">
        <v>2429</v>
      </c>
      <c r="G1516" s="832" t="s">
        <v>3675</v>
      </c>
      <c r="H1516" s="832" t="s">
        <v>649</v>
      </c>
      <c r="I1516" s="832" t="s">
        <v>4194</v>
      </c>
      <c r="J1516" s="832" t="s">
        <v>4195</v>
      </c>
      <c r="K1516" s="832" t="s">
        <v>4196</v>
      </c>
      <c r="L1516" s="835">
        <v>16.8</v>
      </c>
      <c r="M1516" s="835">
        <v>33.6</v>
      </c>
      <c r="N1516" s="832">
        <v>2</v>
      </c>
      <c r="O1516" s="836">
        <v>2</v>
      </c>
      <c r="P1516" s="835">
        <v>33.6</v>
      </c>
      <c r="Q1516" s="837">
        <v>1</v>
      </c>
      <c r="R1516" s="832">
        <v>2</v>
      </c>
      <c r="S1516" s="837">
        <v>1</v>
      </c>
      <c r="T1516" s="836">
        <v>2</v>
      </c>
      <c r="U1516" s="838">
        <v>1</v>
      </c>
    </row>
    <row r="1517" spans="1:21" ht="14.4" customHeight="1" x14ac:dyDescent="0.3">
      <c r="A1517" s="831">
        <v>17</v>
      </c>
      <c r="B1517" s="832" t="s">
        <v>2428</v>
      </c>
      <c r="C1517" s="832" t="s">
        <v>2434</v>
      </c>
      <c r="D1517" s="833" t="s">
        <v>5256</v>
      </c>
      <c r="E1517" s="834" t="s">
        <v>2468</v>
      </c>
      <c r="F1517" s="832" t="s">
        <v>2429</v>
      </c>
      <c r="G1517" s="832" t="s">
        <v>3051</v>
      </c>
      <c r="H1517" s="832" t="s">
        <v>649</v>
      </c>
      <c r="I1517" s="832" t="s">
        <v>2123</v>
      </c>
      <c r="J1517" s="832" t="s">
        <v>2124</v>
      </c>
      <c r="K1517" s="832" t="s">
        <v>2125</v>
      </c>
      <c r="L1517" s="835">
        <v>161.06</v>
      </c>
      <c r="M1517" s="835">
        <v>483.18</v>
      </c>
      <c r="N1517" s="832">
        <v>3</v>
      </c>
      <c r="O1517" s="836">
        <v>0.5</v>
      </c>
      <c r="P1517" s="835">
        <v>483.18</v>
      </c>
      <c r="Q1517" s="837">
        <v>1</v>
      </c>
      <c r="R1517" s="832">
        <v>3</v>
      </c>
      <c r="S1517" s="837">
        <v>1</v>
      </c>
      <c r="T1517" s="836">
        <v>0.5</v>
      </c>
      <c r="U1517" s="838">
        <v>1</v>
      </c>
    </row>
    <row r="1518" spans="1:21" ht="14.4" customHeight="1" x14ac:dyDescent="0.3">
      <c r="A1518" s="831">
        <v>17</v>
      </c>
      <c r="B1518" s="832" t="s">
        <v>2428</v>
      </c>
      <c r="C1518" s="832" t="s">
        <v>2434</v>
      </c>
      <c r="D1518" s="833" t="s">
        <v>5256</v>
      </c>
      <c r="E1518" s="834" t="s">
        <v>2468</v>
      </c>
      <c r="F1518" s="832" t="s">
        <v>2429</v>
      </c>
      <c r="G1518" s="832" t="s">
        <v>2692</v>
      </c>
      <c r="H1518" s="832" t="s">
        <v>596</v>
      </c>
      <c r="I1518" s="832" t="s">
        <v>2693</v>
      </c>
      <c r="J1518" s="832" t="s">
        <v>1174</v>
      </c>
      <c r="K1518" s="832" t="s">
        <v>1133</v>
      </c>
      <c r="L1518" s="835">
        <v>134.47999999999999</v>
      </c>
      <c r="M1518" s="835">
        <v>134.47999999999999</v>
      </c>
      <c r="N1518" s="832">
        <v>1</v>
      </c>
      <c r="O1518" s="836">
        <v>0.5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17</v>
      </c>
      <c r="B1519" s="832" t="s">
        <v>2428</v>
      </c>
      <c r="C1519" s="832" t="s">
        <v>2434</v>
      </c>
      <c r="D1519" s="833" t="s">
        <v>5256</v>
      </c>
      <c r="E1519" s="834" t="s">
        <v>2468</v>
      </c>
      <c r="F1519" s="832" t="s">
        <v>2429</v>
      </c>
      <c r="G1519" s="832" t="s">
        <v>2702</v>
      </c>
      <c r="H1519" s="832" t="s">
        <v>596</v>
      </c>
      <c r="I1519" s="832" t="s">
        <v>2703</v>
      </c>
      <c r="J1519" s="832" t="s">
        <v>2704</v>
      </c>
      <c r="K1519" s="832" t="s">
        <v>2705</v>
      </c>
      <c r="L1519" s="835">
        <v>0</v>
      </c>
      <c r="M1519" s="835">
        <v>0</v>
      </c>
      <c r="N1519" s="832">
        <v>1</v>
      </c>
      <c r="O1519" s="836">
        <v>1</v>
      </c>
      <c r="P1519" s="835">
        <v>0</v>
      </c>
      <c r="Q1519" s="837"/>
      <c r="R1519" s="832">
        <v>1</v>
      </c>
      <c r="S1519" s="837">
        <v>1</v>
      </c>
      <c r="T1519" s="836">
        <v>1</v>
      </c>
      <c r="U1519" s="838">
        <v>1</v>
      </c>
    </row>
    <row r="1520" spans="1:21" ht="14.4" customHeight="1" x14ac:dyDescent="0.3">
      <c r="A1520" s="831">
        <v>17</v>
      </c>
      <c r="B1520" s="832" t="s">
        <v>2428</v>
      </c>
      <c r="C1520" s="832" t="s">
        <v>2434</v>
      </c>
      <c r="D1520" s="833" t="s">
        <v>5256</v>
      </c>
      <c r="E1520" s="834" t="s">
        <v>2468</v>
      </c>
      <c r="F1520" s="832" t="s">
        <v>2429</v>
      </c>
      <c r="G1520" s="832" t="s">
        <v>2706</v>
      </c>
      <c r="H1520" s="832" t="s">
        <v>596</v>
      </c>
      <c r="I1520" s="832" t="s">
        <v>2707</v>
      </c>
      <c r="J1520" s="832" t="s">
        <v>670</v>
      </c>
      <c r="K1520" s="832" t="s">
        <v>2708</v>
      </c>
      <c r="L1520" s="835">
        <v>35.25</v>
      </c>
      <c r="M1520" s="835">
        <v>176.25</v>
      </c>
      <c r="N1520" s="832">
        <v>5</v>
      </c>
      <c r="O1520" s="836">
        <v>3.5</v>
      </c>
      <c r="P1520" s="835">
        <v>141</v>
      </c>
      <c r="Q1520" s="837">
        <v>0.8</v>
      </c>
      <c r="R1520" s="832">
        <v>4</v>
      </c>
      <c r="S1520" s="837">
        <v>0.8</v>
      </c>
      <c r="T1520" s="836">
        <v>2.5</v>
      </c>
      <c r="U1520" s="838">
        <v>0.7142857142857143</v>
      </c>
    </row>
    <row r="1521" spans="1:21" ht="14.4" customHeight="1" x14ac:dyDescent="0.3">
      <c r="A1521" s="831">
        <v>17</v>
      </c>
      <c r="B1521" s="832" t="s">
        <v>2428</v>
      </c>
      <c r="C1521" s="832" t="s">
        <v>2434</v>
      </c>
      <c r="D1521" s="833" t="s">
        <v>5256</v>
      </c>
      <c r="E1521" s="834" t="s">
        <v>2468</v>
      </c>
      <c r="F1521" s="832" t="s">
        <v>2429</v>
      </c>
      <c r="G1521" s="832" t="s">
        <v>2706</v>
      </c>
      <c r="H1521" s="832" t="s">
        <v>596</v>
      </c>
      <c r="I1521" s="832" t="s">
        <v>2709</v>
      </c>
      <c r="J1521" s="832" t="s">
        <v>670</v>
      </c>
      <c r="K1521" s="832" t="s">
        <v>2710</v>
      </c>
      <c r="L1521" s="835">
        <v>35.25</v>
      </c>
      <c r="M1521" s="835">
        <v>282</v>
      </c>
      <c r="N1521" s="832">
        <v>8</v>
      </c>
      <c r="O1521" s="836">
        <v>4.5</v>
      </c>
      <c r="P1521" s="835">
        <v>211.5</v>
      </c>
      <c r="Q1521" s="837">
        <v>0.75</v>
      </c>
      <c r="R1521" s="832">
        <v>6</v>
      </c>
      <c r="S1521" s="837">
        <v>0.75</v>
      </c>
      <c r="T1521" s="836">
        <v>3</v>
      </c>
      <c r="U1521" s="838">
        <v>0.66666666666666663</v>
      </c>
    </row>
    <row r="1522" spans="1:21" ht="14.4" customHeight="1" x14ac:dyDescent="0.3">
      <c r="A1522" s="831">
        <v>17</v>
      </c>
      <c r="B1522" s="832" t="s">
        <v>2428</v>
      </c>
      <c r="C1522" s="832" t="s">
        <v>2434</v>
      </c>
      <c r="D1522" s="833" t="s">
        <v>5256</v>
      </c>
      <c r="E1522" s="834" t="s">
        <v>2468</v>
      </c>
      <c r="F1522" s="832" t="s">
        <v>2429</v>
      </c>
      <c r="G1522" s="832" t="s">
        <v>2706</v>
      </c>
      <c r="H1522" s="832" t="s">
        <v>596</v>
      </c>
      <c r="I1522" s="832" t="s">
        <v>2711</v>
      </c>
      <c r="J1522" s="832" t="s">
        <v>2712</v>
      </c>
      <c r="K1522" s="832" t="s">
        <v>2713</v>
      </c>
      <c r="L1522" s="835">
        <v>35.25</v>
      </c>
      <c r="M1522" s="835">
        <v>35.25</v>
      </c>
      <c r="N1522" s="832">
        <v>1</v>
      </c>
      <c r="O1522" s="836">
        <v>0.5</v>
      </c>
      <c r="P1522" s="835">
        <v>35.25</v>
      </c>
      <c r="Q1522" s="837">
        <v>1</v>
      </c>
      <c r="R1522" s="832">
        <v>1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17</v>
      </c>
      <c r="B1523" s="832" t="s">
        <v>2428</v>
      </c>
      <c r="C1523" s="832" t="s">
        <v>2434</v>
      </c>
      <c r="D1523" s="833" t="s">
        <v>5256</v>
      </c>
      <c r="E1523" s="834" t="s">
        <v>2468</v>
      </c>
      <c r="F1523" s="832" t="s">
        <v>2429</v>
      </c>
      <c r="G1523" s="832" t="s">
        <v>2706</v>
      </c>
      <c r="H1523" s="832" t="s">
        <v>596</v>
      </c>
      <c r="I1523" s="832" t="s">
        <v>4197</v>
      </c>
      <c r="J1523" s="832" t="s">
        <v>670</v>
      </c>
      <c r="K1523" s="832" t="s">
        <v>4198</v>
      </c>
      <c r="L1523" s="835">
        <v>17.62</v>
      </c>
      <c r="M1523" s="835">
        <v>52.86</v>
      </c>
      <c r="N1523" s="832">
        <v>3</v>
      </c>
      <c r="O1523" s="836">
        <v>2</v>
      </c>
      <c r="P1523" s="835">
        <v>52.86</v>
      </c>
      <c r="Q1523" s="837">
        <v>1</v>
      </c>
      <c r="R1523" s="832">
        <v>3</v>
      </c>
      <c r="S1523" s="837">
        <v>1</v>
      </c>
      <c r="T1523" s="836">
        <v>2</v>
      </c>
      <c r="U1523" s="838">
        <v>1</v>
      </c>
    </row>
    <row r="1524" spans="1:21" ht="14.4" customHeight="1" x14ac:dyDescent="0.3">
      <c r="A1524" s="831">
        <v>17</v>
      </c>
      <c r="B1524" s="832" t="s">
        <v>2428</v>
      </c>
      <c r="C1524" s="832" t="s">
        <v>2434</v>
      </c>
      <c r="D1524" s="833" t="s">
        <v>5256</v>
      </c>
      <c r="E1524" s="834" t="s">
        <v>2468</v>
      </c>
      <c r="F1524" s="832" t="s">
        <v>2429</v>
      </c>
      <c r="G1524" s="832" t="s">
        <v>2717</v>
      </c>
      <c r="H1524" s="832" t="s">
        <v>596</v>
      </c>
      <c r="I1524" s="832" t="s">
        <v>4199</v>
      </c>
      <c r="J1524" s="832" t="s">
        <v>4200</v>
      </c>
      <c r="K1524" s="832" t="s">
        <v>4201</v>
      </c>
      <c r="L1524" s="835">
        <v>32.25</v>
      </c>
      <c r="M1524" s="835">
        <v>64.5</v>
      </c>
      <c r="N1524" s="832">
        <v>2</v>
      </c>
      <c r="O1524" s="836">
        <v>0.5</v>
      </c>
      <c r="P1524" s="835">
        <v>64.5</v>
      </c>
      <c r="Q1524" s="837">
        <v>1</v>
      </c>
      <c r="R1524" s="832">
        <v>2</v>
      </c>
      <c r="S1524" s="837">
        <v>1</v>
      </c>
      <c r="T1524" s="836">
        <v>0.5</v>
      </c>
      <c r="U1524" s="838">
        <v>1</v>
      </c>
    </row>
    <row r="1525" spans="1:21" ht="14.4" customHeight="1" x14ac:dyDescent="0.3">
      <c r="A1525" s="831">
        <v>17</v>
      </c>
      <c r="B1525" s="832" t="s">
        <v>2428</v>
      </c>
      <c r="C1525" s="832" t="s">
        <v>2434</v>
      </c>
      <c r="D1525" s="833" t="s">
        <v>5256</v>
      </c>
      <c r="E1525" s="834" t="s">
        <v>2468</v>
      </c>
      <c r="F1525" s="832" t="s">
        <v>2429</v>
      </c>
      <c r="G1525" s="832" t="s">
        <v>2717</v>
      </c>
      <c r="H1525" s="832" t="s">
        <v>596</v>
      </c>
      <c r="I1525" s="832" t="s">
        <v>3685</v>
      </c>
      <c r="J1525" s="832" t="s">
        <v>790</v>
      </c>
      <c r="K1525" s="832" t="s">
        <v>3686</v>
      </c>
      <c r="L1525" s="835">
        <v>32.25</v>
      </c>
      <c r="M1525" s="835">
        <v>451.5</v>
      </c>
      <c r="N1525" s="832">
        <v>14</v>
      </c>
      <c r="O1525" s="836">
        <v>5</v>
      </c>
      <c r="P1525" s="835">
        <v>193.5</v>
      </c>
      <c r="Q1525" s="837">
        <v>0.42857142857142855</v>
      </c>
      <c r="R1525" s="832">
        <v>6</v>
      </c>
      <c r="S1525" s="837">
        <v>0.42857142857142855</v>
      </c>
      <c r="T1525" s="836">
        <v>2</v>
      </c>
      <c r="U1525" s="838">
        <v>0.4</v>
      </c>
    </row>
    <row r="1526" spans="1:21" ht="14.4" customHeight="1" x14ac:dyDescent="0.3">
      <c r="A1526" s="831">
        <v>17</v>
      </c>
      <c r="B1526" s="832" t="s">
        <v>2428</v>
      </c>
      <c r="C1526" s="832" t="s">
        <v>2434</v>
      </c>
      <c r="D1526" s="833" t="s">
        <v>5256</v>
      </c>
      <c r="E1526" s="834" t="s">
        <v>2468</v>
      </c>
      <c r="F1526" s="832" t="s">
        <v>2429</v>
      </c>
      <c r="G1526" s="832" t="s">
        <v>2717</v>
      </c>
      <c r="H1526" s="832" t="s">
        <v>596</v>
      </c>
      <c r="I1526" s="832" t="s">
        <v>3055</v>
      </c>
      <c r="J1526" s="832" t="s">
        <v>3056</v>
      </c>
      <c r="K1526" s="832" t="s">
        <v>3057</v>
      </c>
      <c r="L1526" s="835">
        <v>64.5</v>
      </c>
      <c r="M1526" s="835">
        <v>129</v>
      </c>
      <c r="N1526" s="832">
        <v>2</v>
      </c>
      <c r="O1526" s="836">
        <v>0.5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17</v>
      </c>
      <c r="B1527" s="832" t="s">
        <v>2428</v>
      </c>
      <c r="C1527" s="832" t="s">
        <v>2434</v>
      </c>
      <c r="D1527" s="833" t="s">
        <v>5256</v>
      </c>
      <c r="E1527" s="834" t="s">
        <v>2468</v>
      </c>
      <c r="F1527" s="832" t="s">
        <v>2429</v>
      </c>
      <c r="G1527" s="832" t="s">
        <v>2717</v>
      </c>
      <c r="H1527" s="832" t="s">
        <v>596</v>
      </c>
      <c r="I1527" s="832" t="s">
        <v>4202</v>
      </c>
      <c r="J1527" s="832" t="s">
        <v>790</v>
      </c>
      <c r="K1527" s="832" t="s">
        <v>2724</v>
      </c>
      <c r="L1527" s="835">
        <v>103.67</v>
      </c>
      <c r="M1527" s="835">
        <v>103.67</v>
      </c>
      <c r="N1527" s="832">
        <v>1</v>
      </c>
      <c r="O1527" s="836">
        <v>1</v>
      </c>
      <c r="P1527" s="835">
        <v>103.67</v>
      </c>
      <c r="Q1527" s="837">
        <v>1</v>
      </c>
      <c r="R1527" s="832">
        <v>1</v>
      </c>
      <c r="S1527" s="837">
        <v>1</v>
      </c>
      <c r="T1527" s="836">
        <v>1</v>
      </c>
      <c r="U1527" s="838">
        <v>1</v>
      </c>
    </row>
    <row r="1528" spans="1:21" ht="14.4" customHeight="1" x14ac:dyDescent="0.3">
      <c r="A1528" s="831">
        <v>17</v>
      </c>
      <c r="B1528" s="832" t="s">
        <v>2428</v>
      </c>
      <c r="C1528" s="832" t="s">
        <v>2434</v>
      </c>
      <c r="D1528" s="833" t="s">
        <v>5256</v>
      </c>
      <c r="E1528" s="834" t="s">
        <v>2468</v>
      </c>
      <c r="F1528" s="832" t="s">
        <v>2429</v>
      </c>
      <c r="G1528" s="832" t="s">
        <v>2717</v>
      </c>
      <c r="H1528" s="832" t="s">
        <v>596</v>
      </c>
      <c r="I1528" s="832" t="s">
        <v>4203</v>
      </c>
      <c r="J1528" s="832" t="s">
        <v>3907</v>
      </c>
      <c r="K1528" s="832" t="s">
        <v>3294</v>
      </c>
      <c r="L1528" s="835">
        <v>34.56</v>
      </c>
      <c r="M1528" s="835">
        <v>691.2</v>
      </c>
      <c r="N1528" s="832">
        <v>20</v>
      </c>
      <c r="O1528" s="836">
        <v>5.5</v>
      </c>
      <c r="P1528" s="835">
        <v>380.16</v>
      </c>
      <c r="Q1528" s="837">
        <v>0.55000000000000004</v>
      </c>
      <c r="R1528" s="832">
        <v>11</v>
      </c>
      <c r="S1528" s="837">
        <v>0.55000000000000004</v>
      </c>
      <c r="T1528" s="836">
        <v>3.5</v>
      </c>
      <c r="U1528" s="838">
        <v>0.63636363636363635</v>
      </c>
    </row>
    <row r="1529" spans="1:21" ht="14.4" customHeight="1" x14ac:dyDescent="0.3">
      <c r="A1529" s="831">
        <v>17</v>
      </c>
      <c r="B1529" s="832" t="s">
        <v>2428</v>
      </c>
      <c r="C1529" s="832" t="s">
        <v>2434</v>
      </c>
      <c r="D1529" s="833" t="s">
        <v>5256</v>
      </c>
      <c r="E1529" s="834" t="s">
        <v>2468</v>
      </c>
      <c r="F1529" s="832" t="s">
        <v>2429</v>
      </c>
      <c r="G1529" s="832" t="s">
        <v>2717</v>
      </c>
      <c r="H1529" s="832" t="s">
        <v>596</v>
      </c>
      <c r="I1529" s="832" t="s">
        <v>4204</v>
      </c>
      <c r="J1529" s="832" t="s">
        <v>4078</v>
      </c>
      <c r="K1529" s="832" t="s">
        <v>4201</v>
      </c>
      <c r="L1529" s="835">
        <v>32.25</v>
      </c>
      <c r="M1529" s="835">
        <v>96.75</v>
      </c>
      <c r="N1529" s="832">
        <v>3</v>
      </c>
      <c r="O1529" s="836">
        <v>0.5</v>
      </c>
      <c r="P1529" s="835">
        <v>96.75</v>
      </c>
      <c r="Q1529" s="837">
        <v>1</v>
      </c>
      <c r="R1529" s="832">
        <v>3</v>
      </c>
      <c r="S1529" s="837">
        <v>1</v>
      </c>
      <c r="T1529" s="836">
        <v>0.5</v>
      </c>
      <c r="U1529" s="838">
        <v>1</v>
      </c>
    </row>
    <row r="1530" spans="1:21" ht="14.4" customHeight="1" x14ac:dyDescent="0.3">
      <c r="A1530" s="831">
        <v>17</v>
      </c>
      <c r="B1530" s="832" t="s">
        <v>2428</v>
      </c>
      <c r="C1530" s="832" t="s">
        <v>2434</v>
      </c>
      <c r="D1530" s="833" t="s">
        <v>5256</v>
      </c>
      <c r="E1530" s="834" t="s">
        <v>2468</v>
      </c>
      <c r="F1530" s="832" t="s">
        <v>2429</v>
      </c>
      <c r="G1530" s="832" t="s">
        <v>4205</v>
      </c>
      <c r="H1530" s="832" t="s">
        <v>596</v>
      </c>
      <c r="I1530" s="832" t="s">
        <v>4206</v>
      </c>
      <c r="J1530" s="832" t="s">
        <v>1187</v>
      </c>
      <c r="K1530" s="832" t="s">
        <v>4207</v>
      </c>
      <c r="L1530" s="835">
        <v>0</v>
      </c>
      <c r="M1530" s="835">
        <v>0</v>
      </c>
      <c r="N1530" s="832">
        <v>1</v>
      </c>
      <c r="O1530" s="836">
        <v>0.5</v>
      </c>
      <c r="P1530" s="835">
        <v>0</v>
      </c>
      <c r="Q1530" s="837"/>
      <c r="R1530" s="832">
        <v>1</v>
      </c>
      <c r="S1530" s="837">
        <v>1</v>
      </c>
      <c r="T1530" s="836">
        <v>0.5</v>
      </c>
      <c r="U1530" s="838">
        <v>1</v>
      </c>
    </row>
    <row r="1531" spans="1:21" ht="14.4" customHeight="1" x14ac:dyDescent="0.3">
      <c r="A1531" s="831">
        <v>17</v>
      </c>
      <c r="B1531" s="832" t="s">
        <v>2428</v>
      </c>
      <c r="C1531" s="832" t="s">
        <v>2434</v>
      </c>
      <c r="D1531" s="833" t="s">
        <v>5256</v>
      </c>
      <c r="E1531" s="834" t="s">
        <v>2468</v>
      </c>
      <c r="F1531" s="832" t="s">
        <v>2429</v>
      </c>
      <c r="G1531" s="832" t="s">
        <v>2725</v>
      </c>
      <c r="H1531" s="832" t="s">
        <v>596</v>
      </c>
      <c r="I1531" s="832" t="s">
        <v>4208</v>
      </c>
      <c r="J1531" s="832" t="s">
        <v>4001</v>
      </c>
      <c r="K1531" s="832" t="s">
        <v>4209</v>
      </c>
      <c r="L1531" s="835">
        <v>32.25</v>
      </c>
      <c r="M1531" s="835">
        <v>96.75</v>
      </c>
      <c r="N1531" s="832">
        <v>3</v>
      </c>
      <c r="O1531" s="836">
        <v>1</v>
      </c>
      <c r="P1531" s="835">
        <v>96.75</v>
      </c>
      <c r="Q1531" s="837">
        <v>1</v>
      </c>
      <c r="R1531" s="832">
        <v>3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17</v>
      </c>
      <c r="B1532" s="832" t="s">
        <v>2428</v>
      </c>
      <c r="C1532" s="832" t="s">
        <v>2434</v>
      </c>
      <c r="D1532" s="833" t="s">
        <v>5256</v>
      </c>
      <c r="E1532" s="834" t="s">
        <v>2468</v>
      </c>
      <c r="F1532" s="832" t="s">
        <v>2429</v>
      </c>
      <c r="G1532" s="832" t="s">
        <v>2725</v>
      </c>
      <c r="H1532" s="832" t="s">
        <v>649</v>
      </c>
      <c r="I1532" s="832" t="s">
        <v>2272</v>
      </c>
      <c r="J1532" s="832" t="s">
        <v>1876</v>
      </c>
      <c r="K1532" s="832" t="s">
        <v>2273</v>
      </c>
      <c r="L1532" s="835">
        <v>32.25</v>
      </c>
      <c r="M1532" s="835">
        <v>96.75</v>
      </c>
      <c r="N1532" s="832">
        <v>3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17</v>
      </c>
      <c r="B1533" s="832" t="s">
        <v>2428</v>
      </c>
      <c r="C1533" s="832" t="s">
        <v>2434</v>
      </c>
      <c r="D1533" s="833" t="s">
        <v>5256</v>
      </c>
      <c r="E1533" s="834" t="s">
        <v>2468</v>
      </c>
      <c r="F1533" s="832" t="s">
        <v>2429</v>
      </c>
      <c r="G1533" s="832" t="s">
        <v>2725</v>
      </c>
      <c r="H1533" s="832" t="s">
        <v>649</v>
      </c>
      <c r="I1533" s="832" t="s">
        <v>1875</v>
      </c>
      <c r="J1533" s="832" t="s">
        <v>1876</v>
      </c>
      <c r="K1533" s="832" t="s">
        <v>1877</v>
      </c>
      <c r="L1533" s="835">
        <v>16.12</v>
      </c>
      <c r="M1533" s="835">
        <v>48.36</v>
      </c>
      <c r="N1533" s="832">
        <v>3</v>
      </c>
      <c r="O1533" s="836">
        <v>0.5</v>
      </c>
      <c r="P1533" s="835">
        <v>48.36</v>
      </c>
      <c r="Q1533" s="837">
        <v>1</v>
      </c>
      <c r="R1533" s="832">
        <v>3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17</v>
      </c>
      <c r="B1534" s="832" t="s">
        <v>2428</v>
      </c>
      <c r="C1534" s="832" t="s">
        <v>2434</v>
      </c>
      <c r="D1534" s="833" t="s">
        <v>5256</v>
      </c>
      <c r="E1534" s="834" t="s">
        <v>2468</v>
      </c>
      <c r="F1534" s="832" t="s">
        <v>2429</v>
      </c>
      <c r="G1534" s="832" t="s">
        <v>2726</v>
      </c>
      <c r="H1534" s="832" t="s">
        <v>649</v>
      </c>
      <c r="I1534" s="832" t="s">
        <v>4210</v>
      </c>
      <c r="J1534" s="832" t="s">
        <v>2728</v>
      </c>
      <c r="K1534" s="832" t="s">
        <v>1332</v>
      </c>
      <c r="L1534" s="835">
        <v>132</v>
      </c>
      <c r="M1534" s="835">
        <v>528</v>
      </c>
      <c r="N1534" s="832">
        <v>4</v>
      </c>
      <c r="O1534" s="836">
        <v>1</v>
      </c>
      <c r="P1534" s="835">
        <v>528</v>
      </c>
      <c r="Q1534" s="837">
        <v>1</v>
      </c>
      <c r="R1534" s="832">
        <v>4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17</v>
      </c>
      <c r="B1535" s="832" t="s">
        <v>2428</v>
      </c>
      <c r="C1535" s="832" t="s">
        <v>2434</v>
      </c>
      <c r="D1535" s="833" t="s">
        <v>5256</v>
      </c>
      <c r="E1535" s="834" t="s">
        <v>2468</v>
      </c>
      <c r="F1535" s="832" t="s">
        <v>2429</v>
      </c>
      <c r="G1535" s="832" t="s">
        <v>3689</v>
      </c>
      <c r="H1535" s="832" t="s">
        <v>596</v>
      </c>
      <c r="I1535" s="832" t="s">
        <v>4211</v>
      </c>
      <c r="J1535" s="832" t="s">
        <v>4212</v>
      </c>
      <c r="K1535" s="832" t="s">
        <v>3692</v>
      </c>
      <c r="L1535" s="835">
        <v>173.31</v>
      </c>
      <c r="M1535" s="835">
        <v>346.62</v>
      </c>
      <c r="N1535" s="832">
        <v>2</v>
      </c>
      <c r="O1535" s="836">
        <v>1</v>
      </c>
      <c r="P1535" s="835">
        <v>346.62</v>
      </c>
      <c r="Q1535" s="837">
        <v>1</v>
      </c>
      <c r="R1535" s="832">
        <v>2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17</v>
      </c>
      <c r="B1536" s="832" t="s">
        <v>2428</v>
      </c>
      <c r="C1536" s="832" t="s">
        <v>2434</v>
      </c>
      <c r="D1536" s="833" t="s">
        <v>5256</v>
      </c>
      <c r="E1536" s="834" t="s">
        <v>2468</v>
      </c>
      <c r="F1536" s="832" t="s">
        <v>2429</v>
      </c>
      <c r="G1536" s="832" t="s">
        <v>3689</v>
      </c>
      <c r="H1536" s="832" t="s">
        <v>596</v>
      </c>
      <c r="I1536" s="832" t="s">
        <v>3690</v>
      </c>
      <c r="J1536" s="832" t="s">
        <v>3691</v>
      </c>
      <c r="K1536" s="832" t="s">
        <v>3692</v>
      </c>
      <c r="L1536" s="835">
        <v>173.31</v>
      </c>
      <c r="M1536" s="835">
        <v>693.24</v>
      </c>
      <c r="N1536" s="832">
        <v>4</v>
      </c>
      <c r="O1536" s="836">
        <v>2</v>
      </c>
      <c r="P1536" s="835">
        <v>346.62</v>
      </c>
      <c r="Q1536" s="837">
        <v>0.5</v>
      </c>
      <c r="R1536" s="832">
        <v>2</v>
      </c>
      <c r="S1536" s="837">
        <v>0.5</v>
      </c>
      <c r="T1536" s="836">
        <v>1</v>
      </c>
      <c r="U1536" s="838">
        <v>0.5</v>
      </c>
    </row>
    <row r="1537" spans="1:21" ht="14.4" customHeight="1" x14ac:dyDescent="0.3">
      <c r="A1537" s="831">
        <v>17</v>
      </c>
      <c r="B1537" s="832" t="s">
        <v>2428</v>
      </c>
      <c r="C1537" s="832" t="s">
        <v>2434</v>
      </c>
      <c r="D1537" s="833" t="s">
        <v>5256</v>
      </c>
      <c r="E1537" s="834" t="s">
        <v>2468</v>
      </c>
      <c r="F1537" s="832" t="s">
        <v>2429</v>
      </c>
      <c r="G1537" s="832" t="s">
        <v>2736</v>
      </c>
      <c r="H1537" s="832" t="s">
        <v>596</v>
      </c>
      <c r="I1537" s="832" t="s">
        <v>3259</v>
      </c>
      <c r="J1537" s="832" t="s">
        <v>2738</v>
      </c>
      <c r="K1537" s="832" t="s">
        <v>3260</v>
      </c>
      <c r="L1537" s="835">
        <v>1183.8900000000001</v>
      </c>
      <c r="M1537" s="835">
        <v>14206.680000000002</v>
      </c>
      <c r="N1537" s="832">
        <v>12</v>
      </c>
      <c r="O1537" s="836">
        <v>2.5</v>
      </c>
      <c r="P1537" s="835">
        <v>5919.4500000000007</v>
      </c>
      <c r="Q1537" s="837">
        <v>0.41666666666666663</v>
      </c>
      <c r="R1537" s="832">
        <v>5</v>
      </c>
      <c r="S1537" s="837">
        <v>0.41666666666666669</v>
      </c>
      <c r="T1537" s="836">
        <v>1</v>
      </c>
      <c r="U1537" s="838">
        <v>0.4</v>
      </c>
    </row>
    <row r="1538" spans="1:21" ht="14.4" customHeight="1" x14ac:dyDescent="0.3">
      <c r="A1538" s="831">
        <v>17</v>
      </c>
      <c r="B1538" s="832" t="s">
        <v>2428</v>
      </c>
      <c r="C1538" s="832" t="s">
        <v>2434</v>
      </c>
      <c r="D1538" s="833" t="s">
        <v>5256</v>
      </c>
      <c r="E1538" s="834" t="s">
        <v>2468</v>
      </c>
      <c r="F1538" s="832" t="s">
        <v>2429</v>
      </c>
      <c r="G1538" s="832" t="s">
        <v>2736</v>
      </c>
      <c r="H1538" s="832" t="s">
        <v>596</v>
      </c>
      <c r="I1538" s="832" t="s">
        <v>3385</v>
      </c>
      <c r="J1538" s="832" t="s">
        <v>3386</v>
      </c>
      <c r="K1538" s="832" t="s">
        <v>3384</v>
      </c>
      <c r="L1538" s="835">
        <v>263.85000000000002</v>
      </c>
      <c r="M1538" s="835">
        <v>2374.65</v>
      </c>
      <c r="N1538" s="832">
        <v>9</v>
      </c>
      <c r="O1538" s="836">
        <v>2.5</v>
      </c>
      <c r="P1538" s="835">
        <v>791.55000000000007</v>
      </c>
      <c r="Q1538" s="837">
        <v>0.33333333333333337</v>
      </c>
      <c r="R1538" s="832">
        <v>3</v>
      </c>
      <c r="S1538" s="837">
        <v>0.33333333333333331</v>
      </c>
      <c r="T1538" s="836">
        <v>1</v>
      </c>
      <c r="U1538" s="838">
        <v>0.4</v>
      </c>
    </row>
    <row r="1539" spans="1:21" ht="14.4" customHeight="1" x14ac:dyDescent="0.3">
      <c r="A1539" s="831">
        <v>17</v>
      </c>
      <c r="B1539" s="832" t="s">
        <v>2428</v>
      </c>
      <c r="C1539" s="832" t="s">
        <v>2434</v>
      </c>
      <c r="D1539" s="833" t="s">
        <v>5256</v>
      </c>
      <c r="E1539" s="834" t="s">
        <v>2468</v>
      </c>
      <c r="F1539" s="832" t="s">
        <v>2429</v>
      </c>
      <c r="G1539" s="832" t="s">
        <v>2736</v>
      </c>
      <c r="H1539" s="832" t="s">
        <v>596</v>
      </c>
      <c r="I1539" s="832" t="s">
        <v>3387</v>
      </c>
      <c r="J1539" s="832" t="s">
        <v>2216</v>
      </c>
      <c r="K1539" s="832" t="s">
        <v>3388</v>
      </c>
      <c r="L1539" s="835">
        <v>1065.5</v>
      </c>
      <c r="M1539" s="835">
        <v>13851.5</v>
      </c>
      <c r="N1539" s="832">
        <v>13</v>
      </c>
      <c r="O1539" s="836">
        <v>3</v>
      </c>
      <c r="P1539" s="835">
        <v>9589.5</v>
      </c>
      <c r="Q1539" s="837">
        <v>0.69230769230769229</v>
      </c>
      <c r="R1539" s="832">
        <v>9</v>
      </c>
      <c r="S1539" s="837">
        <v>0.69230769230769229</v>
      </c>
      <c r="T1539" s="836">
        <v>2</v>
      </c>
      <c r="U1539" s="838">
        <v>0.66666666666666663</v>
      </c>
    </row>
    <row r="1540" spans="1:21" ht="14.4" customHeight="1" x14ac:dyDescent="0.3">
      <c r="A1540" s="831">
        <v>17</v>
      </c>
      <c r="B1540" s="832" t="s">
        <v>2428</v>
      </c>
      <c r="C1540" s="832" t="s">
        <v>2434</v>
      </c>
      <c r="D1540" s="833" t="s">
        <v>5256</v>
      </c>
      <c r="E1540" s="834" t="s">
        <v>2468</v>
      </c>
      <c r="F1540" s="832" t="s">
        <v>2429</v>
      </c>
      <c r="G1540" s="832" t="s">
        <v>2736</v>
      </c>
      <c r="H1540" s="832" t="s">
        <v>649</v>
      </c>
      <c r="I1540" s="832" t="s">
        <v>4213</v>
      </c>
      <c r="J1540" s="832" t="s">
        <v>4214</v>
      </c>
      <c r="K1540" s="832" t="s">
        <v>3260</v>
      </c>
      <c r="L1540" s="835">
        <v>1183.8900000000001</v>
      </c>
      <c r="M1540" s="835">
        <v>1183.8900000000001</v>
      </c>
      <c r="N1540" s="832">
        <v>1</v>
      </c>
      <c r="O1540" s="836">
        <v>0.5</v>
      </c>
      <c r="P1540" s="835">
        <v>1183.8900000000001</v>
      </c>
      <c r="Q1540" s="837">
        <v>1</v>
      </c>
      <c r="R1540" s="832">
        <v>1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17</v>
      </c>
      <c r="B1541" s="832" t="s">
        <v>2428</v>
      </c>
      <c r="C1541" s="832" t="s">
        <v>2434</v>
      </c>
      <c r="D1541" s="833" t="s">
        <v>5256</v>
      </c>
      <c r="E1541" s="834" t="s">
        <v>2468</v>
      </c>
      <c r="F1541" s="832" t="s">
        <v>2429</v>
      </c>
      <c r="G1541" s="832" t="s">
        <v>2736</v>
      </c>
      <c r="H1541" s="832" t="s">
        <v>596</v>
      </c>
      <c r="I1541" s="832" t="s">
        <v>4215</v>
      </c>
      <c r="J1541" s="832" t="s">
        <v>3386</v>
      </c>
      <c r="K1541" s="832" t="s">
        <v>3388</v>
      </c>
      <c r="L1541" s="835">
        <v>1065.5</v>
      </c>
      <c r="M1541" s="835">
        <v>11720.5</v>
      </c>
      <c r="N1541" s="832">
        <v>11</v>
      </c>
      <c r="O1541" s="836">
        <v>1</v>
      </c>
      <c r="P1541" s="835">
        <v>11720.5</v>
      </c>
      <c r="Q1541" s="837">
        <v>1</v>
      </c>
      <c r="R1541" s="832">
        <v>11</v>
      </c>
      <c r="S1541" s="837">
        <v>1</v>
      </c>
      <c r="T1541" s="836">
        <v>1</v>
      </c>
      <c r="U1541" s="838">
        <v>1</v>
      </c>
    </row>
    <row r="1542" spans="1:21" ht="14.4" customHeight="1" x14ac:dyDescent="0.3">
      <c r="A1542" s="831">
        <v>17</v>
      </c>
      <c r="B1542" s="832" t="s">
        <v>2428</v>
      </c>
      <c r="C1542" s="832" t="s">
        <v>2434</v>
      </c>
      <c r="D1542" s="833" t="s">
        <v>5256</v>
      </c>
      <c r="E1542" s="834" t="s">
        <v>2468</v>
      </c>
      <c r="F1542" s="832" t="s">
        <v>2429</v>
      </c>
      <c r="G1542" s="832" t="s">
        <v>2736</v>
      </c>
      <c r="H1542" s="832" t="s">
        <v>596</v>
      </c>
      <c r="I1542" s="832" t="s">
        <v>4216</v>
      </c>
      <c r="J1542" s="832" t="s">
        <v>2216</v>
      </c>
      <c r="K1542" s="832" t="s">
        <v>4217</v>
      </c>
      <c r="L1542" s="835">
        <v>91.33</v>
      </c>
      <c r="M1542" s="835">
        <v>547.98</v>
      </c>
      <c r="N1542" s="832">
        <v>6</v>
      </c>
      <c r="O1542" s="836">
        <v>0.5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17</v>
      </c>
      <c r="B1543" s="832" t="s">
        <v>2428</v>
      </c>
      <c r="C1543" s="832" t="s">
        <v>2434</v>
      </c>
      <c r="D1543" s="833" t="s">
        <v>5256</v>
      </c>
      <c r="E1543" s="834" t="s">
        <v>2468</v>
      </c>
      <c r="F1543" s="832" t="s">
        <v>2429</v>
      </c>
      <c r="G1543" s="832" t="s">
        <v>2746</v>
      </c>
      <c r="H1543" s="832" t="s">
        <v>596</v>
      </c>
      <c r="I1543" s="832" t="s">
        <v>2749</v>
      </c>
      <c r="J1543" s="832" t="s">
        <v>2748</v>
      </c>
      <c r="K1543" s="832" t="s">
        <v>2750</v>
      </c>
      <c r="L1543" s="835">
        <v>338.58</v>
      </c>
      <c r="M1543" s="835">
        <v>1015.74</v>
      </c>
      <c r="N1543" s="832">
        <v>3</v>
      </c>
      <c r="O1543" s="836">
        <v>0.5</v>
      </c>
      <c r="P1543" s="835">
        <v>1015.74</v>
      </c>
      <c r="Q1543" s="837">
        <v>1</v>
      </c>
      <c r="R1543" s="832">
        <v>3</v>
      </c>
      <c r="S1543" s="837">
        <v>1</v>
      </c>
      <c r="T1543" s="836">
        <v>0.5</v>
      </c>
      <c r="U1543" s="838">
        <v>1</v>
      </c>
    </row>
    <row r="1544" spans="1:21" ht="14.4" customHeight="1" x14ac:dyDescent="0.3">
      <c r="A1544" s="831">
        <v>17</v>
      </c>
      <c r="B1544" s="832" t="s">
        <v>2428</v>
      </c>
      <c r="C1544" s="832" t="s">
        <v>2434</v>
      </c>
      <c r="D1544" s="833" t="s">
        <v>5256</v>
      </c>
      <c r="E1544" s="834" t="s">
        <v>2468</v>
      </c>
      <c r="F1544" s="832" t="s">
        <v>2429</v>
      </c>
      <c r="G1544" s="832" t="s">
        <v>2746</v>
      </c>
      <c r="H1544" s="832" t="s">
        <v>596</v>
      </c>
      <c r="I1544" s="832" t="s">
        <v>2751</v>
      </c>
      <c r="J1544" s="832" t="s">
        <v>2748</v>
      </c>
      <c r="K1544" s="832" t="s">
        <v>2752</v>
      </c>
      <c r="L1544" s="835">
        <v>677.18</v>
      </c>
      <c r="M1544" s="835">
        <v>3385.8999999999996</v>
      </c>
      <c r="N1544" s="832">
        <v>5</v>
      </c>
      <c r="O1544" s="836">
        <v>1</v>
      </c>
      <c r="P1544" s="835">
        <v>2031.54</v>
      </c>
      <c r="Q1544" s="837">
        <v>0.60000000000000009</v>
      </c>
      <c r="R1544" s="832">
        <v>3</v>
      </c>
      <c r="S1544" s="837">
        <v>0.6</v>
      </c>
      <c r="T1544" s="836">
        <v>0.5</v>
      </c>
      <c r="U1544" s="838">
        <v>0.5</v>
      </c>
    </row>
    <row r="1545" spans="1:21" ht="14.4" customHeight="1" x14ac:dyDescent="0.3">
      <c r="A1545" s="831">
        <v>17</v>
      </c>
      <c r="B1545" s="832" t="s">
        <v>2428</v>
      </c>
      <c r="C1545" s="832" t="s">
        <v>2434</v>
      </c>
      <c r="D1545" s="833" t="s">
        <v>5256</v>
      </c>
      <c r="E1545" s="834" t="s">
        <v>2468</v>
      </c>
      <c r="F1545" s="832" t="s">
        <v>2429</v>
      </c>
      <c r="G1545" s="832" t="s">
        <v>2746</v>
      </c>
      <c r="H1545" s="832" t="s">
        <v>596</v>
      </c>
      <c r="I1545" s="832" t="s">
        <v>2755</v>
      </c>
      <c r="J1545" s="832" t="s">
        <v>2756</v>
      </c>
      <c r="K1545" s="832" t="s">
        <v>2209</v>
      </c>
      <c r="L1545" s="835">
        <v>169.29</v>
      </c>
      <c r="M1545" s="835">
        <v>507.87</v>
      </c>
      <c r="N1545" s="832">
        <v>3</v>
      </c>
      <c r="O1545" s="836">
        <v>0.5</v>
      </c>
      <c r="P1545" s="835">
        <v>507.87</v>
      </c>
      <c r="Q1545" s="837">
        <v>1</v>
      </c>
      <c r="R1545" s="832">
        <v>3</v>
      </c>
      <c r="S1545" s="837">
        <v>1</v>
      </c>
      <c r="T1545" s="836">
        <v>0.5</v>
      </c>
      <c r="U1545" s="838">
        <v>1</v>
      </c>
    </row>
    <row r="1546" spans="1:21" ht="14.4" customHeight="1" x14ac:dyDescent="0.3">
      <c r="A1546" s="831">
        <v>17</v>
      </c>
      <c r="B1546" s="832" t="s">
        <v>2428</v>
      </c>
      <c r="C1546" s="832" t="s">
        <v>2434</v>
      </c>
      <c r="D1546" s="833" t="s">
        <v>5256</v>
      </c>
      <c r="E1546" s="834" t="s">
        <v>2468</v>
      </c>
      <c r="F1546" s="832" t="s">
        <v>2429</v>
      </c>
      <c r="G1546" s="832" t="s">
        <v>2746</v>
      </c>
      <c r="H1546" s="832" t="s">
        <v>649</v>
      </c>
      <c r="I1546" s="832" t="s">
        <v>2757</v>
      </c>
      <c r="J1546" s="832" t="s">
        <v>1238</v>
      </c>
      <c r="K1546" s="832" t="s">
        <v>2209</v>
      </c>
      <c r="L1546" s="835">
        <v>169.29</v>
      </c>
      <c r="M1546" s="835">
        <v>5586.57</v>
      </c>
      <c r="N1546" s="832">
        <v>33</v>
      </c>
      <c r="O1546" s="836">
        <v>7.5</v>
      </c>
      <c r="P1546" s="835">
        <v>5078.7</v>
      </c>
      <c r="Q1546" s="837">
        <v>0.90909090909090906</v>
      </c>
      <c r="R1546" s="832">
        <v>30</v>
      </c>
      <c r="S1546" s="837">
        <v>0.90909090909090906</v>
      </c>
      <c r="T1546" s="836">
        <v>6.5</v>
      </c>
      <c r="U1546" s="838">
        <v>0.8666666666666667</v>
      </c>
    </row>
    <row r="1547" spans="1:21" ht="14.4" customHeight="1" x14ac:dyDescent="0.3">
      <c r="A1547" s="831">
        <v>17</v>
      </c>
      <c r="B1547" s="832" t="s">
        <v>2428</v>
      </c>
      <c r="C1547" s="832" t="s">
        <v>2434</v>
      </c>
      <c r="D1547" s="833" t="s">
        <v>5256</v>
      </c>
      <c r="E1547" s="834" t="s">
        <v>2468</v>
      </c>
      <c r="F1547" s="832" t="s">
        <v>2429</v>
      </c>
      <c r="G1547" s="832" t="s">
        <v>2746</v>
      </c>
      <c r="H1547" s="832" t="s">
        <v>596</v>
      </c>
      <c r="I1547" s="832" t="s">
        <v>4218</v>
      </c>
      <c r="J1547" s="832" t="s">
        <v>2759</v>
      </c>
      <c r="K1547" s="832" t="s">
        <v>2750</v>
      </c>
      <c r="L1547" s="835">
        <v>338.58</v>
      </c>
      <c r="M1547" s="835">
        <v>2031.48</v>
      </c>
      <c r="N1547" s="832">
        <v>6</v>
      </c>
      <c r="O1547" s="836">
        <v>1.5</v>
      </c>
      <c r="P1547" s="835">
        <v>1015.74</v>
      </c>
      <c r="Q1547" s="837">
        <v>0.5</v>
      </c>
      <c r="R1547" s="832">
        <v>3</v>
      </c>
      <c r="S1547" s="837">
        <v>0.5</v>
      </c>
      <c r="T1547" s="836">
        <v>0.5</v>
      </c>
      <c r="U1547" s="838">
        <v>0.33333333333333331</v>
      </c>
    </row>
    <row r="1548" spans="1:21" ht="14.4" customHeight="1" x14ac:dyDescent="0.3">
      <c r="A1548" s="831">
        <v>17</v>
      </c>
      <c r="B1548" s="832" t="s">
        <v>2428</v>
      </c>
      <c r="C1548" s="832" t="s">
        <v>2434</v>
      </c>
      <c r="D1548" s="833" t="s">
        <v>5256</v>
      </c>
      <c r="E1548" s="834" t="s">
        <v>2468</v>
      </c>
      <c r="F1548" s="832" t="s">
        <v>2429</v>
      </c>
      <c r="G1548" s="832" t="s">
        <v>2746</v>
      </c>
      <c r="H1548" s="832" t="s">
        <v>649</v>
      </c>
      <c r="I1548" s="832" t="s">
        <v>2760</v>
      </c>
      <c r="J1548" s="832" t="s">
        <v>1238</v>
      </c>
      <c r="K1548" s="832" t="s">
        <v>2750</v>
      </c>
      <c r="L1548" s="835">
        <v>338.58</v>
      </c>
      <c r="M1548" s="835">
        <v>10495.98</v>
      </c>
      <c r="N1548" s="832">
        <v>31</v>
      </c>
      <c r="O1548" s="836">
        <v>6.5</v>
      </c>
      <c r="P1548" s="835">
        <v>7787.3399999999992</v>
      </c>
      <c r="Q1548" s="837">
        <v>0.74193548387096775</v>
      </c>
      <c r="R1548" s="832">
        <v>23</v>
      </c>
      <c r="S1548" s="837">
        <v>0.74193548387096775</v>
      </c>
      <c r="T1548" s="836">
        <v>4.5</v>
      </c>
      <c r="U1548" s="838">
        <v>0.69230769230769229</v>
      </c>
    </row>
    <row r="1549" spans="1:21" ht="14.4" customHeight="1" x14ac:dyDescent="0.3">
      <c r="A1549" s="831">
        <v>17</v>
      </c>
      <c r="B1549" s="832" t="s">
        <v>2428</v>
      </c>
      <c r="C1549" s="832" t="s">
        <v>2434</v>
      </c>
      <c r="D1549" s="833" t="s">
        <v>5256</v>
      </c>
      <c r="E1549" s="834" t="s">
        <v>2468</v>
      </c>
      <c r="F1549" s="832" t="s">
        <v>2429</v>
      </c>
      <c r="G1549" s="832" t="s">
        <v>2746</v>
      </c>
      <c r="H1549" s="832" t="s">
        <v>596</v>
      </c>
      <c r="I1549" s="832" t="s">
        <v>4219</v>
      </c>
      <c r="J1549" s="832" t="s">
        <v>4220</v>
      </c>
      <c r="K1549" s="832" t="s">
        <v>2209</v>
      </c>
      <c r="L1549" s="835">
        <v>169.29</v>
      </c>
      <c r="M1549" s="835">
        <v>169.29</v>
      </c>
      <c r="N1549" s="832">
        <v>1</v>
      </c>
      <c r="O1549" s="836">
        <v>0.5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17</v>
      </c>
      <c r="B1550" s="832" t="s">
        <v>2428</v>
      </c>
      <c r="C1550" s="832" t="s">
        <v>2434</v>
      </c>
      <c r="D1550" s="833" t="s">
        <v>5256</v>
      </c>
      <c r="E1550" s="834" t="s">
        <v>2468</v>
      </c>
      <c r="F1550" s="832" t="s">
        <v>2429</v>
      </c>
      <c r="G1550" s="832" t="s">
        <v>3079</v>
      </c>
      <c r="H1550" s="832" t="s">
        <v>596</v>
      </c>
      <c r="I1550" s="832" t="s">
        <v>3080</v>
      </c>
      <c r="J1550" s="832" t="s">
        <v>3081</v>
      </c>
      <c r="K1550" s="832" t="s">
        <v>2592</v>
      </c>
      <c r="L1550" s="835">
        <v>302.49</v>
      </c>
      <c r="M1550" s="835">
        <v>1512.45</v>
      </c>
      <c r="N1550" s="832">
        <v>5</v>
      </c>
      <c r="O1550" s="836">
        <v>4</v>
      </c>
      <c r="P1550" s="835">
        <v>604.98</v>
      </c>
      <c r="Q1550" s="837">
        <v>0.4</v>
      </c>
      <c r="R1550" s="832">
        <v>2</v>
      </c>
      <c r="S1550" s="837">
        <v>0.4</v>
      </c>
      <c r="T1550" s="836">
        <v>1.5</v>
      </c>
      <c r="U1550" s="838">
        <v>0.375</v>
      </c>
    </row>
    <row r="1551" spans="1:21" ht="14.4" customHeight="1" x14ac:dyDescent="0.3">
      <c r="A1551" s="831">
        <v>17</v>
      </c>
      <c r="B1551" s="832" t="s">
        <v>2428</v>
      </c>
      <c r="C1551" s="832" t="s">
        <v>2434</v>
      </c>
      <c r="D1551" s="833" t="s">
        <v>5256</v>
      </c>
      <c r="E1551" s="834" t="s">
        <v>2468</v>
      </c>
      <c r="F1551" s="832" t="s">
        <v>2429</v>
      </c>
      <c r="G1551" s="832" t="s">
        <v>4221</v>
      </c>
      <c r="H1551" s="832" t="s">
        <v>596</v>
      </c>
      <c r="I1551" s="832" t="s">
        <v>4222</v>
      </c>
      <c r="J1551" s="832" t="s">
        <v>1105</v>
      </c>
      <c r="K1551" s="832" t="s">
        <v>4223</v>
      </c>
      <c r="L1551" s="835">
        <v>453.79</v>
      </c>
      <c r="M1551" s="835">
        <v>453.79</v>
      </c>
      <c r="N1551" s="832">
        <v>1</v>
      </c>
      <c r="O1551" s="836">
        <v>0.5</v>
      </c>
      <c r="P1551" s="835">
        <v>453.79</v>
      </c>
      <c r="Q1551" s="837">
        <v>1</v>
      </c>
      <c r="R1551" s="832">
        <v>1</v>
      </c>
      <c r="S1551" s="837">
        <v>1</v>
      </c>
      <c r="T1551" s="836">
        <v>0.5</v>
      </c>
      <c r="U1551" s="838">
        <v>1</v>
      </c>
    </row>
    <row r="1552" spans="1:21" ht="14.4" customHeight="1" x14ac:dyDescent="0.3">
      <c r="A1552" s="831">
        <v>17</v>
      </c>
      <c r="B1552" s="832" t="s">
        <v>2428</v>
      </c>
      <c r="C1552" s="832" t="s">
        <v>2434</v>
      </c>
      <c r="D1552" s="833" t="s">
        <v>5256</v>
      </c>
      <c r="E1552" s="834" t="s">
        <v>2468</v>
      </c>
      <c r="F1552" s="832" t="s">
        <v>2429</v>
      </c>
      <c r="G1552" s="832" t="s">
        <v>3399</v>
      </c>
      <c r="H1552" s="832" t="s">
        <v>596</v>
      </c>
      <c r="I1552" s="832" t="s">
        <v>3400</v>
      </c>
      <c r="J1552" s="832" t="s">
        <v>3401</v>
      </c>
      <c r="K1552" s="832" t="s">
        <v>3143</v>
      </c>
      <c r="L1552" s="835">
        <v>1098.0999999999999</v>
      </c>
      <c r="M1552" s="835">
        <v>51610.700000000004</v>
      </c>
      <c r="N1552" s="832">
        <v>47</v>
      </c>
      <c r="O1552" s="836">
        <v>12.5</v>
      </c>
      <c r="P1552" s="835">
        <v>45022.100000000006</v>
      </c>
      <c r="Q1552" s="837">
        <v>0.87234042553191493</v>
      </c>
      <c r="R1552" s="832">
        <v>41</v>
      </c>
      <c r="S1552" s="837">
        <v>0.87234042553191493</v>
      </c>
      <c r="T1552" s="836">
        <v>11</v>
      </c>
      <c r="U1552" s="838">
        <v>0.88</v>
      </c>
    </row>
    <row r="1553" spans="1:21" ht="14.4" customHeight="1" x14ac:dyDescent="0.3">
      <c r="A1553" s="831">
        <v>17</v>
      </c>
      <c r="B1553" s="832" t="s">
        <v>2428</v>
      </c>
      <c r="C1553" s="832" t="s">
        <v>2434</v>
      </c>
      <c r="D1553" s="833" t="s">
        <v>5256</v>
      </c>
      <c r="E1553" s="834" t="s">
        <v>2468</v>
      </c>
      <c r="F1553" s="832" t="s">
        <v>2429</v>
      </c>
      <c r="G1553" s="832" t="s">
        <v>3399</v>
      </c>
      <c r="H1553" s="832" t="s">
        <v>596</v>
      </c>
      <c r="I1553" s="832" t="s">
        <v>4079</v>
      </c>
      <c r="J1553" s="832" t="s">
        <v>4080</v>
      </c>
      <c r="K1553" s="832" t="s">
        <v>3143</v>
      </c>
      <c r="L1553" s="835">
        <v>1098.0999999999999</v>
      </c>
      <c r="M1553" s="835">
        <v>3294.2999999999997</v>
      </c>
      <c r="N1553" s="832">
        <v>3</v>
      </c>
      <c r="O1553" s="836">
        <v>0.5</v>
      </c>
      <c r="P1553" s="835">
        <v>3294.2999999999997</v>
      </c>
      <c r="Q1553" s="837">
        <v>1</v>
      </c>
      <c r="R1553" s="832">
        <v>3</v>
      </c>
      <c r="S1553" s="837">
        <v>1</v>
      </c>
      <c r="T1553" s="836">
        <v>0.5</v>
      </c>
      <c r="U1553" s="838">
        <v>1</v>
      </c>
    </row>
    <row r="1554" spans="1:21" ht="14.4" customHeight="1" x14ac:dyDescent="0.3">
      <c r="A1554" s="831">
        <v>17</v>
      </c>
      <c r="B1554" s="832" t="s">
        <v>2428</v>
      </c>
      <c r="C1554" s="832" t="s">
        <v>2434</v>
      </c>
      <c r="D1554" s="833" t="s">
        <v>5256</v>
      </c>
      <c r="E1554" s="834" t="s">
        <v>2468</v>
      </c>
      <c r="F1554" s="832" t="s">
        <v>2429</v>
      </c>
      <c r="G1554" s="832" t="s">
        <v>3405</v>
      </c>
      <c r="H1554" s="832" t="s">
        <v>596</v>
      </c>
      <c r="I1554" s="832" t="s">
        <v>3406</v>
      </c>
      <c r="J1554" s="832" t="s">
        <v>3407</v>
      </c>
      <c r="K1554" s="832" t="s">
        <v>3408</v>
      </c>
      <c r="L1554" s="835">
        <v>352.3</v>
      </c>
      <c r="M1554" s="835">
        <v>2466.1</v>
      </c>
      <c r="N1554" s="832">
        <v>7</v>
      </c>
      <c r="O1554" s="836">
        <v>2</v>
      </c>
      <c r="P1554" s="835">
        <v>1761.5</v>
      </c>
      <c r="Q1554" s="837">
        <v>0.7142857142857143</v>
      </c>
      <c r="R1554" s="832">
        <v>5</v>
      </c>
      <c r="S1554" s="837">
        <v>0.7142857142857143</v>
      </c>
      <c r="T1554" s="836">
        <v>1</v>
      </c>
      <c r="U1554" s="838">
        <v>0.5</v>
      </c>
    </row>
    <row r="1555" spans="1:21" ht="14.4" customHeight="1" x14ac:dyDescent="0.3">
      <c r="A1555" s="831">
        <v>17</v>
      </c>
      <c r="B1555" s="832" t="s">
        <v>2428</v>
      </c>
      <c r="C1555" s="832" t="s">
        <v>2434</v>
      </c>
      <c r="D1555" s="833" t="s">
        <v>5256</v>
      </c>
      <c r="E1555" s="834" t="s">
        <v>2468</v>
      </c>
      <c r="F1555" s="832" t="s">
        <v>2429</v>
      </c>
      <c r="G1555" s="832" t="s">
        <v>3405</v>
      </c>
      <c r="H1555" s="832" t="s">
        <v>596</v>
      </c>
      <c r="I1555" s="832" t="s">
        <v>3409</v>
      </c>
      <c r="J1555" s="832" t="s">
        <v>3407</v>
      </c>
      <c r="K1555" s="832" t="s">
        <v>3410</v>
      </c>
      <c r="L1555" s="835">
        <v>704.59</v>
      </c>
      <c r="M1555" s="835">
        <v>7045.9</v>
      </c>
      <c r="N1555" s="832">
        <v>10</v>
      </c>
      <c r="O1555" s="836">
        <v>3</v>
      </c>
      <c r="P1555" s="835">
        <v>4932.13</v>
      </c>
      <c r="Q1555" s="837">
        <v>0.70000000000000007</v>
      </c>
      <c r="R1555" s="832">
        <v>7</v>
      </c>
      <c r="S1555" s="837">
        <v>0.7</v>
      </c>
      <c r="T1555" s="836">
        <v>2.5</v>
      </c>
      <c r="U1555" s="838">
        <v>0.83333333333333337</v>
      </c>
    </row>
    <row r="1556" spans="1:21" ht="14.4" customHeight="1" x14ac:dyDescent="0.3">
      <c r="A1556" s="831">
        <v>17</v>
      </c>
      <c r="B1556" s="832" t="s">
        <v>2428</v>
      </c>
      <c r="C1556" s="832" t="s">
        <v>2434</v>
      </c>
      <c r="D1556" s="833" t="s">
        <v>5256</v>
      </c>
      <c r="E1556" s="834" t="s">
        <v>2468</v>
      </c>
      <c r="F1556" s="832" t="s">
        <v>2429</v>
      </c>
      <c r="G1556" s="832" t="s">
        <v>3405</v>
      </c>
      <c r="H1556" s="832" t="s">
        <v>596</v>
      </c>
      <c r="I1556" s="832" t="s">
        <v>3413</v>
      </c>
      <c r="J1556" s="832" t="s">
        <v>3407</v>
      </c>
      <c r="K1556" s="832" t="s">
        <v>3414</v>
      </c>
      <c r="L1556" s="835">
        <v>566.19000000000005</v>
      </c>
      <c r="M1556" s="835">
        <v>36236.159999999996</v>
      </c>
      <c r="N1556" s="832">
        <v>64</v>
      </c>
      <c r="O1556" s="836">
        <v>18.5</v>
      </c>
      <c r="P1556" s="835">
        <v>22647.599999999995</v>
      </c>
      <c r="Q1556" s="837">
        <v>0.62499999999999989</v>
      </c>
      <c r="R1556" s="832">
        <v>40</v>
      </c>
      <c r="S1556" s="837">
        <v>0.625</v>
      </c>
      <c r="T1556" s="836">
        <v>11.5</v>
      </c>
      <c r="U1556" s="838">
        <v>0.6216216216216216</v>
      </c>
    </row>
    <row r="1557" spans="1:21" ht="14.4" customHeight="1" x14ac:dyDescent="0.3">
      <c r="A1557" s="831">
        <v>17</v>
      </c>
      <c r="B1557" s="832" t="s">
        <v>2428</v>
      </c>
      <c r="C1557" s="832" t="s">
        <v>2434</v>
      </c>
      <c r="D1557" s="833" t="s">
        <v>5256</v>
      </c>
      <c r="E1557" s="834" t="s">
        <v>2468</v>
      </c>
      <c r="F1557" s="832" t="s">
        <v>2429</v>
      </c>
      <c r="G1557" s="832" t="s">
        <v>3175</v>
      </c>
      <c r="H1557" s="832" t="s">
        <v>649</v>
      </c>
      <c r="I1557" s="832" t="s">
        <v>3418</v>
      </c>
      <c r="J1557" s="832" t="s">
        <v>965</v>
      </c>
      <c r="K1557" s="832" t="s">
        <v>3419</v>
      </c>
      <c r="L1557" s="835">
        <v>132.6</v>
      </c>
      <c r="M1557" s="835">
        <v>1723.8</v>
      </c>
      <c r="N1557" s="832">
        <v>13</v>
      </c>
      <c r="O1557" s="836">
        <v>4.5</v>
      </c>
      <c r="P1557" s="835">
        <v>1060.8</v>
      </c>
      <c r="Q1557" s="837">
        <v>0.61538461538461542</v>
      </c>
      <c r="R1557" s="832">
        <v>8</v>
      </c>
      <c r="S1557" s="837">
        <v>0.61538461538461542</v>
      </c>
      <c r="T1557" s="836">
        <v>3</v>
      </c>
      <c r="U1557" s="838">
        <v>0.66666666666666663</v>
      </c>
    </row>
    <row r="1558" spans="1:21" ht="14.4" customHeight="1" x14ac:dyDescent="0.3">
      <c r="A1558" s="831">
        <v>17</v>
      </c>
      <c r="B1558" s="832" t="s">
        <v>2428</v>
      </c>
      <c r="C1558" s="832" t="s">
        <v>2434</v>
      </c>
      <c r="D1558" s="833" t="s">
        <v>5256</v>
      </c>
      <c r="E1558" s="834" t="s">
        <v>2468</v>
      </c>
      <c r="F1558" s="832" t="s">
        <v>2429</v>
      </c>
      <c r="G1558" s="832" t="s">
        <v>3175</v>
      </c>
      <c r="H1558" s="832" t="s">
        <v>649</v>
      </c>
      <c r="I1558" s="832" t="s">
        <v>3422</v>
      </c>
      <c r="J1558" s="832" t="s">
        <v>965</v>
      </c>
      <c r="K1558" s="832" t="s">
        <v>3423</v>
      </c>
      <c r="L1558" s="835">
        <v>332.92</v>
      </c>
      <c r="M1558" s="835">
        <v>9987.6</v>
      </c>
      <c r="N1558" s="832">
        <v>30</v>
      </c>
      <c r="O1558" s="836">
        <v>6</v>
      </c>
      <c r="P1558" s="835">
        <v>4660.88</v>
      </c>
      <c r="Q1558" s="837">
        <v>0.46666666666666667</v>
      </c>
      <c r="R1558" s="832">
        <v>14</v>
      </c>
      <c r="S1558" s="837">
        <v>0.46666666666666667</v>
      </c>
      <c r="T1558" s="836">
        <v>2.5</v>
      </c>
      <c r="U1558" s="838">
        <v>0.41666666666666669</v>
      </c>
    </row>
    <row r="1559" spans="1:21" ht="14.4" customHeight="1" x14ac:dyDescent="0.3">
      <c r="A1559" s="831">
        <v>17</v>
      </c>
      <c r="B1559" s="832" t="s">
        <v>2428</v>
      </c>
      <c r="C1559" s="832" t="s">
        <v>2434</v>
      </c>
      <c r="D1559" s="833" t="s">
        <v>5256</v>
      </c>
      <c r="E1559" s="834" t="s">
        <v>2468</v>
      </c>
      <c r="F1559" s="832" t="s">
        <v>2429</v>
      </c>
      <c r="G1559" s="832" t="s">
        <v>3175</v>
      </c>
      <c r="H1559" s="832" t="s">
        <v>649</v>
      </c>
      <c r="I1559" s="832" t="s">
        <v>3176</v>
      </c>
      <c r="J1559" s="832" t="s">
        <v>965</v>
      </c>
      <c r="K1559" s="832" t="s">
        <v>3177</v>
      </c>
      <c r="L1559" s="835">
        <v>998.76</v>
      </c>
      <c r="M1559" s="835">
        <v>2996.2799999999997</v>
      </c>
      <c r="N1559" s="832">
        <v>3</v>
      </c>
      <c r="O1559" s="836">
        <v>1.5</v>
      </c>
      <c r="P1559" s="835">
        <v>2996.2799999999997</v>
      </c>
      <c r="Q1559" s="837">
        <v>1</v>
      </c>
      <c r="R1559" s="832">
        <v>3</v>
      </c>
      <c r="S1559" s="837">
        <v>1</v>
      </c>
      <c r="T1559" s="836">
        <v>1.5</v>
      </c>
      <c r="U1559" s="838">
        <v>1</v>
      </c>
    </row>
    <row r="1560" spans="1:21" ht="14.4" customHeight="1" x14ac:dyDescent="0.3">
      <c r="A1560" s="831">
        <v>17</v>
      </c>
      <c r="B1560" s="832" t="s">
        <v>2428</v>
      </c>
      <c r="C1560" s="832" t="s">
        <v>2434</v>
      </c>
      <c r="D1560" s="833" t="s">
        <v>5256</v>
      </c>
      <c r="E1560" s="834" t="s">
        <v>2468</v>
      </c>
      <c r="F1560" s="832" t="s">
        <v>2429</v>
      </c>
      <c r="G1560" s="832" t="s">
        <v>3175</v>
      </c>
      <c r="H1560" s="832" t="s">
        <v>649</v>
      </c>
      <c r="I1560" s="832" t="s">
        <v>3424</v>
      </c>
      <c r="J1560" s="832" t="s">
        <v>965</v>
      </c>
      <c r="K1560" s="832" t="s">
        <v>3425</v>
      </c>
      <c r="L1560" s="835">
        <v>1591.14</v>
      </c>
      <c r="M1560" s="835">
        <v>36596.22</v>
      </c>
      <c r="N1560" s="832">
        <v>23</v>
      </c>
      <c r="O1560" s="836">
        <v>6</v>
      </c>
      <c r="P1560" s="835">
        <v>30231.66</v>
      </c>
      <c r="Q1560" s="837">
        <v>0.82608695652173914</v>
      </c>
      <c r="R1560" s="832">
        <v>19</v>
      </c>
      <c r="S1560" s="837">
        <v>0.82608695652173914</v>
      </c>
      <c r="T1560" s="836">
        <v>5</v>
      </c>
      <c r="U1560" s="838">
        <v>0.83333333333333337</v>
      </c>
    </row>
    <row r="1561" spans="1:21" ht="14.4" customHeight="1" x14ac:dyDescent="0.3">
      <c r="A1561" s="831">
        <v>17</v>
      </c>
      <c r="B1561" s="832" t="s">
        <v>2428</v>
      </c>
      <c r="C1561" s="832" t="s">
        <v>2434</v>
      </c>
      <c r="D1561" s="833" t="s">
        <v>5256</v>
      </c>
      <c r="E1561" s="834" t="s">
        <v>2468</v>
      </c>
      <c r="F1561" s="832" t="s">
        <v>2429</v>
      </c>
      <c r="G1561" s="832" t="s">
        <v>3175</v>
      </c>
      <c r="H1561" s="832" t="s">
        <v>596</v>
      </c>
      <c r="I1561" s="832" t="s">
        <v>4224</v>
      </c>
      <c r="J1561" s="832" t="s">
        <v>3427</v>
      </c>
      <c r="K1561" s="832" t="s">
        <v>4225</v>
      </c>
      <c r="L1561" s="835">
        <v>530.38</v>
      </c>
      <c r="M1561" s="835">
        <v>5834.18</v>
      </c>
      <c r="N1561" s="832">
        <v>11</v>
      </c>
      <c r="O1561" s="836">
        <v>1.5</v>
      </c>
      <c r="P1561" s="835">
        <v>3182.2799999999997</v>
      </c>
      <c r="Q1561" s="837">
        <v>0.54545454545454541</v>
      </c>
      <c r="R1561" s="832">
        <v>6</v>
      </c>
      <c r="S1561" s="837">
        <v>0.54545454545454541</v>
      </c>
      <c r="T1561" s="836">
        <v>1</v>
      </c>
      <c r="U1561" s="838">
        <v>0.66666666666666663</v>
      </c>
    </row>
    <row r="1562" spans="1:21" ht="14.4" customHeight="1" x14ac:dyDescent="0.3">
      <c r="A1562" s="831">
        <v>17</v>
      </c>
      <c r="B1562" s="832" t="s">
        <v>2428</v>
      </c>
      <c r="C1562" s="832" t="s">
        <v>2434</v>
      </c>
      <c r="D1562" s="833" t="s">
        <v>5256</v>
      </c>
      <c r="E1562" s="834" t="s">
        <v>2468</v>
      </c>
      <c r="F1562" s="832" t="s">
        <v>2429</v>
      </c>
      <c r="G1562" s="832" t="s">
        <v>3175</v>
      </c>
      <c r="H1562" s="832" t="s">
        <v>649</v>
      </c>
      <c r="I1562" s="832" t="s">
        <v>3429</v>
      </c>
      <c r="J1562" s="832" t="s">
        <v>965</v>
      </c>
      <c r="K1562" s="832" t="s">
        <v>3430</v>
      </c>
      <c r="L1562" s="835">
        <v>530.38</v>
      </c>
      <c r="M1562" s="835">
        <v>31292.419999999995</v>
      </c>
      <c r="N1562" s="832">
        <v>59</v>
      </c>
      <c r="O1562" s="836">
        <v>12.5</v>
      </c>
      <c r="P1562" s="835">
        <v>18032.919999999995</v>
      </c>
      <c r="Q1562" s="837">
        <v>0.57627118644067787</v>
      </c>
      <c r="R1562" s="832">
        <v>34</v>
      </c>
      <c r="S1562" s="837">
        <v>0.57627118644067798</v>
      </c>
      <c r="T1562" s="836">
        <v>6.5</v>
      </c>
      <c r="U1562" s="838">
        <v>0.52</v>
      </c>
    </row>
    <row r="1563" spans="1:21" ht="14.4" customHeight="1" x14ac:dyDescent="0.3">
      <c r="A1563" s="831">
        <v>17</v>
      </c>
      <c r="B1563" s="832" t="s">
        <v>2428</v>
      </c>
      <c r="C1563" s="832" t="s">
        <v>2434</v>
      </c>
      <c r="D1563" s="833" t="s">
        <v>5256</v>
      </c>
      <c r="E1563" s="834" t="s">
        <v>2468</v>
      </c>
      <c r="F1563" s="832" t="s">
        <v>2429</v>
      </c>
      <c r="G1563" s="832" t="s">
        <v>3175</v>
      </c>
      <c r="H1563" s="832" t="s">
        <v>596</v>
      </c>
      <c r="I1563" s="832" t="s">
        <v>4226</v>
      </c>
      <c r="J1563" s="832" t="s">
        <v>4227</v>
      </c>
      <c r="K1563" s="832" t="s">
        <v>4228</v>
      </c>
      <c r="L1563" s="835">
        <v>332.92</v>
      </c>
      <c r="M1563" s="835">
        <v>998.76</v>
      </c>
      <c r="N1563" s="832">
        <v>3</v>
      </c>
      <c r="O1563" s="836">
        <v>0.5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17</v>
      </c>
      <c r="B1564" s="832" t="s">
        <v>2428</v>
      </c>
      <c r="C1564" s="832" t="s">
        <v>2434</v>
      </c>
      <c r="D1564" s="833" t="s">
        <v>5256</v>
      </c>
      <c r="E1564" s="834" t="s">
        <v>2468</v>
      </c>
      <c r="F1564" s="832" t="s">
        <v>2429</v>
      </c>
      <c r="G1564" s="832" t="s">
        <v>3175</v>
      </c>
      <c r="H1564" s="832" t="s">
        <v>596</v>
      </c>
      <c r="I1564" s="832" t="s">
        <v>4229</v>
      </c>
      <c r="J1564" s="832" t="s">
        <v>4227</v>
      </c>
      <c r="K1564" s="832" t="s">
        <v>4225</v>
      </c>
      <c r="L1564" s="835">
        <v>530.38</v>
      </c>
      <c r="M1564" s="835">
        <v>1591.1399999999999</v>
      </c>
      <c r="N1564" s="832">
        <v>3</v>
      </c>
      <c r="O1564" s="836">
        <v>1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17</v>
      </c>
      <c r="B1565" s="832" t="s">
        <v>2428</v>
      </c>
      <c r="C1565" s="832" t="s">
        <v>2434</v>
      </c>
      <c r="D1565" s="833" t="s">
        <v>5256</v>
      </c>
      <c r="E1565" s="834" t="s">
        <v>2468</v>
      </c>
      <c r="F1565" s="832" t="s">
        <v>2429</v>
      </c>
      <c r="G1565" s="832" t="s">
        <v>3431</v>
      </c>
      <c r="H1565" s="832" t="s">
        <v>596</v>
      </c>
      <c r="I1565" s="832" t="s">
        <v>4230</v>
      </c>
      <c r="J1565" s="832" t="s">
        <v>3433</v>
      </c>
      <c r="K1565" s="832" t="s">
        <v>4231</v>
      </c>
      <c r="L1565" s="835">
        <v>401.79</v>
      </c>
      <c r="M1565" s="835">
        <v>1607.16</v>
      </c>
      <c r="N1565" s="832">
        <v>4</v>
      </c>
      <c r="O1565" s="836">
        <v>1</v>
      </c>
      <c r="P1565" s="835">
        <v>1607.16</v>
      </c>
      <c r="Q1565" s="837">
        <v>1</v>
      </c>
      <c r="R1565" s="832">
        <v>4</v>
      </c>
      <c r="S1565" s="837">
        <v>1</v>
      </c>
      <c r="T1565" s="836">
        <v>1</v>
      </c>
      <c r="U1565" s="838">
        <v>1</v>
      </c>
    </row>
    <row r="1566" spans="1:21" ht="14.4" customHeight="1" x14ac:dyDescent="0.3">
      <c r="A1566" s="831">
        <v>17</v>
      </c>
      <c r="B1566" s="832" t="s">
        <v>2428</v>
      </c>
      <c r="C1566" s="832" t="s">
        <v>2434</v>
      </c>
      <c r="D1566" s="833" t="s">
        <v>5256</v>
      </c>
      <c r="E1566" s="834" t="s">
        <v>2468</v>
      </c>
      <c r="F1566" s="832" t="s">
        <v>2429</v>
      </c>
      <c r="G1566" s="832" t="s">
        <v>3431</v>
      </c>
      <c r="H1566" s="832" t="s">
        <v>596</v>
      </c>
      <c r="I1566" s="832" t="s">
        <v>3432</v>
      </c>
      <c r="J1566" s="832" t="s">
        <v>3433</v>
      </c>
      <c r="K1566" s="832" t="s">
        <v>3434</v>
      </c>
      <c r="L1566" s="835">
        <v>1547.5</v>
      </c>
      <c r="M1566" s="835">
        <v>1547.5</v>
      </c>
      <c r="N1566" s="832">
        <v>1</v>
      </c>
      <c r="O1566" s="836">
        <v>0.5</v>
      </c>
      <c r="P1566" s="835">
        <v>1547.5</v>
      </c>
      <c r="Q1566" s="837">
        <v>1</v>
      </c>
      <c r="R1566" s="832">
        <v>1</v>
      </c>
      <c r="S1566" s="837">
        <v>1</v>
      </c>
      <c r="T1566" s="836">
        <v>0.5</v>
      </c>
      <c r="U1566" s="838">
        <v>1</v>
      </c>
    </row>
    <row r="1567" spans="1:21" ht="14.4" customHeight="1" x14ac:dyDescent="0.3">
      <c r="A1567" s="831">
        <v>17</v>
      </c>
      <c r="B1567" s="832" t="s">
        <v>2428</v>
      </c>
      <c r="C1567" s="832" t="s">
        <v>2434</v>
      </c>
      <c r="D1567" s="833" t="s">
        <v>5256</v>
      </c>
      <c r="E1567" s="834" t="s">
        <v>2468</v>
      </c>
      <c r="F1567" s="832" t="s">
        <v>2429</v>
      </c>
      <c r="G1567" s="832" t="s">
        <v>3431</v>
      </c>
      <c r="H1567" s="832" t="s">
        <v>596</v>
      </c>
      <c r="I1567" s="832" t="s">
        <v>4232</v>
      </c>
      <c r="J1567" s="832" t="s">
        <v>3433</v>
      </c>
      <c r="K1567" s="832" t="s">
        <v>4233</v>
      </c>
      <c r="L1567" s="835">
        <v>580.30999999999995</v>
      </c>
      <c r="M1567" s="835">
        <v>580.30999999999995</v>
      </c>
      <c r="N1567" s="832">
        <v>1</v>
      </c>
      <c r="O1567" s="836">
        <v>0.5</v>
      </c>
      <c r="P1567" s="835">
        <v>580.30999999999995</v>
      </c>
      <c r="Q1567" s="837">
        <v>1</v>
      </c>
      <c r="R1567" s="832">
        <v>1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17</v>
      </c>
      <c r="B1568" s="832" t="s">
        <v>2428</v>
      </c>
      <c r="C1568" s="832" t="s">
        <v>2434</v>
      </c>
      <c r="D1568" s="833" t="s">
        <v>5256</v>
      </c>
      <c r="E1568" s="834" t="s">
        <v>2468</v>
      </c>
      <c r="F1568" s="832" t="s">
        <v>2429</v>
      </c>
      <c r="G1568" s="832" t="s">
        <v>3431</v>
      </c>
      <c r="H1568" s="832" t="s">
        <v>596</v>
      </c>
      <c r="I1568" s="832" t="s">
        <v>3435</v>
      </c>
      <c r="J1568" s="832" t="s">
        <v>3433</v>
      </c>
      <c r="K1568" s="832" t="s">
        <v>3436</v>
      </c>
      <c r="L1568" s="835">
        <v>3095.02</v>
      </c>
      <c r="M1568" s="835">
        <v>154750.99999999997</v>
      </c>
      <c r="N1568" s="832">
        <v>50</v>
      </c>
      <c r="O1568" s="836">
        <v>10.5</v>
      </c>
      <c r="P1568" s="835">
        <v>52615.339999999989</v>
      </c>
      <c r="Q1568" s="837">
        <v>0.33999999999999997</v>
      </c>
      <c r="R1568" s="832">
        <v>17</v>
      </c>
      <c r="S1568" s="837">
        <v>0.34</v>
      </c>
      <c r="T1568" s="836">
        <v>3.5</v>
      </c>
      <c r="U1568" s="838">
        <v>0.33333333333333331</v>
      </c>
    </row>
    <row r="1569" spans="1:21" ht="14.4" customHeight="1" x14ac:dyDescent="0.3">
      <c r="A1569" s="831">
        <v>17</v>
      </c>
      <c r="B1569" s="832" t="s">
        <v>2428</v>
      </c>
      <c r="C1569" s="832" t="s">
        <v>2434</v>
      </c>
      <c r="D1569" s="833" t="s">
        <v>5256</v>
      </c>
      <c r="E1569" s="834" t="s">
        <v>2468</v>
      </c>
      <c r="F1569" s="832" t="s">
        <v>2429</v>
      </c>
      <c r="G1569" s="832" t="s">
        <v>3431</v>
      </c>
      <c r="H1569" s="832" t="s">
        <v>596</v>
      </c>
      <c r="I1569" s="832" t="s">
        <v>3437</v>
      </c>
      <c r="J1569" s="832" t="s">
        <v>3433</v>
      </c>
      <c r="K1569" s="832" t="s">
        <v>3438</v>
      </c>
      <c r="L1569" s="835">
        <v>2321.25</v>
      </c>
      <c r="M1569" s="835">
        <v>6963.75</v>
      </c>
      <c r="N1569" s="832">
        <v>3</v>
      </c>
      <c r="O1569" s="836">
        <v>0.5</v>
      </c>
      <c r="P1569" s="835">
        <v>6963.75</v>
      </c>
      <c r="Q1569" s="837">
        <v>1</v>
      </c>
      <c r="R1569" s="832">
        <v>3</v>
      </c>
      <c r="S1569" s="837">
        <v>1</v>
      </c>
      <c r="T1569" s="836">
        <v>0.5</v>
      </c>
      <c r="U1569" s="838">
        <v>1</v>
      </c>
    </row>
    <row r="1570" spans="1:21" ht="14.4" customHeight="1" x14ac:dyDescent="0.3">
      <c r="A1570" s="831">
        <v>17</v>
      </c>
      <c r="B1570" s="832" t="s">
        <v>2428</v>
      </c>
      <c r="C1570" s="832" t="s">
        <v>2434</v>
      </c>
      <c r="D1570" s="833" t="s">
        <v>5256</v>
      </c>
      <c r="E1570" s="834" t="s">
        <v>2468</v>
      </c>
      <c r="F1570" s="832" t="s">
        <v>2429</v>
      </c>
      <c r="G1570" s="832" t="s">
        <v>3431</v>
      </c>
      <c r="H1570" s="832" t="s">
        <v>596</v>
      </c>
      <c r="I1570" s="832" t="s">
        <v>3917</v>
      </c>
      <c r="J1570" s="832" t="s">
        <v>3433</v>
      </c>
      <c r="K1570" s="832" t="s">
        <v>3918</v>
      </c>
      <c r="L1570" s="835">
        <v>1607.14</v>
      </c>
      <c r="M1570" s="835">
        <v>19285.68</v>
      </c>
      <c r="N1570" s="832">
        <v>12</v>
      </c>
      <c r="O1570" s="836">
        <v>4.5</v>
      </c>
      <c r="P1570" s="835">
        <v>9642.84</v>
      </c>
      <c r="Q1570" s="837">
        <v>0.5</v>
      </c>
      <c r="R1570" s="832">
        <v>6</v>
      </c>
      <c r="S1570" s="837">
        <v>0.5</v>
      </c>
      <c r="T1570" s="836">
        <v>3</v>
      </c>
      <c r="U1570" s="838">
        <v>0.66666666666666663</v>
      </c>
    </row>
    <row r="1571" spans="1:21" ht="14.4" customHeight="1" x14ac:dyDescent="0.3">
      <c r="A1571" s="831">
        <v>17</v>
      </c>
      <c r="B1571" s="832" t="s">
        <v>2428</v>
      </c>
      <c r="C1571" s="832" t="s">
        <v>2434</v>
      </c>
      <c r="D1571" s="833" t="s">
        <v>5256</v>
      </c>
      <c r="E1571" s="834" t="s">
        <v>2468</v>
      </c>
      <c r="F1571" s="832" t="s">
        <v>2429</v>
      </c>
      <c r="G1571" s="832" t="s">
        <v>2776</v>
      </c>
      <c r="H1571" s="832" t="s">
        <v>596</v>
      </c>
      <c r="I1571" s="832" t="s">
        <v>3919</v>
      </c>
      <c r="J1571" s="832" t="s">
        <v>3920</v>
      </c>
      <c r="K1571" s="832" t="s">
        <v>2121</v>
      </c>
      <c r="L1571" s="835">
        <v>123.2</v>
      </c>
      <c r="M1571" s="835">
        <v>13552.000000000004</v>
      </c>
      <c r="N1571" s="832">
        <v>110</v>
      </c>
      <c r="O1571" s="836">
        <v>25</v>
      </c>
      <c r="P1571" s="835">
        <v>9240.0000000000036</v>
      </c>
      <c r="Q1571" s="837">
        <v>0.68181818181818188</v>
      </c>
      <c r="R1571" s="832">
        <v>75</v>
      </c>
      <c r="S1571" s="837">
        <v>0.68181818181818177</v>
      </c>
      <c r="T1571" s="836">
        <v>14.5</v>
      </c>
      <c r="U1571" s="838">
        <v>0.57999999999999996</v>
      </c>
    </row>
    <row r="1572" spans="1:21" ht="14.4" customHeight="1" x14ac:dyDescent="0.3">
      <c r="A1572" s="831">
        <v>17</v>
      </c>
      <c r="B1572" s="832" t="s">
        <v>2428</v>
      </c>
      <c r="C1572" s="832" t="s">
        <v>2434</v>
      </c>
      <c r="D1572" s="833" t="s">
        <v>5256</v>
      </c>
      <c r="E1572" s="834" t="s">
        <v>2468</v>
      </c>
      <c r="F1572" s="832" t="s">
        <v>2429</v>
      </c>
      <c r="G1572" s="832" t="s">
        <v>2776</v>
      </c>
      <c r="H1572" s="832" t="s">
        <v>649</v>
      </c>
      <c r="I1572" s="832" t="s">
        <v>2119</v>
      </c>
      <c r="J1572" s="832" t="s">
        <v>2120</v>
      </c>
      <c r="K1572" s="832" t="s">
        <v>2121</v>
      </c>
      <c r="L1572" s="835">
        <v>122.96</v>
      </c>
      <c r="M1572" s="835">
        <v>2951.04</v>
      </c>
      <c r="N1572" s="832">
        <v>24</v>
      </c>
      <c r="O1572" s="836">
        <v>4.5</v>
      </c>
      <c r="P1572" s="835">
        <v>737.76</v>
      </c>
      <c r="Q1572" s="837">
        <v>0.25</v>
      </c>
      <c r="R1572" s="832">
        <v>6</v>
      </c>
      <c r="S1572" s="837">
        <v>0.25</v>
      </c>
      <c r="T1572" s="836">
        <v>1</v>
      </c>
      <c r="U1572" s="838">
        <v>0.22222222222222221</v>
      </c>
    </row>
    <row r="1573" spans="1:21" ht="14.4" customHeight="1" x14ac:dyDescent="0.3">
      <c r="A1573" s="831">
        <v>17</v>
      </c>
      <c r="B1573" s="832" t="s">
        <v>2428</v>
      </c>
      <c r="C1573" s="832" t="s">
        <v>2434</v>
      </c>
      <c r="D1573" s="833" t="s">
        <v>5256</v>
      </c>
      <c r="E1573" s="834" t="s">
        <v>2468</v>
      </c>
      <c r="F1573" s="832" t="s">
        <v>2429</v>
      </c>
      <c r="G1573" s="832" t="s">
        <v>2776</v>
      </c>
      <c r="H1573" s="832" t="s">
        <v>649</v>
      </c>
      <c r="I1573" s="832" t="s">
        <v>2320</v>
      </c>
      <c r="J1573" s="832" t="s">
        <v>2120</v>
      </c>
      <c r="K1573" s="832" t="s">
        <v>2321</v>
      </c>
      <c r="L1573" s="835">
        <v>245.91</v>
      </c>
      <c r="M1573" s="835">
        <v>4426.38</v>
      </c>
      <c r="N1573" s="832">
        <v>18</v>
      </c>
      <c r="O1573" s="836">
        <v>3.5</v>
      </c>
      <c r="P1573" s="835">
        <v>2213.19</v>
      </c>
      <c r="Q1573" s="837">
        <v>0.5</v>
      </c>
      <c r="R1573" s="832">
        <v>9</v>
      </c>
      <c r="S1573" s="837">
        <v>0.5</v>
      </c>
      <c r="T1573" s="836">
        <v>1.5</v>
      </c>
      <c r="U1573" s="838">
        <v>0.42857142857142855</v>
      </c>
    </row>
    <row r="1574" spans="1:21" ht="14.4" customHeight="1" x14ac:dyDescent="0.3">
      <c r="A1574" s="831">
        <v>17</v>
      </c>
      <c r="B1574" s="832" t="s">
        <v>2428</v>
      </c>
      <c r="C1574" s="832" t="s">
        <v>2434</v>
      </c>
      <c r="D1574" s="833" t="s">
        <v>5256</v>
      </c>
      <c r="E1574" s="834" t="s">
        <v>2468</v>
      </c>
      <c r="F1574" s="832" t="s">
        <v>2429</v>
      </c>
      <c r="G1574" s="832" t="s">
        <v>2776</v>
      </c>
      <c r="H1574" s="832" t="s">
        <v>596</v>
      </c>
      <c r="I1574" s="832" t="s">
        <v>4234</v>
      </c>
      <c r="J1574" s="832" t="s">
        <v>3920</v>
      </c>
      <c r="K1574" s="832" t="s">
        <v>2321</v>
      </c>
      <c r="L1574" s="835">
        <v>246.39</v>
      </c>
      <c r="M1574" s="835">
        <v>8377.26</v>
      </c>
      <c r="N1574" s="832">
        <v>34</v>
      </c>
      <c r="O1574" s="836">
        <v>7.5</v>
      </c>
      <c r="P1574" s="835">
        <v>5420.58</v>
      </c>
      <c r="Q1574" s="837">
        <v>0.64705882352941169</v>
      </c>
      <c r="R1574" s="832">
        <v>22</v>
      </c>
      <c r="S1574" s="837">
        <v>0.6470588235294118</v>
      </c>
      <c r="T1574" s="836">
        <v>5.5</v>
      </c>
      <c r="U1574" s="838">
        <v>0.73333333333333328</v>
      </c>
    </row>
    <row r="1575" spans="1:21" ht="14.4" customHeight="1" x14ac:dyDescent="0.3">
      <c r="A1575" s="831">
        <v>17</v>
      </c>
      <c r="B1575" s="832" t="s">
        <v>2428</v>
      </c>
      <c r="C1575" s="832" t="s">
        <v>2434</v>
      </c>
      <c r="D1575" s="833" t="s">
        <v>5256</v>
      </c>
      <c r="E1575" s="834" t="s">
        <v>2468</v>
      </c>
      <c r="F1575" s="832" t="s">
        <v>2429</v>
      </c>
      <c r="G1575" s="832" t="s">
        <v>2776</v>
      </c>
      <c r="H1575" s="832" t="s">
        <v>596</v>
      </c>
      <c r="I1575" s="832" t="s">
        <v>4235</v>
      </c>
      <c r="J1575" s="832" t="s">
        <v>4010</v>
      </c>
      <c r="K1575" s="832" t="s">
        <v>3163</v>
      </c>
      <c r="L1575" s="835">
        <v>132</v>
      </c>
      <c r="M1575" s="835">
        <v>1452</v>
      </c>
      <c r="N1575" s="832">
        <v>11</v>
      </c>
      <c r="O1575" s="836">
        <v>2</v>
      </c>
      <c r="P1575" s="835">
        <v>396</v>
      </c>
      <c r="Q1575" s="837">
        <v>0.27272727272727271</v>
      </c>
      <c r="R1575" s="832">
        <v>3</v>
      </c>
      <c r="S1575" s="837">
        <v>0.27272727272727271</v>
      </c>
      <c r="T1575" s="836">
        <v>1</v>
      </c>
      <c r="U1575" s="838">
        <v>0.5</v>
      </c>
    </row>
    <row r="1576" spans="1:21" ht="14.4" customHeight="1" x14ac:dyDescent="0.3">
      <c r="A1576" s="831">
        <v>17</v>
      </c>
      <c r="B1576" s="832" t="s">
        <v>2428</v>
      </c>
      <c r="C1576" s="832" t="s">
        <v>2434</v>
      </c>
      <c r="D1576" s="833" t="s">
        <v>5256</v>
      </c>
      <c r="E1576" s="834" t="s">
        <v>2468</v>
      </c>
      <c r="F1576" s="832" t="s">
        <v>2429</v>
      </c>
      <c r="G1576" s="832" t="s">
        <v>2776</v>
      </c>
      <c r="H1576" s="832" t="s">
        <v>596</v>
      </c>
      <c r="I1576" s="832" t="s">
        <v>4009</v>
      </c>
      <c r="J1576" s="832" t="s">
        <v>4010</v>
      </c>
      <c r="K1576" s="832" t="s">
        <v>3163</v>
      </c>
      <c r="L1576" s="835">
        <v>132</v>
      </c>
      <c r="M1576" s="835">
        <v>660</v>
      </c>
      <c r="N1576" s="832">
        <v>5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17</v>
      </c>
      <c r="B1577" s="832" t="s">
        <v>2428</v>
      </c>
      <c r="C1577" s="832" t="s">
        <v>2434</v>
      </c>
      <c r="D1577" s="833" t="s">
        <v>5256</v>
      </c>
      <c r="E1577" s="834" t="s">
        <v>2468</v>
      </c>
      <c r="F1577" s="832" t="s">
        <v>2429</v>
      </c>
      <c r="G1577" s="832" t="s">
        <v>2776</v>
      </c>
      <c r="H1577" s="832" t="s">
        <v>596</v>
      </c>
      <c r="I1577" s="832" t="s">
        <v>4236</v>
      </c>
      <c r="J1577" s="832" t="s">
        <v>4237</v>
      </c>
      <c r="K1577" s="832" t="s">
        <v>2121</v>
      </c>
      <c r="L1577" s="835">
        <v>123.2</v>
      </c>
      <c r="M1577" s="835">
        <v>739.2</v>
      </c>
      <c r="N1577" s="832">
        <v>6</v>
      </c>
      <c r="O1577" s="836">
        <v>1.5</v>
      </c>
      <c r="P1577" s="835">
        <v>492.8</v>
      </c>
      <c r="Q1577" s="837">
        <v>0.66666666666666663</v>
      </c>
      <c r="R1577" s="832">
        <v>4</v>
      </c>
      <c r="S1577" s="837">
        <v>0.66666666666666663</v>
      </c>
      <c r="T1577" s="836">
        <v>0.5</v>
      </c>
      <c r="U1577" s="838">
        <v>0.33333333333333331</v>
      </c>
    </row>
    <row r="1578" spans="1:21" ht="14.4" customHeight="1" x14ac:dyDescent="0.3">
      <c r="A1578" s="831">
        <v>17</v>
      </c>
      <c r="B1578" s="832" t="s">
        <v>2428</v>
      </c>
      <c r="C1578" s="832" t="s">
        <v>2434</v>
      </c>
      <c r="D1578" s="833" t="s">
        <v>5256</v>
      </c>
      <c r="E1578" s="834" t="s">
        <v>2468</v>
      </c>
      <c r="F1578" s="832" t="s">
        <v>2429</v>
      </c>
      <c r="G1578" s="832" t="s">
        <v>3544</v>
      </c>
      <c r="H1578" s="832" t="s">
        <v>596</v>
      </c>
      <c r="I1578" s="832" t="s">
        <v>3714</v>
      </c>
      <c r="J1578" s="832" t="s">
        <v>3715</v>
      </c>
      <c r="K1578" s="832" t="s">
        <v>3716</v>
      </c>
      <c r="L1578" s="835">
        <v>0</v>
      </c>
      <c r="M1578" s="835">
        <v>0</v>
      </c>
      <c r="N1578" s="832">
        <v>3</v>
      </c>
      <c r="O1578" s="836">
        <v>1.5</v>
      </c>
      <c r="P1578" s="835"/>
      <c r="Q1578" s="837"/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17</v>
      </c>
      <c r="B1579" s="832" t="s">
        <v>2428</v>
      </c>
      <c r="C1579" s="832" t="s">
        <v>2434</v>
      </c>
      <c r="D1579" s="833" t="s">
        <v>5256</v>
      </c>
      <c r="E1579" s="834" t="s">
        <v>2468</v>
      </c>
      <c r="F1579" s="832" t="s">
        <v>2429</v>
      </c>
      <c r="G1579" s="832" t="s">
        <v>2786</v>
      </c>
      <c r="H1579" s="832" t="s">
        <v>649</v>
      </c>
      <c r="I1579" s="832" t="s">
        <v>2073</v>
      </c>
      <c r="J1579" s="832" t="s">
        <v>911</v>
      </c>
      <c r="K1579" s="832" t="s">
        <v>912</v>
      </c>
      <c r="L1579" s="835">
        <v>0</v>
      </c>
      <c r="M1579" s="835">
        <v>0</v>
      </c>
      <c r="N1579" s="832">
        <v>28</v>
      </c>
      <c r="O1579" s="836">
        <v>15.5</v>
      </c>
      <c r="P1579" s="835">
        <v>0</v>
      </c>
      <c r="Q1579" s="837"/>
      <c r="R1579" s="832">
        <v>17</v>
      </c>
      <c r="S1579" s="837">
        <v>0.6071428571428571</v>
      </c>
      <c r="T1579" s="836">
        <v>10.5</v>
      </c>
      <c r="U1579" s="838">
        <v>0.67741935483870963</v>
      </c>
    </row>
    <row r="1580" spans="1:21" ht="14.4" customHeight="1" x14ac:dyDescent="0.3">
      <c r="A1580" s="831">
        <v>17</v>
      </c>
      <c r="B1580" s="832" t="s">
        <v>2428</v>
      </c>
      <c r="C1580" s="832" t="s">
        <v>2434</v>
      </c>
      <c r="D1580" s="833" t="s">
        <v>5256</v>
      </c>
      <c r="E1580" s="834" t="s">
        <v>2468</v>
      </c>
      <c r="F1580" s="832" t="s">
        <v>2429</v>
      </c>
      <c r="G1580" s="832" t="s">
        <v>2786</v>
      </c>
      <c r="H1580" s="832" t="s">
        <v>649</v>
      </c>
      <c r="I1580" s="832" t="s">
        <v>2076</v>
      </c>
      <c r="J1580" s="832" t="s">
        <v>911</v>
      </c>
      <c r="K1580" s="832" t="s">
        <v>2077</v>
      </c>
      <c r="L1580" s="835">
        <v>61.49</v>
      </c>
      <c r="M1580" s="835">
        <v>61.49</v>
      </c>
      <c r="N1580" s="832">
        <v>1</v>
      </c>
      <c r="O1580" s="836">
        <v>0.5</v>
      </c>
      <c r="P1580" s="835">
        <v>61.49</v>
      </c>
      <c r="Q1580" s="837">
        <v>1</v>
      </c>
      <c r="R1580" s="832">
        <v>1</v>
      </c>
      <c r="S1580" s="837">
        <v>1</v>
      </c>
      <c r="T1580" s="836">
        <v>0.5</v>
      </c>
      <c r="U1580" s="838">
        <v>1</v>
      </c>
    </row>
    <row r="1581" spans="1:21" ht="14.4" customHeight="1" x14ac:dyDescent="0.3">
      <c r="A1581" s="831">
        <v>17</v>
      </c>
      <c r="B1581" s="832" t="s">
        <v>2428</v>
      </c>
      <c r="C1581" s="832" t="s">
        <v>2434</v>
      </c>
      <c r="D1581" s="833" t="s">
        <v>5256</v>
      </c>
      <c r="E1581" s="834" t="s">
        <v>2468</v>
      </c>
      <c r="F1581" s="832" t="s">
        <v>2429</v>
      </c>
      <c r="G1581" s="832" t="s">
        <v>4238</v>
      </c>
      <c r="H1581" s="832" t="s">
        <v>649</v>
      </c>
      <c r="I1581" s="832" t="s">
        <v>4239</v>
      </c>
      <c r="J1581" s="832" t="s">
        <v>4240</v>
      </c>
      <c r="K1581" s="832" t="s">
        <v>3230</v>
      </c>
      <c r="L1581" s="835">
        <v>72.58</v>
      </c>
      <c r="M1581" s="835">
        <v>145.16</v>
      </c>
      <c r="N1581" s="832">
        <v>2</v>
      </c>
      <c r="O1581" s="836">
        <v>0.5</v>
      </c>
      <c r="P1581" s="835">
        <v>145.16</v>
      </c>
      <c r="Q1581" s="837">
        <v>1</v>
      </c>
      <c r="R1581" s="832">
        <v>2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17</v>
      </c>
      <c r="B1582" s="832" t="s">
        <v>2428</v>
      </c>
      <c r="C1582" s="832" t="s">
        <v>2434</v>
      </c>
      <c r="D1582" s="833" t="s">
        <v>5256</v>
      </c>
      <c r="E1582" s="834" t="s">
        <v>2468</v>
      </c>
      <c r="F1582" s="832" t="s">
        <v>2429</v>
      </c>
      <c r="G1582" s="832" t="s">
        <v>2793</v>
      </c>
      <c r="H1582" s="832" t="s">
        <v>596</v>
      </c>
      <c r="I1582" s="832" t="s">
        <v>2822</v>
      </c>
      <c r="J1582" s="832" t="s">
        <v>2806</v>
      </c>
      <c r="K1582" s="832" t="s">
        <v>2807</v>
      </c>
      <c r="L1582" s="835">
        <v>60.39</v>
      </c>
      <c r="M1582" s="835">
        <v>181.17000000000002</v>
      </c>
      <c r="N1582" s="832">
        <v>3</v>
      </c>
      <c r="O1582" s="836">
        <v>0.5</v>
      </c>
      <c r="P1582" s="835">
        <v>181.17000000000002</v>
      </c>
      <c r="Q1582" s="837">
        <v>1</v>
      </c>
      <c r="R1582" s="832">
        <v>3</v>
      </c>
      <c r="S1582" s="837">
        <v>1</v>
      </c>
      <c r="T1582" s="836">
        <v>0.5</v>
      </c>
      <c r="U1582" s="838">
        <v>1</v>
      </c>
    </row>
    <row r="1583" spans="1:21" ht="14.4" customHeight="1" x14ac:dyDescent="0.3">
      <c r="A1583" s="831">
        <v>17</v>
      </c>
      <c r="B1583" s="832" t="s">
        <v>2428</v>
      </c>
      <c r="C1583" s="832" t="s">
        <v>2434</v>
      </c>
      <c r="D1583" s="833" t="s">
        <v>5256</v>
      </c>
      <c r="E1583" s="834" t="s">
        <v>2468</v>
      </c>
      <c r="F1583" s="832" t="s">
        <v>2429</v>
      </c>
      <c r="G1583" s="832" t="s">
        <v>3598</v>
      </c>
      <c r="H1583" s="832" t="s">
        <v>596</v>
      </c>
      <c r="I1583" s="832" t="s">
        <v>3599</v>
      </c>
      <c r="J1583" s="832" t="s">
        <v>1693</v>
      </c>
      <c r="K1583" s="832" t="s">
        <v>3600</v>
      </c>
      <c r="L1583" s="835">
        <v>68.819999999999993</v>
      </c>
      <c r="M1583" s="835">
        <v>68.819999999999993</v>
      </c>
      <c r="N1583" s="832">
        <v>1</v>
      </c>
      <c r="O1583" s="836">
        <v>0.5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17</v>
      </c>
      <c r="B1584" s="832" t="s">
        <v>2428</v>
      </c>
      <c r="C1584" s="832" t="s">
        <v>2434</v>
      </c>
      <c r="D1584" s="833" t="s">
        <v>5256</v>
      </c>
      <c r="E1584" s="834" t="s">
        <v>2468</v>
      </c>
      <c r="F1584" s="832" t="s">
        <v>2429</v>
      </c>
      <c r="G1584" s="832" t="s">
        <v>2827</v>
      </c>
      <c r="H1584" s="832" t="s">
        <v>596</v>
      </c>
      <c r="I1584" s="832" t="s">
        <v>2830</v>
      </c>
      <c r="J1584" s="832" t="s">
        <v>1007</v>
      </c>
      <c r="K1584" s="832" t="s">
        <v>2831</v>
      </c>
      <c r="L1584" s="835">
        <v>55.16</v>
      </c>
      <c r="M1584" s="835">
        <v>55.16</v>
      </c>
      <c r="N1584" s="832">
        <v>1</v>
      </c>
      <c r="O1584" s="836">
        <v>0.5</v>
      </c>
      <c r="P1584" s="835">
        <v>55.16</v>
      </c>
      <c r="Q1584" s="837">
        <v>1</v>
      </c>
      <c r="R1584" s="832">
        <v>1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17</v>
      </c>
      <c r="B1585" s="832" t="s">
        <v>2428</v>
      </c>
      <c r="C1585" s="832" t="s">
        <v>2434</v>
      </c>
      <c r="D1585" s="833" t="s">
        <v>5256</v>
      </c>
      <c r="E1585" s="834" t="s">
        <v>2468</v>
      </c>
      <c r="F1585" s="832" t="s">
        <v>2429</v>
      </c>
      <c r="G1585" s="832" t="s">
        <v>2832</v>
      </c>
      <c r="H1585" s="832" t="s">
        <v>596</v>
      </c>
      <c r="I1585" s="832" t="s">
        <v>2833</v>
      </c>
      <c r="J1585" s="832" t="s">
        <v>1002</v>
      </c>
      <c r="K1585" s="832" t="s">
        <v>2053</v>
      </c>
      <c r="L1585" s="835">
        <v>122.73</v>
      </c>
      <c r="M1585" s="835">
        <v>245.46</v>
      </c>
      <c r="N1585" s="832">
        <v>2</v>
      </c>
      <c r="O1585" s="836">
        <v>1</v>
      </c>
      <c r="P1585" s="835">
        <v>122.73</v>
      </c>
      <c r="Q1585" s="837">
        <v>0.5</v>
      </c>
      <c r="R1585" s="832">
        <v>1</v>
      </c>
      <c r="S1585" s="837">
        <v>0.5</v>
      </c>
      <c r="T1585" s="836">
        <v>0.5</v>
      </c>
      <c r="U1585" s="838">
        <v>0.5</v>
      </c>
    </row>
    <row r="1586" spans="1:21" ht="14.4" customHeight="1" x14ac:dyDescent="0.3">
      <c r="A1586" s="831">
        <v>17</v>
      </c>
      <c r="B1586" s="832" t="s">
        <v>2428</v>
      </c>
      <c r="C1586" s="832" t="s">
        <v>2434</v>
      </c>
      <c r="D1586" s="833" t="s">
        <v>5256</v>
      </c>
      <c r="E1586" s="834" t="s">
        <v>2468</v>
      </c>
      <c r="F1586" s="832" t="s">
        <v>2429</v>
      </c>
      <c r="G1586" s="832" t="s">
        <v>2832</v>
      </c>
      <c r="H1586" s="832" t="s">
        <v>596</v>
      </c>
      <c r="I1586" s="832" t="s">
        <v>4241</v>
      </c>
      <c r="J1586" s="832" t="s">
        <v>4242</v>
      </c>
      <c r="K1586" s="832" t="s">
        <v>4243</v>
      </c>
      <c r="L1586" s="835">
        <v>122.73</v>
      </c>
      <c r="M1586" s="835">
        <v>122.73</v>
      </c>
      <c r="N1586" s="832">
        <v>1</v>
      </c>
      <c r="O1586" s="836">
        <v>0.5</v>
      </c>
      <c r="P1586" s="835">
        <v>122.73</v>
      </c>
      <c r="Q1586" s="837">
        <v>1</v>
      </c>
      <c r="R1586" s="832">
        <v>1</v>
      </c>
      <c r="S1586" s="837">
        <v>1</v>
      </c>
      <c r="T1586" s="836">
        <v>0.5</v>
      </c>
      <c r="U1586" s="838">
        <v>1</v>
      </c>
    </row>
    <row r="1587" spans="1:21" ht="14.4" customHeight="1" x14ac:dyDescent="0.3">
      <c r="A1587" s="831">
        <v>17</v>
      </c>
      <c r="B1587" s="832" t="s">
        <v>2428</v>
      </c>
      <c r="C1587" s="832" t="s">
        <v>2434</v>
      </c>
      <c r="D1587" s="833" t="s">
        <v>5256</v>
      </c>
      <c r="E1587" s="834" t="s">
        <v>2468</v>
      </c>
      <c r="F1587" s="832" t="s">
        <v>2429</v>
      </c>
      <c r="G1587" s="832" t="s">
        <v>2834</v>
      </c>
      <c r="H1587" s="832" t="s">
        <v>596</v>
      </c>
      <c r="I1587" s="832" t="s">
        <v>4244</v>
      </c>
      <c r="J1587" s="832" t="s">
        <v>4245</v>
      </c>
      <c r="K1587" s="832" t="s">
        <v>2852</v>
      </c>
      <c r="L1587" s="835">
        <v>140.94999999999999</v>
      </c>
      <c r="M1587" s="835">
        <v>563.79999999999995</v>
      </c>
      <c r="N1587" s="832">
        <v>4</v>
      </c>
      <c r="O1587" s="836">
        <v>0.5</v>
      </c>
      <c r="P1587" s="835">
        <v>563.79999999999995</v>
      </c>
      <c r="Q1587" s="837">
        <v>1</v>
      </c>
      <c r="R1587" s="832">
        <v>4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17</v>
      </c>
      <c r="B1588" s="832" t="s">
        <v>2428</v>
      </c>
      <c r="C1588" s="832" t="s">
        <v>2434</v>
      </c>
      <c r="D1588" s="833" t="s">
        <v>5256</v>
      </c>
      <c r="E1588" s="834" t="s">
        <v>2468</v>
      </c>
      <c r="F1588" s="832" t="s">
        <v>2429</v>
      </c>
      <c r="G1588" s="832" t="s">
        <v>2834</v>
      </c>
      <c r="H1588" s="832" t="s">
        <v>596</v>
      </c>
      <c r="I1588" s="832" t="s">
        <v>3298</v>
      </c>
      <c r="J1588" s="832" t="s">
        <v>3299</v>
      </c>
      <c r="K1588" s="832" t="s">
        <v>2837</v>
      </c>
      <c r="L1588" s="835">
        <v>93.96</v>
      </c>
      <c r="M1588" s="835">
        <v>187.92</v>
      </c>
      <c r="N1588" s="832">
        <v>2</v>
      </c>
      <c r="O1588" s="836">
        <v>0.5</v>
      </c>
      <c r="P1588" s="835">
        <v>187.92</v>
      </c>
      <c r="Q1588" s="837">
        <v>1</v>
      </c>
      <c r="R1588" s="832">
        <v>2</v>
      </c>
      <c r="S1588" s="837">
        <v>1</v>
      </c>
      <c r="T1588" s="836">
        <v>0.5</v>
      </c>
      <c r="U1588" s="838">
        <v>1</v>
      </c>
    </row>
    <row r="1589" spans="1:21" ht="14.4" customHeight="1" x14ac:dyDescent="0.3">
      <c r="A1589" s="831">
        <v>17</v>
      </c>
      <c r="B1589" s="832" t="s">
        <v>2428</v>
      </c>
      <c r="C1589" s="832" t="s">
        <v>2434</v>
      </c>
      <c r="D1589" s="833" t="s">
        <v>5256</v>
      </c>
      <c r="E1589" s="834" t="s">
        <v>2468</v>
      </c>
      <c r="F1589" s="832" t="s">
        <v>2429</v>
      </c>
      <c r="G1589" s="832" t="s">
        <v>2841</v>
      </c>
      <c r="H1589" s="832" t="s">
        <v>596</v>
      </c>
      <c r="I1589" s="832" t="s">
        <v>2842</v>
      </c>
      <c r="J1589" s="832" t="s">
        <v>1280</v>
      </c>
      <c r="K1589" s="832" t="s">
        <v>2843</v>
      </c>
      <c r="L1589" s="835">
        <v>264</v>
      </c>
      <c r="M1589" s="835">
        <v>2376</v>
      </c>
      <c r="N1589" s="832">
        <v>9</v>
      </c>
      <c r="O1589" s="836">
        <v>5</v>
      </c>
      <c r="P1589" s="835">
        <v>528</v>
      </c>
      <c r="Q1589" s="837">
        <v>0.22222222222222221</v>
      </c>
      <c r="R1589" s="832">
        <v>2</v>
      </c>
      <c r="S1589" s="837">
        <v>0.22222222222222221</v>
      </c>
      <c r="T1589" s="836">
        <v>1</v>
      </c>
      <c r="U1589" s="838">
        <v>0.2</v>
      </c>
    </row>
    <row r="1590" spans="1:21" ht="14.4" customHeight="1" x14ac:dyDescent="0.3">
      <c r="A1590" s="831">
        <v>17</v>
      </c>
      <c r="B1590" s="832" t="s">
        <v>2428</v>
      </c>
      <c r="C1590" s="832" t="s">
        <v>2434</v>
      </c>
      <c r="D1590" s="833" t="s">
        <v>5256</v>
      </c>
      <c r="E1590" s="834" t="s">
        <v>2468</v>
      </c>
      <c r="F1590" s="832" t="s">
        <v>2429</v>
      </c>
      <c r="G1590" s="832" t="s">
        <v>2841</v>
      </c>
      <c r="H1590" s="832" t="s">
        <v>596</v>
      </c>
      <c r="I1590" s="832" t="s">
        <v>2844</v>
      </c>
      <c r="J1590" s="832" t="s">
        <v>1594</v>
      </c>
      <c r="K1590" s="832" t="s">
        <v>2845</v>
      </c>
      <c r="L1590" s="835">
        <v>65.989999999999995</v>
      </c>
      <c r="M1590" s="835">
        <v>329.94999999999993</v>
      </c>
      <c r="N1590" s="832">
        <v>5</v>
      </c>
      <c r="O1590" s="836">
        <v>3</v>
      </c>
      <c r="P1590" s="835">
        <v>197.96999999999997</v>
      </c>
      <c r="Q1590" s="837">
        <v>0.60000000000000009</v>
      </c>
      <c r="R1590" s="832">
        <v>3</v>
      </c>
      <c r="S1590" s="837">
        <v>0.6</v>
      </c>
      <c r="T1590" s="836">
        <v>1.5</v>
      </c>
      <c r="U1590" s="838">
        <v>0.5</v>
      </c>
    </row>
    <row r="1591" spans="1:21" ht="14.4" customHeight="1" x14ac:dyDescent="0.3">
      <c r="A1591" s="831">
        <v>17</v>
      </c>
      <c r="B1591" s="832" t="s">
        <v>2428</v>
      </c>
      <c r="C1591" s="832" t="s">
        <v>2434</v>
      </c>
      <c r="D1591" s="833" t="s">
        <v>5256</v>
      </c>
      <c r="E1591" s="834" t="s">
        <v>2468</v>
      </c>
      <c r="F1591" s="832" t="s">
        <v>2429</v>
      </c>
      <c r="G1591" s="832" t="s">
        <v>3101</v>
      </c>
      <c r="H1591" s="832" t="s">
        <v>596</v>
      </c>
      <c r="I1591" s="832" t="s">
        <v>3102</v>
      </c>
      <c r="J1591" s="832" t="s">
        <v>689</v>
      </c>
      <c r="K1591" s="832" t="s">
        <v>3103</v>
      </c>
      <c r="L1591" s="835">
        <v>311.02</v>
      </c>
      <c r="M1591" s="835">
        <v>622.04</v>
      </c>
      <c r="N1591" s="832">
        <v>2</v>
      </c>
      <c r="O1591" s="836">
        <v>0.5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17</v>
      </c>
      <c r="B1592" s="832" t="s">
        <v>2428</v>
      </c>
      <c r="C1592" s="832" t="s">
        <v>2434</v>
      </c>
      <c r="D1592" s="833" t="s">
        <v>5256</v>
      </c>
      <c r="E1592" s="834" t="s">
        <v>2468</v>
      </c>
      <c r="F1592" s="832" t="s">
        <v>2429</v>
      </c>
      <c r="G1592" s="832" t="s">
        <v>2846</v>
      </c>
      <c r="H1592" s="832" t="s">
        <v>649</v>
      </c>
      <c r="I1592" s="832" t="s">
        <v>2858</v>
      </c>
      <c r="J1592" s="832" t="s">
        <v>2854</v>
      </c>
      <c r="K1592" s="832" t="s">
        <v>2859</v>
      </c>
      <c r="L1592" s="835">
        <v>533.42999999999995</v>
      </c>
      <c r="M1592" s="835">
        <v>533.42999999999995</v>
      </c>
      <c r="N1592" s="832">
        <v>1</v>
      </c>
      <c r="O1592" s="836">
        <v>0.5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17</v>
      </c>
      <c r="B1593" s="832" t="s">
        <v>2428</v>
      </c>
      <c r="C1593" s="832" t="s">
        <v>2434</v>
      </c>
      <c r="D1593" s="833" t="s">
        <v>5256</v>
      </c>
      <c r="E1593" s="834" t="s">
        <v>2468</v>
      </c>
      <c r="F1593" s="832" t="s">
        <v>2429</v>
      </c>
      <c r="G1593" s="832" t="s">
        <v>2866</v>
      </c>
      <c r="H1593" s="832" t="s">
        <v>649</v>
      </c>
      <c r="I1593" s="832" t="s">
        <v>4246</v>
      </c>
      <c r="J1593" s="832" t="s">
        <v>3449</v>
      </c>
      <c r="K1593" s="832" t="s">
        <v>1955</v>
      </c>
      <c r="L1593" s="835">
        <v>0</v>
      </c>
      <c r="M1593" s="835">
        <v>0</v>
      </c>
      <c r="N1593" s="832">
        <v>1</v>
      </c>
      <c r="O1593" s="836">
        <v>0.5</v>
      </c>
      <c r="P1593" s="835">
        <v>0</v>
      </c>
      <c r="Q1593" s="837"/>
      <c r="R1593" s="832">
        <v>1</v>
      </c>
      <c r="S1593" s="837">
        <v>1</v>
      </c>
      <c r="T1593" s="836">
        <v>0.5</v>
      </c>
      <c r="U1593" s="838">
        <v>1</v>
      </c>
    </row>
    <row r="1594" spans="1:21" ht="14.4" customHeight="1" x14ac:dyDescent="0.3">
      <c r="A1594" s="831">
        <v>17</v>
      </c>
      <c r="B1594" s="832" t="s">
        <v>2428</v>
      </c>
      <c r="C1594" s="832" t="s">
        <v>2434</v>
      </c>
      <c r="D1594" s="833" t="s">
        <v>5256</v>
      </c>
      <c r="E1594" s="834" t="s">
        <v>2468</v>
      </c>
      <c r="F1594" s="832" t="s">
        <v>2429</v>
      </c>
      <c r="G1594" s="832" t="s">
        <v>2866</v>
      </c>
      <c r="H1594" s="832" t="s">
        <v>649</v>
      </c>
      <c r="I1594" s="832" t="s">
        <v>3448</v>
      </c>
      <c r="J1594" s="832" t="s">
        <v>3449</v>
      </c>
      <c r="K1594" s="832" t="s">
        <v>2283</v>
      </c>
      <c r="L1594" s="835">
        <v>0</v>
      </c>
      <c r="M1594" s="835">
        <v>0</v>
      </c>
      <c r="N1594" s="832">
        <v>8</v>
      </c>
      <c r="O1594" s="836">
        <v>2.5</v>
      </c>
      <c r="P1594" s="835">
        <v>0</v>
      </c>
      <c r="Q1594" s="837"/>
      <c r="R1594" s="832">
        <v>8</v>
      </c>
      <c r="S1594" s="837">
        <v>1</v>
      </c>
      <c r="T1594" s="836">
        <v>2.5</v>
      </c>
      <c r="U1594" s="838">
        <v>1</v>
      </c>
    </row>
    <row r="1595" spans="1:21" ht="14.4" customHeight="1" x14ac:dyDescent="0.3">
      <c r="A1595" s="831">
        <v>17</v>
      </c>
      <c r="B1595" s="832" t="s">
        <v>2428</v>
      </c>
      <c r="C1595" s="832" t="s">
        <v>2434</v>
      </c>
      <c r="D1595" s="833" t="s">
        <v>5256</v>
      </c>
      <c r="E1595" s="834" t="s">
        <v>2468</v>
      </c>
      <c r="F1595" s="832" t="s">
        <v>2429</v>
      </c>
      <c r="G1595" s="832" t="s">
        <v>2867</v>
      </c>
      <c r="H1595" s="832" t="s">
        <v>596</v>
      </c>
      <c r="I1595" s="832" t="s">
        <v>4247</v>
      </c>
      <c r="J1595" s="832" t="s">
        <v>1212</v>
      </c>
      <c r="K1595" s="832" t="s">
        <v>4248</v>
      </c>
      <c r="L1595" s="835">
        <v>0</v>
      </c>
      <c r="M1595" s="835">
        <v>0</v>
      </c>
      <c r="N1595" s="832">
        <v>4</v>
      </c>
      <c r="O1595" s="836">
        <v>3</v>
      </c>
      <c r="P1595" s="835">
        <v>0</v>
      </c>
      <c r="Q1595" s="837"/>
      <c r="R1595" s="832">
        <v>3</v>
      </c>
      <c r="S1595" s="837">
        <v>0.75</v>
      </c>
      <c r="T1595" s="836">
        <v>2</v>
      </c>
      <c r="U1595" s="838">
        <v>0.66666666666666663</v>
      </c>
    </row>
    <row r="1596" spans="1:21" ht="14.4" customHeight="1" x14ac:dyDescent="0.3">
      <c r="A1596" s="831">
        <v>17</v>
      </c>
      <c r="B1596" s="832" t="s">
        <v>2428</v>
      </c>
      <c r="C1596" s="832" t="s">
        <v>2434</v>
      </c>
      <c r="D1596" s="833" t="s">
        <v>5256</v>
      </c>
      <c r="E1596" s="834" t="s">
        <v>2468</v>
      </c>
      <c r="F1596" s="832" t="s">
        <v>2429</v>
      </c>
      <c r="G1596" s="832" t="s">
        <v>2871</v>
      </c>
      <c r="H1596" s="832" t="s">
        <v>596</v>
      </c>
      <c r="I1596" s="832" t="s">
        <v>3740</v>
      </c>
      <c r="J1596" s="832" t="s">
        <v>1051</v>
      </c>
      <c r="K1596" s="832" t="s">
        <v>2873</v>
      </c>
      <c r="L1596" s="835">
        <v>0</v>
      </c>
      <c r="M1596" s="835">
        <v>0</v>
      </c>
      <c r="N1596" s="832">
        <v>1</v>
      </c>
      <c r="O1596" s="836">
        <v>0.5</v>
      </c>
      <c r="P1596" s="835"/>
      <c r="Q1596" s="837"/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17</v>
      </c>
      <c r="B1597" s="832" t="s">
        <v>2428</v>
      </c>
      <c r="C1597" s="832" t="s">
        <v>2434</v>
      </c>
      <c r="D1597" s="833" t="s">
        <v>5256</v>
      </c>
      <c r="E1597" s="834" t="s">
        <v>2468</v>
      </c>
      <c r="F1597" s="832" t="s">
        <v>2429</v>
      </c>
      <c r="G1597" s="832" t="s">
        <v>2871</v>
      </c>
      <c r="H1597" s="832" t="s">
        <v>649</v>
      </c>
      <c r="I1597" s="832" t="s">
        <v>2872</v>
      </c>
      <c r="J1597" s="832" t="s">
        <v>1051</v>
      </c>
      <c r="K1597" s="832" t="s">
        <v>2873</v>
      </c>
      <c r="L1597" s="835">
        <v>0</v>
      </c>
      <c r="M1597" s="835">
        <v>0</v>
      </c>
      <c r="N1597" s="832">
        <v>5</v>
      </c>
      <c r="O1597" s="836">
        <v>1.5</v>
      </c>
      <c r="P1597" s="835">
        <v>0</v>
      </c>
      <c r="Q1597" s="837"/>
      <c r="R1597" s="832">
        <v>1</v>
      </c>
      <c r="S1597" s="837">
        <v>0.2</v>
      </c>
      <c r="T1597" s="836">
        <v>0.5</v>
      </c>
      <c r="U1597" s="838">
        <v>0.33333333333333331</v>
      </c>
    </row>
    <row r="1598" spans="1:21" ht="14.4" customHeight="1" x14ac:dyDescent="0.3">
      <c r="A1598" s="831">
        <v>17</v>
      </c>
      <c r="B1598" s="832" t="s">
        <v>2428</v>
      </c>
      <c r="C1598" s="832" t="s">
        <v>2434</v>
      </c>
      <c r="D1598" s="833" t="s">
        <v>5256</v>
      </c>
      <c r="E1598" s="834" t="s">
        <v>2468</v>
      </c>
      <c r="F1598" s="832" t="s">
        <v>2429</v>
      </c>
      <c r="G1598" s="832" t="s">
        <v>2871</v>
      </c>
      <c r="H1598" s="832" t="s">
        <v>596</v>
      </c>
      <c r="I1598" s="832" t="s">
        <v>3107</v>
      </c>
      <c r="J1598" s="832" t="s">
        <v>3108</v>
      </c>
      <c r="K1598" s="832" t="s">
        <v>2173</v>
      </c>
      <c r="L1598" s="835">
        <v>0</v>
      </c>
      <c r="M1598" s="835">
        <v>0</v>
      </c>
      <c r="N1598" s="832">
        <v>1</v>
      </c>
      <c r="O1598" s="836">
        <v>0.5</v>
      </c>
      <c r="P1598" s="835"/>
      <c r="Q1598" s="837"/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17</v>
      </c>
      <c r="B1599" s="832" t="s">
        <v>2428</v>
      </c>
      <c r="C1599" s="832" t="s">
        <v>2434</v>
      </c>
      <c r="D1599" s="833" t="s">
        <v>5256</v>
      </c>
      <c r="E1599" s="834" t="s">
        <v>2468</v>
      </c>
      <c r="F1599" s="832" t="s">
        <v>2429</v>
      </c>
      <c r="G1599" s="832" t="s">
        <v>2871</v>
      </c>
      <c r="H1599" s="832" t="s">
        <v>596</v>
      </c>
      <c r="I1599" s="832" t="s">
        <v>4249</v>
      </c>
      <c r="J1599" s="832" t="s">
        <v>4250</v>
      </c>
      <c r="K1599" s="832" t="s">
        <v>697</v>
      </c>
      <c r="L1599" s="835">
        <v>0</v>
      </c>
      <c r="M1599" s="835">
        <v>0</v>
      </c>
      <c r="N1599" s="832">
        <v>6</v>
      </c>
      <c r="O1599" s="836">
        <v>2.5</v>
      </c>
      <c r="P1599" s="835"/>
      <c r="Q1599" s="837"/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17</v>
      </c>
      <c r="B1600" s="832" t="s">
        <v>2428</v>
      </c>
      <c r="C1600" s="832" t="s">
        <v>2434</v>
      </c>
      <c r="D1600" s="833" t="s">
        <v>5256</v>
      </c>
      <c r="E1600" s="834" t="s">
        <v>2468</v>
      </c>
      <c r="F1600" s="832" t="s">
        <v>2429</v>
      </c>
      <c r="G1600" s="832" t="s">
        <v>2871</v>
      </c>
      <c r="H1600" s="832" t="s">
        <v>596</v>
      </c>
      <c r="I1600" s="832" t="s">
        <v>4251</v>
      </c>
      <c r="J1600" s="832" t="s">
        <v>3742</v>
      </c>
      <c r="K1600" s="832" t="s">
        <v>2225</v>
      </c>
      <c r="L1600" s="835">
        <v>0</v>
      </c>
      <c r="M1600" s="835">
        <v>0</v>
      </c>
      <c r="N1600" s="832">
        <v>1</v>
      </c>
      <c r="O1600" s="836">
        <v>0.5</v>
      </c>
      <c r="P1600" s="835"/>
      <c r="Q1600" s="837"/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17</v>
      </c>
      <c r="B1601" s="832" t="s">
        <v>2428</v>
      </c>
      <c r="C1601" s="832" t="s">
        <v>2434</v>
      </c>
      <c r="D1601" s="833" t="s">
        <v>5256</v>
      </c>
      <c r="E1601" s="834" t="s">
        <v>2468</v>
      </c>
      <c r="F1601" s="832" t="s">
        <v>2429</v>
      </c>
      <c r="G1601" s="832" t="s">
        <v>2896</v>
      </c>
      <c r="H1601" s="832" t="s">
        <v>596</v>
      </c>
      <c r="I1601" s="832" t="s">
        <v>3109</v>
      </c>
      <c r="J1601" s="832" t="s">
        <v>2898</v>
      </c>
      <c r="K1601" s="832" t="s">
        <v>2473</v>
      </c>
      <c r="L1601" s="835">
        <v>633.53</v>
      </c>
      <c r="M1601" s="835">
        <v>1900.59</v>
      </c>
      <c r="N1601" s="832">
        <v>3</v>
      </c>
      <c r="O1601" s="836">
        <v>1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17</v>
      </c>
      <c r="B1602" s="832" t="s">
        <v>2428</v>
      </c>
      <c r="C1602" s="832" t="s">
        <v>2434</v>
      </c>
      <c r="D1602" s="833" t="s">
        <v>5256</v>
      </c>
      <c r="E1602" s="834" t="s">
        <v>2468</v>
      </c>
      <c r="F1602" s="832" t="s">
        <v>2429</v>
      </c>
      <c r="G1602" s="832" t="s">
        <v>3450</v>
      </c>
      <c r="H1602" s="832" t="s">
        <v>596</v>
      </c>
      <c r="I1602" s="832" t="s">
        <v>3451</v>
      </c>
      <c r="J1602" s="832" t="s">
        <v>3452</v>
      </c>
      <c r="K1602" s="832" t="s">
        <v>3453</v>
      </c>
      <c r="L1602" s="835">
        <v>3903.32</v>
      </c>
      <c r="M1602" s="835">
        <v>42936.520000000004</v>
      </c>
      <c r="N1602" s="832">
        <v>11</v>
      </c>
      <c r="O1602" s="836">
        <v>1.5</v>
      </c>
      <c r="P1602" s="835">
        <v>42936.520000000004</v>
      </c>
      <c r="Q1602" s="837">
        <v>1</v>
      </c>
      <c r="R1602" s="832">
        <v>11</v>
      </c>
      <c r="S1602" s="837">
        <v>1</v>
      </c>
      <c r="T1602" s="836">
        <v>1.5</v>
      </c>
      <c r="U1602" s="838">
        <v>1</v>
      </c>
    </row>
    <row r="1603" spans="1:21" ht="14.4" customHeight="1" x14ac:dyDescent="0.3">
      <c r="A1603" s="831">
        <v>17</v>
      </c>
      <c r="B1603" s="832" t="s">
        <v>2428</v>
      </c>
      <c r="C1603" s="832" t="s">
        <v>2434</v>
      </c>
      <c r="D1603" s="833" t="s">
        <v>5256</v>
      </c>
      <c r="E1603" s="834" t="s">
        <v>2468</v>
      </c>
      <c r="F1603" s="832" t="s">
        <v>2429</v>
      </c>
      <c r="G1603" s="832" t="s">
        <v>3454</v>
      </c>
      <c r="H1603" s="832" t="s">
        <v>649</v>
      </c>
      <c r="I1603" s="832" t="s">
        <v>1886</v>
      </c>
      <c r="J1603" s="832" t="s">
        <v>1887</v>
      </c>
      <c r="K1603" s="832" t="s">
        <v>1888</v>
      </c>
      <c r="L1603" s="835">
        <v>165.63</v>
      </c>
      <c r="M1603" s="835">
        <v>331.26</v>
      </c>
      <c r="N1603" s="832">
        <v>2</v>
      </c>
      <c r="O1603" s="836">
        <v>0.5</v>
      </c>
      <c r="P1603" s="835">
        <v>331.26</v>
      </c>
      <c r="Q1603" s="837">
        <v>1</v>
      </c>
      <c r="R1603" s="832">
        <v>2</v>
      </c>
      <c r="S1603" s="837">
        <v>1</v>
      </c>
      <c r="T1603" s="836">
        <v>0.5</v>
      </c>
      <c r="U1603" s="838">
        <v>1</v>
      </c>
    </row>
    <row r="1604" spans="1:21" ht="14.4" customHeight="1" x14ac:dyDescent="0.3">
      <c r="A1604" s="831">
        <v>17</v>
      </c>
      <c r="B1604" s="832" t="s">
        <v>2428</v>
      </c>
      <c r="C1604" s="832" t="s">
        <v>2434</v>
      </c>
      <c r="D1604" s="833" t="s">
        <v>5256</v>
      </c>
      <c r="E1604" s="834" t="s">
        <v>2468</v>
      </c>
      <c r="F1604" s="832" t="s">
        <v>2429</v>
      </c>
      <c r="G1604" s="832" t="s">
        <v>3454</v>
      </c>
      <c r="H1604" s="832" t="s">
        <v>649</v>
      </c>
      <c r="I1604" s="832" t="s">
        <v>3933</v>
      </c>
      <c r="J1604" s="832" t="s">
        <v>1887</v>
      </c>
      <c r="K1604" s="832" t="s">
        <v>3934</v>
      </c>
      <c r="L1604" s="835">
        <v>414.07</v>
      </c>
      <c r="M1604" s="835">
        <v>38094.439999999988</v>
      </c>
      <c r="N1604" s="832">
        <v>92</v>
      </c>
      <c r="O1604" s="836">
        <v>26</v>
      </c>
      <c r="P1604" s="835">
        <v>28984.899999999987</v>
      </c>
      <c r="Q1604" s="837">
        <v>0.76086956521739124</v>
      </c>
      <c r="R1604" s="832">
        <v>70</v>
      </c>
      <c r="S1604" s="837">
        <v>0.76086956521739135</v>
      </c>
      <c r="T1604" s="836">
        <v>19</v>
      </c>
      <c r="U1604" s="838">
        <v>0.73076923076923073</v>
      </c>
    </row>
    <row r="1605" spans="1:21" ht="14.4" customHeight="1" x14ac:dyDescent="0.3">
      <c r="A1605" s="831">
        <v>17</v>
      </c>
      <c r="B1605" s="832" t="s">
        <v>2428</v>
      </c>
      <c r="C1605" s="832" t="s">
        <v>2434</v>
      </c>
      <c r="D1605" s="833" t="s">
        <v>5256</v>
      </c>
      <c r="E1605" s="834" t="s">
        <v>2468</v>
      </c>
      <c r="F1605" s="832" t="s">
        <v>2429</v>
      </c>
      <c r="G1605" s="832" t="s">
        <v>3454</v>
      </c>
      <c r="H1605" s="832" t="s">
        <v>596</v>
      </c>
      <c r="I1605" s="832" t="s">
        <v>3455</v>
      </c>
      <c r="J1605" s="832" t="s">
        <v>3456</v>
      </c>
      <c r="K1605" s="832" t="s">
        <v>3457</v>
      </c>
      <c r="L1605" s="835">
        <v>414.07</v>
      </c>
      <c r="M1605" s="835">
        <v>70391.899999999965</v>
      </c>
      <c r="N1605" s="832">
        <v>170</v>
      </c>
      <c r="O1605" s="836">
        <v>47</v>
      </c>
      <c r="P1605" s="835">
        <v>45133.629999999976</v>
      </c>
      <c r="Q1605" s="837">
        <v>0.64117647058823524</v>
      </c>
      <c r="R1605" s="832">
        <v>109</v>
      </c>
      <c r="S1605" s="837">
        <v>0.64117647058823535</v>
      </c>
      <c r="T1605" s="836">
        <v>29.5</v>
      </c>
      <c r="U1605" s="838">
        <v>0.62765957446808507</v>
      </c>
    </row>
    <row r="1606" spans="1:21" ht="14.4" customHeight="1" x14ac:dyDescent="0.3">
      <c r="A1606" s="831">
        <v>17</v>
      </c>
      <c r="B1606" s="832" t="s">
        <v>2428</v>
      </c>
      <c r="C1606" s="832" t="s">
        <v>2434</v>
      </c>
      <c r="D1606" s="833" t="s">
        <v>5256</v>
      </c>
      <c r="E1606" s="834" t="s">
        <v>2468</v>
      </c>
      <c r="F1606" s="832" t="s">
        <v>2429</v>
      </c>
      <c r="G1606" s="832" t="s">
        <v>3454</v>
      </c>
      <c r="H1606" s="832" t="s">
        <v>596</v>
      </c>
      <c r="I1606" s="832" t="s">
        <v>4252</v>
      </c>
      <c r="J1606" s="832" t="s">
        <v>3456</v>
      </c>
      <c r="K1606" s="832" t="s">
        <v>4253</v>
      </c>
      <c r="L1606" s="835">
        <v>414.07</v>
      </c>
      <c r="M1606" s="835">
        <v>7453.26</v>
      </c>
      <c r="N1606" s="832">
        <v>18</v>
      </c>
      <c r="O1606" s="836">
        <v>3.5</v>
      </c>
      <c r="P1606" s="835">
        <v>1656.28</v>
      </c>
      <c r="Q1606" s="837">
        <v>0.22222222222222221</v>
      </c>
      <c r="R1606" s="832">
        <v>4</v>
      </c>
      <c r="S1606" s="837">
        <v>0.22222222222222221</v>
      </c>
      <c r="T1606" s="836">
        <v>1.5</v>
      </c>
      <c r="U1606" s="838">
        <v>0.42857142857142855</v>
      </c>
    </row>
    <row r="1607" spans="1:21" ht="14.4" customHeight="1" x14ac:dyDescent="0.3">
      <c r="A1607" s="831">
        <v>17</v>
      </c>
      <c r="B1607" s="832" t="s">
        <v>2428</v>
      </c>
      <c r="C1607" s="832" t="s">
        <v>2434</v>
      </c>
      <c r="D1607" s="833" t="s">
        <v>5256</v>
      </c>
      <c r="E1607" s="834" t="s">
        <v>2468</v>
      </c>
      <c r="F1607" s="832" t="s">
        <v>2429</v>
      </c>
      <c r="G1607" s="832" t="s">
        <v>3454</v>
      </c>
      <c r="H1607" s="832" t="s">
        <v>596</v>
      </c>
      <c r="I1607" s="832" t="s">
        <v>4254</v>
      </c>
      <c r="J1607" s="832" t="s">
        <v>3456</v>
      </c>
      <c r="K1607" s="832" t="s">
        <v>4255</v>
      </c>
      <c r="L1607" s="835">
        <v>165.63</v>
      </c>
      <c r="M1607" s="835">
        <v>828.15</v>
      </c>
      <c r="N1607" s="832">
        <v>5</v>
      </c>
      <c r="O1607" s="836">
        <v>0.5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17</v>
      </c>
      <c r="B1608" s="832" t="s">
        <v>2428</v>
      </c>
      <c r="C1608" s="832" t="s">
        <v>2434</v>
      </c>
      <c r="D1608" s="833" t="s">
        <v>5256</v>
      </c>
      <c r="E1608" s="834" t="s">
        <v>2468</v>
      </c>
      <c r="F1608" s="832" t="s">
        <v>2429</v>
      </c>
      <c r="G1608" s="832" t="s">
        <v>2906</v>
      </c>
      <c r="H1608" s="832" t="s">
        <v>596</v>
      </c>
      <c r="I1608" s="832" t="s">
        <v>3458</v>
      </c>
      <c r="J1608" s="832" t="s">
        <v>3122</v>
      </c>
      <c r="K1608" s="832" t="s">
        <v>3459</v>
      </c>
      <c r="L1608" s="835">
        <v>99.94</v>
      </c>
      <c r="M1608" s="835">
        <v>199.88</v>
      </c>
      <c r="N1608" s="832">
        <v>2</v>
      </c>
      <c r="O1608" s="836">
        <v>0.5</v>
      </c>
      <c r="P1608" s="835">
        <v>199.88</v>
      </c>
      <c r="Q1608" s="837">
        <v>1</v>
      </c>
      <c r="R1608" s="832">
        <v>2</v>
      </c>
      <c r="S1608" s="837">
        <v>1</v>
      </c>
      <c r="T1608" s="836">
        <v>0.5</v>
      </c>
      <c r="U1608" s="838">
        <v>1</v>
      </c>
    </row>
    <row r="1609" spans="1:21" ht="14.4" customHeight="1" x14ac:dyDescent="0.3">
      <c r="A1609" s="831">
        <v>17</v>
      </c>
      <c r="B1609" s="832" t="s">
        <v>2428</v>
      </c>
      <c r="C1609" s="832" t="s">
        <v>2434</v>
      </c>
      <c r="D1609" s="833" t="s">
        <v>5256</v>
      </c>
      <c r="E1609" s="834" t="s">
        <v>2468</v>
      </c>
      <c r="F1609" s="832" t="s">
        <v>2429</v>
      </c>
      <c r="G1609" s="832" t="s">
        <v>2906</v>
      </c>
      <c r="H1609" s="832" t="s">
        <v>596</v>
      </c>
      <c r="I1609" s="832" t="s">
        <v>2910</v>
      </c>
      <c r="J1609" s="832" t="s">
        <v>1045</v>
      </c>
      <c r="K1609" s="832" t="s">
        <v>2911</v>
      </c>
      <c r="L1609" s="835">
        <v>50.32</v>
      </c>
      <c r="M1609" s="835">
        <v>201.28</v>
      </c>
      <c r="N1609" s="832">
        <v>4</v>
      </c>
      <c r="O1609" s="836">
        <v>2.5</v>
      </c>
      <c r="P1609" s="835">
        <v>150.96</v>
      </c>
      <c r="Q1609" s="837">
        <v>0.75</v>
      </c>
      <c r="R1609" s="832">
        <v>3</v>
      </c>
      <c r="S1609" s="837">
        <v>0.75</v>
      </c>
      <c r="T1609" s="836">
        <v>2</v>
      </c>
      <c r="U1609" s="838">
        <v>0.8</v>
      </c>
    </row>
    <row r="1610" spans="1:21" ht="14.4" customHeight="1" x14ac:dyDescent="0.3">
      <c r="A1610" s="831">
        <v>17</v>
      </c>
      <c r="B1610" s="832" t="s">
        <v>2428</v>
      </c>
      <c r="C1610" s="832" t="s">
        <v>2434</v>
      </c>
      <c r="D1610" s="833" t="s">
        <v>5256</v>
      </c>
      <c r="E1610" s="834" t="s">
        <v>2468</v>
      </c>
      <c r="F1610" s="832" t="s">
        <v>2429</v>
      </c>
      <c r="G1610" s="832" t="s">
        <v>2906</v>
      </c>
      <c r="H1610" s="832" t="s">
        <v>596</v>
      </c>
      <c r="I1610" s="832" t="s">
        <v>4256</v>
      </c>
      <c r="J1610" s="832" t="s">
        <v>4257</v>
      </c>
      <c r="K1610" s="832" t="s">
        <v>4258</v>
      </c>
      <c r="L1610" s="835">
        <v>50.32</v>
      </c>
      <c r="M1610" s="835">
        <v>100.64</v>
      </c>
      <c r="N1610" s="832">
        <v>2</v>
      </c>
      <c r="O1610" s="836">
        <v>0.5</v>
      </c>
      <c r="P1610" s="835">
        <v>100.64</v>
      </c>
      <c r="Q1610" s="837">
        <v>1</v>
      </c>
      <c r="R1610" s="832">
        <v>2</v>
      </c>
      <c r="S1610" s="837">
        <v>1</v>
      </c>
      <c r="T1610" s="836">
        <v>0.5</v>
      </c>
      <c r="U1610" s="838">
        <v>1</v>
      </c>
    </row>
    <row r="1611" spans="1:21" ht="14.4" customHeight="1" x14ac:dyDescent="0.3">
      <c r="A1611" s="831">
        <v>17</v>
      </c>
      <c r="B1611" s="832" t="s">
        <v>2428</v>
      </c>
      <c r="C1611" s="832" t="s">
        <v>2434</v>
      </c>
      <c r="D1611" s="833" t="s">
        <v>5256</v>
      </c>
      <c r="E1611" s="834" t="s">
        <v>2468</v>
      </c>
      <c r="F1611" s="832" t="s">
        <v>2429</v>
      </c>
      <c r="G1611" s="832" t="s">
        <v>2912</v>
      </c>
      <c r="H1611" s="832" t="s">
        <v>649</v>
      </c>
      <c r="I1611" s="832" t="s">
        <v>4259</v>
      </c>
      <c r="J1611" s="832" t="s">
        <v>1033</v>
      </c>
      <c r="K1611" s="832" t="s">
        <v>4260</v>
      </c>
      <c r="L1611" s="835">
        <v>21.79</v>
      </c>
      <c r="M1611" s="835">
        <v>43.58</v>
      </c>
      <c r="N1611" s="832">
        <v>2</v>
      </c>
      <c r="O1611" s="836">
        <v>2</v>
      </c>
      <c r="P1611" s="835">
        <v>43.58</v>
      </c>
      <c r="Q1611" s="837">
        <v>1</v>
      </c>
      <c r="R1611" s="832">
        <v>2</v>
      </c>
      <c r="S1611" s="837">
        <v>1</v>
      </c>
      <c r="T1611" s="836">
        <v>2</v>
      </c>
      <c r="U1611" s="838">
        <v>1</v>
      </c>
    </row>
    <row r="1612" spans="1:21" ht="14.4" customHeight="1" x14ac:dyDescent="0.3">
      <c r="A1612" s="831">
        <v>17</v>
      </c>
      <c r="B1612" s="832" t="s">
        <v>2428</v>
      </c>
      <c r="C1612" s="832" t="s">
        <v>2434</v>
      </c>
      <c r="D1612" s="833" t="s">
        <v>5256</v>
      </c>
      <c r="E1612" s="834" t="s">
        <v>2468</v>
      </c>
      <c r="F1612" s="832" t="s">
        <v>2429</v>
      </c>
      <c r="G1612" s="832" t="s">
        <v>3283</v>
      </c>
      <c r="H1612" s="832" t="s">
        <v>596</v>
      </c>
      <c r="I1612" s="832" t="s">
        <v>3461</v>
      </c>
      <c r="J1612" s="832" t="s">
        <v>3462</v>
      </c>
      <c r="K1612" s="832" t="s">
        <v>3463</v>
      </c>
      <c r="L1612" s="835">
        <v>424.89</v>
      </c>
      <c r="M1612" s="835">
        <v>5948.46</v>
      </c>
      <c r="N1612" s="832">
        <v>14</v>
      </c>
      <c r="O1612" s="836">
        <v>3</v>
      </c>
      <c r="P1612" s="835">
        <v>5098.68</v>
      </c>
      <c r="Q1612" s="837">
        <v>0.85714285714285721</v>
      </c>
      <c r="R1612" s="832">
        <v>12</v>
      </c>
      <c r="S1612" s="837">
        <v>0.8571428571428571</v>
      </c>
      <c r="T1612" s="836">
        <v>2.5</v>
      </c>
      <c r="U1612" s="838">
        <v>0.83333333333333337</v>
      </c>
    </row>
    <row r="1613" spans="1:21" ht="14.4" customHeight="1" x14ac:dyDescent="0.3">
      <c r="A1613" s="831">
        <v>17</v>
      </c>
      <c r="B1613" s="832" t="s">
        <v>2428</v>
      </c>
      <c r="C1613" s="832" t="s">
        <v>2434</v>
      </c>
      <c r="D1613" s="833" t="s">
        <v>5256</v>
      </c>
      <c r="E1613" s="834" t="s">
        <v>2468</v>
      </c>
      <c r="F1613" s="832" t="s">
        <v>2429</v>
      </c>
      <c r="G1613" s="832" t="s">
        <v>3283</v>
      </c>
      <c r="H1613" s="832" t="s">
        <v>649</v>
      </c>
      <c r="I1613" s="832" t="s">
        <v>3284</v>
      </c>
      <c r="J1613" s="832" t="s">
        <v>3285</v>
      </c>
      <c r="K1613" s="832" t="s">
        <v>3286</v>
      </c>
      <c r="L1613" s="835">
        <v>531.12</v>
      </c>
      <c r="M1613" s="835">
        <v>32929.440000000002</v>
      </c>
      <c r="N1613" s="832">
        <v>62</v>
      </c>
      <c r="O1613" s="836">
        <v>11</v>
      </c>
      <c r="P1613" s="835">
        <v>21244.800000000003</v>
      </c>
      <c r="Q1613" s="837">
        <v>0.64516129032258074</v>
      </c>
      <c r="R1613" s="832">
        <v>40</v>
      </c>
      <c r="S1613" s="837">
        <v>0.64516129032258063</v>
      </c>
      <c r="T1613" s="836">
        <v>7.5</v>
      </c>
      <c r="U1613" s="838">
        <v>0.68181818181818177</v>
      </c>
    </row>
    <row r="1614" spans="1:21" ht="14.4" customHeight="1" x14ac:dyDescent="0.3">
      <c r="A1614" s="831">
        <v>17</v>
      </c>
      <c r="B1614" s="832" t="s">
        <v>2428</v>
      </c>
      <c r="C1614" s="832" t="s">
        <v>2434</v>
      </c>
      <c r="D1614" s="833" t="s">
        <v>5256</v>
      </c>
      <c r="E1614" s="834" t="s">
        <v>2468</v>
      </c>
      <c r="F1614" s="832" t="s">
        <v>2429</v>
      </c>
      <c r="G1614" s="832" t="s">
        <v>3283</v>
      </c>
      <c r="H1614" s="832" t="s">
        <v>596</v>
      </c>
      <c r="I1614" s="832" t="s">
        <v>3464</v>
      </c>
      <c r="J1614" s="832" t="s">
        <v>3288</v>
      </c>
      <c r="K1614" s="832" t="s">
        <v>2213</v>
      </c>
      <c r="L1614" s="835">
        <v>212.45</v>
      </c>
      <c r="M1614" s="835">
        <v>8073.0999999999985</v>
      </c>
      <c r="N1614" s="832">
        <v>38</v>
      </c>
      <c r="O1614" s="836">
        <v>10</v>
      </c>
      <c r="P1614" s="835">
        <v>5311.2499999999991</v>
      </c>
      <c r="Q1614" s="837">
        <v>0.65789473684210531</v>
      </c>
      <c r="R1614" s="832">
        <v>25</v>
      </c>
      <c r="S1614" s="837">
        <v>0.65789473684210531</v>
      </c>
      <c r="T1614" s="836">
        <v>6</v>
      </c>
      <c r="U1614" s="838">
        <v>0.6</v>
      </c>
    </row>
    <row r="1615" spans="1:21" ht="14.4" customHeight="1" x14ac:dyDescent="0.3">
      <c r="A1615" s="831">
        <v>17</v>
      </c>
      <c r="B1615" s="832" t="s">
        <v>2428</v>
      </c>
      <c r="C1615" s="832" t="s">
        <v>2434</v>
      </c>
      <c r="D1615" s="833" t="s">
        <v>5256</v>
      </c>
      <c r="E1615" s="834" t="s">
        <v>2468</v>
      </c>
      <c r="F1615" s="832" t="s">
        <v>2429</v>
      </c>
      <c r="G1615" s="832" t="s">
        <v>3283</v>
      </c>
      <c r="H1615" s="832" t="s">
        <v>596</v>
      </c>
      <c r="I1615" s="832" t="s">
        <v>3465</v>
      </c>
      <c r="J1615" s="832" t="s">
        <v>3288</v>
      </c>
      <c r="K1615" s="832" t="s">
        <v>3286</v>
      </c>
      <c r="L1615" s="835">
        <v>531.12</v>
      </c>
      <c r="M1615" s="835">
        <v>5842.32</v>
      </c>
      <c r="N1615" s="832">
        <v>11</v>
      </c>
      <c r="O1615" s="836">
        <v>2</v>
      </c>
      <c r="P1615" s="835">
        <v>5842.32</v>
      </c>
      <c r="Q1615" s="837">
        <v>1</v>
      </c>
      <c r="R1615" s="832">
        <v>11</v>
      </c>
      <c r="S1615" s="837">
        <v>1</v>
      </c>
      <c r="T1615" s="836">
        <v>2</v>
      </c>
      <c r="U1615" s="838">
        <v>1</v>
      </c>
    </row>
    <row r="1616" spans="1:21" ht="14.4" customHeight="1" x14ac:dyDescent="0.3">
      <c r="A1616" s="831">
        <v>17</v>
      </c>
      <c r="B1616" s="832" t="s">
        <v>2428</v>
      </c>
      <c r="C1616" s="832" t="s">
        <v>2434</v>
      </c>
      <c r="D1616" s="833" t="s">
        <v>5256</v>
      </c>
      <c r="E1616" s="834" t="s">
        <v>2468</v>
      </c>
      <c r="F1616" s="832" t="s">
        <v>2429</v>
      </c>
      <c r="G1616" s="832" t="s">
        <v>3283</v>
      </c>
      <c r="H1616" s="832" t="s">
        <v>649</v>
      </c>
      <c r="I1616" s="832" t="s">
        <v>2212</v>
      </c>
      <c r="J1616" s="832" t="s">
        <v>1222</v>
      </c>
      <c r="K1616" s="832" t="s">
        <v>2213</v>
      </c>
      <c r="L1616" s="835">
        <v>212.45</v>
      </c>
      <c r="M1616" s="835">
        <v>72870.350000000006</v>
      </c>
      <c r="N1616" s="832">
        <v>343</v>
      </c>
      <c r="O1616" s="836">
        <v>58</v>
      </c>
      <c r="P1616" s="835">
        <v>58211.30000000001</v>
      </c>
      <c r="Q1616" s="837">
        <v>0.7988338192419826</v>
      </c>
      <c r="R1616" s="832">
        <v>274</v>
      </c>
      <c r="S1616" s="837">
        <v>0.79883381924198249</v>
      </c>
      <c r="T1616" s="836">
        <v>40.5</v>
      </c>
      <c r="U1616" s="838">
        <v>0.69827586206896552</v>
      </c>
    </row>
    <row r="1617" spans="1:21" ht="14.4" customHeight="1" x14ac:dyDescent="0.3">
      <c r="A1617" s="831">
        <v>17</v>
      </c>
      <c r="B1617" s="832" t="s">
        <v>2428</v>
      </c>
      <c r="C1617" s="832" t="s">
        <v>2434</v>
      </c>
      <c r="D1617" s="833" t="s">
        <v>5256</v>
      </c>
      <c r="E1617" s="834" t="s">
        <v>2468</v>
      </c>
      <c r="F1617" s="832" t="s">
        <v>2429</v>
      </c>
      <c r="G1617" s="832" t="s">
        <v>3283</v>
      </c>
      <c r="H1617" s="832" t="s">
        <v>596</v>
      </c>
      <c r="I1617" s="832" t="s">
        <v>4180</v>
      </c>
      <c r="J1617" s="832" t="s">
        <v>2617</v>
      </c>
      <c r="K1617" s="832"/>
      <c r="L1617" s="835">
        <v>212.45</v>
      </c>
      <c r="M1617" s="835">
        <v>6161.0499999999993</v>
      </c>
      <c r="N1617" s="832">
        <v>29</v>
      </c>
      <c r="O1617" s="836">
        <v>5</v>
      </c>
      <c r="P1617" s="835">
        <v>3186.7499999999995</v>
      </c>
      <c r="Q1617" s="837">
        <v>0.51724137931034486</v>
      </c>
      <c r="R1617" s="832">
        <v>15</v>
      </c>
      <c r="S1617" s="837">
        <v>0.51724137931034486</v>
      </c>
      <c r="T1617" s="836">
        <v>3</v>
      </c>
      <c r="U1617" s="838">
        <v>0.6</v>
      </c>
    </row>
    <row r="1618" spans="1:21" ht="14.4" customHeight="1" x14ac:dyDescent="0.3">
      <c r="A1618" s="831">
        <v>17</v>
      </c>
      <c r="B1618" s="832" t="s">
        <v>2428</v>
      </c>
      <c r="C1618" s="832" t="s">
        <v>2434</v>
      </c>
      <c r="D1618" s="833" t="s">
        <v>5256</v>
      </c>
      <c r="E1618" s="834" t="s">
        <v>2468</v>
      </c>
      <c r="F1618" s="832" t="s">
        <v>2429</v>
      </c>
      <c r="G1618" s="832" t="s">
        <v>3283</v>
      </c>
      <c r="H1618" s="832" t="s">
        <v>596</v>
      </c>
      <c r="I1618" s="832" t="s">
        <v>4180</v>
      </c>
      <c r="J1618" s="832" t="s">
        <v>1222</v>
      </c>
      <c r="K1618" s="832" t="s">
        <v>2213</v>
      </c>
      <c r="L1618" s="835">
        <v>212.45</v>
      </c>
      <c r="M1618" s="835">
        <v>4249</v>
      </c>
      <c r="N1618" s="832">
        <v>20</v>
      </c>
      <c r="O1618" s="836">
        <v>3</v>
      </c>
      <c r="P1618" s="835">
        <v>3611.6499999999996</v>
      </c>
      <c r="Q1618" s="837">
        <v>0.84999999999999987</v>
      </c>
      <c r="R1618" s="832">
        <v>17</v>
      </c>
      <c r="S1618" s="837">
        <v>0.85</v>
      </c>
      <c r="T1618" s="836">
        <v>2</v>
      </c>
      <c r="U1618" s="838">
        <v>0.66666666666666663</v>
      </c>
    </row>
    <row r="1619" spans="1:21" ht="14.4" customHeight="1" x14ac:dyDescent="0.3">
      <c r="A1619" s="831">
        <v>17</v>
      </c>
      <c r="B1619" s="832" t="s">
        <v>2428</v>
      </c>
      <c r="C1619" s="832" t="s">
        <v>2434</v>
      </c>
      <c r="D1619" s="833" t="s">
        <v>5256</v>
      </c>
      <c r="E1619" s="834" t="s">
        <v>2468</v>
      </c>
      <c r="F1619" s="832" t="s">
        <v>2429</v>
      </c>
      <c r="G1619" s="832" t="s">
        <v>3466</v>
      </c>
      <c r="H1619" s="832" t="s">
        <v>596</v>
      </c>
      <c r="I1619" s="832" t="s">
        <v>3470</v>
      </c>
      <c r="J1619" s="832" t="s">
        <v>3468</v>
      </c>
      <c r="K1619" s="832" t="s">
        <v>3471</v>
      </c>
      <c r="L1619" s="835">
        <v>714.59</v>
      </c>
      <c r="M1619" s="835">
        <v>6431.3099999999995</v>
      </c>
      <c r="N1619" s="832">
        <v>9</v>
      </c>
      <c r="O1619" s="836">
        <v>1.5</v>
      </c>
      <c r="P1619" s="835">
        <v>2143.77</v>
      </c>
      <c r="Q1619" s="837">
        <v>0.33333333333333337</v>
      </c>
      <c r="R1619" s="832">
        <v>3</v>
      </c>
      <c r="S1619" s="837">
        <v>0.33333333333333331</v>
      </c>
      <c r="T1619" s="836">
        <v>0.5</v>
      </c>
      <c r="U1619" s="838">
        <v>0.33333333333333331</v>
      </c>
    </row>
    <row r="1620" spans="1:21" ht="14.4" customHeight="1" x14ac:dyDescent="0.3">
      <c r="A1620" s="831">
        <v>17</v>
      </c>
      <c r="B1620" s="832" t="s">
        <v>2428</v>
      </c>
      <c r="C1620" s="832" t="s">
        <v>2434</v>
      </c>
      <c r="D1620" s="833" t="s">
        <v>5256</v>
      </c>
      <c r="E1620" s="834" t="s">
        <v>2468</v>
      </c>
      <c r="F1620" s="832" t="s">
        <v>2429</v>
      </c>
      <c r="G1620" s="832" t="s">
        <v>3466</v>
      </c>
      <c r="H1620" s="832" t="s">
        <v>596</v>
      </c>
      <c r="I1620" s="832" t="s">
        <v>3558</v>
      </c>
      <c r="J1620" s="832" t="s">
        <v>3468</v>
      </c>
      <c r="K1620" s="832" t="s">
        <v>3480</v>
      </c>
      <c r="L1620" s="835">
        <v>650.69000000000005</v>
      </c>
      <c r="M1620" s="835">
        <v>5856.2100000000009</v>
      </c>
      <c r="N1620" s="832">
        <v>9</v>
      </c>
      <c r="O1620" s="836">
        <v>2</v>
      </c>
      <c r="P1620" s="835">
        <v>5856.2100000000009</v>
      </c>
      <c r="Q1620" s="837">
        <v>1</v>
      </c>
      <c r="R1620" s="832">
        <v>9</v>
      </c>
      <c r="S1620" s="837">
        <v>1</v>
      </c>
      <c r="T1620" s="836">
        <v>2</v>
      </c>
      <c r="U1620" s="838">
        <v>1</v>
      </c>
    </row>
    <row r="1621" spans="1:21" ht="14.4" customHeight="1" x14ac:dyDescent="0.3">
      <c r="A1621" s="831">
        <v>17</v>
      </c>
      <c r="B1621" s="832" t="s">
        <v>2428</v>
      </c>
      <c r="C1621" s="832" t="s">
        <v>2434</v>
      </c>
      <c r="D1621" s="833" t="s">
        <v>5256</v>
      </c>
      <c r="E1621" s="834" t="s">
        <v>2468</v>
      </c>
      <c r="F1621" s="832" t="s">
        <v>2429</v>
      </c>
      <c r="G1621" s="832" t="s">
        <v>3466</v>
      </c>
      <c r="H1621" s="832" t="s">
        <v>596</v>
      </c>
      <c r="I1621" s="832" t="s">
        <v>3472</v>
      </c>
      <c r="J1621" s="832" t="s">
        <v>3473</v>
      </c>
      <c r="K1621" s="832" t="s">
        <v>3469</v>
      </c>
      <c r="L1621" s="835">
        <v>603.23</v>
      </c>
      <c r="M1621" s="835">
        <v>6635.5300000000007</v>
      </c>
      <c r="N1621" s="832">
        <v>11</v>
      </c>
      <c r="O1621" s="836">
        <v>2</v>
      </c>
      <c r="P1621" s="835">
        <v>6635.5300000000007</v>
      </c>
      <c r="Q1621" s="837">
        <v>1</v>
      </c>
      <c r="R1621" s="832">
        <v>11</v>
      </c>
      <c r="S1621" s="837">
        <v>1</v>
      </c>
      <c r="T1621" s="836">
        <v>2</v>
      </c>
      <c r="U1621" s="838">
        <v>1</v>
      </c>
    </row>
    <row r="1622" spans="1:21" ht="14.4" customHeight="1" x14ac:dyDescent="0.3">
      <c r="A1622" s="831">
        <v>17</v>
      </c>
      <c r="B1622" s="832" t="s">
        <v>2428</v>
      </c>
      <c r="C1622" s="832" t="s">
        <v>2434</v>
      </c>
      <c r="D1622" s="833" t="s">
        <v>5256</v>
      </c>
      <c r="E1622" s="834" t="s">
        <v>2468</v>
      </c>
      <c r="F1622" s="832" t="s">
        <v>2429</v>
      </c>
      <c r="G1622" s="832" t="s">
        <v>3466</v>
      </c>
      <c r="H1622" s="832" t="s">
        <v>596</v>
      </c>
      <c r="I1622" s="832" t="s">
        <v>3474</v>
      </c>
      <c r="J1622" s="832" t="s">
        <v>3473</v>
      </c>
      <c r="K1622" s="832" t="s">
        <v>3471</v>
      </c>
      <c r="L1622" s="835">
        <v>714.59</v>
      </c>
      <c r="M1622" s="835">
        <v>16435.57</v>
      </c>
      <c r="N1622" s="832">
        <v>23</v>
      </c>
      <c r="O1622" s="836">
        <v>5</v>
      </c>
      <c r="P1622" s="835">
        <v>10004.26</v>
      </c>
      <c r="Q1622" s="837">
        <v>0.60869565217391308</v>
      </c>
      <c r="R1622" s="832">
        <v>14</v>
      </c>
      <c r="S1622" s="837">
        <v>0.60869565217391308</v>
      </c>
      <c r="T1622" s="836">
        <v>2.5</v>
      </c>
      <c r="U1622" s="838">
        <v>0.5</v>
      </c>
    </row>
    <row r="1623" spans="1:21" ht="14.4" customHeight="1" x14ac:dyDescent="0.3">
      <c r="A1623" s="831">
        <v>17</v>
      </c>
      <c r="B1623" s="832" t="s">
        <v>2428</v>
      </c>
      <c r="C1623" s="832" t="s">
        <v>2434</v>
      </c>
      <c r="D1623" s="833" t="s">
        <v>5256</v>
      </c>
      <c r="E1623" s="834" t="s">
        <v>2468</v>
      </c>
      <c r="F1623" s="832" t="s">
        <v>2429</v>
      </c>
      <c r="G1623" s="832" t="s">
        <v>3466</v>
      </c>
      <c r="H1623" s="832" t="s">
        <v>649</v>
      </c>
      <c r="I1623" s="832" t="s">
        <v>3477</v>
      </c>
      <c r="J1623" s="832" t="s">
        <v>3478</v>
      </c>
      <c r="K1623" s="832" t="s">
        <v>3471</v>
      </c>
      <c r="L1623" s="835">
        <v>714.59</v>
      </c>
      <c r="M1623" s="835">
        <v>22866.880000000001</v>
      </c>
      <c r="N1623" s="832">
        <v>32</v>
      </c>
      <c r="O1623" s="836">
        <v>7</v>
      </c>
      <c r="P1623" s="835">
        <v>16435.57</v>
      </c>
      <c r="Q1623" s="837">
        <v>0.71875</v>
      </c>
      <c r="R1623" s="832">
        <v>23</v>
      </c>
      <c r="S1623" s="837">
        <v>0.71875</v>
      </c>
      <c r="T1623" s="836">
        <v>5</v>
      </c>
      <c r="U1623" s="838">
        <v>0.7142857142857143</v>
      </c>
    </row>
    <row r="1624" spans="1:21" ht="14.4" customHeight="1" x14ac:dyDescent="0.3">
      <c r="A1624" s="831">
        <v>17</v>
      </c>
      <c r="B1624" s="832" t="s">
        <v>2428</v>
      </c>
      <c r="C1624" s="832" t="s">
        <v>2434</v>
      </c>
      <c r="D1624" s="833" t="s">
        <v>5256</v>
      </c>
      <c r="E1624" s="834" t="s">
        <v>2468</v>
      </c>
      <c r="F1624" s="832" t="s">
        <v>2429</v>
      </c>
      <c r="G1624" s="832" t="s">
        <v>3466</v>
      </c>
      <c r="H1624" s="832" t="s">
        <v>649</v>
      </c>
      <c r="I1624" s="832" t="s">
        <v>3479</v>
      </c>
      <c r="J1624" s="832" t="s">
        <v>3478</v>
      </c>
      <c r="K1624" s="832" t="s">
        <v>3480</v>
      </c>
      <c r="L1624" s="835">
        <v>650.69000000000005</v>
      </c>
      <c r="M1624" s="835">
        <v>59212.79</v>
      </c>
      <c r="N1624" s="832">
        <v>91</v>
      </c>
      <c r="O1624" s="836">
        <v>18</v>
      </c>
      <c r="P1624" s="835">
        <v>36438.639999999999</v>
      </c>
      <c r="Q1624" s="837">
        <v>0.61538461538461542</v>
      </c>
      <c r="R1624" s="832">
        <v>56</v>
      </c>
      <c r="S1624" s="837">
        <v>0.61538461538461542</v>
      </c>
      <c r="T1624" s="836">
        <v>10</v>
      </c>
      <c r="U1624" s="838">
        <v>0.55555555555555558</v>
      </c>
    </row>
    <row r="1625" spans="1:21" ht="14.4" customHeight="1" x14ac:dyDescent="0.3">
      <c r="A1625" s="831">
        <v>17</v>
      </c>
      <c r="B1625" s="832" t="s">
        <v>2428</v>
      </c>
      <c r="C1625" s="832" t="s">
        <v>2434</v>
      </c>
      <c r="D1625" s="833" t="s">
        <v>5256</v>
      </c>
      <c r="E1625" s="834" t="s">
        <v>2468</v>
      </c>
      <c r="F1625" s="832" t="s">
        <v>2429</v>
      </c>
      <c r="G1625" s="832" t="s">
        <v>3466</v>
      </c>
      <c r="H1625" s="832" t="s">
        <v>596</v>
      </c>
      <c r="I1625" s="832" t="s">
        <v>3481</v>
      </c>
      <c r="J1625" s="832" t="s">
        <v>3473</v>
      </c>
      <c r="K1625" s="832" t="s">
        <v>3480</v>
      </c>
      <c r="L1625" s="835">
        <v>650.69000000000005</v>
      </c>
      <c r="M1625" s="835">
        <v>6506.9000000000005</v>
      </c>
      <c r="N1625" s="832">
        <v>10</v>
      </c>
      <c r="O1625" s="836">
        <v>3</v>
      </c>
      <c r="P1625" s="835">
        <v>1301.3800000000001</v>
      </c>
      <c r="Q1625" s="837">
        <v>0.2</v>
      </c>
      <c r="R1625" s="832">
        <v>2</v>
      </c>
      <c r="S1625" s="837">
        <v>0.2</v>
      </c>
      <c r="T1625" s="836">
        <v>1</v>
      </c>
      <c r="U1625" s="838">
        <v>0.33333333333333331</v>
      </c>
    </row>
    <row r="1626" spans="1:21" ht="14.4" customHeight="1" x14ac:dyDescent="0.3">
      <c r="A1626" s="831">
        <v>17</v>
      </c>
      <c r="B1626" s="832" t="s">
        <v>2428</v>
      </c>
      <c r="C1626" s="832" t="s">
        <v>2434</v>
      </c>
      <c r="D1626" s="833" t="s">
        <v>5256</v>
      </c>
      <c r="E1626" s="834" t="s">
        <v>2468</v>
      </c>
      <c r="F1626" s="832" t="s">
        <v>2429</v>
      </c>
      <c r="G1626" s="832" t="s">
        <v>3466</v>
      </c>
      <c r="H1626" s="832" t="s">
        <v>596</v>
      </c>
      <c r="I1626" s="832" t="s">
        <v>3482</v>
      </c>
      <c r="J1626" s="832" t="s">
        <v>3483</v>
      </c>
      <c r="K1626" s="832" t="s">
        <v>3469</v>
      </c>
      <c r="L1626" s="835">
        <v>603.23</v>
      </c>
      <c r="M1626" s="835">
        <v>6032.3</v>
      </c>
      <c r="N1626" s="832">
        <v>10</v>
      </c>
      <c r="O1626" s="836">
        <v>2.5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17</v>
      </c>
      <c r="B1627" s="832" t="s">
        <v>2428</v>
      </c>
      <c r="C1627" s="832" t="s">
        <v>2434</v>
      </c>
      <c r="D1627" s="833" t="s">
        <v>5256</v>
      </c>
      <c r="E1627" s="834" t="s">
        <v>2468</v>
      </c>
      <c r="F1627" s="832" t="s">
        <v>2429</v>
      </c>
      <c r="G1627" s="832" t="s">
        <v>3466</v>
      </c>
      <c r="H1627" s="832" t="s">
        <v>596</v>
      </c>
      <c r="I1627" s="832" t="s">
        <v>3484</v>
      </c>
      <c r="J1627" s="832" t="s">
        <v>3483</v>
      </c>
      <c r="K1627" s="832" t="s">
        <v>3471</v>
      </c>
      <c r="L1627" s="835">
        <v>714.59</v>
      </c>
      <c r="M1627" s="835">
        <v>1429.18</v>
      </c>
      <c r="N1627" s="832">
        <v>2</v>
      </c>
      <c r="O1627" s="836">
        <v>0.5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17</v>
      </c>
      <c r="B1628" s="832" t="s">
        <v>2428</v>
      </c>
      <c r="C1628" s="832" t="s">
        <v>2434</v>
      </c>
      <c r="D1628" s="833" t="s">
        <v>5256</v>
      </c>
      <c r="E1628" s="834" t="s">
        <v>2468</v>
      </c>
      <c r="F1628" s="832" t="s">
        <v>2429</v>
      </c>
      <c r="G1628" s="832" t="s">
        <v>3466</v>
      </c>
      <c r="H1628" s="832" t="s">
        <v>596</v>
      </c>
      <c r="I1628" s="832" t="s">
        <v>4261</v>
      </c>
      <c r="J1628" s="832" t="s">
        <v>3483</v>
      </c>
      <c r="K1628" s="832" t="s">
        <v>3480</v>
      </c>
      <c r="L1628" s="835">
        <v>650.69000000000005</v>
      </c>
      <c r="M1628" s="835">
        <v>9109.66</v>
      </c>
      <c r="N1628" s="832">
        <v>14</v>
      </c>
      <c r="O1628" s="836">
        <v>2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17</v>
      </c>
      <c r="B1629" s="832" t="s">
        <v>2428</v>
      </c>
      <c r="C1629" s="832" t="s">
        <v>2434</v>
      </c>
      <c r="D1629" s="833" t="s">
        <v>5256</v>
      </c>
      <c r="E1629" s="834" t="s">
        <v>2468</v>
      </c>
      <c r="F1629" s="832" t="s">
        <v>2429</v>
      </c>
      <c r="G1629" s="832" t="s">
        <v>3466</v>
      </c>
      <c r="H1629" s="832" t="s">
        <v>649</v>
      </c>
      <c r="I1629" s="832" t="s">
        <v>3489</v>
      </c>
      <c r="J1629" s="832" t="s">
        <v>3478</v>
      </c>
      <c r="K1629" s="832" t="s">
        <v>3469</v>
      </c>
      <c r="L1629" s="835">
        <v>603.23</v>
      </c>
      <c r="M1629" s="835">
        <v>5429.0700000000006</v>
      </c>
      <c r="N1629" s="832">
        <v>9</v>
      </c>
      <c r="O1629" s="836">
        <v>2.5</v>
      </c>
      <c r="P1629" s="835">
        <v>5429.0700000000006</v>
      </c>
      <c r="Q1629" s="837">
        <v>1</v>
      </c>
      <c r="R1629" s="832">
        <v>9</v>
      </c>
      <c r="S1629" s="837">
        <v>1</v>
      </c>
      <c r="T1629" s="836">
        <v>2.5</v>
      </c>
      <c r="U1629" s="838">
        <v>1</v>
      </c>
    </row>
    <row r="1630" spans="1:21" ht="14.4" customHeight="1" x14ac:dyDescent="0.3">
      <c r="A1630" s="831">
        <v>17</v>
      </c>
      <c r="B1630" s="832" t="s">
        <v>2428</v>
      </c>
      <c r="C1630" s="832" t="s">
        <v>2434</v>
      </c>
      <c r="D1630" s="833" t="s">
        <v>5256</v>
      </c>
      <c r="E1630" s="834" t="s">
        <v>2468</v>
      </c>
      <c r="F1630" s="832" t="s">
        <v>2429</v>
      </c>
      <c r="G1630" s="832" t="s">
        <v>3466</v>
      </c>
      <c r="H1630" s="832" t="s">
        <v>596</v>
      </c>
      <c r="I1630" s="832" t="s">
        <v>4262</v>
      </c>
      <c r="J1630" s="832" t="s">
        <v>3483</v>
      </c>
      <c r="K1630" s="832" t="s">
        <v>3486</v>
      </c>
      <c r="L1630" s="835">
        <v>467.71</v>
      </c>
      <c r="M1630" s="835">
        <v>935.42</v>
      </c>
      <c r="N1630" s="832">
        <v>2</v>
      </c>
      <c r="O1630" s="836">
        <v>0.5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17</v>
      </c>
      <c r="B1631" s="832" t="s">
        <v>2428</v>
      </c>
      <c r="C1631" s="832" t="s">
        <v>2434</v>
      </c>
      <c r="D1631" s="833" t="s">
        <v>5256</v>
      </c>
      <c r="E1631" s="834" t="s">
        <v>2468</v>
      </c>
      <c r="F1631" s="832" t="s">
        <v>2429</v>
      </c>
      <c r="G1631" s="832" t="s">
        <v>3466</v>
      </c>
      <c r="H1631" s="832" t="s">
        <v>596</v>
      </c>
      <c r="I1631" s="832" t="s">
        <v>4263</v>
      </c>
      <c r="J1631" s="832" t="s">
        <v>4264</v>
      </c>
      <c r="K1631" s="832" t="s">
        <v>3471</v>
      </c>
      <c r="L1631" s="835">
        <v>714.59</v>
      </c>
      <c r="M1631" s="835">
        <v>3572.9500000000003</v>
      </c>
      <c r="N1631" s="832">
        <v>5</v>
      </c>
      <c r="O1631" s="836">
        <v>1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17</v>
      </c>
      <c r="B1632" s="832" t="s">
        <v>2428</v>
      </c>
      <c r="C1632" s="832" t="s">
        <v>2434</v>
      </c>
      <c r="D1632" s="833" t="s">
        <v>5256</v>
      </c>
      <c r="E1632" s="834" t="s">
        <v>2468</v>
      </c>
      <c r="F1632" s="832" t="s">
        <v>2429</v>
      </c>
      <c r="G1632" s="832" t="s">
        <v>3466</v>
      </c>
      <c r="H1632" s="832" t="s">
        <v>596</v>
      </c>
      <c r="I1632" s="832" t="s">
        <v>4265</v>
      </c>
      <c r="J1632" s="832" t="s">
        <v>4264</v>
      </c>
      <c r="K1632" s="832" t="s">
        <v>3480</v>
      </c>
      <c r="L1632" s="835">
        <v>650.69000000000005</v>
      </c>
      <c r="M1632" s="835">
        <v>1301.3800000000001</v>
      </c>
      <c r="N1632" s="832">
        <v>2</v>
      </c>
      <c r="O1632" s="836">
        <v>1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17</v>
      </c>
      <c r="B1633" s="832" t="s">
        <v>2428</v>
      </c>
      <c r="C1633" s="832" t="s">
        <v>2434</v>
      </c>
      <c r="D1633" s="833" t="s">
        <v>5256</v>
      </c>
      <c r="E1633" s="834" t="s">
        <v>2468</v>
      </c>
      <c r="F1633" s="832" t="s">
        <v>2429</v>
      </c>
      <c r="G1633" s="832" t="s">
        <v>4266</v>
      </c>
      <c r="H1633" s="832" t="s">
        <v>596</v>
      </c>
      <c r="I1633" s="832" t="s">
        <v>4267</v>
      </c>
      <c r="J1633" s="832" t="s">
        <v>646</v>
      </c>
      <c r="K1633" s="832" t="s">
        <v>4268</v>
      </c>
      <c r="L1633" s="835">
        <v>0</v>
      </c>
      <c r="M1633" s="835">
        <v>0</v>
      </c>
      <c r="N1633" s="832">
        <v>2</v>
      </c>
      <c r="O1633" s="836">
        <v>1.5</v>
      </c>
      <c r="P1633" s="835"/>
      <c r="Q1633" s="837"/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17</v>
      </c>
      <c r="B1634" s="832" t="s">
        <v>2428</v>
      </c>
      <c r="C1634" s="832" t="s">
        <v>2434</v>
      </c>
      <c r="D1634" s="833" t="s">
        <v>5256</v>
      </c>
      <c r="E1634" s="834" t="s">
        <v>2468</v>
      </c>
      <c r="F1634" s="832" t="s">
        <v>2429</v>
      </c>
      <c r="G1634" s="832" t="s">
        <v>3857</v>
      </c>
      <c r="H1634" s="832" t="s">
        <v>596</v>
      </c>
      <c r="I1634" s="832" t="s">
        <v>3858</v>
      </c>
      <c r="J1634" s="832" t="s">
        <v>876</v>
      </c>
      <c r="K1634" s="832" t="s">
        <v>3859</v>
      </c>
      <c r="L1634" s="835">
        <v>783.88</v>
      </c>
      <c r="M1634" s="835">
        <v>1567.76</v>
      </c>
      <c r="N1634" s="832">
        <v>2</v>
      </c>
      <c r="O1634" s="836">
        <v>0.5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17</v>
      </c>
      <c r="B1635" s="832" t="s">
        <v>2428</v>
      </c>
      <c r="C1635" s="832" t="s">
        <v>2434</v>
      </c>
      <c r="D1635" s="833" t="s">
        <v>5256</v>
      </c>
      <c r="E1635" s="834" t="s">
        <v>2468</v>
      </c>
      <c r="F1635" s="832" t="s">
        <v>2429</v>
      </c>
      <c r="G1635" s="832" t="s">
        <v>2924</v>
      </c>
      <c r="H1635" s="832" t="s">
        <v>596</v>
      </c>
      <c r="I1635" s="832" t="s">
        <v>2925</v>
      </c>
      <c r="J1635" s="832" t="s">
        <v>871</v>
      </c>
      <c r="K1635" s="832" t="s">
        <v>872</v>
      </c>
      <c r="L1635" s="835">
        <v>107.27</v>
      </c>
      <c r="M1635" s="835">
        <v>6650.74</v>
      </c>
      <c r="N1635" s="832">
        <v>62</v>
      </c>
      <c r="O1635" s="836">
        <v>19</v>
      </c>
      <c r="P1635" s="835">
        <v>4505.34</v>
      </c>
      <c r="Q1635" s="837">
        <v>0.67741935483870974</v>
      </c>
      <c r="R1635" s="832">
        <v>42</v>
      </c>
      <c r="S1635" s="837">
        <v>0.67741935483870963</v>
      </c>
      <c r="T1635" s="836">
        <v>12</v>
      </c>
      <c r="U1635" s="838">
        <v>0.63157894736842102</v>
      </c>
    </row>
    <row r="1636" spans="1:21" ht="14.4" customHeight="1" x14ac:dyDescent="0.3">
      <c r="A1636" s="831">
        <v>17</v>
      </c>
      <c r="B1636" s="832" t="s">
        <v>2428</v>
      </c>
      <c r="C1636" s="832" t="s">
        <v>2434</v>
      </c>
      <c r="D1636" s="833" t="s">
        <v>5256</v>
      </c>
      <c r="E1636" s="834" t="s">
        <v>2468</v>
      </c>
      <c r="F1636" s="832" t="s">
        <v>2430</v>
      </c>
      <c r="G1636" s="832" t="s">
        <v>2615</v>
      </c>
      <c r="H1636" s="832" t="s">
        <v>596</v>
      </c>
      <c r="I1636" s="832" t="s">
        <v>3495</v>
      </c>
      <c r="J1636" s="832" t="s">
        <v>2617</v>
      </c>
      <c r="K1636" s="832"/>
      <c r="L1636" s="835">
        <v>0</v>
      </c>
      <c r="M1636" s="835">
        <v>0</v>
      </c>
      <c r="N1636" s="832">
        <v>10</v>
      </c>
      <c r="O1636" s="836">
        <v>10</v>
      </c>
      <c r="P1636" s="835">
        <v>0</v>
      </c>
      <c r="Q1636" s="837"/>
      <c r="R1636" s="832">
        <v>7</v>
      </c>
      <c r="S1636" s="837">
        <v>0.7</v>
      </c>
      <c r="T1636" s="836">
        <v>7</v>
      </c>
      <c r="U1636" s="838">
        <v>0.7</v>
      </c>
    </row>
    <row r="1637" spans="1:21" ht="14.4" customHeight="1" x14ac:dyDescent="0.3">
      <c r="A1637" s="831">
        <v>17</v>
      </c>
      <c r="B1637" s="832" t="s">
        <v>2428</v>
      </c>
      <c r="C1637" s="832" t="s">
        <v>2434</v>
      </c>
      <c r="D1637" s="833" t="s">
        <v>5256</v>
      </c>
      <c r="E1637" s="834" t="s">
        <v>2468</v>
      </c>
      <c r="F1637" s="832" t="s">
        <v>2430</v>
      </c>
      <c r="G1637" s="832" t="s">
        <v>2615</v>
      </c>
      <c r="H1637" s="832" t="s">
        <v>596</v>
      </c>
      <c r="I1637" s="832" t="s">
        <v>3947</v>
      </c>
      <c r="J1637" s="832" t="s">
        <v>2617</v>
      </c>
      <c r="K1637" s="832"/>
      <c r="L1637" s="835">
        <v>0</v>
      </c>
      <c r="M1637" s="835">
        <v>0</v>
      </c>
      <c r="N1637" s="832">
        <v>5</v>
      </c>
      <c r="O1637" s="836">
        <v>5</v>
      </c>
      <c r="P1637" s="835">
        <v>0</v>
      </c>
      <c r="Q1637" s="837"/>
      <c r="R1637" s="832">
        <v>4</v>
      </c>
      <c r="S1637" s="837">
        <v>0.8</v>
      </c>
      <c r="T1637" s="836">
        <v>4</v>
      </c>
      <c r="U1637" s="838">
        <v>0.8</v>
      </c>
    </row>
    <row r="1638" spans="1:21" ht="14.4" customHeight="1" x14ac:dyDescent="0.3">
      <c r="A1638" s="831">
        <v>17</v>
      </c>
      <c r="B1638" s="832" t="s">
        <v>2428</v>
      </c>
      <c r="C1638" s="832" t="s">
        <v>2434</v>
      </c>
      <c r="D1638" s="833" t="s">
        <v>5256</v>
      </c>
      <c r="E1638" s="834" t="s">
        <v>2468</v>
      </c>
      <c r="F1638" s="832" t="s">
        <v>2430</v>
      </c>
      <c r="G1638" s="832" t="s">
        <v>2615</v>
      </c>
      <c r="H1638" s="832" t="s">
        <v>596</v>
      </c>
      <c r="I1638" s="832" t="s">
        <v>4089</v>
      </c>
      <c r="J1638" s="832" t="s">
        <v>2617</v>
      </c>
      <c r="K1638" s="832"/>
      <c r="L1638" s="835">
        <v>0</v>
      </c>
      <c r="M1638" s="835">
        <v>0</v>
      </c>
      <c r="N1638" s="832">
        <v>9</v>
      </c>
      <c r="O1638" s="836">
        <v>9</v>
      </c>
      <c r="P1638" s="835">
        <v>0</v>
      </c>
      <c r="Q1638" s="837"/>
      <c r="R1638" s="832">
        <v>9</v>
      </c>
      <c r="S1638" s="837">
        <v>1</v>
      </c>
      <c r="T1638" s="836">
        <v>9</v>
      </c>
      <c r="U1638" s="838">
        <v>1</v>
      </c>
    </row>
    <row r="1639" spans="1:21" ht="14.4" customHeight="1" x14ac:dyDescent="0.3">
      <c r="A1639" s="831">
        <v>17</v>
      </c>
      <c r="B1639" s="832" t="s">
        <v>2428</v>
      </c>
      <c r="C1639" s="832" t="s">
        <v>2434</v>
      </c>
      <c r="D1639" s="833" t="s">
        <v>5256</v>
      </c>
      <c r="E1639" s="834" t="s">
        <v>2468</v>
      </c>
      <c r="F1639" s="832" t="s">
        <v>2430</v>
      </c>
      <c r="G1639" s="832" t="s">
        <v>2615</v>
      </c>
      <c r="H1639" s="832" t="s">
        <v>596</v>
      </c>
      <c r="I1639" s="832" t="s">
        <v>3863</v>
      </c>
      <c r="J1639" s="832" t="s">
        <v>2617</v>
      </c>
      <c r="K1639" s="832"/>
      <c r="L1639" s="835">
        <v>0</v>
      </c>
      <c r="M1639" s="835">
        <v>0</v>
      </c>
      <c r="N1639" s="832">
        <v>11</v>
      </c>
      <c r="O1639" s="836">
        <v>10.5</v>
      </c>
      <c r="P1639" s="835">
        <v>0</v>
      </c>
      <c r="Q1639" s="837"/>
      <c r="R1639" s="832">
        <v>9</v>
      </c>
      <c r="S1639" s="837">
        <v>0.81818181818181823</v>
      </c>
      <c r="T1639" s="836">
        <v>8.5</v>
      </c>
      <c r="U1639" s="838">
        <v>0.80952380952380953</v>
      </c>
    </row>
    <row r="1640" spans="1:21" ht="14.4" customHeight="1" x14ac:dyDescent="0.3">
      <c r="A1640" s="831">
        <v>17</v>
      </c>
      <c r="B1640" s="832" t="s">
        <v>2428</v>
      </c>
      <c r="C1640" s="832" t="s">
        <v>2434</v>
      </c>
      <c r="D1640" s="833" t="s">
        <v>5256</v>
      </c>
      <c r="E1640" s="834" t="s">
        <v>2468</v>
      </c>
      <c r="F1640" s="832" t="s">
        <v>2430</v>
      </c>
      <c r="G1640" s="832" t="s">
        <v>2615</v>
      </c>
      <c r="H1640" s="832" t="s">
        <v>596</v>
      </c>
      <c r="I1640" s="832" t="s">
        <v>4032</v>
      </c>
      <c r="J1640" s="832" t="s">
        <v>2617</v>
      </c>
      <c r="K1640" s="832"/>
      <c r="L1640" s="835">
        <v>0</v>
      </c>
      <c r="M1640" s="835">
        <v>0</v>
      </c>
      <c r="N1640" s="832">
        <v>3</v>
      </c>
      <c r="O1640" s="836">
        <v>3</v>
      </c>
      <c r="P1640" s="835">
        <v>0</v>
      </c>
      <c r="Q1640" s="837"/>
      <c r="R1640" s="832">
        <v>3</v>
      </c>
      <c r="S1640" s="837">
        <v>1</v>
      </c>
      <c r="T1640" s="836">
        <v>3</v>
      </c>
      <c r="U1640" s="838">
        <v>1</v>
      </c>
    </row>
    <row r="1641" spans="1:21" ht="14.4" customHeight="1" x14ac:dyDescent="0.3">
      <c r="A1641" s="831">
        <v>17</v>
      </c>
      <c r="B1641" s="832" t="s">
        <v>2428</v>
      </c>
      <c r="C1641" s="832" t="s">
        <v>2434</v>
      </c>
      <c r="D1641" s="833" t="s">
        <v>5256</v>
      </c>
      <c r="E1641" s="834" t="s">
        <v>2468</v>
      </c>
      <c r="F1641" s="832" t="s">
        <v>2430</v>
      </c>
      <c r="G1641" s="832" t="s">
        <v>2615</v>
      </c>
      <c r="H1641" s="832" t="s">
        <v>596</v>
      </c>
      <c r="I1641" s="832" t="s">
        <v>4033</v>
      </c>
      <c r="J1641" s="832" t="s">
        <v>2617</v>
      </c>
      <c r="K1641" s="832"/>
      <c r="L1641" s="835">
        <v>0</v>
      </c>
      <c r="M1641" s="835">
        <v>0</v>
      </c>
      <c r="N1641" s="832">
        <v>7</v>
      </c>
      <c r="O1641" s="836">
        <v>7</v>
      </c>
      <c r="P1641" s="835">
        <v>0</v>
      </c>
      <c r="Q1641" s="837"/>
      <c r="R1641" s="832">
        <v>4</v>
      </c>
      <c r="S1641" s="837">
        <v>0.5714285714285714</v>
      </c>
      <c r="T1641" s="836">
        <v>4</v>
      </c>
      <c r="U1641" s="838">
        <v>0.5714285714285714</v>
      </c>
    </row>
    <row r="1642" spans="1:21" ht="14.4" customHeight="1" x14ac:dyDescent="0.3">
      <c r="A1642" s="831">
        <v>17</v>
      </c>
      <c r="B1642" s="832" t="s">
        <v>2428</v>
      </c>
      <c r="C1642" s="832" t="s">
        <v>2434</v>
      </c>
      <c r="D1642" s="833" t="s">
        <v>5256</v>
      </c>
      <c r="E1642" s="834" t="s">
        <v>2468</v>
      </c>
      <c r="F1642" s="832" t="s">
        <v>2430</v>
      </c>
      <c r="G1642" s="832" t="s">
        <v>2615</v>
      </c>
      <c r="H1642" s="832" t="s">
        <v>596</v>
      </c>
      <c r="I1642" s="832" t="s">
        <v>3948</v>
      </c>
      <c r="J1642" s="832" t="s">
        <v>2617</v>
      </c>
      <c r="K1642" s="832"/>
      <c r="L1642" s="835">
        <v>0</v>
      </c>
      <c r="M1642" s="835">
        <v>0</v>
      </c>
      <c r="N1642" s="832">
        <v>6</v>
      </c>
      <c r="O1642" s="836">
        <v>6</v>
      </c>
      <c r="P1642" s="835">
        <v>0</v>
      </c>
      <c r="Q1642" s="837"/>
      <c r="R1642" s="832">
        <v>6</v>
      </c>
      <c r="S1642" s="837">
        <v>1</v>
      </c>
      <c r="T1642" s="836">
        <v>6</v>
      </c>
      <c r="U1642" s="838">
        <v>1</v>
      </c>
    </row>
    <row r="1643" spans="1:21" ht="14.4" customHeight="1" x14ac:dyDescent="0.3">
      <c r="A1643" s="831">
        <v>17</v>
      </c>
      <c r="B1643" s="832" t="s">
        <v>2428</v>
      </c>
      <c r="C1643" s="832" t="s">
        <v>2434</v>
      </c>
      <c r="D1643" s="833" t="s">
        <v>5256</v>
      </c>
      <c r="E1643" s="834" t="s">
        <v>2468</v>
      </c>
      <c r="F1643" s="832" t="s">
        <v>2430</v>
      </c>
      <c r="G1643" s="832" t="s">
        <v>2615</v>
      </c>
      <c r="H1643" s="832" t="s">
        <v>596</v>
      </c>
      <c r="I1643" s="832" t="s">
        <v>4269</v>
      </c>
      <c r="J1643" s="832" t="s">
        <v>2617</v>
      </c>
      <c r="K1643" s="832"/>
      <c r="L1643" s="835">
        <v>0</v>
      </c>
      <c r="M1643" s="835">
        <v>0</v>
      </c>
      <c r="N1643" s="832">
        <v>2</v>
      </c>
      <c r="O1643" s="836">
        <v>2</v>
      </c>
      <c r="P1643" s="835">
        <v>0</v>
      </c>
      <c r="Q1643" s="837"/>
      <c r="R1643" s="832">
        <v>2</v>
      </c>
      <c r="S1643" s="837">
        <v>1</v>
      </c>
      <c r="T1643" s="836">
        <v>2</v>
      </c>
      <c r="U1643" s="838">
        <v>1</v>
      </c>
    </row>
    <row r="1644" spans="1:21" ht="14.4" customHeight="1" x14ac:dyDescent="0.3">
      <c r="A1644" s="831">
        <v>17</v>
      </c>
      <c r="B1644" s="832" t="s">
        <v>2428</v>
      </c>
      <c r="C1644" s="832" t="s">
        <v>2434</v>
      </c>
      <c r="D1644" s="833" t="s">
        <v>5256</v>
      </c>
      <c r="E1644" s="834" t="s">
        <v>2468</v>
      </c>
      <c r="F1644" s="832" t="s">
        <v>2431</v>
      </c>
      <c r="G1644" s="832" t="s">
        <v>3497</v>
      </c>
      <c r="H1644" s="832" t="s">
        <v>596</v>
      </c>
      <c r="I1644" s="832" t="s">
        <v>4270</v>
      </c>
      <c r="J1644" s="832" t="s">
        <v>4271</v>
      </c>
      <c r="K1644" s="832" t="s">
        <v>4272</v>
      </c>
      <c r="L1644" s="835">
        <v>200</v>
      </c>
      <c r="M1644" s="835">
        <v>400</v>
      </c>
      <c r="N1644" s="832">
        <v>2</v>
      </c>
      <c r="O1644" s="836">
        <v>2</v>
      </c>
      <c r="P1644" s="835">
        <v>400</v>
      </c>
      <c r="Q1644" s="837">
        <v>1</v>
      </c>
      <c r="R1644" s="832">
        <v>2</v>
      </c>
      <c r="S1644" s="837">
        <v>1</v>
      </c>
      <c r="T1644" s="836">
        <v>2</v>
      </c>
      <c r="U1644" s="838">
        <v>1</v>
      </c>
    </row>
    <row r="1645" spans="1:21" ht="14.4" customHeight="1" x14ac:dyDescent="0.3">
      <c r="A1645" s="831">
        <v>17</v>
      </c>
      <c r="B1645" s="832" t="s">
        <v>2428</v>
      </c>
      <c r="C1645" s="832" t="s">
        <v>2434</v>
      </c>
      <c r="D1645" s="833" t="s">
        <v>5256</v>
      </c>
      <c r="E1645" s="834" t="s">
        <v>2468</v>
      </c>
      <c r="F1645" s="832" t="s">
        <v>2431</v>
      </c>
      <c r="G1645" s="832" t="s">
        <v>3147</v>
      </c>
      <c r="H1645" s="832" t="s">
        <v>596</v>
      </c>
      <c r="I1645" s="832" t="s">
        <v>4273</v>
      </c>
      <c r="J1645" s="832" t="s">
        <v>4274</v>
      </c>
      <c r="K1645" s="832" t="s">
        <v>4275</v>
      </c>
      <c r="L1645" s="835">
        <v>3037.5</v>
      </c>
      <c r="M1645" s="835">
        <v>3037.5</v>
      </c>
      <c r="N1645" s="832">
        <v>1</v>
      </c>
      <c r="O1645" s="836">
        <v>1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17</v>
      </c>
      <c r="B1646" s="832" t="s">
        <v>2428</v>
      </c>
      <c r="C1646" s="832" t="s">
        <v>2434</v>
      </c>
      <c r="D1646" s="833" t="s">
        <v>5256</v>
      </c>
      <c r="E1646" s="834" t="s">
        <v>2468</v>
      </c>
      <c r="F1646" s="832" t="s">
        <v>2431</v>
      </c>
      <c r="G1646" s="832" t="s">
        <v>3147</v>
      </c>
      <c r="H1646" s="832" t="s">
        <v>596</v>
      </c>
      <c r="I1646" s="832" t="s">
        <v>3952</v>
      </c>
      <c r="J1646" s="832" t="s">
        <v>3953</v>
      </c>
      <c r="K1646" s="832" t="s">
        <v>3954</v>
      </c>
      <c r="L1646" s="835">
        <v>3990</v>
      </c>
      <c r="M1646" s="835">
        <v>3990</v>
      </c>
      <c r="N1646" s="832">
        <v>1</v>
      </c>
      <c r="O1646" s="836">
        <v>1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17</v>
      </c>
      <c r="B1647" s="832" t="s">
        <v>2428</v>
      </c>
      <c r="C1647" s="832" t="s">
        <v>2434</v>
      </c>
      <c r="D1647" s="833" t="s">
        <v>5256</v>
      </c>
      <c r="E1647" s="834" t="s">
        <v>2468</v>
      </c>
      <c r="F1647" s="832" t="s">
        <v>2431</v>
      </c>
      <c r="G1647" s="832" t="s">
        <v>3147</v>
      </c>
      <c r="H1647" s="832" t="s">
        <v>596</v>
      </c>
      <c r="I1647" s="832" t="s">
        <v>4276</v>
      </c>
      <c r="J1647" s="832" t="s">
        <v>4277</v>
      </c>
      <c r="K1647" s="832" t="s">
        <v>4041</v>
      </c>
      <c r="L1647" s="835">
        <v>5000</v>
      </c>
      <c r="M1647" s="835">
        <v>5000</v>
      </c>
      <c r="N1647" s="832">
        <v>1</v>
      </c>
      <c r="O1647" s="836">
        <v>1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17</v>
      </c>
      <c r="B1648" s="832" t="s">
        <v>2428</v>
      </c>
      <c r="C1648" s="832" t="s">
        <v>2434</v>
      </c>
      <c r="D1648" s="833" t="s">
        <v>5256</v>
      </c>
      <c r="E1648" s="834" t="s">
        <v>2468</v>
      </c>
      <c r="F1648" s="832" t="s">
        <v>2431</v>
      </c>
      <c r="G1648" s="832" t="s">
        <v>3147</v>
      </c>
      <c r="H1648" s="832" t="s">
        <v>596</v>
      </c>
      <c r="I1648" s="832" t="s">
        <v>4039</v>
      </c>
      <c r="J1648" s="832" t="s">
        <v>4040</v>
      </c>
      <c r="K1648" s="832" t="s">
        <v>4041</v>
      </c>
      <c r="L1648" s="835">
        <v>5000</v>
      </c>
      <c r="M1648" s="835">
        <v>5000</v>
      </c>
      <c r="N1648" s="832">
        <v>1</v>
      </c>
      <c r="O1648" s="836">
        <v>1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17</v>
      </c>
      <c r="B1649" s="832" t="s">
        <v>2428</v>
      </c>
      <c r="C1649" s="832" t="s">
        <v>2434</v>
      </c>
      <c r="D1649" s="833" t="s">
        <v>5256</v>
      </c>
      <c r="E1649" s="834" t="s">
        <v>2468</v>
      </c>
      <c r="F1649" s="832" t="s">
        <v>2431</v>
      </c>
      <c r="G1649" s="832" t="s">
        <v>3147</v>
      </c>
      <c r="H1649" s="832" t="s">
        <v>596</v>
      </c>
      <c r="I1649" s="832" t="s">
        <v>3515</v>
      </c>
      <c r="J1649" s="832" t="s">
        <v>3516</v>
      </c>
      <c r="K1649" s="832" t="s">
        <v>3517</v>
      </c>
      <c r="L1649" s="835">
        <v>7000</v>
      </c>
      <c r="M1649" s="835">
        <v>7000</v>
      </c>
      <c r="N1649" s="832">
        <v>1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17</v>
      </c>
      <c r="B1650" s="832" t="s">
        <v>2428</v>
      </c>
      <c r="C1650" s="832" t="s">
        <v>2434</v>
      </c>
      <c r="D1650" s="833" t="s">
        <v>5256</v>
      </c>
      <c r="E1650" s="834" t="s">
        <v>2468</v>
      </c>
      <c r="F1650" s="832" t="s">
        <v>2431</v>
      </c>
      <c r="G1650" s="832" t="s">
        <v>3147</v>
      </c>
      <c r="H1650" s="832" t="s">
        <v>596</v>
      </c>
      <c r="I1650" s="832" t="s">
        <v>4278</v>
      </c>
      <c r="J1650" s="832" t="s">
        <v>4279</v>
      </c>
      <c r="K1650" s="832" t="s">
        <v>4280</v>
      </c>
      <c r="L1650" s="835">
        <v>1600</v>
      </c>
      <c r="M1650" s="835">
        <v>3200</v>
      </c>
      <c r="N1650" s="832">
        <v>2</v>
      </c>
      <c r="O1650" s="836">
        <v>2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17</v>
      </c>
      <c r="B1651" s="832" t="s">
        <v>2428</v>
      </c>
      <c r="C1651" s="832" t="s">
        <v>2434</v>
      </c>
      <c r="D1651" s="833" t="s">
        <v>5256</v>
      </c>
      <c r="E1651" s="834" t="s">
        <v>2468</v>
      </c>
      <c r="F1651" s="832" t="s">
        <v>2431</v>
      </c>
      <c r="G1651" s="832" t="s">
        <v>3778</v>
      </c>
      <c r="H1651" s="832" t="s">
        <v>596</v>
      </c>
      <c r="I1651" s="832" t="s">
        <v>4281</v>
      </c>
      <c r="J1651" s="832" t="s">
        <v>4282</v>
      </c>
      <c r="K1651" s="832" t="s">
        <v>4283</v>
      </c>
      <c r="L1651" s="835">
        <v>309</v>
      </c>
      <c r="M1651" s="835">
        <v>4326</v>
      </c>
      <c r="N1651" s="832">
        <v>14</v>
      </c>
      <c r="O1651" s="836">
        <v>1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17</v>
      </c>
      <c r="B1652" s="832" t="s">
        <v>2428</v>
      </c>
      <c r="C1652" s="832" t="s">
        <v>2434</v>
      </c>
      <c r="D1652" s="833" t="s">
        <v>5256</v>
      </c>
      <c r="E1652" s="834" t="s">
        <v>2468</v>
      </c>
      <c r="F1652" s="832" t="s">
        <v>2431</v>
      </c>
      <c r="G1652" s="832" t="s">
        <v>3778</v>
      </c>
      <c r="H1652" s="832" t="s">
        <v>596</v>
      </c>
      <c r="I1652" s="832" t="s">
        <v>4284</v>
      </c>
      <c r="J1652" s="832" t="s">
        <v>4285</v>
      </c>
      <c r="K1652" s="832" t="s">
        <v>4286</v>
      </c>
      <c r="L1652" s="835">
        <v>212.25</v>
      </c>
      <c r="M1652" s="835">
        <v>636.75</v>
      </c>
      <c r="N1652" s="832">
        <v>3</v>
      </c>
      <c r="O1652" s="836">
        <v>1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17</v>
      </c>
      <c r="B1653" s="832" t="s">
        <v>2428</v>
      </c>
      <c r="C1653" s="832" t="s">
        <v>2434</v>
      </c>
      <c r="D1653" s="833" t="s">
        <v>5256</v>
      </c>
      <c r="E1653" s="834" t="s">
        <v>2468</v>
      </c>
      <c r="F1653" s="832" t="s">
        <v>2431</v>
      </c>
      <c r="G1653" s="832" t="s">
        <v>3151</v>
      </c>
      <c r="H1653" s="832" t="s">
        <v>596</v>
      </c>
      <c r="I1653" s="832" t="s">
        <v>4287</v>
      </c>
      <c r="J1653" s="832" t="s">
        <v>4288</v>
      </c>
      <c r="K1653" s="832" t="s">
        <v>4289</v>
      </c>
      <c r="L1653" s="835">
        <v>9000</v>
      </c>
      <c r="M1653" s="835">
        <v>18000</v>
      </c>
      <c r="N1653" s="832">
        <v>2</v>
      </c>
      <c r="O1653" s="836">
        <v>2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17</v>
      </c>
      <c r="B1654" s="832" t="s">
        <v>2428</v>
      </c>
      <c r="C1654" s="832" t="s">
        <v>2434</v>
      </c>
      <c r="D1654" s="833" t="s">
        <v>5256</v>
      </c>
      <c r="E1654" s="834" t="s">
        <v>2468</v>
      </c>
      <c r="F1654" s="832" t="s">
        <v>2431</v>
      </c>
      <c r="G1654" s="832" t="s">
        <v>3151</v>
      </c>
      <c r="H1654" s="832" t="s">
        <v>596</v>
      </c>
      <c r="I1654" s="832" t="s">
        <v>3531</v>
      </c>
      <c r="J1654" s="832" t="s">
        <v>3532</v>
      </c>
      <c r="K1654" s="832" t="s">
        <v>3533</v>
      </c>
      <c r="L1654" s="835">
        <v>11820</v>
      </c>
      <c r="M1654" s="835">
        <v>11820</v>
      </c>
      <c r="N1654" s="832">
        <v>1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17</v>
      </c>
      <c r="B1655" s="832" t="s">
        <v>2428</v>
      </c>
      <c r="C1655" s="832" t="s">
        <v>2434</v>
      </c>
      <c r="D1655" s="833" t="s">
        <v>5256</v>
      </c>
      <c r="E1655" s="834" t="s">
        <v>2468</v>
      </c>
      <c r="F1655" s="832" t="s">
        <v>2431</v>
      </c>
      <c r="G1655" s="832" t="s">
        <v>3151</v>
      </c>
      <c r="H1655" s="832" t="s">
        <v>596</v>
      </c>
      <c r="I1655" s="832" t="s">
        <v>4290</v>
      </c>
      <c r="J1655" s="832" t="s">
        <v>4291</v>
      </c>
      <c r="K1655" s="832" t="s">
        <v>4292</v>
      </c>
      <c r="L1655" s="835">
        <v>19000</v>
      </c>
      <c r="M1655" s="835">
        <v>19000</v>
      </c>
      <c r="N1655" s="832">
        <v>1</v>
      </c>
      <c r="O1655" s="836">
        <v>1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17</v>
      </c>
      <c r="B1656" s="832" t="s">
        <v>2428</v>
      </c>
      <c r="C1656" s="832" t="s">
        <v>2434</v>
      </c>
      <c r="D1656" s="833" t="s">
        <v>5256</v>
      </c>
      <c r="E1656" s="834" t="s">
        <v>2468</v>
      </c>
      <c r="F1656" s="832" t="s">
        <v>2431</v>
      </c>
      <c r="G1656" s="832" t="s">
        <v>3151</v>
      </c>
      <c r="H1656" s="832" t="s">
        <v>596</v>
      </c>
      <c r="I1656" s="832" t="s">
        <v>4293</v>
      </c>
      <c r="J1656" s="832" t="s">
        <v>4294</v>
      </c>
      <c r="K1656" s="832" t="s">
        <v>4295</v>
      </c>
      <c r="L1656" s="835">
        <v>3998</v>
      </c>
      <c r="M1656" s="835">
        <v>3998</v>
      </c>
      <c r="N1656" s="832">
        <v>1</v>
      </c>
      <c r="O1656" s="836">
        <v>1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17</v>
      </c>
      <c r="B1657" s="832" t="s">
        <v>2428</v>
      </c>
      <c r="C1657" s="832" t="s">
        <v>2434</v>
      </c>
      <c r="D1657" s="833" t="s">
        <v>5256</v>
      </c>
      <c r="E1657" s="834" t="s">
        <v>2468</v>
      </c>
      <c r="F1657" s="832" t="s">
        <v>2431</v>
      </c>
      <c r="G1657" s="832" t="s">
        <v>3151</v>
      </c>
      <c r="H1657" s="832" t="s">
        <v>596</v>
      </c>
      <c r="I1657" s="832" t="s">
        <v>4296</v>
      </c>
      <c r="J1657" s="832" t="s">
        <v>4297</v>
      </c>
      <c r="K1657" s="832" t="s">
        <v>4298</v>
      </c>
      <c r="L1657" s="835">
        <v>3944</v>
      </c>
      <c r="M1657" s="835">
        <v>3944</v>
      </c>
      <c r="N1657" s="832">
        <v>1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17</v>
      </c>
      <c r="B1658" s="832" t="s">
        <v>2428</v>
      </c>
      <c r="C1658" s="832" t="s">
        <v>2434</v>
      </c>
      <c r="D1658" s="833" t="s">
        <v>5256</v>
      </c>
      <c r="E1658" s="834" t="s">
        <v>2468</v>
      </c>
      <c r="F1658" s="832" t="s">
        <v>2431</v>
      </c>
      <c r="G1658" s="832" t="s">
        <v>3151</v>
      </c>
      <c r="H1658" s="832" t="s">
        <v>596</v>
      </c>
      <c r="I1658" s="832" t="s">
        <v>4299</v>
      </c>
      <c r="J1658" s="832" t="s">
        <v>4300</v>
      </c>
      <c r="K1658" s="832" t="s">
        <v>4301</v>
      </c>
      <c r="L1658" s="835">
        <v>1580</v>
      </c>
      <c r="M1658" s="835">
        <v>1580</v>
      </c>
      <c r="N1658" s="832">
        <v>1</v>
      </c>
      <c r="O1658" s="836">
        <v>1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17</v>
      </c>
      <c r="B1659" s="832" t="s">
        <v>2428</v>
      </c>
      <c r="C1659" s="832" t="s">
        <v>2434</v>
      </c>
      <c r="D1659" s="833" t="s">
        <v>5256</v>
      </c>
      <c r="E1659" s="834" t="s">
        <v>2469</v>
      </c>
      <c r="F1659" s="832" t="s">
        <v>2429</v>
      </c>
      <c r="G1659" s="832" t="s">
        <v>2931</v>
      </c>
      <c r="H1659" s="832" t="s">
        <v>649</v>
      </c>
      <c r="I1659" s="832" t="s">
        <v>2109</v>
      </c>
      <c r="J1659" s="832" t="s">
        <v>2107</v>
      </c>
      <c r="K1659" s="832" t="s">
        <v>2110</v>
      </c>
      <c r="L1659" s="835">
        <v>4.7</v>
      </c>
      <c r="M1659" s="835">
        <v>4.7</v>
      </c>
      <c r="N1659" s="832">
        <v>1</v>
      </c>
      <c r="O1659" s="836">
        <v>1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17</v>
      </c>
      <c r="B1660" s="832" t="s">
        <v>2428</v>
      </c>
      <c r="C1660" s="832" t="s">
        <v>2434</v>
      </c>
      <c r="D1660" s="833" t="s">
        <v>5256</v>
      </c>
      <c r="E1660" s="834" t="s">
        <v>2469</v>
      </c>
      <c r="F1660" s="832" t="s">
        <v>2429</v>
      </c>
      <c r="G1660" s="832" t="s">
        <v>3190</v>
      </c>
      <c r="H1660" s="832" t="s">
        <v>649</v>
      </c>
      <c r="I1660" s="832" t="s">
        <v>4302</v>
      </c>
      <c r="J1660" s="832" t="s">
        <v>1952</v>
      </c>
      <c r="K1660" s="832" t="s">
        <v>3172</v>
      </c>
      <c r="L1660" s="835">
        <v>93.27</v>
      </c>
      <c r="M1660" s="835">
        <v>279.81</v>
      </c>
      <c r="N1660" s="832">
        <v>3</v>
      </c>
      <c r="O1660" s="836">
        <v>1.5</v>
      </c>
      <c r="P1660" s="835">
        <v>279.81</v>
      </c>
      <c r="Q1660" s="837">
        <v>1</v>
      </c>
      <c r="R1660" s="832">
        <v>3</v>
      </c>
      <c r="S1660" s="837">
        <v>1</v>
      </c>
      <c r="T1660" s="836">
        <v>1.5</v>
      </c>
      <c r="U1660" s="838">
        <v>1</v>
      </c>
    </row>
    <row r="1661" spans="1:21" ht="14.4" customHeight="1" x14ac:dyDescent="0.3">
      <c r="A1661" s="831">
        <v>17</v>
      </c>
      <c r="B1661" s="832" t="s">
        <v>2428</v>
      </c>
      <c r="C1661" s="832" t="s">
        <v>2434</v>
      </c>
      <c r="D1661" s="833" t="s">
        <v>5256</v>
      </c>
      <c r="E1661" s="834" t="s">
        <v>2469</v>
      </c>
      <c r="F1661" s="832" t="s">
        <v>2429</v>
      </c>
      <c r="G1661" s="832" t="s">
        <v>2480</v>
      </c>
      <c r="H1661" s="832" t="s">
        <v>649</v>
      </c>
      <c r="I1661" s="832" t="s">
        <v>3191</v>
      </c>
      <c r="J1661" s="832" t="s">
        <v>2482</v>
      </c>
      <c r="K1661" s="832" t="s">
        <v>3192</v>
      </c>
      <c r="L1661" s="835">
        <v>278.63</v>
      </c>
      <c r="M1661" s="835">
        <v>1671.78</v>
      </c>
      <c r="N1661" s="832">
        <v>6</v>
      </c>
      <c r="O1661" s="836">
        <v>0.5</v>
      </c>
      <c r="P1661" s="835">
        <v>835.89</v>
      </c>
      <c r="Q1661" s="837">
        <v>0.5</v>
      </c>
      <c r="R1661" s="832">
        <v>3</v>
      </c>
      <c r="S1661" s="837">
        <v>0.5</v>
      </c>
      <c r="T1661" s="836"/>
      <c r="U1661" s="838">
        <v>0</v>
      </c>
    </row>
    <row r="1662" spans="1:21" ht="14.4" customHeight="1" x14ac:dyDescent="0.3">
      <c r="A1662" s="831">
        <v>17</v>
      </c>
      <c r="B1662" s="832" t="s">
        <v>2428</v>
      </c>
      <c r="C1662" s="832" t="s">
        <v>2434</v>
      </c>
      <c r="D1662" s="833" t="s">
        <v>5256</v>
      </c>
      <c r="E1662" s="834" t="s">
        <v>2469</v>
      </c>
      <c r="F1662" s="832" t="s">
        <v>2429</v>
      </c>
      <c r="G1662" s="832" t="s">
        <v>2480</v>
      </c>
      <c r="H1662" s="832" t="s">
        <v>596</v>
      </c>
      <c r="I1662" s="832" t="s">
        <v>3157</v>
      </c>
      <c r="J1662" s="832" t="s">
        <v>3158</v>
      </c>
      <c r="K1662" s="832" t="s">
        <v>2232</v>
      </c>
      <c r="L1662" s="835">
        <v>139.77000000000001</v>
      </c>
      <c r="M1662" s="835">
        <v>139.77000000000001</v>
      </c>
      <c r="N1662" s="832">
        <v>1</v>
      </c>
      <c r="O1662" s="836">
        <v>0.5</v>
      </c>
      <c r="P1662" s="835">
        <v>139.77000000000001</v>
      </c>
      <c r="Q1662" s="837">
        <v>1</v>
      </c>
      <c r="R1662" s="832">
        <v>1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17</v>
      </c>
      <c r="B1663" s="832" t="s">
        <v>2428</v>
      </c>
      <c r="C1663" s="832" t="s">
        <v>2434</v>
      </c>
      <c r="D1663" s="833" t="s">
        <v>5256</v>
      </c>
      <c r="E1663" s="834" t="s">
        <v>2469</v>
      </c>
      <c r="F1663" s="832" t="s">
        <v>2429</v>
      </c>
      <c r="G1663" s="832" t="s">
        <v>2480</v>
      </c>
      <c r="H1663" s="832" t="s">
        <v>649</v>
      </c>
      <c r="I1663" s="832" t="s">
        <v>2170</v>
      </c>
      <c r="J1663" s="832" t="s">
        <v>1975</v>
      </c>
      <c r="K1663" s="832" t="s">
        <v>2171</v>
      </c>
      <c r="L1663" s="835">
        <v>279.52999999999997</v>
      </c>
      <c r="M1663" s="835">
        <v>279.52999999999997</v>
      </c>
      <c r="N1663" s="832">
        <v>1</v>
      </c>
      <c r="O1663" s="836">
        <v>0.5</v>
      </c>
      <c r="P1663" s="835">
        <v>279.52999999999997</v>
      </c>
      <c r="Q1663" s="837">
        <v>1</v>
      </c>
      <c r="R1663" s="832">
        <v>1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17</v>
      </c>
      <c r="B1664" s="832" t="s">
        <v>2428</v>
      </c>
      <c r="C1664" s="832" t="s">
        <v>2434</v>
      </c>
      <c r="D1664" s="833" t="s">
        <v>5256</v>
      </c>
      <c r="E1664" s="834" t="s">
        <v>2469</v>
      </c>
      <c r="F1664" s="832" t="s">
        <v>2429</v>
      </c>
      <c r="G1664" s="832" t="s">
        <v>2480</v>
      </c>
      <c r="H1664" s="832" t="s">
        <v>596</v>
      </c>
      <c r="I1664" s="832" t="s">
        <v>2481</v>
      </c>
      <c r="J1664" s="832" t="s">
        <v>2482</v>
      </c>
      <c r="K1664" s="832" t="s">
        <v>2173</v>
      </c>
      <c r="L1664" s="835">
        <v>196.2</v>
      </c>
      <c r="M1664" s="835">
        <v>196.2</v>
      </c>
      <c r="N1664" s="832">
        <v>1</v>
      </c>
      <c r="O1664" s="836">
        <v>0.5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17</v>
      </c>
      <c r="B1665" s="832" t="s">
        <v>2428</v>
      </c>
      <c r="C1665" s="832" t="s">
        <v>2434</v>
      </c>
      <c r="D1665" s="833" t="s">
        <v>5256</v>
      </c>
      <c r="E1665" s="834" t="s">
        <v>2469</v>
      </c>
      <c r="F1665" s="832" t="s">
        <v>2429</v>
      </c>
      <c r="G1665" s="832" t="s">
        <v>2480</v>
      </c>
      <c r="H1665" s="832" t="s">
        <v>596</v>
      </c>
      <c r="I1665" s="832" t="s">
        <v>2483</v>
      </c>
      <c r="J1665" s="832" t="s">
        <v>2482</v>
      </c>
      <c r="K1665" s="832" t="s">
        <v>2484</v>
      </c>
      <c r="L1665" s="835">
        <v>392.41</v>
      </c>
      <c r="M1665" s="835">
        <v>784.82</v>
      </c>
      <c r="N1665" s="832">
        <v>2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17</v>
      </c>
      <c r="B1666" s="832" t="s">
        <v>2428</v>
      </c>
      <c r="C1666" s="832" t="s">
        <v>2434</v>
      </c>
      <c r="D1666" s="833" t="s">
        <v>5256</v>
      </c>
      <c r="E1666" s="834" t="s">
        <v>2469</v>
      </c>
      <c r="F1666" s="832" t="s">
        <v>2429</v>
      </c>
      <c r="G1666" s="832" t="s">
        <v>2480</v>
      </c>
      <c r="H1666" s="832" t="s">
        <v>596</v>
      </c>
      <c r="I1666" s="832" t="s">
        <v>4303</v>
      </c>
      <c r="J1666" s="832" t="s">
        <v>3199</v>
      </c>
      <c r="K1666" s="832" t="s">
        <v>2774</v>
      </c>
      <c r="L1666" s="835">
        <v>279.52999999999997</v>
      </c>
      <c r="M1666" s="835">
        <v>279.52999999999997</v>
      </c>
      <c r="N1666" s="832">
        <v>1</v>
      </c>
      <c r="O1666" s="836">
        <v>0.5</v>
      </c>
      <c r="P1666" s="835">
        <v>279.52999999999997</v>
      </c>
      <c r="Q1666" s="837">
        <v>1</v>
      </c>
      <c r="R1666" s="832">
        <v>1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17</v>
      </c>
      <c r="B1667" s="832" t="s">
        <v>2428</v>
      </c>
      <c r="C1667" s="832" t="s">
        <v>2434</v>
      </c>
      <c r="D1667" s="833" t="s">
        <v>5256</v>
      </c>
      <c r="E1667" s="834" t="s">
        <v>2469</v>
      </c>
      <c r="F1667" s="832" t="s">
        <v>2429</v>
      </c>
      <c r="G1667" s="832" t="s">
        <v>2480</v>
      </c>
      <c r="H1667" s="832" t="s">
        <v>596</v>
      </c>
      <c r="I1667" s="832" t="s">
        <v>2487</v>
      </c>
      <c r="J1667" s="832" t="s">
        <v>2488</v>
      </c>
      <c r="K1667" s="832" t="s">
        <v>2232</v>
      </c>
      <c r="L1667" s="835">
        <v>139.77000000000001</v>
      </c>
      <c r="M1667" s="835">
        <v>139.77000000000001</v>
      </c>
      <c r="N1667" s="832">
        <v>1</v>
      </c>
      <c r="O1667" s="836">
        <v>0.5</v>
      </c>
      <c r="P1667" s="835">
        <v>139.77000000000001</v>
      </c>
      <c r="Q1667" s="837">
        <v>1</v>
      </c>
      <c r="R1667" s="832">
        <v>1</v>
      </c>
      <c r="S1667" s="837">
        <v>1</v>
      </c>
      <c r="T1667" s="836">
        <v>0.5</v>
      </c>
      <c r="U1667" s="838">
        <v>1</v>
      </c>
    </row>
    <row r="1668" spans="1:21" ht="14.4" customHeight="1" x14ac:dyDescent="0.3">
      <c r="A1668" s="831">
        <v>17</v>
      </c>
      <c r="B1668" s="832" t="s">
        <v>2428</v>
      </c>
      <c r="C1668" s="832" t="s">
        <v>2434</v>
      </c>
      <c r="D1668" s="833" t="s">
        <v>5256</v>
      </c>
      <c r="E1668" s="834" t="s">
        <v>2469</v>
      </c>
      <c r="F1668" s="832" t="s">
        <v>2429</v>
      </c>
      <c r="G1668" s="832" t="s">
        <v>2480</v>
      </c>
      <c r="H1668" s="832" t="s">
        <v>596</v>
      </c>
      <c r="I1668" s="832" t="s">
        <v>2489</v>
      </c>
      <c r="J1668" s="832" t="s">
        <v>2488</v>
      </c>
      <c r="K1668" s="832" t="s">
        <v>2294</v>
      </c>
      <c r="L1668" s="835">
        <v>430.05</v>
      </c>
      <c r="M1668" s="835">
        <v>430.05</v>
      </c>
      <c r="N1668" s="832">
        <v>1</v>
      </c>
      <c r="O1668" s="836">
        <v>1</v>
      </c>
      <c r="P1668" s="835">
        <v>430.05</v>
      </c>
      <c r="Q1668" s="837">
        <v>1</v>
      </c>
      <c r="R1668" s="832">
        <v>1</v>
      </c>
      <c r="S1668" s="837">
        <v>1</v>
      </c>
      <c r="T1668" s="836">
        <v>1</v>
      </c>
      <c r="U1668" s="838">
        <v>1</v>
      </c>
    </row>
    <row r="1669" spans="1:21" ht="14.4" customHeight="1" x14ac:dyDescent="0.3">
      <c r="A1669" s="831">
        <v>17</v>
      </c>
      <c r="B1669" s="832" t="s">
        <v>2428</v>
      </c>
      <c r="C1669" s="832" t="s">
        <v>2434</v>
      </c>
      <c r="D1669" s="833" t="s">
        <v>5256</v>
      </c>
      <c r="E1669" s="834" t="s">
        <v>2469</v>
      </c>
      <c r="F1669" s="832" t="s">
        <v>2429</v>
      </c>
      <c r="G1669" s="832" t="s">
        <v>2480</v>
      </c>
      <c r="H1669" s="832" t="s">
        <v>596</v>
      </c>
      <c r="I1669" s="832" t="s">
        <v>2932</v>
      </c>
      <c r="J1669" s="832" t="s">
        <v>2488</v>
      </c>
      <c r="K1669" s="832" t="s">
        <v>2774</v>
      </c>
      <c r="L1669" s="835">
        <v>279.52999999999997</v>
      </c>
      <c r="M1669" s="835">
        <v>838.58999999999992</v>
      </c>
      <c r="N1669" s="832">
        <v>3</v>
      </c>
      <c r="O1669" s="836">
        <v>2</v>
      </c>
      <c r="P1669" s="835">
        <v>279.52999999999997</v>
      </c>
      <c r="Q1669" s="837">
        <v>0.33333333333333331</v>
      </c>
      <c r="R1669" s="832">
        <v>1</v>
      </c>
      <c r="S1669" s="837">
        <v>0.33333333333333331</v>
      </c>
      <c r="T1669" s="836">
        <v>0.5</v>
      </c>
      <c r="U1669" s="838">
        <v>0.25</v>
      </c>
    </row>
    <row r="1670" spans="1:21" ht="14.4" customHeight="1" x14ac:dyDescent="0.3">
      <c r="A1670" s="831">
        <v>17</v>
      </c>
      <c r="B1670" s="832" t="s">
        <v>2428</v>
      </c>
      <c r="C1670" s="832" t="s">
        <v>2434</v>
      </c>
      <c r="D1670" s="833" t="s">
        <v>5256</v>
      </c>
      <c r="E1670" s="834" t="s">
        <v>2469</v>
      </c>
      <c r="F1670" s="832" t="s">
        <v>2429</v>
      </c>
      <c r="G1670" s="832" t="s">
        <v>2480</v>
      </c>
      <c r="H1670" s="832" t="s">
        <v>596</v>
      </c>
      <c r="I1670" s="832" t="s">
        <v>3198</v>
      </c>
      <c r="J1670" s="832" t="s">
        <v>3199</v>
      </c>
      <c r="K1670" s="832" t="s">
        <v>2774</v>
      </c>
      <c r="L1670" s="835">
        <v>279.52999999999997</v>
      </c>
      <c r="M1670" s="835">
        <v>279.52999999999997</v>
      </c>
      <c r="N1670" s="832">
        <v>1</v>
      </c>
      <c r="O1670" s="836">
        <v>0.5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17</v>
      </c>
      <c r="B1671" s="832" t="s">
        <v>2428</v>
      </c>
      <c r="C1671" s="832" t="s">
        <v>2434</v>
      </c>
      <c r="D1671" s="833" t="s">
        <v>5256</v>
      </c>
      <c r="E1671" s="834" t="s">
        <v>2469</v>
      </c>
      <c r="F1671" s="832" t="s">
        <v>2429</v>
      </c>
      <c r="G1671" s="832" t="s">
        <v>3620</v>
      </c>
      <c r="H1671" s="832" t="s">
        <v>596</v>
      </c>
      <c r="I1671" s="832" t="s">
        <v>4304</v>
      </c>
      <c r="J1671" s="832" t="s">
        <v>3622</v>
      </c>
      <c r="K1671" s="832" t="s">
        <v>2530</v>
      </c>
      <c r="L1671" s="835">
        <v>105.32</v>
      </c>
      <c r="M1671" s="835">
        <v>105.32</v>
      </c>
      <c r="N1671" s="832">
        <v>1</v>
      </c>
      <c r="O1671" s="836">
        <v>1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" customHeight="1" x14ac:dyDescent="0.3">
      <c r="A1672" s="831">
        <v>17</v>
      </c>
      <c r="B1672" s="832" t="s">
        <v>2428</v>
      </c>
      <c r="C1672" s="832" t="s">
        <v>2434</v>
      </c>
      <c r="D1672" s="833" t="s">
        <v>5256</v>
      </c>
      <c r="E1672" s="834" t="s">
        <v>2469</v>
      </c>
      <c r="F1672" s="832" t="s">
        <v>2429</v>
      </c>
      <c r="G1672" s="832" t="s">
        <v>4305</v>
      </c>
      <c r="H1672" s="832" t="s">
        <v>596</v>
      </c>
      <c r="I1672" s="832" t="s">
        <v>4306</v>
      </c>
      <c r="J1672" s="832" t="s">
        <v>4307</v>
      </c>
      <c r="K1672" s="832" t="s">
        <v>4308</v>
      </c>
      <c r="L1672" s="835">
        <v>213.49</v>
      </c>
      <c r="M1672" s="835">
        <v>213.49</v>
      </c>
      <c r="N1672" s="832">
        <v>1</v>
      </c>
      <c r="O1672" s="836">
        <v>1</v>
      </c>
      <c r="P1672" s="835">
        <v>213.49</v>
      </c>
      <c r="Q1672" s="837">
        <v>1</v>
      </c>
      <c r="R1672" s="832">
        <v>1</v>
      </c>
      <c r="S1672" s="837">
        <v>1</v>
      </c>
      <c r="T1672" s="836">
        <v>1</v>
      </c>
      <c r="U1672" s="838">
        <v>1</v>
      </c>
    </row>
    <row r="1673" spans="1:21" ht="14.4" customHeight="1" x14ac:dyDescent="0.3">
      <c r="A1673" s="831">
        <v>17</v>
      </c>
      <c r="B1673" s="832" t="s">
        <v>2428</v>
      </c>
      <c r="C1673" s="832" t="s">
        <v>2434</v>
      </c>
      <c r="D1673" s="833" t="s">
        <v>5256</v>
      </c>
      <c r="E1673" s="834" t="s">
        <v>2469</v>
      </c>
      <c r="F1673" s="832" t="s">
        <v>2429</v>
      </c>
      <c r="G1673" s="832" t="s">
        <v>4309</v>
      </c>
      <c r="H1673" s="832" t="s">
        <v>596</v>
      </c>
      <c r="I1673" s="832" t="s">
        <v>4310</v>
      </c>
      <c r="J1673" s="832" t="s">
        <v>1314</v>
      </c>
      <c r="K1673" s="832" t="s">
        <v>1315</v>
      </c>
      <c r="L1673" s="835">
        <v>58.86</v>
      </c>
      <c r="M1673" s="835">
        <v>117.72</v>
      </c>
      <c r="N1673" s="832">
        <v>2</v>
      </c>
      <c r="O1673" s="836">
        <v>1.5</v>
      </c>
      <c r="P1673" s="835">
        <v>117.72</v>
      </c>
      <c r="Q1673" s="837">
        <v>1</v>
      </c>
      <c r="R1673" s="832">
        <v>2</v>
      </c>
      <c r="S1673" s="837">
        <v>1</v>
      </c>
      <c r="T1673" s="836">
        <v>1.5</v>
      </c>
      <c r="U1673" s="838">
        <v>1</v>
      </c>
    </row>
    <row r="1674" spans="1:21" ht="14.4" customHeight="1" x14ac:dyDescent="0.3">
      <c r="A1674" s="831">
        <v>17</v>
      </c>
      <c r="B1674" s="832" t="s">
        <v>2428</v>
      </c>
      <c r="C1674" s="832" t="s">
        <v>2434</v>
      </c>
      <c r="D1674" s="833" t="s">
        <v>5256</v>
      </c>
      <c r="E1674" s="834" t="s">
        <v>2469</v>
      </c>
      <c r="F1674" s="832" t="s">
        <v>2429</v>
      </c>
      <c r="G1674" s="832" t="s">
        <v>2513</v>
      </c>
      <c r="H1674" s="832" t="s">
        <v>649</v>
      </c>
      <c r="I1674" s="832" t="s">
        <v>2937</v>
      </c>
      <c r="J1674" s="832" t="s">
        <v>696</v>
      </c>
      <c r="K1674" s="832" t="s">
        <v>697</v>
      </c>
      <c r="L1674" s="835">
        <v>65.989999999999995</v>
      </c>
      <c r="M1674" s="835">
        <v>197.96999999999997</v>
      </c>
      <c r="N1674" s="832">
        <v>3</v>
      </c>
      <c r="O1674" s="836">
        <v>0.5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17</v>
      </c>
      <c r="B1675" s="832" t="s">
        <v>2428</v>
      </c>
      <c r="C1675" s="832" t="s">
        <v>2434</v>
      </c>
      <c r="D1675" s="833" t="s">
        <v>5256</v>
      </c>
      <c r="E1675" s="834" t="s">
        <v>2469</v>
      </c>
      <c r="F1675" s="832" t="s">
        <v>2429</v>
      </c>
      <c r="G1675" s="832" t="s">
        <v>2515</v>
      </c>
      <c r="H1675" s="832" t="s">
        <v>596</v>
      </c>
      <c r="I1675" s="832" t="s">
        <v>2516</v>
      </c>
      <c r="J1675" s="832" t="s">
        <v>2517</v>
      </c>
      <c r="K1675" s="832" t="s">
        <v>2518</v>
      </c>
      <c r="L1675" s="835">
        <v>1891.17</v>
      </c>
      <c r="M1675" s="835">
        <v>11347.02</v>
      </c>
      <c r="N1675" s="832">
        <v>6</v>
      </c>
      <c r="O1675" s="836">
        <v>1.5</v>
      </c>
      <c r="P1675" s="835">
        <v>11347.02</v>
      </c>
      <c r="Q1675" s="837">
        <v>1</v>
      </c>
      <c r="R1675" s="832">
        <v>6</v>
      </c>
      <c r="S1675" s="837">
        <v>1</v>
      </c>
      <c r="T1675" s="836">
        <v>1.5</v>
      </c>
      <c r="U1675" s="838">
        <v>1</v>
      </c>
    </row>
    <row r="1676" spans="1:21" ht="14.4" customHeight="1" x14ac:dyDescent="0.3">
      <c r="A1676" s="831">
        <v>17</v>
      </c>
      <c r="B1676" s="832" t="s">
        <v>2428</v>
      </c>
      <c r="C1676" s="832" t="s">
        <v>2434</v>
      </c>
      <c r="D1676" s="833" t="s">
        <v>5256</v>
      </c>
      <c r="E1676" s="834" t="s">
        <v>2469</v>
      </c>
      <c r="F1676" s="832" t="s">
        <v>2429</v>
      </c>
      <c r="G1676" s="832" t="s">
        <v>2515</v>
      </c>
      <c r="H1676" s="832" t="s">
        <v>596</v>
      </c>
      <c r="I1676" s="832" t="s">
        <v>2521</v>
      </c>
      <c r="J1676" s="832" t="s">
        <v>2517</v>
      </c>
      <c r="K1676" s="832" t="s">
        <v>2522</v>
      </c>
      <c r="L1676" s="835">
        <v>1544.99</v>
      </c>
      <c r="M1676" s="835">
        <v>4634.97</v>
      </c>
      <c r="N1676" s="832">
        <v>3</v>
      </c>
      <c r="O1676" s="836">
        <v>1</v>
      </c>
      <c r="P1676" s="835">
        <v>4634.97</v>
      </c>
      <c r="Q1676" s="837">
        <v>1</v>
      </c>
      <c r="R1676" s="832">
        <v>3</v>
      </c>
      <c r="S1676" s="837">
        <v>1</v>
      </c>
      <c r="T1676" s="836">
        <v>1</v>
      </c>
      <c r="U1676" s="838">
        <v>1</v>
      </c>
    </row>
    <row r="1677" spans="1:21" ht="14.4" customHeight="1" x14ac:dyDescent="0.3">
      <c r="A1677" s="831">
        <v>17</v>
      </c>
      <c r="B1677" s="832" t="s">
        <v>2428</v>
      </c>
      <c r="C1677" s="832" t="s">
        <v>2434</v>
      </c>
      <c r="D1677" s="833" t="s">
        <v>5256</v>
      </c>
      <c r="E1677" s="834" t="s">
        <v>2469</v>
      </c>
      <c r="F1677" s="832" t="s">
        <v>2429</v>
      </c>
      <c r="G1677" s="832" t="s">
        <v>2515</v>
      </c>
      <c r="H1677" s="832" t="s">
        <v>596</v>
      </c>
      <c r="I1677" s="832" t="s">
        <v>2521</v>
      </c>
      <c r="J1677" s="832" t="s">
        <v>2517</v>
      </c>
      <c r="K1677" s="832" t="s">
        <v>2522</v>
      </c>
      <c r="L1677" s="835">
        <v>2026.32</v>
      </c>
      <c r="M1677" s="835">
        <v>24315.84</v>
      </c>
      <c r="N1677" s="832">
        <v>12</v>
      </c>
      <c r="O1677" s="836">
        <v>4</v>
      </c>
      <c r="P1677" s="835">
        <v>6078.96</v>
      </c>
      <c r="Q1677" s="837">
        <v>0.25</v>
      </c>
      <c r="R1677" s="832">
        <v>3</v>
      </c>
      <c r="S1677" s="837">
        <v>0.25</v>
      </c>
      <c r="T1677" s="836">
        <v>1</v>
      </c>
      <c r="U1677" s="838">
        <v>0.25</v>
      </c>
    </row>
    <row r="1678" spans="1:21" ht="14.4" customHeight="1" x14ac:dyDescent="0.3">
      <c r="A1678" s="831">
        <v>17</v>
      </c>
      <c r="B1678" s="832" t="s">
        <v>2428</v>
      </c>
      <c r="C1678" s="832" t="s">
        <v>2434</v>
      </c>
      <c r="D1678" s="833" t="s">
        <v>5256</v>
      </c>
      <c r="E1678" s="834" t="s">
        <v>2469</v>
      </c>
      <c r="F1678" s="832" t="s">
        <v>2429</v>
      </c>
      <c r="G1678" s="832" t="s">
        <v>2604</v>
      </c>
      <c r="H1678" s="832" t="s">
        <v>596</v>
      </c>
      <c r="I1678" s="832" t="s">
        <v>2605</v>
      </c>
      <c r="J1678" s="832" t="s">
        <v>826</v>
      </c>
      <c r="K1678" s="832" t="s">
        <v>2606</v>
      </c>
      <c r="L1678" s="835">
        <v>75.05</v>
      </c>
      <c r="M1678" s="835">
        <v>75.05</v>
      </c>
      <c r="N1678" s="832">
        <v>1</v>
      </c>
      <c r="O1678" s="836">
        <v>0.5</v>
      </c>
      <c r="P1678" s="835">
        <v>75.05</v>
      </c>
      <c r="Q1678" s="837">
        <v>1</v>
      </c>
      <c r="R1678" s="832">
        <v>1</v>
      </c>
      <c r="S1678" s="837">
        <v>1</v>
      </c>
      <c r="T1678" s="836">
        <v>0.5</v>
      </c>
      <c r="U1678" s="838">
        <v>1</v>
      </c>
    </row>
    <row r="1679" spans="1:21" ht="14.4" customHeight="1" x14ac:dyDescent="0.3">
      <c r="A1679" s="831">
        <v>17</v>
      </c>
      <c r="B1679" s="832" t="s">
        <v>2428</v>
      </c>
      <c r="C1679" s="832" t="s">
        <v>2434</v>
      </c>
      <c r="D1679" s="833" t="s">
        <v>5256</v>
      </c>
      <c r="E1679" s="834" t="s">
        <v>2469</v>
      </c>
      <c r="F1679" s="832" t="s">
        <v>2429</v>
      </c>
      <c r="G1679" s="832" t="s">
        <v>2635</v>
      </c>
      <c r="H1679" s="832" t="s">
        <v>596</v>
      </c>
      <c r="I1679" s="832" t="s">
        <v>2636</v>
      </c>
      <c r="J1679" s="832" t="s">
        <v>2637</v>
      </c>
      <c r="K1679" s="832" t="s">
        <v>2638</v>
      </c>
      <c r="L1679" s="835">
        <v>300.33</v>
      </c>
      <c r="M1679" s="835">
        <v>3303.63</v>
      </c>
      <c r="N1679" s="832">
        <v>11</v>
      </c>
      <c r="O1679" s="836">
        <v>8</v>
      </c>
      <c r="P1679" s="835">
        <v>900.99</v>
      </c>
      <c r="Q1679" s="837">
        <v>0.27272727272727271</v>
      </c>
      <c r="R1679" s="832">
        <v>3</v>
      </c>
      <c r="S1679" s="837">
        <v>0.27272727272727271</v>
      </c>
      <c r="T1679" s="836">
        <v>2.5</v>
      </c>
      <c r="U1679" s="838">
        <v>0.3125</v>
      </c>
    </row>
    <row r="1680" spans="1:21" ht="14.4" customHeight="1" x14ac:dyDescent="0.3">
      <c r="A1680" s="831">
        <v>17</v>
      </c>
      <c r="B1680" s="832" t="s">
        <v>2428</v>
      </c>
      <c r="C1680" s="832" t="s">
        <v>2434</v>
      </c>
      <c r="D1680" s="833" t="s">
        <v>5256</v>
      </c>
      <c r="E1680" s="834" t="s">
        <v>2469</v>
      </c>
      <c r="F1680" s="832" t="s">
        <v>2429</v>
      </c>
      <c r="G1680" s="832" t="s">
        <v>2635</v>
      </c>
      <c r="H1680" s="832" t="s">
        <v>649</v>
      </c>
      <c r="I1680" s="832" t="s">
        <v>2233</v>
      </c>
      <c r="J1680" s="832" t="s">
        <v>1914</v>
      </c>
      <c r="K1680" s="832" t="s">
        <v>2234</v>
      </c>
      <c r="L1680" s="835">
        <v>93.43</v>
      </c>
      <c r="M1680" s="835">
        <v>280.29000000000002</v>
      </c>
      <c r="N1680" s="832">
        <v>3</v>
      </c>
      <c r="O1680" s="836">
        <v>1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17</v>
      </c>
      <c r="B1681" s="832" t="s">
        <v>2428</v>
      </c>
      <c r="C1681" s="832" t="s">
        <v>2434</v>
      </c>
      <c r="D1681" s="833" t="s">
        <v>5256</v>
      </c>
      <c r="E1681" s="834" t="s">
        <v>2469</v>
      </c>
      <c r="F1681" s="832" t="s">
        <v>2429</v>
      </c>
      <c r="G1681" s="832" t="s">
        <v>2635</v>
      </c>
      <c r="H1681" s="832" t="s">
        <v>596</v>
      </c>
      <c r="I1681" s="832" t="s">
        <v>2641</v>
      </c>
      <c r="J1681" s="832" t="s">
        <v>2637</v>
      </c>
      <c r="K1681" s="832" t="s">
        <v>2638</v>
      </c>
      <c r="L1681" s="835">
        <v>300.33</v>
      </c>
      <c r="M1681" s="835">
        <v>900.99</v>
      </c>
      <c r="N1681" s="832">
        <v>3</v>
      </c>
      <c r="O1681" s="836">
        <v>2.5</v>
      </c>
      <c r="P1681" s="835">
        <v>600.66</v>
      </c>
      <c r="Q1681" s="837">
        <v>0.66666666666666663</v>
      </c>
      <c r="R1681" s="832">
        <v>2</v>
      </c>
      <c r="S1681" s="837">
        <v>0.66666666666666663</v>
      </c>
      <c r="T1681" s="836">
        <v>1.5</v>
      </c>
      <c r="U1681" s="838">
        <v>0.6</v>
      </c>
    </row>
    <row r="1682" spans="1:21" ht="14.4" customHeight="1" x14ac:dyDescent="0.3">
      <c r="A1682" s="831">
        <v>17</v>
      </c>
      <c r="B1682" s="832" t="s">
        <v>2428</v>
      </c>
      <c r="C1682" s="832" t="s">
        <v>2434</v>
      </c>
      <c r="D1682" s="833" t="s">
        <v>5256</v>
      </c>
      <c r="E1682" s="834" t="s">
        <v>2469</v>
      </c>
      <c r="F1682" s="832" t="s">
        <v>2429</v>
      </c>
      <c r="G1682" s="832" t="s">
        <v>2635</v>
      </c>
      <c r="H1682" s="832" t="s">
        <v>649</v>
      </c>
      <c r="I1682" s="832" t="s">
        <v>1913</v>
      </c>
      <c r="J1682" s="832" t="s">
        <v>1914</v>
      </c>
      <c r="K1682" s="832" t="s">
        <v>1915</v>
      </c>
      <c r="L1682" s="835">
        <v>186.87</v>
      </c>
      <c r="M1682" s="835">
        <v>373.74</v>
      </c>
      <c r="N1682" s="832">
        <v>2</v>
      </c>
      <c r="O1682" s="836">
        <v>1</v>
      </c>
      <c r="P1682" s="835">
        <v>373.74</v>
      </c>
      <c r="Q1682" s="837">
        <v>1</v>
      </c>
      <c r="R1682" s="832">
        <v>2</v>
      </c>
      <c r="S1682" s="837">
        <v>1</v>
      </c>
      <c r="T1682" s="836">
        <v>1</v>
      </c>
      <c r="U1682" s="838">
        <v>1</v>
      </c>
    </row>
    <row r="1683" spans="1:21" ht="14.4" customHeight="1" x14ac:dyDescent="0.3">
      <c r="A1683" s="831">
        <v>17</v>
      </c>
      <c r="B1683" s="832" t="s">
        <v>2428</v>
      </c>
      <c r="C1683" s="832" t="s">
        <v>2434</v>
      </c>
      <c r="D1683" s="833" t="s">
        <v>5256</v>
      </c>
      <c r="E1683" s="834" t="s">
        <v>2469</v>
      </c>
      <c r="F1683" s="832" t="s">
        <v>2429</v>
      </c>
      <c r="G1683" s="832" t="s">
        <v>2653</v>
      </c>
      <c r="H1683" s="832" t="s">
        <v>596</v>
      </c>
      <c r="I1683" s="832" t="s">
        <v>2656</v>
      </c>
      <c r="J1683" s="832" t="s">
        <v>1180</v>
      </c>
      <c r="K1683" s="832" t="s">
        <v>2657</v>
      </c>
      <c r="L1683" s="835">
        <v>52.75</v>
      </c>
      <c r="M1683" s="835">
        <v>105.5</v>
      </c>
      <c r="N1683" s="832">
        <v>2</v>
      </c>
      <c r="O1683" s="836">
        <v>1</v>
      </c>
      <c r="P1683" s="835">
        <v>52.75</v>
      </c>
      <c r="Q1683" s="837">
        <v>0.5</v>
      </c>
      <c r="R1683" s="832">
        <v>1</v>
      </c>
      <c r="S1683" s="837">
        <v>0.5</v>
      </c>
      <c r="T1683" s="836">
        <v>0.5</v>
      </c>
      <c r="U1683" s="838">
        <v>0.5</v>
      </c>
    </row>
    <row r="1684" spans="1:21" ht="14.4" customHeight="1" x14ac:dyDescent="0.3">
      <c r="A1684" s="831">
        <v>17</v>
      </c>
      <c r="B1684" s="832" t="s">
        <v>2428</v>
      </c>
      <c r="C1684" s="832" t="s">
        <v>2434</v>
      </c>
      <c r="D1684" s="833" t="s">
        <v>5256</v>
      </c>
      <c r="E1684" s="834" t="s">
        <v>2469</v>
      </c>
      <c r="F1684" s="832" t="s">
        <v>2429</v>
      </c>
      <c r="G1684" s="832" t="s">
        <v>2653</v>
      </c>
      <c r="H1684" s="832" t="s">
        <v>596</v>
      </c>
      <c r="I1684" s="832" t="s">
        <v>2658</v>
      </c>
      <c r="J1684" s="832" t="s">
        <v>2659</v>
      </c>
      <c r="K1684" s="832" t="s">
        <v>2660</v>
      </c>
      <c r="L1684" s="835">
        <v>52.75</v>
      </c>
      <c r="M1684" s="835">
        <v>158.25</v>
      </c>
      <c r="N1684" s="832">
        <v>3</v>
      </c>
      <c r="O1684" s="836">
        <v>1.5</v>
      </c>
      <c r="P1684" s="835">
        <v>105.5</v>
      </c>
      <c r="Q1684" s="837">
        <v>0.66666666666666663</v>
      </c>
      <c r="R1684" s="832">
        <v>2</v>
      </c>
      <c r="S1684" s="837">
        <v>0.66666666666666663</v>
      </c>
      <c r="T1684" s="836">
        <v>1</v>
      </c>
      <c r="U1684" s="838">
        <v>0.66666666666666663</v>
      </c>
    </row>
    <row r="1685" spans="1:21" ht="14.4" customHeight="1" x14ac:dyDescent="0.3">
      <c r="A1685" s="831">
        <v>17</v>
      </c>
      <c r="B1685" s="832" t="s">
        <v>2428</v>
      </c>
      <c r="C1685" s="832" t="s">
        <v>2434</v>
      </c>
      <c r="D1685" s="833" t="s">
        <v>5256</v>
      </c>
      <c r="E1685" s="834" t="s">
        <v>2469</v>
      </c>
      <c r="F1685" s="832" t="s">
        <v>2429</v>
      </c>
      <c r="G1685" s="832" t="s">
        <v>2666</v>
      </c>
      <c r="H1685" s="832" t="s">
        <v>649</v>
      </c>
      <c r="I1685" s="832" t="s">
        <v>2318</v>
      </c>
      <c r="J1685" s="832" t="s">
        <v>2084</v>
      </c>
      <c r="K1685" s="832" t="s">
        <v>2319</v>
      </c>
      <c r="L1685" s="835">
        <v>366.31</v>
      </c>
      <c r="M1685" s="835">
        <v>1465.24</v>
      </c>
      <c r="N1685" s="832">
        <v>4</v>
      </c>
      <c r="O1685" s="836">
        <v>1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17</v>
      </c>
      <c r="B1686" s="832" t="s">
        <v>2428</v>
      </c>
      <c r="C1686" s="832" t="s">
        <v>2434</v>
      </c>
      <c r="D1686" s="833" t="s">
        <v>5256</v>
      </c>
      <c r="E1686" s="834" t="s">
        <v>2469</v>
      </c>
      <c r="F1686" s="832" t="s">
        <v>2429</v>
      </c>
      <c r="G1686" s="832" t="s">
        <v>2676</v>
      </c>
      <c r="H1686" s="832" t="s">
        <v>596</v>
      </c>
      <c r="I1686" s="832" t="s">
        <v>3032</v>
      </c>
      <c r="J1686" s="832" t="s">
        <v>2679</v>
      </c>
      <c r="K1686" s="832" t="s">
        <v>2098</v>
      </c>
      <c r="L1686" s="835">
        <v>227.56</v>
      </c>
      <c r="M1686" s="835">
        <v>455.12</v>
      </c>
      <c r="N1686" s="832">
        <v>2</v>
      </c>
      <c r="O1686" s="836">
        <v>1</v>
      </c>
      <c r="P1686" s="835">
        <v>227.56</v>
      </c>
      <c r="Q1686" s="837">
        <v>0.5</v>
      </c>
      <c r="R1686" s="832">
        <v>1</v>
      </c>
      <c r="S1686" s="837">
        <v>0.5</v>
      </c>
      <c r="T1686" s="836">
        <v>0.5</v>
      </c>
      <c r="U1686" s="838">
        <v>0.5</v>
      </c>
    </row>
    <row r="1687" spans="1:21" ht="14.4" customHeight="1" x14ac:dyDescent="0.3">
      <c r="A1687" s="831">
        <v>17</v>
      </c>
      <c r="B1687" s="832" t="s">
        <v>2428</v>
      </c>
      <c r="C1687" s="832" t="s">
        <v>2434</v>
      </c>
      <c r="D1687" s="833" t="s">
        <v>5256</v>
      </c>
      <c r="E1687" s="834" t="s">
        <v>2469</v>
      </c>
      <c r="F1687" s="832" t="s">
        <v>2429</v>
      </c>
      <c r="G1687" s="832" t="s">
        <v>2676</v>
      </c>
      <c r="H1687" s="832" t="s">
        <v>596</v>
      </c>
      <c r="I1687" s="832" t="s">
        <v>2678</v>
      </c>
      <c r="J1687" s="832" t="s">
        <v>2679</v>
      </c>
      <c r="K1687" s="832" t="s">
        <v>2093</v>
      </c>
      <c r="L1687" s="835">
        <v>910.2</v>
      </c>
      <c r="M1687" s="835">
        <v>5461.2000000000007</v>
      </c>
      <c r="N1687" s="832">
        <v>6</v>
      </c>
      <c r="O1687" s="836">
        <v>2</v>
      </c>
      <c r="P1687" s="835">
        <v>2730.6000000000004</v>
      </c>
      <c r="Q1687" s="837">
        <v>0.5</v>
      </c>
      <c r="R1687" s="832">
        <v>3</v>
      </c>
      <c r="S1687" s="837">
        <v>0.5</v>
      </c>
      <c r="T1687" s="836">
        <v>1</v>
      </c>
      <c r="U1687" s="838">
        <v>0.5</v>
      </c>
    </row>
    <row r="1688" spans="1:21" ht="14.4" customHeight="1" x14ac:dyDescent="0.3">
      <c r="A1688" s="831">
        <v>17</v>
      </c>
      <c r="B1688" s="832" t="s">
        <v>2428</v>
      </c>
      <c r="C1688" s="832" t="s">
        <v>2434</v>
      </c>
      <c r="D1688" s="833" t="s">
        <v>5256</v>
      </c>
      <c r="E1688" s="834" t="s">
        <v>2469</v>
      </c>
      <c r="F1688" s="832" t="s">
        <v>2429</v>
      </c>
      <c r="G1688" s="832" t="s">
        <v>3360</v>
      </c>
      <c r="H1688" s="832" t="s">
        <v>596</v>
      </c>
      <c r="I1688" s="832" t="s">
        <v>3361</v>
      </c>
      <c r="J1688" s="832" t="s">
        <v>738</v>
      </c>
      <c r="K1688" s="832" t="s">
        <v>2140</v>
      </c>
      <c r="L1688" s="835">
        <v>38.56</v>
      </c>
      <c r="M1688" s="835">
        <v>38.56</v>
      </c>
      <c r="N1688" s="832">
        <v>1</v>
      </c>
      <c r="O1688" s="836">
        <v>0.5</v>
      </c>
      <c r="P1688" s="835">
        <v>38.56</v>
      </c>
      <c r="Q1688" s="837">
        <v>1</v>
      </c>
      <c r="R1688" s="832">
        <v>1</v>
      </c>
      <c r="S1688" s="837">
        <v>1</v>
      </c>
      <c r="T1688" s="836">
        <v>0.5</v>
      </c>
      <c r="U1688" s="838">
        <v>1</v>
      </c>
    </row>
    <row r="1689" spans="1:21" ht="14.4" customHeight="1" x14ac:dyDescent="0.3">
      <c r="A1689" s="831">
        <v>17</v>
      </c>
      <c r="B1689" s="832" t="s">
        <v>2428</v>
      </c>
      <c r="C1689" s="832" t="s">
        <v>2434</v>
      </c>
      <c r="D1689" s="833" t="s">
        <v>5256</v>
      </c>
      <c r="E1689" s="834" t="s">
        <v>2469</v>
      </c>
      <c r="F1689" s="832" t="s">
        <v>2429</v>
      </c>
      <c r="G1689" s="832" t="s">
        <v>3246</v>
      </c>
      <c r="H1689" s="832" t="s">
        <v>649</v>
      </c>
      <c r="I1689" s="832" t="s">
        <v>4311</v>
      </c>
      <c r="J1689" s="832" t="s">
        <v>980</v>
      </c>
      <c r="K1689" s="832" t="s">
        <v>4312</v>
      </c>
      <c r="L1689" s="835">
        <v>43.21</v>
      </c>
      <c r="M1689" s="835">
        <v>43.21</v>
      </c>
      <c r="N1689" s="832">
        <v>1</v>
      </c>
      <c r="O1689" s="836">
        <v>0.5</v>
      </c>
      <c r="P1689" s="835">
        <v>43.21</v>
      </c>
      <c r="Q1689" s="837">
        <v>1</v>
      </c>
      <c r="R1689" s="832">
        <v>1</v>
      </c>
      <c r="S1689" s="837">
        <v>1</v>
      </c>
      <c r="T1689" s="836">
        <v>0.5</v>
      </c>
      <c r="U1689" s="838">
        <v>1</v>
      </c>
    </row>
    <row r="1690" spans="1:21" ht="14.4" customHeight="1" x14ac:dyDescent="0.3">
      <c r="A1690" s="831">
        <v>17</v>
      </c>
      <c r="B1690" s="832" t="s">
        <v>2428</v>
      </c>
      <c r="C1690" s="832" t="s">
        <v>2434</v>
      </c>
      <c r="D1690" s="833" t="s">
        <v>5256</v>
      </c>
      <c r="E1690" s="834" t="s">
        <v>2469</v>
      </c>
      <c r="F1690" s="832" t="s">
        <v>2429</v>
      </c>
      <c r="G1690" s="832" t="s">
        <v>2684</v>
      </c>
      <c r="H1690" s="832" t="s">
        <v>649</v>
      </c>
      <c r="I1690" s="832" t="s">
        <v>2685</v>
      </c>
      <c r="J1690" s="832" t="s">
        <v>1132</v>
      </c>
      <c r="K1690" s="832" t="s">
        <v>1135</v>
      </c>
      <c r="L1690" s="835">
        <v>38.04</v>
      </c>
      <c r="M1690" s="835">
        <v>38.04</v>
      </c>
      <c r="N1690" s="832">
        <v>1</v>
      </c>
      <c r="O1690" s="836">
        <v>0.5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17</v>
      </c>
      <c r="B1691" s="832" t="s">
        <v>2428</v>
      </c>
      <c r="C1691" s="832" t="s">
        <v>2434</v>
      </c>
      <c r="D1691" s="833" t="s">
        <v>5256</v>
      </c>
      <c r="E1691" s="834" t="s">
        <v>2469</v>
      </c>
      <c r="F1691" s="832" t="s">
        <v>2429</v>
      </c>
      <c r="G1691" s="832" t="s">
        <v>3827</v>
      </c>
      <c r="H1691" s="832" t="s">
        <v>649</v>
      </c>
      <c r="I1691" s="832" t="s">
        <v>2329</v>
      </c>
      <c r="J1691" s="832" t="s">
        <v>2330</v>
      </c>
      <c r="K1691" s="832" t="s">
        <v>2331</v>
      </c>
      <c r="L1691" s="835">
        <v>141.25</v>
      </c>
      <c r="M1691" s="835">
        <v>141.25</v>
      </c>
      <c r="N1691" s="832">
        <v>1</v>
      </c>
      <c r="O1691" s="836">
        <v>0.5</v>
      </c>
      <c r="P1691" s="835">
        <v>141.25</v>
      </c>
      <c r="Q1691" s="837">
        <v>1</v>
      </c>
      <c r="R1691" s="832">
        <v>1</v>
      </c>
      <c r="S1691" s="837">
        <v>1</v>
      </c>
      <c r="T1691" s="836">
        <v>0.5</v>
      </c>
      <c r="U1691" s="838">
        <v>1</v>
      </c>
    </row>
    <row r="1692" spans="1:21" ht="14.4" customHeight="1" x14ac:dyDescent="0.3">
      <c r="A1692" s="831">
        <v>17</v>
      </c>
      <c r="B1692" s="832" t="s">
        <v>2428</v>
      </c>
      <c r="C1692" s="832" t="s">
        <v>2434</v>
      </c>
      <c r="D1692" s="833" t="s">
        <v>5256</v>
      </c>
      <c r="E1692" s="834" t="s">
        <v>2469</v>
      </c>
      <c r="F1692" s="832" t="s">
        <v>2429</v>
      </c>
      <c r="G1692" s="832" t="s">
        <v>4313</v>
      </c>
      <c r="H1692" s="832" t="s">
        <v>596</v>
      </c>
      <c r="I1692" s="832" t="s">
        <v>4314</v>
      </c>
      <c r="J1692" s="832" t="s">
        <v>4315</v>
      </c>
      <c r="K1692" s="832" t="s">
        <v>4316</v>
      </c>
      <c r="L1692" s="835">
        <v>344.45</v>
      </c>
      <c r="M1692" s="835">
        <v>344.45</v>
      </c>
      <c r="N1692" s="832">
        <v>1</v>
      </c>
      <c r="O1692" s="836">
        <v>1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17</v>
      </c>
      <c r="B1693" s="832" t="s">
        <v>2428</v>
      </c>
      <c r="C1693" s="832" t="s">
        <v>2434</v>
      </c>
      <c r="D1693" s="833" t="s">
        <v>5256</v>
      </c>
      <c r="E1693" s="834" t="s">
        <v>2469</v>
      </c>
      <c r="F1693" s="832" t="s">
        <v>2429</v>
      </c>
      <c r="G1693" s="832" t="s">
        <v>2688</v>
      </c>
      <c r="H1693" s="832" t="s">
        <v>649</v>
      </c>
      <c r="I1693" s="832" t="s">
        <v>2689</v>
      </c>
      <c r="J1693" s="832" t="s">
        <v>2690</v>
      </c>
      <c r="K1693" s="832" t="s">
        <v>2691</v>
      </c>
      <c r="L1693" s="835">
        <v>490.89</v>
      </c>
      <c r="M1693" s="835">
        <v>981.78</v>
      </c>
      <c r="N1693" s="832">
        <v>2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17</v>
      </c>
      <c r="B1694" s="832" t="s">
        <v>2428</v>
      </c>
      <c r="C1694" s="832" t="s">
        <v>2434</v>
      </c>
      <c r="D1694" s="833" t="s">
        <v>5256</v>
      </c>
      <c r="E1694" s="834" t="s">
        <v>2469</v>
      </c>
      <c r="F1694" s="832" t="s">
        <v>2429</v>
      </c>
      <c r="G1694" s="832" t="s">
        <v>2725</v>
      </c>
      <c r="H1694" s="832" t="s">
        <v>649</v>
      </c>
      <c r="I1694" s="832" t="s">
        <v>1878</v>
      </c>
      <c r="J1694" s="832" t="s">
        <v>1876</v>
      </c>
      <c r="K1694" s="832" t="s">
        <v>1879</v>
      </c>
      <c r="L1694" s="835">
        <v>57.6</v>
      </c>
      <c r="M1694" s="835">
        <v>172.8</v>
      </c>
      <c r="N1694" s="832">
        <v>3</v>
      </c>
      <c r="O1694" s="836">
        <v>2.5</v>
      </c>
      <c r="P1694" s="835">
        <v>57.6</v>
      </c>
      <c r="Q1694" s="837">
        <v>0.33333333333333331</v>
      </c>
      <c r="R1694" s="832">
        <v>1</v>
      </c>
      <c r="S1694" s="837">
        <v>0.33333333333333331</v>
      </c>
      <c r="T1694" s="836">
        <v>0.5</v>
      </c>
      <c r="U1694" s="838">
        <v>0.2</v>
      </c>
    </row>
    <row r="1695" spans="1:21" ht="14.4" customHeight="1" x14ac:dyDescent="0.3">
      <c r="A1695" s="831">
        <v>17</v>
      </c>
      <c r="B1695" s="832" t="s">
        <v>2428</v>
      </c>
      <c r="C1695" s="832" t="s">
        <v>2434</v>
      </c>
      <c r="D1695" s="833" t="s">
        <v>5256</v>
      </c>
      <c r="E1695" s="834" t="s">
        <v>2469</v>
      </c>
      <c r="F1695" s="832" t="s">
        <v>2429</v>
      </c>
      <c r="G1695" s="832" t="s">
        <v>3252</v>
      </c>
      <c r="H1695" s="832" t="s">
        <v>649</v>
      </c>
      <c r="I1695" s="832" t="s">
        <v>1962</v>
      </c>
      <c r="J1695" s="832" t="s">
        <v>950</v>
      </c>
      <c r="K1695" s="832" t="s">
        <v>1963</v>
      </c>
      <c r="L1695" s="835">
        <v>143.09</v>
      </c>
      <c r="M1695" s="835">
        <v>286.18</v>
      </c>
      <c r="N1695" s="832">
        <v>2</v>
      </c>
      <c r="O1695" s="836">
        <v>1.5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17</v>
      </c>
      <c r="B1696" s="832" t="s">
        <v>2428</v>
      </c>
      <c r="C1696" s="832" t="s">
        <v>2434</v>
      </c>
      <c r="D1696" s="833" t="s">
        <v>5256</v>
      </c>
      <c r="E1696" s="834" t="s">
        <v>2469</v>
      </c>
      <c r="F1696" s="832" t="s">
        <v>2429</v>
      </c>
      <c r="G1696" s="832" t="s">
        <v>3252</v>
      </c>
      <c r="H1696" s="832" t="s">
        <v>649</v>
      </c>
      <c r="I1696" s="832" t="s">
        <v>4317</v>
      </c>
      <c r="J1696" s="832" t="s">
        <v>1560</v>
      </c>
      <c r="K1696" s="832" t="s">
        <v>697</v>
      </c>
      <c r="L1696" s="835">
        <v>95.39</v>
      </c>
      <c r="M1696" s="835">
        <v>95.39</v>
      </c>
      <c r="N1696" s="832">
        <v>1</v>
      </c>
      <c r="O1696" s="836">
        <v>0.5</v>
      </c>
      <c r="P1696" s="835">
        <v>95.39</v>
      </c>
      <c r="Q1696" s="837">
        <v>1</v>
      </c>
      <c r="R1696" s="832">
        <v>1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17</v>
      </c>
      <c r="B1697" s="832" t="s">
        <v>2428</v>
      </c>
      <c r="C1697" s="832" t="s">
        <v>2434</v>
      </c>
      <c r="D1697" s="833" t="s">
        <v>5256</v>
      </c>
      <c r="E1697" s="834" t="s">
        <v>2469</v>
      </c>
      <c r="F1697" s="832" t="s">
        <v>2429</v>
      </c>
      <c r="G1697" s="832" t="s">
        <v>3253</v>
      </c>
      <c r="H1697" s="832" t="s">
        <v>596</v>
      </c>
      <c r="I1697" s="832" t="s">
        <v>3254</v>
      </c>
      <c r="J1697" s="832" t="s">
        <v>3255</v>
      </c>
      <c r="K1697" s="832" t="s">
        <v>3256</v>
      </c>
      <c r="L1697" s="835">
        <v>72.88</v>
      </c>
      <c r="M1697" s="835">
        <v>72.88</v>
      </c>
      <c r="N1697" s="832">
        <v>1</v>
      </c>
      <c r="O1697" s="836">
        <v>0.5</v>
      </c>
      <c r="P1697" s="835">
        <v>72.88</v>
      </c>
      <c r="Q1697" s="837">
        <v>1</v>
      </c>
      <c r="R1697" s="832">
        <v>1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17</v>
      </c>
      <c r="B1698" s="832" t="s">
        <v>2428</v>
      </c>
      <c r="C1698" s="832" t="s">
        <v>2434</v>
      </c>
      <c r="D1698" s="833" t="s">
        <v>5256</v>
      </c>
      <c r="E1698" s="834" t="s">
        <v>2469</v>
      </c>
      <c r="F1698" s="832" t="s">
        <v>2429</v>
      </c>
      <c r="G1698" s="832" t="s">
        <v>2740</v>
      </c>
      <c r="H1698" s="832" t="s">
        <v>596</v>
      </c>
      <c r="I1698" s="832" t="s">
        <v>2744</v>
      </c>
      <c r="J1698" s="832" t="s">
        <v>2742</v>
      </c>
      <c r="K1698" s="832" t="s">
        <v>2745</v>
      </c>
      <c r="L1698" s="835">
        <v>87.67</v>
      </c>
      <c r="M1698" s="835">
        <v>263.01</v>
      </c>
      <c r="N1698" s="832">
        <v>3</v>
      </c>
      <c r="O1698" s="836">
        <v>0.5</v>
      </c>
      <c r="P1698" s="835">
        <v>263.01</v>
      </c>
      <c r="Q1698" s="837">
        <v>1</v>
      </c>
      <c r="R1698" s="832">
        <v>3</v>
      </c>
      <c r="S1698" s="837">
        <v>1</v>
      </c>
      <c r="T1698" s="836">
        <v>0.5</v>
      </c>
      <c r="U1698" s="838">
        <v>1</v>
      </c>
    </row>
    <row r="1699" spans="1:21" ht="14.4" customHeight="1" x14ac:dyDescent="0.3">
      <c r="A1699" s="831">
        <v>17</v>
      </c>
      <c r="B1699" s="832" t="s">
        <v>2428</v>
      </c>
      <c r="C1699" s="832" t="s">
        <v>2434</v>
      </c>
      <c r="D1699" s="833" t="s">
        <v>5256</v>
      </c>
      <c r="E1699" s="834" t="s">
        <v>2469</v>
      </c>
      <c r="F1699" s="832" t="s">
        <v>2429</v>
      </c>
      <c r="G1699" s="832" t="s">
        <v>2746</v>
      </c>
      <c r="H1699" s="832" t="s">
        <v>649</v>
      </c>
      <c r="I1699" s="832" t="s">
        <v>4003</v>
      </c>
      <c r="J1699" s="832" t="s">
        <v>1238</v>
      </c>
      <c r="K1699" s="832" t="s">
        <v>4004</v>
      </c>
      <c r="L1699" s="835">
        <v>2573.2199999999998</v>
      </c>
      <c r="M1699" s="835">
        <v>5146.4399999999996</v>
      </c>
      <c r="N1699" s="832">
        <v>2</v>
      </c>
      <c r="O1699" s="836">
        <v>0.5</v>
      </c>
      <c r="P1699" s="835">
        <v>5146.4399999999996</v>
      </c>
      <c r="Q1699" s="837">
        <v>1</v>
      </c>
      <c r="R1699" s="832">
        <v>2</v>
      </c>
      <c r="S1699" s="837">
        <v>1</v>
      </c>
      <c r="T1699" s="836">
        <v>0.5</v>
      </c>
      <c r="U1699" s="838">
        <v>1</v>
      </c>
    </row>
    <row r="1700" spans="1:21" ht="14.4" customHeight="1" x14ac:dyDescent="0.3">
      <c r="A1700" s="831">
        <v>17</v>
      </c>
      <c r="B1700" s="832" t="s">
        <v>2428</v>
      </c>
      <c r="C1700" s="832" t="s">
        <v>2434</v>
      </c>
      <c r="D1700" s="833" t="s">
        <v>5256</v>
      </c>
      <c r="E1700" s="834" t="s">
        <v>2469</v>
      </c>
      <c r="F1700" s="832" t="s">
        <v>2429</v>
      </c>
      <c r="G1700" s="832" t="s">
        <v>3699</v>
      </c>
      <c r="H1700" s="832" t="s">
        <v>649</v>
      </c>
      <c r="I1700" s="832" t="s">
        <v>4318</v>
      </c>
      <c r="J1700" s="832" t="s">
        <v>4319</v>
      </c>
      <c r="K1700" s="832" t="s">
        <v>3702</v>
      </c>
      <c r="L1700" s="835">
        <v>320.20999999999998</v>
      </c>
      <c r="M1700" s="835">
        <v>1921.2599999999998</v>
      </c>
      <c r="N1700" s="832">
        <v>6</v>
      </c>
      <c r="O1700" s="836">
        <v>2</v>
      </c>
      <c r="P1700" s="835">
        <v>1601.0499999999997</v>
      </c>
      <c r="Q1700" s="837">
        <v>0.83333333333333326</v>
      </c>
      <c r="R1700" s="832">
        <v>5</v>
      </c>
      <c r="S1700" s="837">
        <v>0.83333333333333337</v>
      </c>
      <c r="T1700" s="836">
        <v>1.5</v>
      </c>
      <c r="U1700" s="838">
        <v>0.75</v>
      </c>
    </row>
    <row r="1701" spans="1:21" ht="14.4" customHeight="1" x14ac:dyDescent="0.3">
      <c r="A1701" s="831">
        <v>17</v>
      </c>
      <c r="B1701" s="832" t="s">
        <v>2428</v>
      </c>
      <c r="C1701" s="832" t="s">
        <v>2434</v>
      </c>
      <c r="D1701" s="833" t="s">
        <v>5256</v>
      </c>
      <c r="E1701" s="834" t="s">
        <v>2469</v>
      </c>
      <c r="F1701" s="832" t="s">
        <v>2429</v>
      </c>
      <c r="G1701" s="832" t="s">
        <v>2771</v>
      </c>
      <c r="H1701" s="832" t="s">
        <v>596</v>
      </c>
      <c r="I1701" s="832" t="s">
        <v>4320</v>
      </c>
      <c r="J1701" s="832" t="s">
        <v>2773</v>
      </c>
      <c r="K1701" s="832" t="s">
        <v>2232</v>
      </c>
      <c r="L1701" s="835">
        <v>279.52999999999997</v>
      </c>
      <c r="M1701" s="835">
        <v>279.52999999999997</v>
      </c>
      <c r="N1701" s="832">
        <v>1</v>
      </c>
      <c r="O1701" s="836">
        <v>0.5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17</v>
      </c>
      <c r="B1702" s="832" t="s">
        <v>2428</v>
      </c>
      <c r="C1702" s="832" t="s">
        <v>2434</v>
      </c>
      <c r="D1702" s="833" t="s">
        <v>5256</v>
      </c>
      <c r="E1702" s="834" t="s">
        <v>2469</v>
      </c>
      <c r="F1702" s="832" t="s">
        <v>2429</v>
      </c>
      <c r="G1702" s="832" t="s">
        <v>2776</v>
      </c>
      <c r="H1702" s="832" t="s">
        <v>596</v>
      </c>
      <c r="I1702" s="832" t="s">
        <v>4009</v>
      </c>
      <c r="J1702" s="832" t="s">
        <v>4010</v>
      </c>
      <c r="K1702" s="832" t="s">
        <v>3163</v>
      </c>
      <c r="L1702" s="835">
        <v>132</v>
      </c>
      <c r="M1702" s="835">
        <v>396</v>
      </c>
      <c r="N1702" s="832">
        <v>3</v>
      </c>
      <c r="O1702" s="836">
        <v>0.5</v>
      </c>
      <c r="P1702" s="835">
        <v>396</v>
      </c>
      <c r="Q1702" s="837">
        <v>1</v>
      </c>
      <c r="R1702" s="832">
        <v>3</v>
      </c>
      <c r="S1702" s="837">
        <v>1</v>
      </c>
      <c r="T1702" s="836">
        <v>0.5</v>
      </c>
      <c r="U1702" s="838">
        <v>1</v>
      </c>
    </row>
    <row r="1703" spans="1:21" ht="14.4" customHeight="1" x14ac:dyDescent="0.3">
      <c r="A1703" s="831">
        <v>17</v>
      </c>
      <c r="B1703" s="832" t="s">
        <v>2428</v>
      </c>
      <c r="C1703" s="832" t="s">
        <v>2434</v>
      </c>
      <c r="D1703" s="833" t="s">
        <v>5256</v>
      </c>
      <c r="E1703" s="834" t="s">
        <v>2469</v>
      </c>
      <c r="F1703" s="832" t="s">
        <v>2429</v>
      </c>
      <c r="G1703" s="832" t="s">
        <v>2832</v>
      </c>
      <c r="H1703" s="832" t="s">
        <v>596</v>
      </c>
      <c r="I1703" s="832" t="s">
        <v>2833</v>
      </c>
      <c r="J1703" s="832" t="s">
        <v>1002</v>
      </c>
      <c r="K1703" s="832" t="s">
        <v>2053</v>
      </c>
      <c r="L1703" s="835">
        <v>122.73</v>
      </c>
      <c r="M1703" s="835">
        <v>1104.57</v>
      </c>
      <c r="N1703" s="832">
        <v>9</v>
      </c>
      <c r="O1703" s="836">
        <v>2</v>
      </c>
      <c r="P1703" s="835">
        <v>736.38</v>
      </c>
      <c r="Q1703" s="837">
        <v>0.66666666666666674</v>
      </c>
      <c r="R1703" s="832">
        <v>6</v>
      </c>
      <c r="S1703" s="837">
        <v>0.66666666666666663</v>
      </c>
      <c r="T1703" s="836">
        <v>1</v>
      </c>
      <c r="U1703" s="838">
        <v>0.5</v>
      </c>
    </row>
    <row r="1704" spans="1:21" ht="14.4" customHeight="1" x14ac:dyDescent="0.3">
      <c r="A1704" s="831">
        <v>17</v>
      </c>
      <c r="B1704" s="832" t="s">
        <v>2428</v>
      </c>
      <c r="C1704" s="832" t="s">
        <v>2434</v>
      </c>
      <c r="D1704" s="833" t="s">
        <v>5256</v>
      </c>
      <c r="E1704" s="834" t="s">
        <v>2469</v>
      </c>
      <c r="F1704" s="832" t="s">
        <v>2429</v>
      </c>
      <c r="G1704" s="832" t="s">
        <v>2867</v>
      </c>
      <c r="H1704" s="832" t="s">
        <v>596</v>
      </c>
      <c r="I1704" s="832" t="s">
        <v>4321</v>
      </c>
      <c r="J1704" s="832" t="s">
        <v>4322</v>
      </c>
      <c r="K1704" s="832" t="s">
        <v>4323</v>
      </c>
      <c r="L1704" s="835">
        <v>0</v>
      </c>
      <c r="M1704" s="835">
        <v>0</v>
      </c>
      <c r="N1704" s="832">
        <v>1</v>
      </c>
      <c r="O1704" s="836">
        <v>1</v>
      </c>
      <c r="P1704" s="835">
        <v>0</v>
      </c>
      <c r="Q1704" s="837"/>
      <c r="R1704" s="832">
        <v>1</v>
      </c>
      <c r="S1704" s="837">
        <v>1</v>
      </c>
      <c r="T1704" s="836">
        <v>1</v>
      </c>
      <c r="U1704" s="838">
        <v>1</v>
      </c>
    </row>
    <row r="1705" spans="1:21" ht="14.4" customHeight="1" x14ac:dyDescent="0.3">
      <c r="A1705" s="831">
        <v>17</v>
      </c>
      <c r="B1705" s="832" t="s">
        <v>2428</v>
      </c>
      <c r="C1705" s="832" t="s">
        <v>2434</v>
      </c>
      <c r="D1705" s="833" t="s">
        <v>5256</v>
      </c>
      <c r="E1705" s="834" t="s">
        <v>2469</v>
      </c>
      <c r="F1705" s="832" t="s">
        <v>2429</v>
      </c>
      <c r="G1705" s="832" t="s">
        <v>2867</v>
      </c>
      <c r="H1705" s="832" t="s">
        <v>596</v>
      </c>
      <c r="I1705" s="832" t="s">
        <v>4324</v>
      </c>
      <c r="J1705" s="832" t="s">
        <v>4322</v>
      </c>
      <c r="K1705" s="832" t="s">
        <v>4325</v>
      </c>
      <c r="L1705" s="835">
        <v>0</v>
      </c>
      <c r="M1705" s="835">
        <v>0</v>
      </c>
      <c r="N1705" s="832">
        <v>1</v>
      </c>
      <c r="O1705" s="836">
        <v>1</v>
      </c>
      <c r="P1705" s="835">
        <v>0</v>
      </c>
      <c r="Q1705" s="837"/>
      <c r="R1705" s="832">
        <v>1</v>
      </c>
      <c r="S1705" s="837">
        <v>1</v>
      </c>
      <c r="T1705" s="836">
        <v>1</v>
      </c>
      <c r="U1705" s="838">
        <v>1</v>
      </c>
    </row>
    <row r="1706" spans="1:21" ht="14.4" customHeight="1" x14ac:dyDescent="0.3">
      <c r="A1706" s="831">
        <v>17</v>
      </c>
      <c r="B1706" s="832" t="s">
        <v>2428</v>
      </c>
      <c r="C1706" s="832" t="s">
        <v>2434</v>
      </c>
      <c r="D1706" s="833" t="s">
        <v>5256</v>
      </c>
      <c r="E1706" s="834" t="s">
        <v>2469</v>
      </c>
      <c r="F1706" s="832" t="s">
        <v>2429</v>
      </c>
      <c r="G1706" s="832" t="s">
        <v>1711</v>
      </c>
      <c r="H1706" s="832" t="s">
        <v>596</v>
      </c>
      <c r="I1706" s="832" t="s">
        <v>3270</v>
      </c>
      <c r="J1706" s="832" t="s">
        <v>2350</v>
      </c>
      <c r="K1706" s="832" t="s">
        <v>1968</v>
      </c>
      <c r="L1706" s="835">
        <v>184.74</v>
      </c>
      <c r="M1706" s="835">
        <v>184.74</v>
      </c>
      <c r="N1706" s="832">
        <v>1</v>
      </c>
      <c r="O1706" s="836"/>
      <c r="P1706" s="835">
        <v>184.74</v>
      </c>
      <c r="Q1706" s="837">
        <v>1</v>
      </c>
      <c r="R1706" s="832">
        <v>1</v>
      </c>
      <c r="S1706" s="837">
        <v>1</v>
      </c>
      <c r="T1706" s="836"/>
      <c r="U1706" s="838"/>
    </row>
    <row r="1707" spans="1:21" ht="14.4" customHeight="1" x14ac:dyDescent="0.3">
      <c r="A1707" s="831">
        <v>17</v>
      </c>
      <c r="B1707" s="832" t="s">
        <v>2428</v>
      </c>
      <c r="C1707" s="832" t="s">
        <v>2434</v>
      </c>
      <c r="D1707" s="833" t="s">
        <v>5256</v>
      </c>
      <c r="E1707" s="834" t="s">
        <v>2469</v>
      </c>
      <c r="F1707" s="832" t="s">
        <v>2429</v>
      </c>
      <c r="G1707" s="832" t="s">
        <v>2891</v>
      </c>
      <c r="H1707" s="832" t="s">
        <v>649</v>
      </c>
      <c r="I1707" s="832" t="s">
        <v>2892</v>
      </c>
      <c r="J1707" s="832" t="s">
        <v>1918</v>
      </c>
      <c r="K1707" s="832" t="s">
        <v>2893</v>
      </c>
      <c r="L1707" s="835">
        <v>5339.52</v>
      </c>
      <c r="M1707" s="835">
        <v>26697.600000000002</v>
      </c>
      <c r="N1707" s="832">
        <v>5</v>
      </c>
      <c r="O1707" s="836">
        <v>4.5</v>
      </c>
      <c r="P1707" s="835">
        <v>16018.560000000001</v>
      </c>
      <c r="Q1707" s="837">
        <v>0.6</v>
      </c>
      <c r="R1707" s="832">
        <v>3</v>
      </c>
      <c r="S1707" s="837">
        <v>0.6</v>
      </c>
      <c r="T1707" s="836">
        <v>3</v>
      </c>
      <c r="U1707" s="838">
        <v>0.66666666666666663</v>
      </c>
    </row>
    <row r="1708" spans="1:21" ht="14.4" customHeight="1" x14ac:dyDescent="0.3">
      <c r="A1708" s="831">
        <v>17</v>
      </c>
      <c r="B1708" s="832" t="s">
        <v>2428</v>
      </c>
      <c r="C1708" s="832" t="s">
        <v>2434</v>
      </c>
      <c r="D1708" s="833" t="s">
        <v>5256</v>
      </c>
      <c r="E1708" s="834" t="s">
        <v>2469</v>
      </c>
      <c r="F1708" s="832" t="s">
        <v>2429</v>
      </c>
      <c r="G1708" s="832" t="s">
        <v>3847</v>
      </c>
      <c r="H1708" s="832" t="s">
        <v>649</v>
      </c>
      <c r="I1708" s="832" t="s">
        <v>3931</v>
      </c>
      <c r="J1708" s="832" t="s">
        <v>2162</v>
      </c>
      <c r="K1708" s="832" t="s">
        <v>3932</v>
      </c>
      <c r="L1708" s="835">
        <v>544.38</v>
      </c>
      <c r="M1708" s="835">
        <v>544.38</v>
      </c>
      <c r="N1708" s="832">
        <v>1</v>
      </c>
      <c r="O1708" s="836">
        <v>0.5</v>
      </c>
      <c r="P1708" s="835">
        <v>544.38</v>
      </c>
      <c r="Q1708" s="837">
        <v>1</v>
      </c>
      <c r="R1708" s="832">
        <v>1</v>
      </c>
      <c r="S1708" s="837">
        <v>1</v>
      </c>
      <c r="T1708" s="836">
        <v>0.5</v>
      </c>
      <c r="U1708" s="838">
        <v>1</v>
      </c>
    </row>
    <row r="1709" spans="1:21" ht="14.4" customHeight="1" x14ac:dyDescent="0.3">
      <c r="A1709" s="831">
        <v>17</v>
      </c>
      <c r="B1709" s="832" t="s">
        <v>2428</v>
      </c>
      <c r="C1709" s="832" t="s">
        <v>2434</v>
      </c>
      <c r="D1709" s="833" t="s">
        <v>5256</v>
      </c>
      <c r="E1709" s="834" t="s">
        <v>2469</v>
      </c>
      <c r="F1709" s="832" t="s">
        <v>2429</v>
      </c>
      <c r="G1709" s="832" t="s">
        <v>2906</v>
      </c>
      <c r="H1709" s="832" t="s">
        <v>596</v>
      </c>
      <c r="I1709" s="832" t="s">
        <v>4326</v>
      </c>
      <c r="J1709" s="832" t="s">
        <v>4327</v>
      </c>
      <c r="K1709" s="832" t="s">
        <v>3125</v>
      </c>
      <c r="L1709" s="835">
        <v>50.32</v>
      </c>
      <c r="M1709" s="835">
        <v>50.32</v>
      </c>
      <c r="N1709" s="832">
        <v>1</v>
      </c>
      <c r="O1709" s="836">
        <v>1</v>
      </c>
      <c r="P1709" s="835">
        <v>50.32</v>
      </c>
      <c r="Q1709" s="837">
        <v>1</v>
      </c>
      <c r="R1709" s="832">
        <v>1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17</v>
      </c>
      <c r="B1710" s="832" t="s">
        <v>2428</v>
      </c>
      <c r="C1710" s="832" t="s">
        <v>2434</v>
      </c>
      <c r="D1710" s="833" t="s">
        <v>5256</v>
      </c>
      <c r="E1710" s="834" t="s">
        <v>2469</v>
      </c>
      <c r="F1710" s="832" t="s">
        <v>2429</v>
      </c>
      <c r="G1710" s="832" t="s">
        <v>2912</v>
      </c>
      <c r="H1710" s="832" t="s">
        <v>596</v>
      </c>
      <c r="I1710" s="832" t="s">
        <v>3850</v>
      </c>
      <c r="J1710" s="832" t="s">
        <v>3851</v>
      </c>
      <c r="K1710" s="832" t="s">
        <v>3852</v>
      </c>
      <c r="L1710" s="835">
        <v>0</v>
      </c>
      <c r="M1710" s="835">
        <v>0</v>
      </c>
      <c r="N1710" s="832">
        <v>1</v>
      </c>
      <c r="O1710" s="836">
        <v>0.5</v>
      </c>
      <c r="P1710" s="835">
        <v>0</v>
      </c>
      <c r="Q1710" s="837"/>
      <c r="R1710" s="832">
        <v>1</v>
      </c>
      <c r="S1710" s="837">
        <v>1</v>
      </c>
      <c r="T1710" s="836">
        <v>0.5</v>
      </c>
      <c r="U1710" s="838">
        <v>1</v>
      </c>
    </row>
    <row r="1711" spans="1:21" ht="14.4" customHeight="1" x14ac:dyDescent="0.3">
      <c r="A1711" s="831">
        <v>17</v>
      </c>
      <c r="B1711" s="832" t="s">
        <v>2428</v>
      </c>
      <c r="C1711" s="832" t="s">
        <v>2434</v>
      </c>
      <c r="D1711" s="833" t="s">
        <v>5256</v>
      </c>
      <c r="E1711" s="834" t="s">
        <v>2469</v>
      </c>
      <c r="F1711" s="832" t="s">
        <v>2429</v>
      </c>
      <c r="G1711" s="832" t="s">
        <v>3126</v>
      </c>
      <c r="H1711" s="832" t="s">
        <v>596</v>
      </c>
      <c r="I1711" s="832" t="s">
        <v>3127</v>
      </c>
      <c r="J1711" s="832" t="s">
        <v>3128</v>
      </c>
      <c r="K1711" s="832" t="s">
        <v>3129</v>
      </c>
      <c r="L1711" s="835">
        <v>256.08</v>
      </c>
      <c r="M1711" s="835">
        <v>256.08</v>
      </c>
      <c r="N1711" s="832">
        <v>1</v>
      </c>
      <c r="O1711" s="836">
        <v>0.5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17</v>
      </c>
      <c r="B1712" s="832" t="s">
        <v>2428</v>
      </c>
      <c r="C1712" s="832" t="s">
        <v>2434</v>
      </c>
      <c r="D1712" s="833" t="s">
        <v>5256</v>
      </c>
      <c r="E1712" s="834" t="s">
        <v>2469</v>
      </c>
      <c r="F1712" s="832" t="s">
        <v>2429</v>
      </c>
      <c r="G1712" s="832" t="s">
        <v>3126</v>
      </c>
      <c r="H1712" s="832" t="s">
        <v>596</v>
      </c>
      <c r="I1712" s="832" t="s">
        <v>3130</v>
      </c>
      <c r="J1712" s="832" t="s">
        <v>3128</v>
      </c>
      <c r="K1712" s="832" t="s">
        <v>3131</v>
      </c>
      <c r="L1712" s="835">
        <v>2048.64</v>
      </c>
      <c r="M1712" s="835">
        <v>2048.64</v>
      </c>
      <c r="N1712" s="832">
        <v>1</v>
      </c>
      <c r="O1712" s="836">
        <v>0.5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17</v>
      </c>
      <c r="B1713" s="832" t="s">
        <v>2428</v>
      </c>
      <c r="C1713" s="832" t="s">
        <v>2434</v>
      </c>
      <c r="D1713" s="833" t="s">
        <v>5256</v>
      </c>
      <c r="E1713" s="834" t="s">
        <v>2469</v>
      </c>
      <c r="F1713" s="832" t="s">
        <v>2429</v>
      </c>
      <c r="G1713" s="832" t="s">
        <v>3857</v>
      </c>
      <c r="H1713" s="832" t="s">
        <v>596</v>
      </c>
      <c r="I1713" s="832" t="s">
        <v>3858</v>
      </c>
      <c r="J1713" s="832" t="s">
        <v>876</v>
      </c>
      <c r="K1713" s="832" t="s">
        <v>3859</v>
      </c>
      <c r="L1713" s="835">
        <v>783.88</v>
      </c>
      <c r="M1713" s="835">
        <v>783.88</v>
      </c>
      <c r="N1713" s="832">
        <v>1</v>
      </c>
      <c r="O1713" s="836">
        <v>0.5</v>
      </c>
      <c r="P1713" s="835">
        <v>783.88</v>
      </c>
      <c r="Q1713" s="837">
        <v>1</v>
      </c>
      <c r="R1713" s="832">
        <v>1</v>
      </c>
      <c r="S1713" s="837">
        <v>1</v>
      </c>
      <c r="T1713" s="836">
        <v>0.5</v>
      </c>
      <c r="U1713" s="838">
        <v>1</v>
      </c>
    </row>
    <row r="1714" spans="1:21" ht="14.4" customHeight="1" x14ac:dyDescent="0.3">
      <c r="A1714" s="831">
        <v>17</v>
      </c>
      <c r="B1714" s="832" t="s">
        <v>2428</v>
      </c>
      <c r="C1714" s="832" t="s">
        <v>2434</v>
      </c>
      <c r="D1714" s="833" t="s">
        <v>5256</v>
      </c>
      <c r="E1714" s="834" t="s">
        <v>2469</v>
      </c>
      <c r="F1714" s="832" t="s">
        <v>2431</v>
      </c>
      <c r="G1714" s="832" t="s">
        <v>3524</v>
      </c>
      <c r="H1714" s="832" t="s">
        <v>596</v>
      </c>
      <c r="I1714" s="832" t="s">
        <v>4328</v>
      </c>
      <c r="J1714" s="832" t="s">
        <v>4329</v>
      </c>
      <c r="K1714" s="832" t="s">
        <v>4330</v>
      </c>
      <c r="L1714" s="835">
        <v>350</v>
      </c>
      <c r="M1714" s="835">
        <v>350</v>
      </c>
      <c r="N1714" s="832">
        <v>1</v>
      </c>
      <c r="O1714" s="836">
        <v>1</v>
      </c>
      <c r="P1714" s="835">
        <v>350</v>
      </c>
      <c r="Q1714" s="837">
        <v>1</v>
      </c>
      <c r="R1714" s="832">
        <v>1</v>
      </c>
      <c r="S1714" s="837">
        <v>1</v>
      </c>
      <c r="T1714" s="836">
        <v>1</v>
      </c>
      <c r="U1714" s="838">
        <v>1</v>
      </c>
    </row>
    <row r="1715" spans="1:21" ht="14.4" customHeight="1" x14ac:dyDescent="0.3">
      <c r="A1715" s="831">
        <v>17</v>
      </c>
      <c r="B1715" s="832" t="s">
        <v>2428</v>
      </c>
      <c r="C1715" s="832" t="s">
        <v>2434</v>
      </c>
      <c r="D1715" s="833" t="s">
        <v>5256</v>
      </c>
      <c r="E1715" s="834" t="s">
        <v>2469</v>
      </c>
      <c r="F1715" s="832" t="s">
        <v>2431</v>
      </c>
      <c r="G1715" s="832" t="s">
        <v>3151</v>
      </c>
      <c r="H1715" s="832" t="s">
        <v>596</v>
      </c>
      <c r="I1715" s="832" t="s">
        <v>4287</v>
      </c>
      <c r="J1715" s="832" t="s">
        <v>4288</v>
      </c>
      <c r="K1715" s="832" t="s">
        <v>4289</v>
      </c>
      <c r="L1715" s="835">
        <v>9000</v>
      </c>
      <c r="M1715" s="835">
        <v>9000</v>
      </c>
      <c r="N1715" s="832">
        <v>1</v>
      </c>
      <c r="O1715" s="836">
        <v>1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17</v>
      </c>
      <c r="B1716" s="832" t="s">
        <v>2428</v>
      </c>
      <c r="C1716" s="832" t="s">
        <v>2434</v>
      </c>
      <c r="D1716" s="833" t="s">
        <v>5256</v>
      </c>
      <c r="E1716" s="834" t="s">
        <v>2465</v>
      </c>
      <c r="F1716" s="832" t="s">
        <v>2429</v>
      </c>
      <c r="G1716" s="832" t="s">
        <v>4331</v>
      </c>
      <c r="H1716" s="832" t="s">
        <v>596</v>
      </c>
      <c r="I1716" s="832" t="s">
        <v>4332</v>
      </c>
      <c r="J1716" s="832" t="s">
        <v>4333</v>
      </c>
      <c r="K1716" s="832" t="s">
        <v>4334</v>
      </c>
      <c r="L1716" s="835">
        <v>462.73</v>
      </c>
      <c r="M1716" s="835">
        <v>925.46</v>
      </c>
      <c r="N1716" s="832">
        <v>2</v>
      </c>
      <c r="O1716" s="836">
        <v>1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17</v>
      </c>
      <c r="B1717" s="832" t="s">
        <v>2428</v>
      </c>
      <c r="C1717" s="832" t="s">
        <v>2434</v>
      </c>
      <c r="D1717" s="833" t="s">
        <v>5256</v>
      </c>
      <c r="E1717" s="834" t="s">
        <v>2465</v>
      </c>
      <c r="F1717" s="832" t="s">
        <v>2429</v>
      </c>
      <c r="G1717" s="832" t="s">
        <v>4331</v>
      </c>
      <c r="H1717" s="832" t="s">
        <v>596</v>
      </c>
      <c r="I1717" s="832" t="s">
        <v>4335</v>
      </c>
      <c r="J1717" s="832" t="s">
        <v>1185</v>
      </c>
      <c r="K1717" s="832" t="s">
        <v>4336</v>
      </c>
      <c r="L1717" s="835">
        <v>263.26</v>
      </c>
      <c r="M1717" s="835">
        <v>1053.04</v>
      </c>
      <c r="N1717" s="832">
        <v>4</v>
      </c>
      <c r="O1717" s="836">
        <v>3.5</v>
      </c>
      <c r="P1717" s="835">
        <v>263.26</v>
      </c>
      <c r="Q1717" s="837">
        <v>0.25</v>
      </c>
      <c r="R1717" s="832">
        <v>1</v>
      </c>
      <c r="S1717" s="837">
        <v>0.25</v>
      </c>
      <c r="T1717" s="836">
        <v>1</v>
      </c>
      <c r="U1717" s="838">
        <v>0.2857142857142857</v>
      </c>
    </row>
    <row r="1718" spans="1:21" ht="14.4" customHeight="1" x14ac:dyDescent="0.3">
      <c r="A1718" s="831">
        <v>17</v>
      </c>
      <c r="B1718" s="832" t="s">
        <v>2428</v>
      </c>
      <c r="C1718" s="832" t="s">
        <v>2434</v>
      </c>
      <c r="D1718" s="833" t="s">
        <v>5256</v>
      </c>
      <c r="E1718" s="834" t="s">
        <v>2465</v>
      </c>
      <c r="F1718" s="832" t="s">
        <v>2429</v>
      </c>
      <c r="G1718" s="832" t="s">
        <v>4337</v>
      </c>
      <c r="H1718" s="832" t="s">
        <v>596</v>
      </c>
      <c r="I1718" s="832" t="s">
        <v>4338</v>
      </c>
      <c r="J1718" s="832" t="s">
        <v>4339</v>
      </c>
      <c r="K1718" s="832" t="s">
        <v>4340</v>
      </c>
      <c r="L1718" s="835">
        <v>0</v>
      </c>
      <c r="M1718" s="835">
        <v>0</v>
      </c>
      <c r="N1718" s="832">
        <v>3</v>
      </c>
      <c r="O1718" s="836">
        <v>0.5</v>
      </c>
      <c r="P1718" s="835"/>
      <c r="Q1718" s="837"/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17</v>
      </c>
      <c r="B1719" s="832" t="s">
        <v>2428</v>
      </c>
      <c r="C1719" s="832" t="s">
        <v>2434</v>
      </c>
      <c r="D1719" s="833" t="s">
        <v>5256</v>
      </c>
      <c r="E1719" s="834" t="s">
        <v>2465</v>
      </c>
      <c r="F1719" s="832" t="s">
        <v>2429</v>
      </c>
      <c r="G1719" s="832" t="s">
        <v>4341</v>
      </c>
      <c r="H1719" s="832" t="s">
        <v>596</v>
      </c>
      <c r="I1719" s="832" t="s">
        <v>4342</v>
      </c>
      <c r="J1719" s="832" t="s">
        <v>4343</v>
      </c>
      <c r="K1719" s="832" t="s">
        <v>4344</v>
      </c>
      <c r="L1719" s="835">
        <v>143.34</v>
      </c>
      <c r="M1719" s="835">
        <v>430.02</v>
      </c>
      <c r="N1719" s="832">
        <v>3</v>
      </c>
      <c r="O1719" s="836">
        <v>0.5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17</v>
      </c>
      <c r="B1720" s="832" t="s">
        <v>2428</v>
      </c>
      <c r="C1720" s="832" t="s">
        <v>2434</v>
      </c>
      <c r="D1720" s="833" t="s">
        <v>5256</v>
      </c>
      <c r="E1720" s="834" t="s">
        <v>2465</v>
      </c>
      <c r="F1720" s="832" t="s">
        <v>2429</v>
      </c>
      <c r="G1720" s="832" t="s">
        <v>3187</v>
      </c>
      <c r="H1720" s="832" t="s">
        <v>596</v>
      </c>
      <c r="I1720" s="832" t="s">
        <v>4345</v>
      </c>
      <c r="J1720" s="832" t="s">
        <v>4346</v>
      </c>
      <c r="K1720" s="832" t="s">
        <v>1121</v>
      </c>
      <c r="L1720" s="835">
        <v>72.55</v>
      </c>
      <c r="M1720" s="835">
        <v>72.55</v>
      </c>
      <c r="N1720" s="832">
        <v>1</v>
      </c>
      <c r="O1720" s="836">
        <v>0.5</v>
      </c>
      <c r="P1720" s="835">
        <v>72.55</v>
      </c>
      <c r="Q1720" s="837">
        <v>1</v>
      </c>
      <c r="R1720" s="832">
        <v>1</v>
      </c>
      <c r="S1720" s="837">
        <v>1</v>
      </c>
      <c r="T1720" s="836">
        <v>0.5</v>
      </c>
      <c r="U1720" s="838">
        <v>1</v>
      </c>
    </row>
    <row r="1721" spans="1:21" ht="14.4" customHeight="1" x14ac:dyDescent="0.3">
      <c r="A1721" s="831">
        <v>17</v>
      </c>
      <c r="B1721" s="832" t="s">
        <v>2428</v>
      </c>
      <c r="C1721" s="832" t="s">
        <v>2434</v>
      </c>
      <c r="D1721" s="833" t="s">
        <v>5256</v>
      </c>
      <c r="E1721" s="834" t="s">
        <v>2465</v>
      </c>
      <c r="F1721" s="832" t="s">
        <v>2429</v>
      </c>
      <c r="G1721" s="832" t="s">
        <v>3187</v>
      </c>
      <c r="H1721" s="832" t="s">
        <v>596</v>
      </c>
      <c r="I1721" s="832" t="s">
        <v>4347</v>
      </c>
      <c r="J1721" s="832" t="s">
        <v>3189</v>
      </c>
      <c r="K1721" s="832" t="s">
        <v>4348</v>
      </c>
      <c r="L1721" s="835">
        <v>121.75</v>
      </c>
      <c r="M1721" s="835">
        <v>121.75</v>
      </c>
      <c r="N1721" s="832">
        <v>1</v>
      </c>
      <c r="O1721" s="836">
        <v>0.5</v>
      </c>
      <c r="P1721" s="835">
        <v>121.75</v>
      </c>
      <c r="Q1721" s="837">
        <v>1</v>
      </c>
      <c r="R1721" s="832">
        <v>1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17</v>
      </c>
      <c r="B1722" s="832" t="s">
        <v>2428</v>
      </c>
      <c r="C1722" s="832" t="s">
        <v>2434</v>
      </c>
      <c r="D1722" s="833" t="s">
        <v>5256</v>
      </c>
      <c r="E1722" s="834" t="s">
        <v>2465</v>
      </c>
      <c r="F1722" s="832" t="s">
        <v>2429</v>
      </c>
      <c r="G1722" s="832" t="s">
        <v>2931</v>
      </c>
      <c r="H1722" s="832" t="s">
        <v>649</v>
      </c>
      <c r="I1722" s="832" t="s">
        <v>2106</v>
      </c>
      <c r="J1722" s="832" t="s">
        <v>2107</v>
      </c>
      <c r="K1722" s="832" t="s">
        <v>2108</v>
      </c>
      <c r="L1722" s="835">
        <v>9.4</v>
      </c>
      <c r="M1722" s="835">
        <v>9.4</v>
      </c>
      <c r="N1722" s="832">
        <v>1</v>
      </c>
      <c r="O1722" s="836">
        <v>0.5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17</v>
      </c>
      <c r="B1723" s="832" t="s">
        <v>2428</v>
      </c>
      <c r="C1723" s="832" t="s">
        <v>2434</v>
      </c>
      <c r="D1723" s="833" t="s">
        <v>5256</v>
      </c>
      <c r="E1723" s="834" t="s">
        <v>2465</v>
      </c>
      <c r="F1723" s="832" t="s">
        <v>2429</v>
      </c>
      <c r="G1723" s="832" t="s">
        <v>2931</v>
      </c>
      <c r="H1723" s="832" t="s">
        <v>649</v>
      </c>
      <c r="I1723" s="832" t="s">
        <v>2368</v>
      </c>
      <c r="J1723" s="832" t="s">
        <v>2107</v>
      </c>
      <c r="K1723" s="832" t="s">
        <v>2369</v>
      </c>
      <c r="L1723" s="835">
        <v>18.809999999999999</v>
      </c>
      <c r="M1723" s="835">
        <v>56.429999999999993</v>
      </c>
      <c r="N1723" s="832">
        <v>3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17</v>
      </c>
      <c r="B1724" s="832" t="s">
        <v>2428</v>
      </c>
      <c r="C1724" s="832" t="s">
        <v>2434</v>
      </c>
      <c r="D1724" s="833" t="s">
        <v>5256</v>
      </c>
      <c r="E1724" s="834" t="s">
        <v>2465</v>
      </c>
      <c r="F1724" s="832" t="s">
        <v>2429</v>
      </c>
      <c r="G1724" s="832" t="s">
        <v>2931</v>
      </c>
      <c r="H1724" s="832" t="s">
        <v>649</v>
      </c>
      <c r="I1724" s="832" t="s">
        <v>2109</v>
      </c>
      <c r="J1724" s="832" t="s">
        <v>2107</v>
      </c>
      <c r="K1724" s="832" t="s">
        <v>2110</v>
      </c>
      <c r="L1724" s="835">
        <v>4.7</v>
      </c>
      <c r="M1724" s="835">
        <v>9.4</v>
      </c>
      <c r="N1724" s="832">
        <v>2</v>
      </c>
      <c r="O1724" s="836">
        <v>1.5</v>
      </c>
      <c r="P1724" s="835">
        <v>4.7</v>
      </c>
      <c r="Q1724" s="837">
        <v>0.5</v>
      </c>
      <c r="R1724" s="832">
        <v>1</v>
      </c>
      <c r="S1724" s="837">
        <v>0.5</v>
      </c>
      <c r="T1724" s="836">
        <v>0.5</v>
      </c>
      <c r="U1724" s="838">
        <v>0.33333333333333331</v>
      </c>
    </row>
    <row r="1725" spans="1:21" ht="14.4" customHeight="1" x14ac:dyDescent="0.3">
      <c r="A1725" s="831">
        <v>17</v>
      </c>
      <c r="B1725" s="832" t="s">
        <v>2428</v>
      </c>
      <c r="C1725" s="832" t="s">
        <v>2434</v>
      </c>
      <c r="D1725" s="833" t="s">
        <v>5256</v>
      </c>
      <c r="E1725" s="834" t="s">
        <v>2465</v>
      </c>
      <c r="F1725" s="832" t="s">
        <v>2429</v>
      </c>
      <c r="G1725" s="832" t="s">
        <v>2931</v>
      </c>
      <c r="H1725" s="832" t="s">
        <v>596</v>
      </c>
      <c r="I1725" s="832" t="s">
        <v>4349</v>
      </c>
      <c r="J1725" s="832" t="s">
        <v>3302</v>
      </c>
      <c r="K1725" s="832" t="s">
        <v>4350</v>
      </c>
      <c r="L1725" s="835">
        <v>62.69</v>
      </c>
      <c r="M1725" s="835">
        <v>125.38</v>
      </c>
      <c r="N1725" s="832">
        <v>2</v>
      </c>
      <c r="O1725" s="836">
        <v>1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17</v>
      </c>
      <c r="B1726" s="832" t="s">
        <v>2428</v>
      </c>
      <c r="C1726" s="832" t="s">
        <v>2434</v>
      </c>
      <c r="D1726" s="833" t="s">
        <v>5256</v>
      </c>
      <c r="E1726" s="834" t="s">
        <v>2465</v>
      </c>
      <c r="F1726" s="832" t="s">
        <v>2429</v>
      </c>
      <c r="G1726" s="832" t="s">
        <v>3304</v>
      </c>
      <c r="H1726" s="832" t="s">
        <v>596</v>
      </c>
      <c r="I1726" s="832" t="s">
        <v>3603</v>
      </c>
      <c r="J1726" s="832" t="s">
        <v>3604</v>
      </c>
      <c r="K1726" s="832" t="s">
        <v>3605</v>
      </c>
      <c r="L1726" s="835">
        <v>104.48</v>
      </c>
      <c r="M1726" s="835">
        <v>2716.48</v>
      </c>
      <c r="N1726" s="832">
        <v>26</v>
      </c>
      <c r="O1726" s="836">
        <v>11.5</v>
      </c>
      <c r="P1726" s="835">
        <v>2507.52</v>
      </c>
      <c r="Q1726" s="837">
        <v>0.92307692307692302</v>
      </c>
      <c r="R1726" s="832">
        <v>24</v>
      </c>
      <c r="S1726" s="837">
        <v>0.92307692307692313</v>
      </c>
      <c r="T1726" s="836">
        <v>10.5</v>
      </c>
      <c r="U1726" s="838">
        <v>0.91304347826086951</v>
      </c>
    </row>
    <row r="1727" spans="1:21" ht="14.4" customHeight="1" x14ac:dyDescent="0.3">
      <c r="A1727" s="831">
        <v>17</v>
      </c>
      <c r="B1727" s="832" t="s">
        <v>2428</v>
      </c>
      <c r="C1727" s="832" t="s">
        <v>2434</v>
      </c>
      <c r="D1727" s="833" t="s">
        <v>5256</v>
      </c>
      <c r="E1727" s="834" t="s">
        <v>2465</v>
      </c>
      <c r="F1727" s="832" t="s">
        <v>2429</v>
      </c>
      <c r="G1727" s="832" t="s">
        <v>2478</v>
      </c>
      <c r="H1727" s="832" t="s">
        <v>596</v>
      </c>
      <c r="I1727" s="832" t="s">
        <v>2479</v>
      </c>
      <c r="J1727" s="832" t="s">
        <v>1122</v>
      </c>
      <c r="K1727" s="832" t="s">
        <v>1123</v>
      </c>
      <c r="L1727" s="835">
        <v>51.43</v>
      </c>
      <c r="M1727" s="835">
        <v>462.87</v>
      </c>
      <c r="N1727" s="832">
        <v>9</v>
      </c>
      <c r="O1727" s="836">
        <v>3</v>
      </c>
      <c r="P1727" s="835">
        <v>360.01</v>
      </c>
      <c r="Q1727" s="837">
        <v>0.77777777777777779</v>
      </c>
      <c r="R1727" s="832">
        <v>7</v>
      </c>
      <c r="S1727" s="837">
        <v>0.77777777777777779</v>
      </c>
      <c r="T1727" s="836">
        <v>2</v>
      </c>
      <c r="U1727" s="838">
        <v>0.66666666666666663</v>
      </c>
    </row>
    <row r="1728" spans="1:21" ht="14.4" customHeight="1" x14ac:dyDescent="0.3">
      <c r="A1728" s="831">
        <v>17</v>
      </c>
      <c r="B1728" s="832" t="s">
        <v>2428</v>
      </c>
      <c r="C1728" s="832" t="s">
        <v>2434</v>
      </c>
      <c r="D1728" s="833" t="s">
        <v>5256</v>
      </c>
      <c r="E1728" s="834" t="s">
        <v>2465</v>
      </c>
      <c r="F1728" s="832" t="s">
        <v>2429</v>
      </c>
      <c r="G1728" s="832" t="s">
        <v>2478</v>
      </c>
      <c r="H1728" s="832" t="s">
        <v>596</v>
      </c>
      <c r="I1728" s="832" t="s">
        <v>2479</v>
      </c>
      <c r="J1728" s="832" t="s">
        <v>1122</v>
      </c>
      <c r="K1728" s="832" t="s">
        <v>1123</v>
      </c>
      <c r="L1728" s="835">
        <v>55.77</v>
      </c>
      <c r="M1728" s="835">
        <v>1226.94</v>
      </c>
      <c r="N1728" s="832">
        <v>22</v>
      </c>
      <c r="O1728" s="836">
        <v>6</v>
      </c>
      <c r="P1728" s="835">
        <v>892.31999999999994</v>
      </c>
      <c r="Q1728" s="837">
        <v>0.72727272727272718</v>
      </c>
      <c r="R1728" s="832">
        <v>16</v>
      </c>
      <c r="S1728" s="837">
        <v>0.72727272727272729</v>
      </c>
      <c r="T1728" s="836">
        <v>5</v>
      </c>
      <c r="U1728" s="838">
        <v>0.83333333333333337</v>
      </c>
    </row>
    <row r="1729" spans="1:21" ht="14.4" customHeight="1" x14ac:dyDescent="0.3">
      <c r="A1729" s="831">
        <v>17</v>
      </c>
      <c r="B1729" s="832" t="s">
        <v>2428</v>
      </c>
      <c r="C1729" s="832" t="s">
        <v>2434</v>
      </c>
      <c r="D1729" s="833" t="s">
        <v>5256</v>
      </c>
      <c r="E1729" s="834" t="s">
        <v>2465</v>
      </c>
      <c r="F1729" s="832" t="s">
        <v>2429</v>
      </c>
      <c r="G1729" s="832" t="s">
        <v>2478</v>
      </c>
      <c r="H1729" s="832" t="s">
        <v>596</v>
      </c>
      <c r="I1729" s="832" t="s">
        <v>4351</v>
      </c>
      <c r="J1729" s="832" t="s">
        <v>1122</v>
      </c>
      <c r="K1729" s="832" t="s">
        <v>1123</v>
      </c>
      <c r="L1729" s="835">
        <v>55.77</v>
      </c>
      <c r="M1729" s="835">
        <v>167.31</v>
      </c>
      <c r="N1729" s="832">
        <v>3</v>
      </c>
      <c r="O1729" s="836">
        <v>0.5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17</v>
      </c>
      <c r="B1730" s="832" t="s">
        <v>2428</v>
      </c>
      <c r="C1730" s="832" t="s">
        <v>2434</v>
      </c>
      <c r="D1730" s="833" t="s">
        <v>5256</v>
      </c>
      <c r="E1730" s="834" t="s">
        <v>2465</v>
      </c>
      <c r="F1730" s="832" t="s">
        <v>2429</v>
      </c>
      <c r="G1730" s="832" t="s">
        <v>3190</v>
      </c>
      <c r="H1730" s="832" t="s">
        <v>596</v>
      </c>
      <c r="I1730" s="832" t="s">
        <v>3867</v>
      </c>
      <c r="J1730" s="832" t="s">
        <v>3868</v>
      </c>
      <c r="K1730" s="832" t="s">
        <v>1953</v>
      </c>
      <c r="L1730" s="835">
        <v>31.09</v>
      </c>
      <c r="M1730" s="835">
        <v>31.09</v>
      </c>
      <c r="N1730" s="832">
        <v>1</v>
      </c>
      <c r="O1730" s="836">
        <v>1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17</v>
      </c>
      <c r="B1731" s="832" t="s">
        <v>2428</v>
      </c>
      <c r="C1731" s="832" t="s">
        <v>2434</v>
      </c>
      <c r="D1731" s="833" t="s">
        <v>5256</v>
      </c>
      <c r="E1731" s="834" t="s">
        <v>2465</v>
      </c>
      <c r="F1731" s="832" t="s">
        <v>2429</v>
      </c>
      <c r="G1731" s="832" t="s">
        <v>2480</v>
      </c>
      <c r="H1731" s="832" t="s">
        <v>596</v>
      </c>
      <c r="I1731" s="832" t="s">
        <v>2483</v>
      </c>
      <c r="J1731" s="832" t="s">
        <v>2482</v>
      </c>
      <c r="K1731" s="832" t="s">
        <v>2484</v>
      </c>
      <c r="L1731" s="835">
        <v>392.41</v>
      </c>
      <c r="M1731" s="835">
        <v>392.41</v>
      </c>
      <c r="N1731" s="832">
        <v>1</v>
      </c>
      <c r="O1731" s="836">
        <v>0.5</v>
      </c>
      <c r="P1731" s="835">
        <v>392.41</v>
      </c>
      <c r="Q1731" s="837">
        <v>1</v>
      </c>
      <c r="R1731" s="832">
        <v>1</v>
      </c>
      <c r="S1731" s="837">
        <v>1</v>
      </c>
      <c r="T1731" s="836">
        <v>0.5</v>
      </c>
      <c r="U1731" s="838">
        <v>1</v>
      </c>
    </row>
    <row r="1732" spans="1:21" ht="14.4" customHeight="1" x14ac:dyDescent="0.3">
      <c r="A1732" s="831">
        <v>17</v>
      </c>
      <c r="B1732" s="832" t="s">
        <v>2428</v>
      </c>
      <c r="C1732" s="832" t="s">
        <v>2434</v>
      </c>
      <c r="D1732" s="833" t="s">
        <v>5256</v>
      </c>
      <c r="E1732" s="834" t="s">
        <v>2465</v>
      </c>
      <c r="F1732" s="832" t="s">
        <v>2429</v>
      </c>
      <c r="G1732" s="832" t="s">
        <v>2490</v>
      </c>
      <c r="H1732" s="832" t="s">
        <v>649</v>
      </c>
      <c r="I1732" s="832" t="s">
        <v>2491</v>
      </c>
      <c r="J1732" s="832" t="s">
        <v>2492</v>
      </c>
      <c r="K1732" s="832" t="s">
        <v>2493</v>
      </c>
      <c r="L1732" s="835">
        <v>318.16000000000003</v>
      </c>
      <c r="M1732" s="835">
        <v>318.16000000000003</v>
      </c>
      <c r="N1732" s="832">
        <v>1</v>
      </c>
      <c r="O1732" s="836">
        <v>0.5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17</v>
      </c>
      <c r="B1733" s="832" t="s">
        <v>2428</v>
      </c>
      <c r="C1733" s="832" t="s">
        <v>2434</v>
      </c>
      <c r="D1733" s="833" t="s">
        <v>5256</v>
      </c>
      <c r="E1733" s="834" t="s">
        <v>2465</v>
      </c>
      <c r="F1733" s="832" t="s">
        <v>2429</v>
      </c>
      <c r="G1733" s="832" t="s">
        <v>2490</v>
      </c>
      <c r="H1733" s="832" t="s">
        <v>649</v>
      </c>
      <c r="I1733" s="832" t="s">
        <v>2491</v>
      </c>
      <c r="J1733" s="832" t="s">
        <v>2492</v>
      </c>
      <c r="K1733" s="832" t="s">
        <v>2493</v>
      </c>
      <c r="L1733" s="835">
        <v>369.29</v>
      </c>
      <c r="M1733" s="835">
        <v>1107.8700000000001</v>
      </c>
      <c r="N1733" s="832">
        <v>3</v>
      </c>
      <c r="O1733" s="836">
        <v>2.5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17</v>
      </c>
      <c r="B1734" s="832" t="s">
        <v>2428</v>
      </c>
      <c r="C1734" s="832" t="s">
        <v>2434</v>
      </c>
      <c r="D1734" s="833" t="s">
        <v>5256</v>
      </c>
      <c r="E1734" s="834" t="s">
        <v>2465</v>
      </c>
      <c r="F1734" s="832" t="s">
        <v>2429</v>
      </c>
      <c r="G1734" s="832" t="s">
        <v>2490</v>
      </c>
      <c r="H1734" s="832" t="s">
        <v>649</v>
      </c>
      <c r="I1734" s="832" t="s">
        <v>4058</v>
      </c>
      <c r="J1734" s="832" t="s">
        <v>2492</v>
      </c>
      <c r="K1734" s="832" t="s">
        <v>4059</v>
      </c>
      <c r="L1734" s="835">
        <v>159.08000000000001</v>
      </c>
      <c r="M1734" s="835">
        <v>318.16000000000003</v>
      </c>
      <c r="N1734" s="832">
        <v>2</v>
      </c>
      <c r="O1734" s="836">
        <v>2</v>
      </c>
      <c r="P1734" s="835">
        <v>318.16000000000003</v>
      </c>
      <c r="Q1734" s="837">
        <v>1</v>
      </c>
      <c r="R1734" s="832">
        <v>2</v>
      </c>
      <c r="S1734" s="837">
        <v>1</v>
      </c>
      <c r="T1734" s="836">
        <v>2</v>
      </c>
      <c r="U1734" s="838">
        <v>1</v>
      </c>
    </row>
    <row r="1735" spans="1:21" ht="14.4" customHeight="1" x14ac:dyDescent="0.3">
      <c r="A1735" s="831">
        <v>17</v>
      </c>
      <c r="B1735" s="832" t="s">
        <v>2428</v>
      </c>
      <c r="C1735" s="832" t="s">
        <v>2434</v>
      </c>
      <c r="D1735" s="833" t="s">
        <v>5256</v>
      </c>
      <c r="E1735" s="834" t="s">
        <v>2465</v>
      </c>
      <c r="F1735" s="832" t="s">
        <v>2429</v>
      </c>
      <c r="G1735" s="832" t="s">
        <v>2490</v>
      </c>
      <c r="H1735" s="832" t="s">
        <v>649</v>
      </c>
      <c r="I1735" s="832" t="s">
        <v>4058</v>
      </c>
      <c r="J1735" s="832" t="s">
        <v>2492</v>
      </c>
      <c r="K1735" s="832" t="s">
        <v>4059</v>
      </c>
      <c r="L1735" s="835">
        <v>184.65</v>
      </c>
      <c r="M1735" s="835">
        <v>184.65</v>
      </c>
      <c r="N1735" s="832">
        <v>1</v>
      </c>
      <c r="O1735" s="836">
        <v>1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17</v>
      </c>
      <c r="B1736" s="832" t="s">
        <v>2428</v>
      </c>
      <c r="C1736" s="832" t="s">
        <v>2434</v>
      </c>
      <c r="D1736" s="833" t="s">
        <v>5256</v>
      </c>
      <c r="E1736" s="834" t="s">
        <v>2465</v>
      </c>
      <c r="F1736" s="832" t="s">
        <v>2429</v>
      </c>
      <c r="G1736" s="832" t="s">
        <v>3613</v>
      </c>
      <c r="H1736" s="832" t="s">
        <v>596</v>
      </c>
      <c r="I1736" s="832" t="s">
        <v>4352</v>
      </c>
      <c r="J1736" s="832" t="s">
        <v>4353</v>
      </c>
      <c r="K1736" s="832" t="s">
        <v>2031</v>
      </c>
      <c r="L1736" s="835">
        <v>119.7</v>
      </c>
      <c r="M1736" s="835">
        <v>119.7</v>
      </c>
      <c r="N1736" s="832">
        <v>1</v>
      </c>
      <c r="O1736" s="836">
        <v>0.5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17</v>
      </c>
      <c r="B1737" s="832" t="s">
        <v>2428</v>
      </c>
      <c r="C1737" s="832" t="s">
        <v>2434</v>
      </c>
      <c r="D1737" s="833" t="s">
        <v>5256</v>
      </c>
      <c r="E1737" s="834" t="s">
        <v>2465</v>
      </c>
      <c r="F1737" s="832" t="s">
        <v>2429</v>
      </c>
      <c r="G1737" s="832" t="s">
        <v>2496</v>
      </c>
      <c r="H1737" s="832" t="s">
        <v>596</v>
      </c>
      <c r="I1737" s="832" t="s">
        <v>2497</v>
      </c>
      <c r="J1737" s="832" t="s">
        <v>2498</v>
      </c>
      <c r="K1737" s="832" t="s">
        <v>2499</v>
      </c>
      <c r="L1737" s="835">
        <v>55.95</v>
      </c>
      <c r="M1737" s="835">
        <v>4531.9499999999989</v>
      </c>
      <c r="N1737" s="832">
        <v>81</v>
      </c>
      <c r="O1737" s="836">
        <v>17</v>
      </c>
      <c r="P1737" s="835">
        <v>3356.9999999999991</v>
      </c>
      <c r="Q1737" s="837">
        <v>0.7407407407407407</v>
      </c>
      <c r="R1737" s="832">
        <v>60</v>
      </c>
      <c r="S1737" s="837">
        <v>0.7407407407407407</v>
      </c>
      <c r="T1737" s="836">
        <v>12</v>
      </c>
      <c r="U1737" s="838">
        <v>0.70588235294117652</v>
      </c>
    </row>
    <row r="1738" spans="1:21" ht="14.4" customHeight="1" x14ac:dyDescent="0.3">
      <c r="A1738" s="831">
        <v>17</v>
      </c>
      <c r="B1738" s="832" t="s">
        <v>2428</v>
      </c>
      <c r="C1738" s="832" t="s">
        <v>2434</v>
      </c>
      <c r="D1738" s="833" t="s">
        <v>5256</v>
      </c>
      <c r="E1738" s="834" t="s">
        <v>2465</v>
      </c>
      <c r="F1738" s="832" t="s">
        <v>2429</v>
      </c>
      <c r="G1738" s="832" t="s">
        <v>2496</v>
      </c>
      <c r="H1738" s="832" t="s">
        <v>596</v>
      </c>
      <c r="I1738" s="832" t="s">
        <v>3200</v>
      </c>
      <c r="J1738" s="832" t="s">
        <v>2498</v>
      </c>
      <c r="K1738" s="832" t="s">
        <v>2512</v>
      </c>
      <c r="L1738" s="835">
        <v>128.55000000000001</v>
      </c>
      <c r="M1738" s="835">
        <v>9641.25</v>
      </c>
      <c r="N1738" s="832">
        <v>75</v>
      </c>
      <c r="O1738" s="836">
        <v>10.5</v>
      </c>
      <c r="P1738" s="835">
        <v>4627.8</v>
      </c>
      <c r="Q1738" s="837">
        <v>0.48000000000000004</v>
      </c>
      <c r="R1738" s="832">
        <v>36</v>
      </c>
      <c r="S1738" s="837">
        <v>0.48</v>
      </c>
      <c r="T1738" s="836">
        <v>6</v>
      </c>
      <c r="U1738" s="838">
        <v>0.5714285714285714</v>
      </c>
    </row>
    <row r="1739" spans="1:21" ht="14.4" customHeight="1" x14ac:dyDescent="0.3">
      <c r="A1739" s="831">
        <v>17</v>
      </c>
      <c r="B1739" s="832" t="s">
        <v>2428</v>
      </c>
      <c r="C1739" s="832" t="s">
        <v>2434</v>
      </c>
      <c r="D1739" s="833" t="s">
        <v>5256</v>
      </c>
      <c r="E1739" s="834" t="s">
        <v>2465</v>
      </c>
      <c r="F1739" s="832" t="s">
        <v>2429</v>
      </c>
      <c r="G1739" s="832" t="s">
        <v>2500</v>
      </c>
      <c r="H1739" s="832" t="s">
        <v>596</v>
      </c>
      <c r="I1739" s="832" t="s">
        <v>4146</v>
      </c>
      <c r="J1739" s="832" t="s">
        <v>1472</v>
      </c>
      <c r="K1739" s="832" t="s">
        <v>1476</v>
      </c>
      <c r="L1739" s="835">
        <v>86.5</v>
      </c>
      <c r="M1739" s="835">
        <v>259.5</v>
      </c>
      <c r="N1739" s="832">
        <v>3</v>
      </c>
      <c r="O1739" s="836">
        <v>0.5</v>
      </c>
      <c r="P1739" s="835">
        <v>259.5</v>
      </c>
      <c r="Q1739" s="837">
        <v>1</v>
      </c>
      <c r="R1739" s="832">
        <v>3</v>
      </c>
      <c r="S1739" s="837">
        <v>1</v>
      </c>
      <c r="T1739" s="836">
        <v>0.5</v>
      </c>
      <c r="U1739" s="838">
        <v>1</v>
      </c>
    </row>
    <row r="1740" spans="1:21" ht="14.4" customHeight="1" x14ac:dyDescent="0.3">
      <c r="A1740" s="831">
        <v>17</v>
      </c>
      <c r="B1740" s="832" t="s">
        <v>2428</v>
      </c>
      <c r="C1740" s="832" t="s">
        <v>2434</v>
      </c>
      <c r="D1740" s="833" t="s">
        <v>5256</v>
      </c>
      <c r="E1740" s="834" t="s">
        <v>2465</v>
      </c>
      <c r="F1740" s="832" t="s">
        <v>2429</v>
      </c>
      <c r="G1740" s="832" t="s">
        <v>2500</v>
      </c>
      <c r="H1740" s="832" t="s">
        <v>596</v>
      </c>
      <c r="I1740" s="832" t="s">
        <v>2501</v>
      </c>
      <c r="J1740" s="832" t="s">
        <v>1472</v>
      </c>
      <c r="K1740" s="832" t="s">
        <v>1473</v>
      </c>
      <c r="L1740" s="835">
        <v>103.8</v>
      </c>
      <c r="M1740" s="835">
        <v>726.59999999999991</v>
      </c>
      <c r="N1740" s="832">
        <v>7</v>
      </c>
      <c r="O1740" s="836">
        <v>1</v>
      </c>
      <c r="P1740" s="835">
        <v>726.59999999999991</v>
      </c>
      <c r="Q1740" s="837">
        <v>1</v>
      </c>
      <c r="R1740" s="832">
        <v>7</v>
      </c>
      <c r="S1740" s="837">
        <v>1</v>
      </c>
      <c r="T1740" s="836">
        <v>1</v>
      </c>
      <c r="U1740" s="838">
        <v>1</v>
      </c>
    </row>
    <row r="1741" spans="1:21" ht="14.4" customHeight="1" x14ac:dyDescent="0.3">
      <c r="A1741" s="831">
        <v>17</v>
      </c>
      <c r="B1741" s="832" t="s">
        <v>2428</v>
      </c>
      <c r="C1741" s="832" t="s">
        <v>2434</v>
      </c>
      <c r="D1741" s="833" t="s">
        <v>5256</v>
      </c>
      <c r="E1741" s="834" t="s">
        <v>2465</v>
      </c>
      <c r="F1741" s="832" t="s">
        <v>2429</v>
      </c>
      <c r="G1741" s="832" t="s">
        <v>2500</v>
      </c>
      <c r="H1741" s="832" t="s">
        <v>649</v>
      </c>
      <c r="I1741" s="832" t="s">
        <v>2502</v>
      </c>
      <c r="J1741" s="832" t="s">
        <v>2503</v>
      </c>
      <c r="K1741" s="832" t="s">
        <v>1473</v>
      </c>
      <c r="L1741" s="835">
        <v>103.8</v>
      </c>
      <c r="M1741" s="835">
        <v>519</v>
      </c>
      <c r="N1741" s="832">
        <v>5</v>
      </c>
      <c r="O1741" s="836">
        <v>0.5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17</v>
      </c>
      <c r="B1742" s="832" t="s">
        <v>2428</v>
      </c>
      <c r="C1742" s="832" t="s">
        <v>2434</v>
      </c>
      <c r="D1742" s="833" t="s">
        <v>5256</v>
      </c>
      <c r="E1742" s="834" t="s">
        <v>2465</v>
      </c>
      <c r="F1742" s="832" t="s">
        <v>2429</v>
      </c>
      <c r="G1742" s="832" t="s">
        <v>2500</v>
      </c>
      <c r="H1742" s="832" t="s">
        <v>596</v>
      </c>
      <c r="I1742" s="832" t="s">
        <v>4147</v>
      </c>
      <c r="J1742" s="832" t="s">
        <v>4148</v>
      </c>
      <c r="K1742" s="832" t="s">
        <v>1473</v>
      </c>
      <c r="L1742" s="835">
        <v>103.8</v>
      </c>
      <c r="M1742" s="835">
        <v>103.8</v>
      </c>
      <c r="N1742" s="832">
        <v>1</v>
      </c>
      <c r="O1742" s="836">
        <v>1</v>
      </c>
      <c r="P1742" s="835">
        <v>103.8</v>
      </c>
      <c r="Q1742" s="837">
        <v>1</v>
      </c>
      <c r="R1742" s="832">
        <v>1</v>
      </c>
      <c r="S1742" s="837">
        <v>1</v>
      </c>
      <c r="T1742" s="836">
        <v>1</v>
      </c>
      <c r="U1742" s="838">
        <v>1</v>
      </c>
    </row>
    <row r="1743" spans="1:21" ht="14.4" customHeight="1" x14ac:dyDescent="0.3">
      <c r="A1743" s="831">
        <v>17</v>
      </c>
      <c r="B1743" s="832" t="s">
        <v>2428</v>
      </c>
      <c r="C1743" s="832" t="s">
        <v>2434</v>
      </c>
      <c r="D1743" s="833" t="s">
        <v>5256</v>
      </c>
      <c r="E1743" s="834" t="s">
        <v>2465</v>
      </c>
      <c r="F1743" s="832" t="s">
        <v>2429</v>
      </c>
      <c r="G1743" s="832" t="s">
        <v>2500</v>
      </c>
      <c r="H1743" s="832" t="s">
        <v>596</v>
      </c>
      <c r="I1743" s="832" t="s">
        <v>2326</v>
      </c>
      <c r="J1743" s="832" t="s">
        <v>1472</v>
      </c>
      <c r="K1743" s="832" t="s">
        <v>1473</v>
      </c>
      <c r="L1743" s="835">
        <v>103.8</v>
      </c>
      <c r="M1743" s="835">
        <v>1141.8</v>
      </c>
      <c r="N1743" s="832">
        <v>11</v>
      </c>
      <c r="O1743" s="836">
        <v>3.5</v>
      </c>
      <c r="P1743" s="835">
        <v>519</v>
      </c>
      <c r="Q1743" s="837">
        <v>0.45454545454545459</v>
      </c>
      <c r="R1743" s="832">
        <v>5</v>
      </c>
      <c r="S1743" s="837">
        <v>0.45454545454545453</v>
      </c>
      <c r="T1743" s="836">
        <v>1</v>
      </c>
      <c r="U1743" s="838">
        <v>0.2857142857142857</v>
      </c>
    </row>
    <row r="1744" spans="1:21" ht="14.4" customHeight="1" x14ac:dyDescent="0.3">
      <c r="A1744" s="831">
        <v>17</v>
      </c>
      <c r="B1744" s="832" t="s">
        <v>2428</v>
      </c>
      <c r="C1744" s="832" t="s">
        <v>2434</v>
      </c>
      <c r="D1744" s="833" t="s">
        <v>5256</v>
      </c>
      <c r="E1744" s="834" t="s">
        <v>2465</v>
      </c>
      <c r="F1744" s="832" t="s">
        <v>2429</v>
      </c>
      <c r="G1744" s="832" t="s">
        <v>2500</v>
      </c>
      <c r="H1744" s="832" t="s">
        <v>649</v>
      </c>
      <c r="I1744" s="832" t="s">
        <v>3205</v>
      </c>
      <c r="J1744" s="832" t="s">
        <v>2503</v>
      </c>
      <c r="K1744" s="832" t="s">
        <v>1473</v>
      </c>
      <c r="L1744" s="835">
        <v>103.8</v>
      </c>
      <c r="M1744" s="835">
        <v>622.79999999999995</v>
      </c>
      <c r="N1744" s="832">
        <v>6</v>
      </c>
      <c r="O1744" s="836">
        <v>1</v>
      </c>
      <c r="P1744" s="835">
        <v>622.79999999999995</v>
      </c>
      <c r="Q1744" s="837">
        <v>1</v>
      </c>
      <c r="R1744" s="832">
        <v>6</v>
      </c>
      <c r="S1744" s="837">
        <v>1</v>
      </c>
      <c r="T1744" s="836">
        <v>1</v>
      </c>
      <c r="U1744" s="838">
        <v>1</v>
      </c>
    </row>
    <row r="1745" spans="1:21" ht="14.4" customHeight="1" x14ac:dyDescent="0.3">
      <c r="A1745" s="831">
        <v>17</v>
      </c>
      <c r="B1745" s="832" t="s">
        <v>2428</v>
      </c>
      <c r="C1745" s="832" t="s">
        <v>2434</v>
      </c>
      <c r="D1745" s="833" t="s">
        <v>5256</v>
      </c>
      <c r="E1745" s="834" t="s">
        <v>2465</v>
      </c>
      <c r="F1745" s="832" t="s">
        <v>2429</v>
      </c>
      <c r="G1745" s="832" t="s">
        <v>3965</v>
      </c>
      <c r="H1745" s="832" t="s">
        <v>596</v>
      </c>
      <c r="I1745" s="832" t="s">
        <v>3966</v>
      </c>
      <c r="J1745" s="832" t="s">
        <v>1644</v>
      </c>
      <c r="K1745" s="832" t="s">
        <v>3967</v>
      </c>
      <c r="L1745" s="835">
        <v>66.17</v>
      </c>
      <c r="M1745" s="835">
        <v>264.68</v>
      </c>
      <c r="N1745" s="832">
        <v>4</v>
      </c>
      <c r="O1745" s="836">
        <v>0.5</v>
      </c>
      <c r="P1745" s="835">
        <v>264.68</v>
      </c>
      <c r="Q1745" s="837">
        <v>1</v>
      </c>
      <c r="R1745" s="832">
        <v>4</v>
      </c>
      <c r="S1745" s="837">
        <v>1</v>
      </c>
      <c r="T1745" s="836">
        <v>0.5</v>
      </c>
      <c r="U1745" s="838">
        <v>1</v>
      </c>
    </row>
    <row r="1746" spans="1:21" ht="14.4" customHeight="1" x14ac:dyDescent="0.3">
      <c r="A1746" s="831">
        <v>17</v>
      </c>
      <c r="B1746" s="832" t="s">
        <v>2428</v>
      </c>
      <c r="C1746" s="832" t="s">
        <v>2434</v>
      </c>
      <c r="D1746" s="833" t="s">
        <v>5256</v>
      </c>
      <c r="E1746" s="834" t="s">
        <v>2465</v>
      </c>
      <c r="F1746" s="832" t="s">
        <v>2429</v>
      </c>
      <c r="G1746" s="832" t="s">
        <v>3620</v>
      </c>
      <c r="H1746" s="832" t="s">
        <v>596</v>
      </c>
      <c r="I1746" s="832" t="s">
        <v>4354</v>
      </c>
      <c r="J1746" s="832" t="s">
        <v>4355</v>
      </c>
      <c r="K1746" s="832" t="s">
        <v>697</v>
      </c>
      <c r="L1746" s="835">
        <v>70.23</v>
      </c>
      <c r="M1746" s="835">
        <v>70.23</v>
      </c>
      <c r="N1746" s="832">
        <v>1</v>
      </c>
      <c r="O1746" s="836">
        <v>0.5</v>
      </c>
      <c r="P1746" s="835">
        <v>70.23</v>
      </c>
      <c r="Q1746" s="837">
        <v>1</v>
      </c>
      <c r="R1746" s="832">
        <v>1</v>
      </c>
      <c r="S1746" s="837">
        <v>1</v>
      </c>
      <c r="T1746" s="836">
        <v>0.5</v>
      </c>
      <c r="U1746" s="838">
        <v>1</v>
      </c>
    </row>
    <row r="1747" spans="1:21" ht="14.4" customHeight="1" x14ac:dyDescent="0.3">
      <c r="A1747" s="831">
        <v>17</v>
      </c>
      <c r="B1747" s="832" t="s">
        <v>2428</v>
      </c>
      <c r="C1747" s="832" t="s">
        <v>2434</v>
      </c>
      <c r="D1747" s="833" t="s">
        <v>5256</v>
      </c>
      <c r="E1747" s="834" t="s">
        <v>2465</v>
      </c>
      <c r="F1747" s="832" t="s">
        <v>2429</v>
      </c>
      <c r="G1747" s="832" t="s">
        <v>3620</v>
      </c>
      <c r="H1747" s="832" t="s">
        <v>649</v>
      </c>
      <c r="I1747" s="832" t="s">
        <v>2143</v>
      </c>
      <c r="J1747" s="832" t="s">
        <v>1479</v>
      </c>
      <c r="K1747" s="832" t="s">
        <v>2144</v>
      </c>
      <c r="L1747" s="835">
        <v>17.559999999999999</v>
      </c>
      <c r="M1747" s="835">
        <v>17.559999999999999</v>
      </c>
      <c r="N1747" s="832">
        <v>1</v>
      </c>
      <c r="O1747" s="836">
        <v>0.5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17</v>
      </c>
      <c r="B1748" s="832" t="s">
        <v>2428</v>
      </c>
      <c r="C1748" s="832" t="s">
        <v>2434</v>
      </c>
      <c r="D1748" s="833" t="s">
        <v>5256</v>
      </c>
      <c r="E1748" s="834" t="s">
        <v>2465</v>
      </c>
      <c r="F1748" s="832" t="s">
        <v>2429</v>
      </c>
      <c r="G1748" s="832" t="s">
        <v>3620</v>
      </c>
      <c r="H1748" s="832" t="s">
        <v>596</v>
      </c>
      <c r="I1748" s="832" t="s">
        <v>4356</v>
      </c>
      <c r="J1748" s="832" t="s">
        <v>4357</v>
      </c>
      <c r="K1748" s="832" t="s">
        <v>1953</v>
      </c>
      <c r="L1748" s="835">
        <v>35.11</v>
      </c>
      <c r="M1748" s="835">
        <v>35.11</v>
      </c>
      <c r="N1748" s="832">
        <v>1</v>
      </c>
      <c r="O1748" s="836">
        <v>0.5</v>
      </c>
      <c r="P1748" s="835">
        <v>35.11</v>
      </c>
      <c r="Q1748" s="837">
        <v>1</v>
      </c>
      <c r="R1748" s="832">
        <v>1</v>
      </c>
      <c r="S1748" s="837">
        <v>1</v>
      </c>
      <c r="T1748" s="836">
        <v>0.5</v>
      </c>
      <c r="U1748" s="838">
        <v>1</v>
      </c>
    </row>
    <row r="1749" spans="1:21" ht="14.4" customHeight="1" x14ac:dyDescent="0.3">
      <c r="A1749" s="831">
        <v>17</v>
      </c>
      <c r="B1749" s="832" t="s">
        <v>2428</v>
      </c>
      <c r="C1749" s="832" t="s">
        <v>2434</v>
      </c>
      <c r="D1749" s="833" t="s">
        <v>5256</v>
      </c>
      <c r="E1749" s="834" t="s">
        <v>2465</v>
      </c>
      <c r="F1749" s="832" t="s">
        <v>2429</v>
      </c>
      <c r="G1749" s="832" t="s">
        <v>2504</v>
      </c>
      <c r="H1749" s="832" t="s">
        <v>596</v>
      </c>
      <c r="I1749" s="832" t="s">
        <v>3310</v>
      </c>
      <c r="J1749" s="832" t="s">
        <v>2506</v>
      </c>
      <c r="K1749" s="832" t="s">
        <v>2852</v>
      </c>
      <c r="L1749" s="835">
        <v>80.53</v>
      </c>
      <c r="M1749" s="835">
        <v>644.24</v>
      </c>
      <c r="N1749" s="832">
        <v>8</v>
      </c>
      <c r="O1749" s="836">
        <v>2</v>
      </c>
      <c r="P1749" s="835">
        <v>241.59</v>
      </c>
      <c r="Q1749" s="837">
        <v>0.375</v>
      </c>
      <c r="R1749" s="832">
        <v>3</v>
      </c>
      <c r="S1749" s="837">
        <v>0.375</v>
      </c>
      <c r="T1749" s="836">
        <v>0.5</v>
      </c>
      <c r="U1749" s="838">
        <v>0.25</v>
      </c>
    </row>
    <row r="1750" spans="1:21" ht="14.4" customHeight="1" x14ac:dyDescent="0.3">
      <c r="A1750" s="831">
        <v>17</v>
      </c>
      <c r="B1750" s="832" t="s">
        <v>2428</v>
      </c>
      <c r="C1750" s="832" t="s">
        <v>2434</v>
      </c>
      <c r="D1750" s="833" t="s">
        <v>5256</v>
      </c>
      <c r="E1750" s="834" t="s">
        <v>2465</v>
      </c>
      <c r="F1750" s="832" t="s">
        <v>2429</v>
      </c>
      <c r="G1750" s="832" t="s">
        <v>4151</v>
      </c>
      <c r="H1750" s="832" t="s">
        <v>596</v>
      </c>
      <c r="I1750" s="832" t="s">
        <v>4358</v>
      </c>
      <c r="J1750" s="832" t="s">
        <v>4153</v>
      </c>
      <c r="K1750" s="832" t="s">
        <v>1089</v>
      </c>
      <c r="L1750" s="835">
        <v>170.52</v>
      </c>
      <c r="M1750" s="835">
        <v>170.52</v>
      </c>
      <c r="N1750" s="832">
        <v>1</v>
      </c>
      <c r="O1750" s="836">
        <v>0.5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17</v>
      </c>
      <c r="B1751" s="832" t="s">
        <v>2428</v>
      </c>
      <c r="C1751" s="832" t="s">
        <v>2434</v>
      </c>
      <c r="D1751" s="833" t="s">
        <v>5256</v>
      </c>
      <c r="E1751" s="834" t="s">
        <v>2465</v>
      </c>
      <c r="F1751" s="832" t="s">
        <v>2429</v>
      </c>
      <c r="G1751" s="832" t="s">
        <v>2508</v>
      </c>
      <c r="H1751" s="832" t="s">
        <v>649</v>
      </c>
      <c r="I1751" s="832" t="s">
        <v>2133</v>
      </c>
      <c r="J1751" s="832" t="s">
        <v>1048</v>
      </c>
      <c r="K1751" s="832" t="s">
        <v>697</v>
      </c>
      <c r="L1751" s="835">
        <v>58.77</v>
      </c>
      <c r="M1751" s="835">
        <v>176.31</v>
      </c>
      <c r="N1751" s="832">
        <v>3</v>
      </c>
      <c r="O1751" s="836">
        <v>2</v>
      </c>
      <c r="P1751" s="835">
        <v>58.77</v>
      </c>
      <c r="Q1751" s="837">
        <v>0.33333333333333337</v>
      </c>
      <c r="R1751" s="832">
        <v>1</v>
      </c>
      <c r="S1751" s="837">
        <v>0.33333333333333331</v>
      </c>
      <c r="T1751" s="836">
        <v>1</v>
      </c>
      <c r="U1751" s="838">
        <v>0.5</v>
      </c>
    </row>
    <row r="1752" spans="1:21" ht="14.4" customHeight="1" x14ac:dyDescent="0.3">
      <c r="A1752" s="831">
        <v>17</v>
      </c>
      <c r="B1752" s="832" t="s">
        <v>2428</v>
      </c>
      <c r="C1752" s="832" t="s">
        <v>2434</v>
      </c>
      <c r="D1752" s="833" t="s">
        <v>5256</v>
      </c>
      <c r="E1752" s="834" t="s">
        <v>2465</v>
      </c>
      <c r="F1752" s="832" t="s">
        <v>2429</v>
      </c>
      <c r="G1752" s="832" t="s">
        <v>2509</v>
      </c>
      <c r="H1752" s="832" t="s">
        <v>596</v>
      </c>
      <c r="I1752" s="832" t="s">
        <v>3631</v>
      </c>
      <c r="J1752" s="832" t="s">
        <v>2511</v>
      </c>
      <c r="K1752" s="832" t="s">
        <v>3632</v>
      </c>
      <c r="L1752" s="835">
        <v>0</v>
      </c>
      <c r="M1752" s="835">
        <v>0</v>
      </c>
      <c r="N1752" s="832">
        <v>5</v>
      </c>
      <c r="O1752" s="836">
        <v>0.5</v>
      </c>
      <c r="P1752" s="835">
        <v>0</v>
      </c>
      <c r="Q1752" s="837"/>
      <c r="R1752" s="832">
        <v>5</v>
      </c>
      <c r="S1752" s="837">
        <v>1</v>
      </c>
      <c r="T1752" s="836">
        <v>0.5</v>
      </c>
      <c r="U1752" s="838">
        <v>1</v>
      </c>
    </row>
    <row r="1753" spans="1:21" ht="14.4" customHeight="1" x14ac:dyDescent="0.3">
      <c r="A1753" s="831">
        <v>17</v>
      </c>
      <c r="B1753" s="832" t="s">
        <v>2428</v>
      </c>
      <c r="C1753" s="832" t="s">
        <v>2434</v>
      </c>
      <c r="D1753" s="833" t="s">
        <v>5256</v>
      </c>
      <c r="E1753" s="834" t="s">
        <v>2465</v>
      </c>
      <c r="F1753" s="832" t="s">
        <v>2429</v>
      </c>
      <c r="G1753" s="832" t="s">
        <v>2509</v>
      </c>
      <c r="H1753" s="832" t="s">
        <v>596</v>
      </c>
      <c r="I1753" s="832" t="s">
        <v>2510</v>
      </c>
      <c r="J1753" s="832" t="s">
        <v>2511</v>
      </c>
      <c r="K1753" s="832" t="s">
        <v>2512</v>
      </c>
      <c r="L1753" s="835">
        <v>0</v>
      </c>
      <c r="M1753" s="835">
        <v>0</v>
      </c>
      <c r="N1753" s="832">
        <v>13</v>
      </c>
      <c r="O1753" s="836">
        <v>3</v>
      </c>
      <c r="P1753" s="835">
        <v>0</v>
      </c>
      <c r="Q1753" s="837"/>
      <c r="R1753" s="832">
        <v>4</v>
      </c>
      <c r="S1753" s="837">
        <v>0.30769230769230771</v>
      </c>
      <c r="T1753" s="836">
        <v>1</v>
      </c>
      <c r="U1753" s="838">
        <v>0.33333333333333331</v>
      </c>
    </row>
    <row r="1754" spans="1:21" ht="14.4" customHeight="1" x14ac:dyDescent="0.3">
      <c r="A1754" s="831">
        <v>17</v>
      </c>
      <c r="B1754" s="832" t="s">
        <v>2428</v>
      </c>
      <c r="C1754" s="832" t="s">
        <v>2434</v>
      </c>
      <c r="D1754" s="833" t="s">
        <v>5256</v>
      </c>
      <c r="E1754" s="834" t="s">
        <v>2465</v>
      </c>
      <c r="F1754" s="832" t="s">
        <v>2429</v>
      </c>
      <c r="G1754" s="832" t="s">
        <v>2513</v>
      </c>
      <c r="H1754" s="832" t="s">
        <v>596</v>
      </c>
      <c r="I1754" s="832" t="s">
        <v>3797</v>
      </c>
      <c r="J1754" s="832" t="s">
        <v>3798</v>
      </c>
      <c r="K1754" s="832" t="s">
        <v>2484</v>
      </c>
      <c r="L1754" s="835">
        <v>439.98</v>
      </c>
      <c r="M1754" s="835">
        <v>879.96</v>
      </c>
      <c r="N1754" s="832">
        <v>2</v>
      </c>
      <c r="O1754" s="836">
        <v>1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17</v>
      </c>
      <c r="B1755" s="832" t="s">
        <v>2428</v>
      </c>
      <c r="C1755" s="832" t="s">
        <v>2434</v>
      </c>
      <c r="D1755" s="833" t="s">
        <v>5256</v>
      </c>
      <c r="E1755" s="834" t="s">
        <v>2465</v>
      </c>
      <c r="F1755" s="832" t="s">
        <v>2429</v>
      </c>
      <c r="G1755" s="832" t="s">
        <v>2513</v>
      </c>
      <c r="H1755" s="832" t="s">
        <v>649</v>
      </c>
      <c r="I1755" s="832" t="s">
        <v>3311</v>
      </c>
      <c r="J1755" s="832" t="s">
        <v>1331</v>
      </c>
      <c r="K1755" s="832" t="s">
        <v>1332</v>
      </c>
      <c r="L1755" s="835">
        <v>132</v>
      </c>
      <c r="M1755" s="835">
        <v>1584</v>
      </c>
      <c r="N1755" s="832">
        <v>12</v>
      </c>
      <c r="O1755" s="836">
        <v>2.5</v>
      </c>
      <c r="P1755" s="835">
        <v>1188</v>
      </c>
      <c r="Q1755" s="837">
        <v>0.75</v>
      </c>
      <c r="R1755" s="832">
        <v>9</v>
      </c>
      <c r="S1755" s="837">
        <v>0.75</v>
      </c>
      <c r="T1755" s="836">
        <v>2</v>
      </c>
      <c r="U1755" s="838">
        <v>0.8</v>
      </c>
    </row>
    <row r="1756" spans="1:21" ht="14.4" customHeight="1" x14ac:dyDescent="0.3">
      <c r="A1756" s="831">
        <v>17</v>
      </c>
      <c r="B1756" s="832" t="s">
        <v>2428</v>
      </c>
      <c r="C1756" s="832" t="s">
        <v>2434</v>
      </c>
      <c r="D1756" s="833" t="s">
        <v>5256</v>
      </c>
      <c r="E1756" s="834" t="s">
        <v>2465</v>
      </c>
      <c r="F1756" s="832" t="s">
        <v>2429</v>
      </c>
      <c r="G1756" s="832" t="s">
        <v>2513</v>
      </c>
      <c r="H1756" s="832" t="s">
        <v>649</v>
      </c>
      <c r="I1756" s="832" t="s">
        <v>2937</v>
      </c>
      <c r="J1756" s="832" t="s">
        <v>696</v>
      </c>
      <c r="K1756" s="832" t="s">
        <v>697</v>
      </c>
      <c r="L1756" s="835">
        <v>65.989999999999995</v>
      </c>
      <c r="M1756" s="835">
        <v>989.84999999999991</v>
      </c>
      <c r="N1756" s="832">
        <v>15</v>
      </c>
      <c r="O1756" s="836">
        <v>2.5</v>
      </c>
      <c r="P1756" s="835">
        <v>659.89999999999986</v>
      </c>
      <c r="Q1756" s="837">
        <v>0.66666666666666663</v>
      </c>
      <c r="R1756" s="832">
        <v>10</v>
      </c>
      <c r="S1756" s="837">
        <v>0.66666666666666663</v>
      </c>
      <c r="T1756" s="836">
        <v>2</v>
      </c>
      <c r="U1756" s="838">
        <v>0.8</v>
      </c>
    </row>
    <row r="1757" spans="1:21" ht="14.4" customHeight="1" x14ac:dyDescent="0.3">
      <c r="A1757" s="831">
        <v>17</v>
      </c>
      <c r="B1757" s="832" t="s">
        <v>2428</v>
      </c>
      <c r="C1757" s="832" t="s">
        <v>2434</v>
      </c>
      <c r="D1757" s="833" t="s">
        <v>5256</v>
      </c>
      <c r="E1757" s="834" t="s">
        <v>2465</v>
      </c>
      <c r="F1757" s="832" t="s">
        <v>2429</v>
      </c>
      <c r="G1757" s="832" t="s">
        <v>2513</v>
      </c>
      <c r="H1757" s="832" t="s">
        <v>649</v>
      </c>
      <c r="I1757" s="832" t="s">
        <v>3313</v>
      </c>
      <c r="J1757" s="832" t="s">
        <v>1331</v>
      </c>
      <c r="K1757" s="832" t="s">
        <v>3314</v>
      </c>
      <c r="L1757" s="835">
        <v>264</v>
      </c>
      <c r="M1757" s="835">
        <v>528</v>
      </c>
      <c r="N1757" s="832">
        <v>2</v>
      </c>
      <c r="O1757" s="836">
        <v>0.5</v>
      </c>
      <c r="P1757" s="835">
        <v>528</v>
      </c>
      <c r="Q1757" s="837">
        <v>1</v>
      </c>
      <c r="R1757" s="832">
        <v>2</v>
      </c>
      <c r="S1757" s="837">
        <v>1</v>
      </c>
      <c r="T1757" s="836">
        <v>0.5</v>
      </c>
      <c r="U1757" s="838">
        <v>1</v>
      </c>
    </row>
    <row r="1758" spans="1:21" ht="14.4" customHeight="1" x14ac:dyDescent="0.3">
      <c r="A1758" s="831">
        <v>17</v>
      </c>
      <c r="B1758" s="832" t="s">
        <v>2428</v>
      </c>
      <c r="C1758" s="832" t="s">
        <v>2434</v>
      </c>
      <c r="D1758" s="833" t="s">
        <v>5256</v>
      </c>
      <c r="E1758" s="834" t="s">
        <v>2465</v>
      </c>
      <c r="F1758" s="832" t="s">
        <v>2429</v>
      </c>
      <c r="G1758" s="832" t="s">
        <v>2513</v>
      </c>
      <c r="H1758" s="832" t="s">
        <v>649</v>
      </c>
      <c r="I1758" s="832" t="s">
        <v>4359</v>
      </c>
      <c r="J1758" s="832" t="s">
        <v>1331</v>
      </c>
      <c r="K1758" s="832" t="s">
        <v>1332</v>
      </c>
      <c r="L1758" s="835">
        <v>132</v>
      </c>
      <c r="M1758" s="835">
        <v>792</v>
      </c>
      <c r="N1758" s="832">
        <v>6</v>
      </c>
      <c r="O1758" s="836">
        <v>1.5</v>
      </c>
      <c r="P1758" s="835">
        <v>792</v>
      </c>
      <c r="Q1758" s="837">
        <v>1</v>
      </c>
      <c r="R1758" s="832">
        <v>6</v>
      </c>
      <c r="S1758" s="837">
        <v>1</v>
      </c>
      <c r="T1758" s="836">
        <v>1.5</v>
      </c>
      <c r="U1758" s="838">
        <v>1</v>
      </c>
    </row>
    <row r="1759" spans="1:21" ht="14.4" customHeight="1" x14ac:dyDescent="0.3">
      <c r="A1759" s="831">
        <v>17</v>
      </c>
      <c r="B1759" s="832" t="s">
        <v>2428</v>
      </c>
      <c r="C1759" s="832" t="s">
        <v>2434</v>
      </c>
      <c r="D1759" s="833" t="s">
        <v>5256</v>
      </c>
      <c r="E1759" s="834" t="s">
        <v>2465</v>
      </c>
      <c r="F1759" s="832" t="s">
        <v>2429</v>
      </c>
      <c r="G1759" s="832" t="s">
        <v>2513</v>
      </c>
      <c r="H1759" s="832" t="s">
        <v>596</v>
      </c>
      <c r="I1759" s="832" t="s">
        <v>4360</v>
      </c>
      <c r="J1759" s="832" t="s">
        <v>3798</v>
      </c>
      <c r="K1759" s="832" t="s">
        <v>1332</v>
      </c>
      <c r="L1759" s="835">
        <v>132</v>
      </c>
      <c r="M1759" s="835">
        <v>396</v>
      </c>
      <c r="N1759" s="832">
        <v>3</v>
      </c>
      <c r="O1759" s="836">
        <v>0.5</v>
      </c>
      <c r="P1759" s="835">
        <v>396</v>
      </c>
      <c r="Q1759" s="837">
        <v>1</v>
      </c>
      <c r="R1759" s="832">
        <v>3</v>
      </c>
      <c r="S1759" s="837">
        <v>1</v>
      </c>
      <c r="T1759" s="836">
        <v>0.5</v>
      </c>
      <c r="U1759" s="838">
        <v>1</v>
      </c>
    </row>
    <row r="1760" spans="1:21" ht="14.4" customHeight="1" x14ac:dyDescent="0.3">
      <c r="A1760" s="831">
        <v>17</v>
      </c>
      <c r="B1760" s="832" t="s">
        <v>2428</v>
      </c>
      <c r="C1760" s="832" t="s">
        <v>2434</v>
      </c>
      <c r="D1760" s="833" t="s">
        <v>5256</v>
      </c>
      <c r="E1760" s="834" t="s">
        <v>2465</v>
      </c>
      <c r="F1760" s="832" t="s">
        <v>2429</v>
      </c>
      <c r="G1760" s="832" t="s">
        <v>2513</v>
      </c>
      <c r="H1760" s="832" t="s">
        <v>596</v>
      </c>
      <c r="I1760" s="832" t="s">
        <v>2514</v>
      </c>
      <c r="J1760" s="832" t="s">
        <v>696</v>
      </c>
      <c r="K1760" s="832" t="s">
        <v>697</v>
      </c>
      <c r="L1760" s="835">
        <v>65.989999999999995</v>
      </c>
      <c r="M1760" s="835">
        <v>131.97999999999999</v>
      </c>
      <c r="N1760" s="832">
        <v>2</v>
      </c>
      <c r="O1760" s="836">
        <v>0.5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17</v>
      </c>
      <c r="B1761" s="832" t="s">
        <v>2428</v>
      </c>
      <c r="C1761" s="832" t="s">
        <v>2434</v>
      </c>
      <c r="D1761" s="833" t="s">
        <v>5256</v>
      </c>
      <c r="E1761" s="834" t="s">
        <v>2465</v>
      </c>
      <c r="F1761" s="832" t="s">
        <v>2429</v>
      </c>
      <c r="G1761" s="832" t="s">
        <v>2515</v>
      </c>
      <c r="H1761" s="832" t="s">
        <v>596</v>
      </c>
      <c r="I1761" s="832" t="s">
        <v>2516</v>
      </c>
      <c r="J1761" s="832" t="s">
        <v>2517</v>
      </c>
      <c r="K1761" s="832" t="s">
        <v>2518</v>
      </c>
      <c r="L1761" s="835">
        <v>1891.17</v>
      </c>
      <c r="M1761" s="835">
        <v>3782.34</v>
      </c>
      <c r="N1761" s="832">
        <v>2</v>
      </c>
      <c r="O1761" s="836">
        <v>0.5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17</v>
      </c>
      <c r="B1762" s="832" t="s">
        <v>2428</v>
      </c>
      <c r="C1762" s="832" t="s">
        <v>2434</v>
      </c>
      <c r="D1762" s="833" t="s">
        <v>5256</v>
      </c>
      <c r="E1762" s="834" t="s">
        <v>2465</v>
      </c>
      <c r="F1762" s="832" t="s">
        <v>2429</v>
      </c>
      <c r="G1762" s="832" t="s">
        <v>2515</v>
      </c>
      <c r="H1762" s="832" t="s">
        <v>596</v>
      </c>
      <c r="I1762" s="832" t="s">
        <v>4361</v>
      </c>
      <c r="J1762" s="832" t="s">
        <v>2517</v>
      </c>
      <c r="K1762" s="832" t="s">
        <v>4362</v>
      </c>
      <c r="L1762" s="835">
        <v>1187.3599999999999</v>
      </c>
      <c r="M1762" s="835">
        <v>3562.08</v>
      </c>
      <c r="N1762" s="832">
        <v>3</v>
      </c>
      <c r="O1762" s="836">
        <v>1</v>
      </c>
      <c r="P1762" s="835">
        <v>3562.08</v>
      </c>
      <c r="Q1762" s="837">
        <v>1</v>
      </c>
      <c r="R1762" s="832">
        <v>3</v>
      </c>
      <c r="S1762" s="837">
        <v>1</v>
      </c>
      <c r="T1762" s="836">
        <v>1</v>
      </c>
      <c r="U1762" s="838">
        <v>1</v>
      </c>
    </row>
    <row r="1763" spans="1:21" ht="14.4" customHeight="1" x14ac:dyDescent="0.3">
      <c r="A1763" s="831">
        <v>17</v>
      </c>
      <c r="B1763" s="832" t="s">
        <v>2428</v>
      </c>
      <c r="C1763" s="832" t="s">
        <v>2434</v>
      </c>
      <c r="D1763" s="833" t="s">
        <v>5256</v>
      </c>
      <c r="E1763" s="834" t="s">
        <v>2465</v>
      </c>
      <c r="F1763" s="832" t="s">
        <v>2429</v>
      </c>
      <c r="G1763" s="832" t="s">
        <v>2531</v>
      </c>
      <c r="H1763" s="832" t="s">
        <v>596</v>
      </c>
      <c r="I1763" s="832" t="s">
        <v>2532</v>
      </c>
      <c r="J1763" s="832" t="s">
        <v>727</v>
      </c>
      <c r="K1763" s="832" t="s">
        <v>729</v>
      </c>
      <c r="L1763" s="835">
        <v>18.809999999999999</v>
      </c>
      <c r="M1763" s="835">
        <v>18.809999999999999</v>
      </c>
      <c r="N1763" s="832">
        <v>1</v>
      </c>
      <c r="O1763" s="836">
        <v>0.5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17</v>
      </c>
      <c r="B1764" s="832" t="s">
        <v>2428</v>
      </c>
      <c r="C1764" s="832" t="s">
        <v>2434</v>
      </c>
      <c r="D1764" s="833" t="s">
        <v>5256</v>
      </c>
      <c r="E1764" s="834" t="s">
        <v>2465</v>
      </c>
      <c r="F1764" s="832" t="s">
        <v>2429</v>
      </c>
      <c r="G1764" s="832" t="s">
        <v>2539</v>
      </c>
      <c r="H1764" s="832" t="s">
        <v>596</v>
      </c>
      <c r="I1764" s="832" t="s">
        <v>2540</v>
      </c>
      <c r="J1764" s="832" t="s">
        <v>2541</v>
      </c>
      <c r="K1764" s="832" t="s">
        <v>2542</v>
      </c>
      <c r="L1764" s="835">
        <v>52.87</v>
      </c>
      <c r="M1764" s="835">
        <v>52.87</v>
      </c>
      <c r="N1764" s="832">
        <v>1</v>
      </c>
      <c r="O1764" s="836">
        <v>0.5</v>
      </c>
      <c r="P1764" s="835">
        <v>52.87</v>
      </c>
      <c r="Q1764" s="837">
        <v>1</v>
      </c>
      <c r="R1764" s="832">
        <v>1</v>
      </c>
      <c r="S1764" s="837">
        <v>1</v>
      </c>
      <c r="T1764" s="836">
        <v>0.5</v>
      </c>
      <c r="U1764" s="838">
        <v>1</v>
      </c>
    </row>
    <row r="1765" spans="1:21" ht="14.4" customHeight="1" x14ac:dyDescent="0.3">
      <c r="A1765" s="831">
        <v>17</v>
      </c>
      <c r="B1765" s="832" t="s">
        <v>2428</v>
      </c>
      <c r="C1765" s="832" t="s">
        <v>2434</v>
      </c>
      <c r="D1765" s="833" t="s">
        <v>5256</v>
      </c>
      <c r="E1765" s="834" t="s">
        <v>2465</v>
      </c>
      <c r="F1765" s="832" t="s">
        <v>2429</v>
      </c>
      <c r="G1765" s="832" t="s">
        <v>2557</v>
      </c>
      <c r="H1765" s="832" t="s">
        <v>596</v>
      </c>
      <c r="I1765" s="832" t="s">
        <v>2558</v>
      </c>
      <c r="J1765" s="832" t="s">
        <v>720</v>
      </c>
      <c r="K1765" s="832" t="s">
        <v>2559</v>
      </c>
      <c r="L1765" s="835">
        <v>91.11</v>
      </c>
      <c r="M1765" s="835">
        <v>273.33</v>
      </c>
      <c r="N1765" s="832">
        <v>3</v>
      </c>
      <c r="O1765" s="836">
        <v>0.5</v>
      </c>
      <c r="P1765" s="835">
        <v>273.33</v>
      </c>
      <c r="Q1765" s="837">
        <v>1</v>
      </c>
      <c r="R1765" s="832">
        <v>3</v>
      </c>
      <c r="S1765" s="837">
        <v>1</v>
      </c>
      <c r="T1765" s="836">
        <v>0.5</v>
      </c>
      <c r="U1765" s="838">
        <v>1</v>
      </c>
    </row>
    <row r="1766" spans="1:21" ht="14.4" customHeight="1" x14ac:dyDescent="0.3">
      <c r="A1766" s="831">
        <v>17</v>
      </c>
      <c r="B1766" s="832" t="s">
        <v>2428</v>
      </c>
      <c r="C1766" s="832" t="s">
        <v>2434</v>
      </c>
      <c r="D1766" s="833" t="s">
        <v>5256</v>
      </c>
      <c r="E1766" s="834" t="s">
        <v>2465</v>
      </c>
      <c r="F1766" s="832" t="s">
        <v>2429</v>
      </c>
      <c r="G1766" s="832" t="s">
        <v>2557</v>
      </c>
      <c r="H1766" s="832" t="s">
        <v>596</v>
      </c>
      <c r="I1766" s="832" t="s">
        <v>4363</v>
      </c>
      <c r="J1766" s="832" t="s">
        <v>720</v>
      </c>
      <c r="K1766" s="832" t="s">
        <v>3240</v>
      </c>
      <c r="L1766" s="835">
        <v>182.22</v>
      </c>
      <c r="M1766" s="835">
        <v>182.22</v>
      </c>
      <c r="N1766" s="832">
        <v>1</v>
      </c>
      <c r="O1766" s="836">
        <v>0.5</v>
      </c>
      <c r="P1766" s="835">
        <v>182.22</v>
      </c>
      <c r="Q1766" s="837">
        <v>1</v>
      </c>
      <c r="R1766" s="832">
        <v>1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17</v>
      </c>
      <c r="B1767" s="832" t="s">
        <v>2428</v>
      </c>
      <c r="C1767" s="832" t="s">
        <v>2434</v>
      </c>
      <c r="D1767" s="833" t="s">
        <v>5256</v>
      </c>
      <c r="E1767" s="834" t="s">
        <v>2465</v>
      </c>
      <c r="F1767" s="832" t="s">
        <v>2429</v>
      </c>
      <c r="G1767" s="832" t="s">
        <v>2568</v>
      </c>
      <c r="H1767" s="832" t="s">
        <v>649</v>
      </c>
      <c r="I1767" s="832" t="s">
        <v>2127</v>
      </c>
      <c r="J1767" s="832" t="s">
        <v>2128</v>
      </c>
      <c r="K1767" s="832" t="s">
        <v>2129</v>
      </c>
      <c r="L1767" s="835">
        <v>561.76</v>
      </c>
      <c r="M1767" s="835">
        <v>3370.56</v>
      </c>
      <c r="N1767" s="832">
        <v>6</v>
      </c>
      <c r="O1767" s="836">
        <v>0.5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17</v>
      </c>
      <c r="B1768" s="832" t="s">
        <v>2428</v>
      </c>
      <c r="C1768" s="832" t="s">
        <v>2434</v>
      </c>
      <c r="D1768" s="833" t="s">
        <v>5256</v>
      </c>
      <c r="E1768" s="834" t="s">
        <v>2465</v>
      </c>
      <c r="F1768" s="832" t="s">
        <v>2429</v>
      </c>
      <c r="G1768" s="832" t="s">
        <v>2569</v>
      </c>
      <c r="H1768" s="832" t="s">
        <v>596</v>
      </c>
      <c r="I1768" s="832" t="s">
        <v>2570</v>
      </c>
      <c r="J1768" s="832" t="s">
        <v>2571</v>
      </c>
      <c r="K1768" s="832" t="s">
        <v>2572</v>
      </c>
      <c r="L1768" s="835">
        <v>40.25</v>
      </c>
      <c r="M1768" s="835">
        <v>523.25</v>
      </c>
      <c r="N1768" s="832">
        <v>13</v>
      </c>
      <c r="O1768" s="836">
        <v>6</v>
      </c>
      <c r="P1768" s="835">
        <v>120.75</v>
      </c>
      <c r="Q1768" s="837">
        <v>0.23076923076923078</v>
      </c>
      <c r="R1768" s="832">
        <v>3</v>
      </c>
      <c r="S1768" s="837">
        <v>0.23076923076923078</v>
      </c>
      <c r="T1768" s="836">
        <v>1.5</v>
      </c>
      <c r="U1768" s="838">
        <v>0.25</v>
      </c>
    </row>
    <row r="1769" spans="1:21" ht="14.4" customHeight="1" x14ac:dyDescent="0.3">
      <c r="A1769" s="831">
        <v>17</v>
      </c>
      <c r="B1769" s="832" t="s">
        <v>2428</v>
      </c>
      <c r="C1769" s="832" t="s">
        <v>2434</v>
      </c>
      <c r="D1769" s="833" t="s">
        <v>5256</v>
      </c>
      <c r="E1769" s="834" t="s">
        <v>2465</v>
      </c>
      <c r="F1769" s="832" t="s">
        <v>2429</v>
      </c>
      <c r="G1769" s="832" t="s">
        <v>2569</v>
      </c>
      <c r="H1769" s="832" t="s">
        <v>596</v>
      </c>
      <c r="I1769" s="832" t="s">
        <v>4125</v>
      </c>
      <c r="J1769" s="832" t="s">
        <v>2571</v>
      </c>
      <c r="K1769" s="832" t="s">
        <v>4126</v>
      </c>
      <c r="L1769" s="835">
        <v>20.13</v>
      </c>
      <c r="M1769" s="835">
        <v>100.65</v>
      </c>
      <c r="N1769" s="832">
        <v>5</v>
      </c>
      <c r="O1769" s="836">
        <v>1</v>
      </c>
      <c r="P1769" s="835"/>
      <c r="Q1769" s="837">
        <v>0</v>
      </c>
      <c r="R1769" s="832"/>
      <c r="S1769" s="837">
        <v>0</v>
      </c>
      <c r="T1769" s="836"/>
      <c r="U1769" s="838">
        <v>0</v>
      </c>
    </row>
    <row r="1770" spans="1:21" ht="14.4" customHeight="1" x14ac:dyDescent="0.3">
      <c r="A1770" s="831">
        <v>17</v>
      </c>
      <c r="B1770" s="832" t="s">
        <v>2428</v>
      </c>
      <c r="C1770" s="832" t="s">
        <v>2434</v>
      </c>
      <c r="D1770" s="833" t="s">
        <v>5256</v>
      </c>
      <c r="E1770" s="834" t="s">
        <v>2465</v>
      </c>
      <c r="F1770" s="832" t="s">
        <v>2429</v>
      </c>
      <c r="G1770" s="832" t="s">
        <v>2573</v>
      </c>
      <c r="H1770" s="832" t="s">
        <v>596</v>
      </c>
      <c r="I1770" s="832" t="s">
        <v>2953</v>
      </c>
      <c r="J1770" s="832" t="s">
        <v>2578</v>
      </c>
      <c r="K1770" s="832" t="s">
        <v>2954</v>
      </c>
      <c r="L1770" s="835">
        <v>246.39</v>
      </c>
      <c r="M1770" s="835">
        <v>739.17</v>
      </c>
      <c r="N1770" s="832">
        <v>3</v>
      </c>
      <c r="O1770" s="836">
        <v>0.5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17</v>
      </c>
      <c r="B1771" s="832" t="s">
        <v>2428</v>
      </c>
      <c r="C1771" s="832" t="s">
        <v>2434</v>
      </c>
      <c r="D1771" s="833" t="s">
        <v>5256</v>
      </c>
      <c r="E1771" s="834" t="s">
        <v>2465</v>
      </c>
      <c r="F1771" s="832" t="s">
        <v>2429</v>
      </c>
      <c r="G1771" s="832" t="s">
        <v>2573</v>
      </c>
      <c r="H1771" s="832" t="s">
        <v>649</v>
      </c>
      <c r="I1771" s="832" t="s">
        <v>2223</v>
      </c>
      <c r="J1771" s="832" t="s">
        <v>2224</v>
      </c>
      <c r="K1771" s="832" t="s">
        <v>2225</v>
      </c>
      <c r="L1771" s="835">
        <v>123.2</v>
      </c>
      <c r="M1771" s="835">
        <v>246.4</v>
      </c>
      <c r="N1771" s="832">
        <v>2</v>
      </c>
      <c r="O1771" s="836">
        <v>2</v>
      </c>
      <c r="P1771" s="835">
        <v>123.2</v>
      </c>
      <c r="Q1771" s="837">
        <v>0.5</v>
      </c>
      <c r="R1771" s="832">
        <v>1</v>
      </c>
      <c r="S1771" s="837">
        <v>0.5</v>
      </c>
      <c r="T1771" s="836">
        <v>1</v>
      </c>
      <c r="U1771" s="838">
        <v>0.5</v>
      </c>
    </row>
    <row r="1772" spans="1:21" ht="14.4" customHeight="1" x14ac:dyDescent="0.3">
      <c r="A1772" s="831">
        <v>17</v>
      </c>
      <c r="B1772" s="832" t="s">
        <v>2428</v>
      </c>
      <c r="C1772" s="832" t="s">
        <v>2434</v>
      </c>
      <c r="D1772" s="833" t="s">
        <v>5256</v>
      </c>
      <c r="E1772" s="834" t="s">
        <v>2465</v>
      </c>
      <c r="F1772" s="832" t="s">
        <v>2429</v>
      </c>
      <c r="G1772" s="832" t="s">
        <v>2573</v>
      </c>
      <c r="H1772" s="832" t="s">
        <v>596</v>
      </c>
      <c r="I1772" s="832" t="s">
        <v>2574</v>
      </c>
      <c r="J1772" s="832" t="s">
        <v>2224</v>
      </c>
      <c r="K1772" s="832" t="s">
        <v>2232</v>
      </c>
      <c r="L1772" s="835">
        <v>395.98</v>
      </c>
      <c r="M1772" s="835">
        <v>1583.92</v>
      </c>
      <c r="N1772" s="832">
        <v>4</v>
      </c>
      <c r="O1772" s="836">
        <v>1.5</v>
      </c>
      <c r="P1772" s="835">
        <v>395.98</v>
      </c>
      <c r="Q1772" s="837">
        <v>0.25</v>
      </c>
      <c r="R1772" s="832">
        <v>1</v>
      </c>
      <c r="S1772" s="837">
        <v>0.25</v>
      </c>
      <c r="T1772" s="836">
        <v>0.5</v>
      </c>
      <c r="U1772" s="838">
        <v>0.33333333333333331</v>
      </c>
    </row>
    <row r="1773" spans="1:21" ht="14.4" customHeight="1" x14ac:dyDescent="0.3">
      <c r="A1773" s="831">
        <v>17</v>
      </c>
      <c r="B1773" s="832" t="s">
        <v>2428</v>
      </c>
      <c r="C1773" s="832" t="s">
        <v>2434</v>
      </c>
      <c r="D1773" s="833" t="s">
        <v>5256</v>
      </c>
      <c r="E1773" s="834" t="s">
        <v>2465</v>
      </c>
      <c r="F1773" s="832" t="s">
        <v>2429</v>
      </c>
      <c r="G1773" s="832" t="s">
        <v>2573</v>
      </c>
      <c r="H1773" s="832" t="s">
        <v>596</v>
      </c>
      <c r="I1773" s="832" t="s">
        <v>2575</v>
      </c>
      <c r="J1773" s="832" t="s">
        <v>2576</v>
      </c>
      <c r="K1773" s="832" t="s">
        <v>697</v>
      </c>
      <c r="L1773" s="835">
        <v>132</v>
      </c>
      <c r="M1773" s="835">
        <v>6468</v>
      </c>
      <c r="N1773" s="832">
        <v>49</v>
      </c>
      <c r="O1773" s="836">
        <v>10.5</v>
      </c>
      <c r="P1773" s="835">
        <v>3960</v>
      </c>
      <c r="Q1773" s="837">
        <v>0.61224489795918369</v>
      </c>
      <c r="R1773" s="832">
        <v>30</v>
      </c>
      <c r="S1773" s="837">
        <v>0.61224489795918369</v>
      </c>
      <c r="T1773" s="836">
        <v>6</v>
      </c>
      <c r="U1773" s="838">
        <v>0.5714285714285714</v>
      </c>
    </row>
    <row r="1774" spans="1:21" ht="14.4" customHeight="1" x14ac:dyDescent="0.3">
      <c r="A1774" s="831">
        <v>17</v>
      </c>
      <c r="B1774" s="832" t="s">
        <v>2428</v>
      </c>
      <c r="C1774" s="832" t="s">
        <v>2434</v>
      </c>
      <c r="D1774" s="833" t="s">
        <v>5256</v>
      </c>
      <c r="E1774" s="834" t="s">
        <v>2465</v>
      </c>
      <c r="F1774" s="832" t="s">
        <v>2429</v>
      </c>
      <c r="G1774" s="832" t="s">
        <v>2573</v>
      </c>
      <c r="H1774" s="832" t="s">
        <v>596</v>
      </c>
      <c r="I1774" s="832" t="s">
        <v>2577</v>
      </c>
      <c r="J1774" s="832" t="s">
        <v>2578</v>
      </c>
      <c r="K1774" s="832" t="s">
        <v>2579</v>
      </c>
      <c r="L1774" s="835">
        <v>123.2</v>
      </c>
      <c r="M1774" s="835">
        <v>2587.2000000000007</v>
      </c>
      <c r="N1774" s="832">
        <v>21</v>
      </c>
      <c r="O1774" s="836">
        <v>5</v>
      </c>
      <c r="P1774" s="835">
        <v>1848.0000000000005</v>
      </c>
      <c r="Q1774" s="837">
        <v>0.7142857142857143</v>
      </c>
      <c r="R1774" s="832">
        <v>15</v>
      </c>
      <c r="S1774" s="837">
        <v>0.7142857142857143</v>
      </c>
      <c r="T1774" s="836">
        <v>4</v>
      </c>
      <c r="U1774" s="838">
        <v>0.8</v>
      </c>
    </row>
    <row r="1775" spans="1:21" ht="14.4" customHeight="1" x14ac:dyDescent="0.3">
      <c r="A1775" s="831">
        <v>17</v>
      </c>
      <c r="B1775" s="832" t="s">
        <v>2428</v>
      </c>
      <c r="C1775" s="832" t="s">
        <v>2434</v>
      </c>
      <c r="D1775" s="833" t="s">
        <v>5256</v>
      </c>
      <c r="E1775" s="834" t="s">
        <v>2465</v>
      </c>
      <c r="F1775" s="832" t="s">
        <v>2429</v>
      </c>
      <c r="G1775" s="832" t="s">
        <v>2573</v>
      </c>
      <c r="H1775" s="832" t="s">
        <v>649</v>
      </c>
      <c r="I1775" s="832" t="s">
        <v>2322</v>
      </c>
      <c r="J1775" s="832" t="s">
        <v>2224</v>
      </c>
      <c r="K1775" s="832" t="s">
        <v>2323</v>
      </c>
      <c r="L1775" s="835">
        <v>431.18</v>
      </c>
      <c r="M1775" s="835">
        <v>862.36</v>
      </c>
      <c r="N1775" s="832">
        <v>2</v>
      </c>
      <c r="O1775" s="836">
        <v>0.5</v>
      </c>
      <c r="P1775" s="835">
        <v>862.36</v>
      </c>
      <c r="Q1775" s="837">
        <v>1</v>
      </c>
      <c r="R1775" s="832">
        <v>2</v>
      </c>
      <c r="S1775" s="837">
        <v>1</v>
      </c>
      <c r="T1775" s="836">
        <v>0.5</v>
      </c>
      <c r="U1775" s="838">
        <v>1</v>
      </c>
    </row>
    <row r="1776" spans="1:21" ht="14.4" customHeight="1" x14ac:dyDescent="0.3">
      <c r="A1776" s="831">
        <v>17</v>
      </c>
      <c r="B1776" s="832" t="s">
        <v>2428</v>
      </c>
      <c r="C1776" s="832" t="s">
        <v>2434</v>
      </c>
      <c r="D1776" s="833" t="s">
        <v>5256</v>
      </c>
      <c r="E1776" s="834" t="s">
        <v>2465</v>
      </c>
      <c r="F1776" s="832" t="s">
        <v>2429</v>
      </c>
      <c r="G1776" s="832" t="s">
        <v>2573</v>
      </c>
      <c r="H1776" s="832" t="s">
        <v>649</v>
      </c>
      <c r="I1776" s="832" t="s">
        <v>3336</v>
      </c>
      <c r="J1776" s="832" t="s">
        <v>2224</v>
      </c>
      <c r="K1776" s="832" t="s">
        <v>3328</v>
      </c>
      <c r="L1776" s="835">
        <v>246.39</v>
      </c>
      <c r="M1776" s="835">
        <v>492.78</v>
      </c>
      <c r="N1776" s="832">
        <v>2</v>
      </c>
      <c r="O1776" s="836">
        <v>1</v>
      </c>
      <c r="P1776" s="835">
        <v>246.39</v>
      </c>
      <c r="Q1776" s="837">
        <v>0.5</v>
      </c>
      <c r="R1776" s="832">
        <v>1</v>
      </c>
      <c r="S1776" s="837">
        <v>0.5</v>
      </c>
      <c r="T1776" s="836">
        <v>0.5</v>
      </c>
      <c r="U1776" s="838">
        <v>0.5</v>
      </c>
    </row>
    <row r="1777" spans="1:21" ht="14.4" customHeight="1" x14ac:dyDescent="0.3">
      <c r="A1777" s="831">
        <v>17</v>
      </c>
      <c r="B1777" s="832" t="s">
        <v>2428</v>
      </c>
      <c r="C1777" s="832" t="s">
        <v>2434</v>
      </c>
      <c r="D1777" s="833" t="s">
        <v>5256</v>
      </c>
      <c r="E1777" s="834" t="s">
        <v>2465</v>
      </c>
      <c r="F1777" s="832" t="s">
        <v>2429</v>
      </c>
      <c r="G1777" s="832" t="s">
        <v>2573</v>
      </c>
      <c r="H1777" s="832" t="s">
        <v>649</v>
      </c>
      <c r="I1777" s="832" t="s">
        <v>2324</v>
      </c>
      <c r="J1777" s="832" t="s">
        <v>2224</v>
      </c>
      <c r="K1777" s="832" t="s">
        <v>1942</v>
      </c>
      <c r="L1777" s="835">
        <v>246.39</v>
      </c>
      <c r="M1777" s="835">
        <v>246.39</v>
      </c>
      <c r="N1777" s="832">
        <v>1</v>
      </c>
      <c r="O1777" s="836">
        <v>1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17</v>
      </c>
      <c r="B1778" s="832" t="s">
        <v>2428</v>
      </c>
      <c r="C1778" s="832" t="s">
        <v>2434</v>
      </c>
      <c r="D1778" s="833" t="s">
        <v>5256</v>
      </c>
      <c r="E1778" s="834" t="s">
        <v>2465</v>
      </c>
      <c r="F1778" s="832" t="s">
        <v>2429</v>
      </c>
      <c r="G1778" s="832" t="s">
        <v>2573</v>
      </c>
      <c r="H1778" s="832" t="s">
        <v>596</v>
      </c>
      <c r="I1778" s="832" t="s">
        <v>4364</v>
      </c>
      <c r="J1778" s="832" t="s">
        <v>4365</v>
      </c>
      <c r="K1778" s="832" t="s">
        <v>2579</v>
      </c>
      <c r="L1778" s="835">
        <v>123.2</v>
      </c>
      <c r="M1778" s="835">
        <v>739.2</v>
      </c>
      <c r="N1778" s="832">
        <v>6</v>
      </c>
      <c r="O1778" s="836">
        <v>0.5</v>
      </c>
      <c r="P1778" s="835"/>
      <c r="Q1778" s="837">
        <v>0</v>
      </c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17</v>
      </c>
      <c r="B1779" s="832" t="s">
        <v>2428</v>
      </c>
      <c r="C1779" s="832" t="s">
        <v>2434</v>
      </c>
      <c r="D1779" s="833" t="s">
        <v>5256</v>
      </c>
      <c r="E1779" s="834" t="s">
        <v>2465</v>
      </c>
      <c r="F1779" s="832" t="s">
        <v>2429</v>
      </c>
      <c r="G1779" s="832" t="s">
        <v>3873</v>
      </c>
      <c r="H1779" s="832" t="s">
        <v>596</v>
      </c>
      <c r="I1779" s="832" t="s">
        <v>3874</v>
      </c>
      <c r="J1779" s="832" t="s">
        <v>3875</v>
      </c>
      <c r="K1779" s="832" t="s">
        <v>3876</v>
      </c>
      <c r="L1779" s="835">
        <v>207.32</v>
      </c>
      <c r="M1779" s="835">
        <v>621.96</v>
      </c>
      <c r="N1779" s="832">
        <v>3</v>
      </c>
      <c r="O1779" s="836">
        <v>2.5</v>
      </c>
      <c r="P1779" s="835">
        <v>414.64</v>
      </c>
      <c r="Q1779" s="837">
        <v>0.66666666666666663</v>
      </c>
      <c r="R1779" s="832">
        <v>2</v>
      </c>
      <c r="S1779" s="837">
        <v>0.66666666666666663</v>
      </c>
      <c r="T1779" s="836">
        <v>1.5</v>
      </c>
      <c r="U1779" s="838">
        <v>0.6</v>
      </c>
    </row>
    <row r="1780" spans="1:21" ht="14.4" customHeight="1" x14ac:dyDescent="0.3">
      <c r="A1780" s="831">
        <v>17</v>
      </c>
      <c r="B1780" s="832" t="s">
        <v>2428</v>
      </c>
      <c r="C1780" s="832" t="s">
        <v>2434</v>
      </c>
      <c r="D1780" s="833" t="s">
        <v>5256</v>
      </c>
      <c r="E1780" s="834" t="s">
        <v>2465</v>
      </c>
      <c r="F1780" s="832" t="s">
        <v>2429</v>
      </c>
      <c r="G1780" s="832" t="s">
        <v>2586</v>
      </c>
      <c r="H1780" s="832" t="s">
        <v>649</v>
      </c>
      <c r="I1780" s="832" t="s">
        <v>2587</v>
      </c>
      <c r="J1780" s="832" t="s">
        <v>1546</v>
      </c>
      <c r="K1780" s="832" t="s">
        <v>2588</v>
      </c>
      <c r="L1780" s="835">
        <v>556.04</v>
      </c>
      <c r="M1780" s="835">
        <v>556.04</v>
      </c>
      <c r="N1780" s="832">
        <v>1</v>
      </c>
      <c r="O1780" s="836">
        <v>1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17</v>
      </c>
      <c r="B1781" s="832" t="s">
        <v>2428</v>
      </c>
      <c r="C1781" s="832" t="s">
        <v>2434</v>
      </c>
      <c r="D1781" s="833" t="s">
        <v>5256</v>
      </c>
      <c r="E1781" s="834" t="s">
        <v>2465</v>
      </c>
      <c r="F1781" s="832" t="s">
        <v>2429</v>
      </c>
      <c r="G1781" s="832" t="s">
        <v>2589</v>
      </c>
      <c r="H1781" s="832" t="s">
        <v>596</v>
      </c>
      <c r="I1781" s="832" t="s">
        <v>3215</v>
      </c>
      <c r="J1781" s="832" t="s">
        <v>3216</v>
      </c>
      <c r="K1781" s="832" t="s">
        <v>1936</v>
      </c>
      <c r="L1781" s="835">
        <v>42.51</v>
      </c>
      <c r="M1781" s="835">
        <v>170.04</v>
      </c>
      <c r="N1781" s="832">
        <v>4</v>
      </c>
      <c r="O1781" s="836">
        <v>2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17</v>
      </c>
      <c r="B1782" s="832" t="s">
        <v>2428</v>
      </c>
      <c r="C1782" s="832" t="s">
        <v>2434</v>
      </c>
      <c r="D1782" s="833" t="s">
        <v>5256</v>
      </c>
      <c r="E1782" s="834" t="s">
        <v>2465</v>
      </c>
      <c r="F1782" s="832" t="s">
        <v>2429</v>
      </c>
      <c r="G1782" s="832" t="s">
        <v>2593</v>
      </c>
      <c r="H1782" s="832" t="s">
        <v>596</v>
      </c>
      <c r="I1782" s="832" t="s">
        <v>2597</v>
      </c>
      <c r="J1782" s="832" t="s">
        <v>2595</v>
      </c>
      <c r="K1782" s="832" t="s">
        <v>2598</v>
      </c>
      <c r="L1782" s="835">
        <v>113.16</v>
      </c>
      <c r="M1782" s="835">
        <v>2602.6799999999998</v>
      </c>
      <c r="N1782" s="832">
        <v>23</v>
      </c>
      <c r="O1782" s="836">
        <v>9.5</v>
      </c>
      <c r="P1782" s="835">
        <v>2150.04</v>
      </c>
      <c r="Q1782" s="837">
        <v>0.82608695652173914</v>
      </c>
      <c r="R1782" s="832">
        <v>19</v>
      </c>
      <c r="S1782" s="837">
        <v>0.82608695652173914</v>
      </c>
      <c r="T1782" s="836">
        <v>7</v>
      </c>
      <c r="U1782" s="838">
        <v>0.73684210526315785</v>
      </c>
    </row>
    <row r="1783" spans="1:21" ht="14.4" customHeight="1" x14ac:dyDescent="0.3">
      <c r="A1783" s="831">
        <v>17</v>
      </c>
      <c r="B1783" s="832" t="s">
        <v>2428</v>
      </c>
      <c r="C1783" s="832" t="s">
        <v>2434</v>
      </c>
      <c r="D1783" s="833" t="s">
        <v>5256</v>
      </c>
      <c r="E1783" s="834" t="s">
        <v>2465</v>
      </c>
      <c r="F1783" s="832" t="s">
        <v>2429</v>
      </c>
      <c r="G1783" s="832" t="s">
        <v>2593</v>
      </c>
      <c r="H1783" s="832" t="s">
        <v>596</v>
      </c>
      <c r="I1783" s="832" t="s">
        <v>2977</v>
      </c>
      <c r="J1783" s="832" t="s">
        <v>2595</v>
      </c>
      <c r="K1783" s="832" t="s">
        <v>2978</v>
      </c>
      <c r="L1783" s="835">
        <v>169.73</v>
      </c>
      <c r="M1783" s="835">
        <v>848.64999999999986</v>
      </c>
      <c r="N1783" s="832">
        <v>5</v>
      </c>
      <c r="O1783" s="836">
        <v>3.5</v>
      </c>
      <c r="P1783" s="835">
        <v>509.18999999999994</v>
      </c>
      <c r="Q1783" s="837">
        <v>0.6</v>
      </c>
      <c r="R1783" s="832">
        <v>3</v>
      </c>
      <c r="S1783" s="837">
        <v>0.6</v>
      </c>
      <c r="T1783" s="836">
        <v>2.5</v>
      </c>
      <c r="U1783" s="838">
        <v>0.7142857142857143</v>
      </c>
    </row>
    <row r="1784" spans="1:21" ht="14.4" customHeight="1" x14ac:dyDescent="0.3">
      <c r="A1784" s="831">
        <v>17</v>
      </c>
      <c r="B1784" s="832" t="s">
        <v>2428</v>
      </c>
      <c r="C1784" s="832" t="s">
        <v>2434</v>
      </c>
      <c r="D1784" s="833" t="s">
        <v>5256</v>
      </c>
      <c r="E1784" s="834" t="s">
        <v>2465</v>
      </c>
      <c r="F1784" s="832" t="s">
        <v>2429</v>
      </c>
      <c r="G1784" s="832" t="s">
        <v>2593</v>
      </c>
      <c r="H1784" s="832" t="s">
        <v>596</v>
      </c>
      <c r="I1784" s="832" t="s">
        <v>2599</v>
      </c>
      <c r="J1784" s="832" t="s">
        <v>2595</v>
      </c>
      <c r="K1784" s="832" t="s">
        <v>2600</v>
      </c>
      <c r="L1784" s="835">
        <v>339.47</v>
      </c>
      <c r="M1784" s="835">
        <v>23423.43</v>
      </c>
      <c r="N1784" s="832">
        <v>69</v>
      </c>
      <c r="O1784" s="836">
        <v>19.5</v>
      </c>
      <c r="P1784" s="835">
        <v>10863.04</v>
      </c>
      <c r="Q1784" s="837">
        <v>0.46376811594202899</v>
      </c>
      <c r="R1784" s="832">
        <v>32</v>
      </c>
      <c r="S1784" s="837">
        <v>0.46376811594202899</v>
      </c>
      <c r="T1784" s="836">
        <v>8.5</v>
      </c>
      <c r="U1784" s="838">
        <v>0.4358974358974359</v>
      </c>
    </row>
    <row r="1785" spans="1:21" ht="14.4" customHeight="1" x14ac:dyDescent="0.3">
      <c r="A1785" s="831">
        <v>17</v>
      </c>
      <c r="B1785" s="832" t="s">
        <v>2428</v>
      </c>
      <c r="C1785" s="832" t="s">
        <v>2434</v>
      </c>
      <c r="D1785" s="833" t="s">
        <v>5256</v>
      </c>
      <c r="E1785" s="834" t="s">
        <v>2465</v>
      </c>
      <c r="F1785" s="832" t="s">
        <v>2429</v>
      </c>
      <c r="G1785" s="832" t="s">
        <v>2593</v>
      </c>
      <c r="H1785" s="832" t="s">
        <v>596</v>
      </c>
      <c r="I1785" s="832" t="s">
        <v>2979</v>
      </c>
      <c r="J1785" s="832" t="s">
        <v>2595</v>
      </c>
      <c r="K1785" s="832" t="s">
        <v>2980</v>
      </c>
      <c r="L1785" s="835">
        <v>226.31</v>
      </c>
      <c r="M1785" s="835">
        <v>678.93000000000006</v>
      </c>
      <c r="N1785" s="832">
        <v>3</v>
      </c>
      <c r="O1785" s="836">
        <v>1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17</v>
      </c>
      <c r="B1786" s="832" t="s">
        <v>2428</v>
      </c>
      <c r="C1786" s="832" t="s">
        <v>2434</v>
      </c>
      <c r="D1786" s="833" t="s">
        <v>5256</v>
      </c>
      <c r="E1786" s="834" t="s">
        <v>2465</v>
      </c>
      <c r="F1786" s="832" t="s">
        <v>2429</v>
      </c>
      <c r="G1786" s="832" t="s">
        <v>2593</v>
      </c>
      <c r="H1786" s="832" t="s">
        <v>596</v>
      </c>
      <c r="I1786" s="832" t="s">
        <v>2601</v>
      </c>
      <c r="J1786" s="832" t="s">
        <v>2602</v>
      </c>
      <c r="K1786" s="832" t="s">
        <v>2603</v>
      </c>
      <c r="L1786" s="835">
        <v>763.63</v>
      </c>
      <c r="M1786" s="835">
        <v>4581.78</v>
      </c>
      <c r="N1786" s="832">
        <v>6</v>
      </c>
      <c r="O1786" s="836">
        <v>0.5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17</v>
      </c>
      <c r="B1787" s="832" t="s">
        <v>2428</v>
      </c>
      <c r="C1787" s="832" t="s">
        <v>2434</v>
      </c>
      <c r="D1787" s="833" t="s">
        <v>5256</v>
      </c>
      <c r="E1787" s="834" t="s">
        <v>2465</v>
      </c>
      <c r="F1787" s="832" t="s">
        <v>2429</v>
      </c>
      <c r="G1787" s="832" t="s">
        <v>2593</v>
      </c>
      <c r="H1787" s="832" t="s">
        <v>596</v>
      </c>
      <c r="I1787" s="832" t="s">
        <v>4366</v>
      </c>
      <c r="J1787" s="832" t="s">
        <v>2602</v>
      </c>
      <c r="K1787" s="832" t="s">
        <v>4367</v>
      </c>
      <c r="L1787" s="835">
        <v>452.61</v>
      </c>
      <c r="M1787" s="835">
        <v>1810.44</v>
      </c>
      <c r="N1787" s="832">
        <v>4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17</v>
      </c>
      <c r="B1788" s="832" t="s">
        <v>2428</v>
      </c>
      <c r="C1788" s="832" t="s">
        <v>2434</v>
      </c>
      <c r="D1788" s="833" t="s">
        <v>5256</v>
      </c>
      <c r="E1788" s="834" t="s">
        <v>2465</v>
      </c>
      <c r="F1788" s="832" t="s">
        <v>2429</v>
      </c>
      <c r="G1788" s="832" t="s">
        <v>2593</v>
      </c>
      <c r="H1788" s="832" t="s">
        <v>649</v>
      </c>
      <c r="I1788" s="832" t="s">
        <v>4171</v>
      </c>
      <c r="J1788" s="832" t="s">
        <v>3980</v>
      </c>
      <c r="K1788" s="832" t="s">
        <v>2603</v>
      </c>
      <c r="L1788" s="835">
        <v>763.63</v>
      </c>
      <c r="M1788" s="835">
        <v>4581.78</v>
      </c>
      <c r="N1788" s="832">
        <v>6</v>
      </c>
      <c r="O1788" s="836">
        <v>1.5</v>
      </c>
      <c r="P1788" s="835">
        <v>4581.78</v>
      </c>
      <c r="Q1788" s="837">
        <v>1</v>
      </c>
      <c r="R1788" s="832">
        <v>6</v>
      </c>
      <c r="S1788" s="837">
        <v>1</v>
      </c>
      <c r="T1788" s="836">
        <v>1.5</v>
      </c>
      <c r="U1788" s="838">
        <v>1</v>
      </c>
    </row>
    <row r="1789" spans="1:21" ht="14.4" customHeight="1" x14ac:dyDescent="0.3">
      <c r="A1789" s="831">
        <v>17</v>
      </c>
      <c r="B1789" s="832" t="s">
        <v>2428</v>
      </c>
      <c r="C1789" s="832" t="s">
        <v>2434</v>
      </c>
      <c r="D1789" s="833" t="s">
        <v>5256</v>
      </c>
      <c r="E1789" s="834" t="s">
        <v>2465</v>
      </c>
      <c r="F1789" s="832" t="s">
        <v>2429</v>
      </c>
      <c r="G1789" s="832" t="s">
        <v>2593</v>
      </c>
      <c r="H1789" s="832" t="s">
        <v>596</v>
      </c>
      <c r="I1789" s="832" t="s">
        <v>4368</v>
      </c>
      <c r="J1789" s="832" t="s">
        <v>2602</v>
      </c>
      <c r="K1789" s="832" t="s">
        <v>4369</v>
      </c>
      <c r="L1789" s="835">
        <v>339.47</v>
      </c>
      <c r="M1789" s="835">
        <v>1357.88</v>
      </c>
      <c r="N1789" s="832">
        <v>4</v>
      </c>
      <c r="O1789" s="836">
        <v>1.5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17</v>
      </c>
      <c r="B1790" s="832" t="s">
        <v>2428</v>
      </c>
      <c r="C1790" s="832" t="s">
        <v>2434</v>
      </c>
      <c r="D1790" s="833" t="s">
        <v>5256</v>
      </c>
      <c r="E1790" s="834" t="s">
        <v>2465</v>
      </c>
      <c r="F1790" s="832" t="s">
        <v>2429</v>
      </c>
      <c r="G1790" s="832" t="s">
        <v>4370</v>
      </c>
      <c r="H1790" s="832" t="s">
        <v>649</v>
      </c>
      <c r="I1790" s="832" t="s">
        <v>1901</v>
      </c>
      <c r="J1790" s="832" t="s">
        <v>1902</v>
      </c>
      <c r="K1790" s="832" t="s">
        <v>1903</v>
      </c>
      <c r="L1790" s="835">
        <v>20.83</v>
      </c>
      <c r="M1790" s="835">
        <v>124.97999999999999</v>
      </c>
      <c r="N1790" s="832">
        <v>6</v>
      </c>
      <c r="O1790" s="836">
        <v>0.5</v>
      </c>
      <c r="P1790" s="835">
        <v>124.97999999999999</v>
      </c>
      <c r="Q1790" s="837">
        <v>1</v>
      </c>
      <c r="R1790" s="832">
        <v>6</v>
      </c>
      <c r="S1790" s="837">
        <v>1</v>
      </c>
      <c r="T1790" s="836">
        <v>0.5</v>
      </c>
      <c r="U1790" s="838">
        <v>1</v>
      </c>
    </row>
    <row r="1791" spans="1:21" ht="14.4" customHeight="1" x14ac:dyDescent="0.3">
      <c r="A1791" s="831">
        <v>17</v>
      </c>
      <c r="B1791" s="832" t="s">
        <v>2428</v>
      </c>
      <c r="C1791" s="832" t="s">
        <v>2434</v>
      </c>
      <c r="D1791" s="833" t="s">
        <v>5256</v>
      </c>
      <c r="E1791" s="834" t="s">
        <v>2465</v>
      </c>
      <c r="F1791" s="832" t="s">
        <v>2429</v>
      </c>
      <c r="G1791" s="832" t="s">
        <v>4371</v>
      </c>
      <c r="H1791" s="832" t="s">
        <v>596</v>
      </c>
      <c r="I1791" s="832" t="s">
        <v>4372</v>
      </c>
      <c r="J1791" s="832" t="s">
        <v>4373</v>
      </c>
      <c r="K1791" s="832" t="s">
        <v>4374</v>
      </c>
      <c r="L1791" s="835">
        <v>50.64</v>
      </c>
      <c r="M1791" s="835">
        <v>151.92000000000002</v>
      </c>
      <c r="N1791" s="832">
        <v>3</v>
      </c>
      <c r="O1791" s="836">
        <v>0.5</v>
      </c>
      <c r="P1791" s="835">
        <v>151.92000000000002</v>
      </c>
      <c r="Q1791" s="837">
        <v>1</v>
      </c>
      <c r="R1791" s="832">
        <v>3</v>
      </c>
      <c r="S1791" s="837">
        <v>1</v>
      </c>
      <c r="T1791" s="836">
        <v>0.5</v>
      </c>
      <c r="U1791" s="838">
        <v>1</v>
      </c>
    </row>
    <row r="1792" spans="1:21" ht="14.4" customHeight="1" x14ac:dyDescent="0.3">
      <c r="A1792" s="831">
        <v>17</v>
      </c>
      <c r="B1792" s="832" t="s">
        <v>2428</v>
      </c>
      <c r="C1792" s="832" t="s">
        <v>2434</v>
      </c>
      <c r="D1792" s="833" t="s">
        <v>5256</v>
      </c>
      <c r="E1792" s="834" t="s">
        <v>2465</v>
      </c>
      <c r="F1792" s="832" t="s">
        <v>2429</v>
      </c>
      <c r="G1792" s="832" t="s">
        <v>4371</v>
      </c>
      <c r="H1792" s="832" t="s">
        <v>596</v>
      </c>
      <c r="I1792" s="832" t="s">
        <v>4375</v>
      </c>
      <c r="J1792" s="832" t="s">
        <v>4376</v>
      </c>
      <c r="K1792" s="832" t="s">
        <v>4374</v>
      </c>
      <c r="L1792" s="835">
        <v>50.64</v>
      </c>
      <c r="M1792" s="835">
        <v>50.64</v>
      </c>
      <c r="N1792" s="832">
        <v>1</v>
      </c>
      <c r="O1792" s="836">
        <v>0.5</v>
      </c>
      <c r="P1792" s="835">
        <v>50.64</v>
      </c>
      <c r="Q1792" s="837">
        <v>1</v>
      </c>
      <c r="R1792" s="832">
        <v>1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17</v>
      </c>
      <c r="B1793" s="832" t="s">
        <v>2428</v>
      </c>
      <c r="C1793" s="832" t="s">
        <v>2434</v>
      </c>
      <c r="D1793" s="833" t="s">
        <v>5256</v>
      </c>
      <c r="E1793" s="834" t="s">
        <v>2465</v>
      </c>
      <c r="F1793" s="832" t="s">
        <v>2429</v>
      </c>
      <c r="G1793" s="832" t="s">
        <v>2604</v>
      </c>
      <c r="H1793" s="832" t="s">
        <v>596</v>
      </c>
      <c r="I1793" s="832" t="s">
        <v>2605</v>
      </c>
      <c r="J1793" s="832" t="s">
        <v>826</v>
      </c>
      <c r="K1793" s="832" t="s">
        <v>2606</v>
      </c>
      <c r="L1793" s="835">
        <v>75.05</v>
      </c>
      <c r="M1793" s="835">
        <v>975.65000000000009</v>
      </c>
      <c r="N1793" s="832">
        <v>13</v>
      </c>
      <c r="O1793" s="836">
        <v>9</v>
      </c>
      <c r="P1793" s="835">
        <v>450.3</v>
      </c>
      <c r="Q1793" s="837">
        <v>0.46153846153846151</v>
      </c>
      <c r="R1793" s="832">
        <v>6</v>
      </c>
      <c r="S1793" s="837">
        <v>0.46153846153846156</v>
      </c>
      <c r="T1793" s="836">
        <v>4</v>
      </c>
      <c r="U1793" s="838">
        <v>0.44444444444444442</v>
      </c>
    </row>
    <row r="1794" spans="1:21" ht="14.4" customHeight="1" x14ac:dyDescent="0.3">
      <c r="A1794" s="831">
        <v>17</v>
      </c>
      <c r="B1794" s="832" t="s">
        <v>2428</v>
      </c>
      <c r="C1794" s="832" t="s">
        <v>2434</v>
      </c>
      <c r="D1794" s="833" t="s">
        <v>5256</v>
      </c>
      <c r="E1794" s="834" t="s">
        <v>2465</v>
      </c>
      <c r="F1794" s="832" t="s">
        <v>2429</v>
      </c>
      <c r="G1794" s="832" t="s">
        <v>2604</v>
      </c>
      <c r="H1794" s="832" t="s">
        <v>596</v>
      </c>
      <c r="I1794" s="832" t="s">
        <v>2607</v>
      </c>
      <c r="J1794" s="832" t="s">
        <v>828</v>
      </c>
      <c r="K1794" s="832" t="s">
        <v>2608</v>
      </c>
      <c r="L1794" s="835">
        <v>45.03</v>
      </c>
      <c r="M1794" s="835">
        <v>135.09</v>
      </c>
      <c r="N1794" s="832">
        <v>3</v>
      </c>
      <c r="O1794" s="836">
        <v>0.5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17</v>
      </c>
      <c r="B1795" s="832" t="s">
        <v>2428</v>
      </c>
      <c r="C1795" s="832" t="s">
        <v>2434</v>
      </c>
      <c r="D1795" s="833" t="s">
        <v>5256</v>
      </c>
      <c r="E1795" s="834" t="s">
        <v>2465</v>
      </c>
      <c r="F1795" s="832" t="s">
        <v>2429</v>
      </c>
      <c r="G1795" s="832" t="s">
        <v>3345</v>
      </c>
      <c r="H1795" s="832" t="s">
        <v>596</v>
      </c>
      <c r="I1795" s="832" t="s">
        <v>3346</v>
      </c>
      <c r="J1795" s="832" t="s">
        <v>1038</v>
      </c>
      <c r="K1795" s="832" t="s">
        <v>3347</v>
      </c>
      <c r="L1795" s="835">
        <v>94.7</v>
      </c>
      <c r="M1795" s="835">
        <v>9659.3999999999924</v>
      </c>
      <c r="N1795" s="832">
        <v>102</v>
      </c>
      <c r="O1795" s="836">
        <v>62</v>
      </c>
      <c r="P1795" s="835">
        <v>6913.0999999999931</v>
      </c>
      <c r="Q1795" s="837">
        <v>0.71568627450980382</v>
      </c>
      <c r="R1795" s="832">
        <v>73</v>
      </c>
      <c r="S1795" s="837">
        <v>0.71568627450980393</v>
      </c>
      <c r="T1795" s="836">
        <v>45.5</v>
      </c>
      <c r="U1795" s="838">
        <v>0.7338709677419355</v>
      </c>
    </row>
    <row r="1796" spans="1:21" ht="14.4" customHeight="1" x14ac:dyDescent="0.3">
      <c r="A1796" s="831">
        <v>17</v>
      </c>
      <c r="B1796" s="832" t="s">
        <v>2428</v>
      </c>
      <c r="C1796" s="832" t="s">
        <v>2434</v>
      </c>
      <c r="D1796" s="833" t="s">
        <v>5256</v>
      </c>
      <c r="E1796" s="834" t="s">
        <v>2465</v>
      </c>
      <c r="F1796" s="832" t="s">
        <v>2429</v>
      </c>
      <c r="G1796" s="832" t="s">
        <v>3345</v>
      </c>
      <c r="H1796" s="832" t="s">
        <v>596</v>
      </c>
      <c r="I1796" s="832" t="s">
        <v>3644</v>
      </c>
      <c r="J1796" s="832" t="s">
        <v>1038</v>
      </c>
      <c r="K1796" s="832" t="s">
        <v>3645</v>
      </c>
      <c r="L1796" s="835">
        <v>94.7</v>
      </c>
      <c r="M1796" s="835">
        <v>2178.1000000000004</v>
      </c>
      <c r="N1796" s="832">
        <v>23</v>
      </c>
      <c r="O1796" s="836">
        <v>14.5</v>
      </c>
      <c r="P1796" s="835">
        <v>1231.1000000000004</v>
      </c>
      <c r="Q1796" s="837">
        <v>0.56521739130434789</v>
      </c>
      <c r="R1796" s="832">
        <v>13</v>
      </c>
      <c r="S1796" s="837">
        <v>0.56521739130434778</v>
      </c>
      <c r="T1796" s="836">
        <v>8.5</v>
      </c>
      <c r="U1796" s="838">
        <v>0.58620689655172409</v>
      </c>
    </row>
    <row r="1797" spans="1:21" ht="14.4" customHeight="1" x14ac:dyDescent="0.3">
      <c r="A1797" s="831">
        <v>17</v>
      </c>
      <c r="B1797" s="832" t="s">
        <v>2428</v>
      </c>
      <c r="C1797" s="832" t="s">
        <v>2434</v>
      </c>
      <c r="D1797" s="833" t="s">
        <v>5256</v>
      </c>
      <c r="E1797" s="834" t="s">
        <v>2465</v>
      </c>
      <c r="F1797" s="832" t="s">
        <v>2429</v>
      </c>
      <c r="G1797" s="832" t="s">
        <v>4377</v>
      </c>
      <c r="H1797" s="832" t="s">
        <v>596</v>
      </c>
      <c r="I1797" s="832" t="s">
        <v>4378</v>
      </c>
      <c r="J1797" s="832" t="s">
        <v>4379</v>
      </c>
      <c r="K1797" s="832" t="s">
        <v>4380</v>
      </c>
      <c r="L1797" s="835">
        <v>23.49</v>
      </c>
      <c r="M1797" s="835">
        <v>46.98</v>
      </c>
      <c r="N1797" s="832">
        <v>2</v>
      </c>
      <c r="O1797" s="836">
        <v>1.5</v>
      </c>
      <c r="P1797" s="835">
        <v>46.98</v>
      </c>
      <c r="Q1797" s="837">
        <v>1</v>
      </c>
      <c r="R1797" s="832">
        <v>2</v>
      </c>
      <c r="S1797" s="837">
        <v>1</v>
      </c>
      <c r="T1797" s="836">
        <v>1.5</v>
      </c>
      <c r="U1797" s="838">
        <v>1</v>
      </c>
    </row>
    <row r="1798" spans="1:21" ht="14.4" customHeight="1" x14ac:dyDescent="0.3">
      <c r="A1798" s="831">
        <v>17</v>
      </c>
      <c r="B1798" s="832" t="s">
        <v>2428</v>
      </c>
      <c r="C1798" s="832" t="s">
        <v>2434</v>
      </c>
      <c r="D1798" s="833" t="s">
        <v>5256</v>
      </c>
      <c r="E1798" s="834" t="s">
        <v>2465</v>
      </c>
      <c r="F1798" s="832" t="s">
        <v>2429</v>
      </c>
      <c r="G1798" s="832" t="s">
        <v>4377</v>
      </c>
      <c r="H1798" s="832" t="s">
        <v>596</v>
      </c>
      <c r="I1798" s="832" t="s">
        <v>4381</v>
      </c>
      <c r="J1798" s="832" t="s">
        <v>4379</v>
      </c>
      <c r="K1798" s="832" t="s">
        <v>4380</v>
      </c>
      <c r="L1798" s="835">
        <v>23.49</v>
      </c>
      <c r="M1798" s="835">
        <v>93.96</v>
      </c>
      <c r="N1798" s="832">
        <v>4</v>
      </c>
      <c r="O1798" s="836">
        <v>1.5</v>
      </c>
      <c r="P1798" s="835">
        <v>46.98</v>
      </c>
      <c r="Q1798" s="837">
        <v>0.5</v>
      </c>
      <c r="R1798" s="832">
        <v>2</v>
      </c>
      <c r="S1798" s="837">
        <v>0.5</v>
      </c>
      <c r="T1798" s="836">
        <v>0.5</v>
      </c>
      <c r="U1798" s="838">
        <v>0.33333333333333331</v>
      </c>
    </row>
    <row r="1799" spans="1:21" ht="14.4" customHeight="1" x14ac:dyDescent="0.3">
      <c r="A1799" s="831">
        <v>17</v>
      </c>
      <c r="B1799" s="832" t="s">
        <v>2428</v>
      </c>
      <c r="C1799" s="832" t="s">
        <v>2434</v>
      </c>
      <c r="D1799" s="833" t="s">
        <v>5256</v>
      </c>
      <c r="E1799" s="834" t="s">
        <v>2465</v>
      </c>
      <c r="F1799" s="832" t="s">
        <v>2429</v>
      </c>
      <c r="G1799" s="832" t="s">
        <v>2609</v>
      </c>
      <c r="H1799" s="832" t="s">
        <v>596</v>
      </c>
      <c r="I1799" s="832" t="s">
        <v>2610</v>
      </c>
      <c r="J1799" s="832" t="s">
        <v>2611</v>
      </c>
      <c r="K1799" s="832" t="s">
        <v>2612</v>
      </c>
      <c r="L1799" s="835">
        <v>45.89</v>
      </c>
      <c r="M1799" s="835">
        <v>826.02</v>
      </c>
      <c r="N1799" s="832">
        <v>18</v>
      </c>
      <c r="O1799" s="836">
        <v>8.5</v>
      </c>
      <c r="P1799" s="835">
        <v>275.33999999999997</v>
      </c>
      <c r="Q1799" s="837">
        <v>0.33333333333333331</v>
      </c>
      <c r="R1799" s="832">
        <v>6</v>
      </c>
      <c r="S1799" s="837">
        <v>0.33333333333333331</v>
      </c>
      <c r="T1799" s="836">
        <v>3.5</v>
      </c>
      <c r="U1799" s="838">
        <v>0.41176470588235292</v>
      </c>
    </row>
    <row r="1800" spans="1:21" ht="14.4" customHeight="1" x14ac:dyDescent="0.3">
      <c r="A1800" s="831">
        <v>17</v>
      </c>
      <c r="B1800" s="832" t="s">
        <v>2428</v>
      </c>
      <c r="C1800" s="832" t="s">
        <v>2434</v>
      </c>
      <c r="D1800" s="833" t="s">
        <v>5256</v>
      </c>
      <c r="E1800" s="834" t="s">
        <v>2465</v>
      </c>
      <c r="F1800" s="832" t="s">
        <v>2429</v>
      </c>
      <c r="G1800" s="832" t="s">
        <v>2609</v>
      </c>
      <c r="H1800" s="832" t="s">
        <v>596</v>
      </c>
      <c r="I1800" s="832" t="s">
        <v>2613</v>
      </c>
      <c r="J1800" s="832" t="s">
        <v>2611</v>
      </c>
      <c r="K1800" s="832" t="s">
        <v>2614</v>
      </c>
      <c r="L1800" s="835">
        <v>91.78</v>
      </c>
      <c r="M1800" s="835">
        <v>3487.6400000000003</v>
      </c>
      <c r="N1800" s="832">
        <v>38</v>
      </c>
      <c r="O1800" s="836">
        <v>11</v>
      </c>
      <c r="P1800" s="835">
        <v>2110.94</v>
      </c>
      <c r="Q1800" s="837">
        <v>0.60526315789473684</v>
      </c>
      <c r="R1800" s="832">
        <v>23</v>
      </c>
      <c r="S1800" s="837">
        <v>0.60526315789473684</v>
      </c>
      <c r="T1800" s="836">
        <v>6.5</v>
      </c>
      <c r="U1800" s="838">
        <v>0.59090909090909094</v>
      </c>
    </row>
    <row r="1801" spans="1:21" ht="14.4" customHeight="1" x14ac:dyDescent="0.3">
      <c r="A1801" s="831">
        <v>17</v>
      </c>
      <c r="B1801" s="832" t="s">
        <v>2428</v>
      </c>
      <c r="C1801" s="832" t="s">
        <v>2434</v>
      </c>
      <c r="D1801" s="833" t="s">
        <v>5256</v>
      </c>
      <c r="E1801" s="834" t="s">
        <v>2465</v>
      </c>
      <c r="F1801" s="832" t="s">
        <v>2429</v>
      </c>
      <c r="G1801" s="832" t="s">
        <v>2615</v>
      </c>
      <c r="H1801" s="832" t="s">
        <v>596</v>
      </c>
      <c r="I1801" s="832" t="s">
        <v>4382</v>
      </c>
      <c r="J1801" s="832" t="s">
        <v>2617</v>
      </c>
      <c r="K1801" s="832"/>
      <c r="L1801" s="835">
        <v>115.18</v>
      </c>
      <c r="M1801" s="835">
        <v>115.18</v>
      </c>
      <c r="N1801" s="832">
        <v>1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17</v>
      </c>
      <c r="B1802" s="832" t="s">
        <v>2428</v>
      </c>
      <c r="C1802" s="832" t="s">
        <v>2434</v>
      </c>
      <c r="D1802" s="833" t="s">
        <v>5256</v>
      </c>
      <c r="E1802" s="834" t="s">
        <v>2465</v>
      </c>
      <c r="F1802" s="832" t="s">
        <v>2429</v>
      </c>
      <c r="G1802" s="832" t="s">
        <v>2618</v>
      </c>
      <c r="H1802" s="832" t="s">
        <v>596</v>
      </c>
      <c r="I1802" s="832" t="s">
        <v>4383</v>
      </c>
      <c r="J1802" s="832" t="s">
        <v>4384</v>
      </c>
      <c r="K1802" s="832" t="s">
        <v>4385</v>
      </c>
      <c r="L1802" s="835">
        <v>89.91</v>
      </c>
      <c r="M1802" s="835">
        <v>89.91</v>
      </c>
      <c r="N1802" s="832">
        <v>1</v>
      </c>
      <c r="O1802" s="836">
        <v>1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17</v>
      </c>
      <c r="B1803" s="832" t="s">
        <v>2428</v>
      </c>
      <c r="C1803" s="832" t="s">
        <v>2434</v>
      </c>
      <c r="D1803" s="833" t="s">
        <v>5256</v>
      </c>
      <c r="E1803" s="834" t="s">
        <v>2465</v>
      </c>
      <c r="F1803" s="832" t="s">
        <v>2429</v>
      </c>
      <c r="G1803" s="832" t="s">
        <v>4386</v>
      </c>
      <c r="H1803" s="832" t="s">
        <v>596</v>
      </c>
      <c r="I1803" s="832" t="s">
        <v>4387</v>
      </c>
      <c r="J1803" s="832" t="s">
        <v>4388</v>
      </c>
      <c r="K1803" s="832" t="s">
        <v>4389</v>
      </c>
      <c r="L1803" s="835">
        <v>27.28</v>
      </c>
      <c r="M1803" s="835">
        <v>27.28</v>
      </c>
      <c r="N1803" s="832">
        <v>1</v>
      </c>
      <c r="O1803" s="836">
        <v>0.5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17</v>
      </c>
      <c r="B1804" s="832" t="s">
        <v>2428</v>
      </c>
      <c r="C1804" s="832" t="s">
        <v>2434</v>
      </c>
      <c r="D1804" s="833" t="s">
        <v>5256</v>
      </c>
      <c r="E1804" s="834" t="s">
        <v>2465</v>
      </c>
      <c r="F1804" s="832" t="s">
        <v>2429</v>
      </c>
      <c r="G1804" s="832" t="s">
        <v>2981</v>
      </c>
      <c r="H1804" s="832" t="s">
        <v>596</v>
      </c>
      <c r="I1804" s="832" t="s">
        <v>4390</v>
      </c>
      <c r="J1804" s="832" t="s">
        <v>1586</v>
      </c>
      <c r="K1804" s="832" t="s">
        <v>4391</v>
      </c>
      <c r="L1804" s="835">
        <v>0</v>
      </c>
      <c r="M1804" s="835">
        <v>0</v>
      </c>
      <c r="N1804" s="832">
        <v>1</v>
      </c>
      <c r="O1804" s="836">
        <v>1</v>
      </c>
      <c r="P1804" s="835">
        <v>0</v>
      </c>
      <c r="Q1804" s="837"/>
      <c r="R1804" s="832">
        <v>1</v>
      </c>
      <c r="S1804" s="837">
        <v>1</v>
      </c>
      <c r="T1804" s="836">
        <v>1</v>
      </c>
      <c r="U1804" s="838">
        <v>1</v>
      </c>
    </row>
    <row r="1805" spans="1:21" ht="14.4" customHeight="1" x14ac:dyDescent="0.3">
      <c r="A1805" s="831">
        <v>17</v>
      </c>
      <c r="B1805" s="832" t="s">
        <v>2428</v>
      </c>
      <c r="C1805" s="832" t="s">
        <v>2434</v>
      </c>
      <c r="D1805" s="833" t="s">
        <v>5256</v>
      </c>
      <c r="E1805" s="834" t="s">
        <v>2465</v>
      </c>
      <c r="F1805" s="832" t="s">
        <v>2429</v>
      </c>
      <c r="G1805" s="832" t="s">
        <v>2623</v>
      </c>
      <c r="H1805" s="832" t="s">
        <v>596</v>
      </c>
      <c r="I1805" s="832" t="s">
        <v>2627</v>
      </c>
      <c r="J1805" s="832" t="s">
        <v>2628</v>
      </c>
      <c r="K1805" s="832" t="s">
        <v>2629</v>
      </c>
      <c r="L1805" s="835">
        <v>74.64</v>
      </c>
      <c r="M1805" s="835">
        <v>223.92000000000002</v>
      </c>
      <c r="N1805" s="832">
        <v>3</v>
      </c>
      <c r="O1805" s="836">
        <v>1</v>
      </c>
      <c r="P1805" s="835">
        <v>223.92000000000002</v>
      </c>
      <c r="Q1805" s="837">
        <v>1</v>
      </c>
      <c r="R1805" s="832">
        <v>3</v>
      </c>
      <c r="S1805" s="837">
        <v>1</v>
      </c>
      <c r="T1805" s="836">
        <v>1</v>
      </c>
      <c r="U1805" s="838">
        <v>1</v>
      </c>
    </row>
    <row r="1806" spans="1:21" ht="14.4" customHeight="1" x14ac:dyDescent="0.3">
      <c r="A1806" s="831">
        <v>17</v>
      </c>
      <c r="B1806" s="832" t="s">
        <v>2428</v>
      </c>
      <c r="C1806" s="832" t="s">
        <v>2434</v>
      </c>
      <c r="D1806" s="833" t="s">
        <v>5256</v>
      </c>
      <c r="E1806" s="834" t="s">
        <v>2465</v>
      </c>
      <c r="F1806" s="832" t="s">
        <v>2429</v>
      </c>
      <c r="G1806" s="832" t="s">
        <v>2623</v>
      </c>
      <c r="H1806" s="832" t="s">
        <v>596</v>
      </c>
      <c r="I1806" s="832" t="s">
        <v>2630</v>
      </c>
      <c r="J1806" s="832" t="s">
        <v>2628</v>
      </c>
      <c r="K1806" s="832" t="s">
        <v>2631</v>
      </c>
      <c r="L1806" s="835">
        <v>82.31</v>
      </c>
      <c r="M1806" s="835">
        <v>905.41000000000008</v>
      </c>
      <c r="N1806" s="832">
        <v>11</v>
      </c>
      <c r="O1806" s="836">
        <v>2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17</v>
      </c>
      <c r="B1807" s="832" t="s">
        <v>2428</v>
      </c>
      <c r="C1807" s="832" t="s">
        <v>2434</v>
      </c>
      <c r="D1807" s="833" t="s">
        <v>5256</v>
      </c>
      <c r="E1807" s="834" t="s">
        <v>2465</v>
      </c>
      <c r="F1807" s="832" t="s">
        <v>2429</v>
      </c>
      <c r="G1807" s="832" t="s">
        <v>2623</v>
      </c>
      <c r="H1807" s="832" t="s">
        <v>649</v>
      </c>
      <c r="I1807" s="832" t="s">
        <v>2993</v>
      </c>
      <c r="J1807" s="832" t="s">
        <v>2994</v>
      </c>
      <c r="K1807" s="832" t="s">
        <v>2992</v>
      </c>
      <c r="L1807" s="835">
        <v>205.8</v>
      </c>
      <c r="M1807" s="835">
        <v>823.2</v>
      </c>
      <c r="N1807" s="832">
        <v>4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17</v>
      </c>
      <c r="B1808" s="832" t="s">
        <v>2428</v>
      </c>
      <c r="C1808" s="832" t="s">
        <v>2434</v>
      </c>
      <c r="D1808" s="833" t="s">
        <v>5256</v>
      </c>
      <c r="E1808" s="834" t="s">
        <v>2465</v>
      </c>
      <c r="F1808" s="832" t="s">
        <v>2429</v>
      </c>
      <c r="G1808" s="832" t="s">
        <v>2632</v>
      </c>
      <c r="H1808" s="832" t="s">
        <v>596</v>
      </c>
      <c r="I1808" s="832" t="s">
        <v>2633</v>
      </c>
      <c r="J1808" s="832" t="s">
        <v>1563</v>
      </c>
      <c r="K1808" s="832" t="s">
        <v>2634</v>
      </c>
      <c r="L1808" s="835">
        <v>24.37</v>
      </c>
      <c r="M1808" s="835">
        <v>97.48</v>
      </c>
      <c r="N1808" s="832">
        <v>4</v>
      </c>
      <c r="O1808" s="836">
        <v>1</v>
      </c>
      <c r="P1808" s="835">
        <v>48.74</v>
      </c>
      <c r="Q1808" s="837">
        <v>0.5</v>
      </c>
      <c r="R1808" s="832">
        <v>2</v>
      </c>
      <c r="S1808" s="837">
        <v>0.5</v>
      </c>
      <c r="T1808" s="836">
        <v>0.5</v>
      </c>
      <c r="U1808" s="838">
        <v>0.5</v>
      </c>
    </row>
    <row r="1809" spans="1:21" ht="14.4" customHeight="1" x14ac:dyDescent="0.3">
      <c r="A1809" s="831">
        <v>17</v>
      </c>
      <c r="B1809" s="832" t="s">
        <v>2428</v>
      </c>
      <c r="C1809" s="832" t="s">
        <v>2434</v>
      </c>
      <c r="D1809" s="833" t="s">
        <v>5256</v>
      </c>
      <c r="E1809" s="834" t="s">
        <v>2465</v>
      </c>
      <c r="F1809" s="832" t="s">
        <v>2429</v>
      </c>
      <c r="G1809" s="832" t="s">
        <v>2632</v>
      </c>
      <c r="H1809" s="832" t="s">
        <v>596</v>
      </c>
      <c r="I1809" s="832" t="s">
        <v>2999</v>
      </c>
      <c r="J1809" s="832" t="s">
        <v>1563</v>
      </c>
      <c r="K1809" s="832" t="s">
        <v>1903</v>
      </c>
      <c r="L1809" s="835">
        <v>38.590000000000003</v>
      </c>
      <c r="M1809" s="835">
        <v>771.80000000000007</v>
      </c>
      <c r="N1809" s="832">
        <v>20</v>
      </c>
      <c r="O1809" s="836">
        <v>2.5</v>
      </c>
      <c r="P1809" s="835">
        <v>308.72000000000003</v>
      </c>
      <c r="Q1809" s="837">
        <v>0.4</v>
      </c>
      <c r="R1809" s="832">
        <v>8</v>
      </c>
      <c r="S1809" s="837">
        <v>0.4</v>
      </c>
      <c r="T1809" s="836">
        <v>1.5</v>
      </c>
      <c r="U1809" s="838">
        <v>0.6</v>
      </c>
    </row>
    <row r="1810" spans="1:21" ht="14.4" customHeight="1" x14ac:dyDescent="0.3">
      <c r="A1810" s="831">
        <v>17</v>
      </c>
      <c r="B1810" s="832" t="s">
        <v>2428</v>
      </c>
      <c r="C1810" s="832" t="s">
        <v>2434</v>
      </c>
      <c r="D1810" s="833" t="s">
        <v>5256</v>
      </c>
      <c r="E1810" s="834" t="s">
        <v>2465</v>
      </c>
      <c r="F1810" s="832" t="s">
        <v>2429</v>
      </c>
      <c r="G1810" s="832" t="s">
        <v>2635</v>
      </c>
      <c r="H1810" s="832" t="s">
        <v>596</v>
      </c>
      <c r="I1810" s="832" t="s">
        <v>2636</v>
      </c>
      <c r="J1810" s="832" t="s">
        <v>2637</v>
      </c>
      <c r="K1810" s="832" t="s">
        <v>2638</v>
      </c>
      <c r="L1810" s="835">
        <v>300.33</v>
      </c>
      <c r="M1810" s="835">
        <v>300.33</v>
      </c>
      <c r="N1810" s="832">
        <v>1</v>
      </c>
      <c r="O1810" s="836">
        <v>1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17</v>
      </c>
      <c r="B1811" s="832" t="s">
        <v>2428</v>
      </c>
      <c r="C1811" s="832" t="s">
        <v>2434</v>
      </c>
      <c r="D1811" s="833" t="s">
        <v>5256</v>
      </c>
      <c r="E1811" s="834" t="s">
        <v>2465</v>
      </c>
      <c r="F1811" s="832" t="s">
        <v>2429</v>
      </c>
      <c r="G1811" s="832" t="s">
        <v>4392</v>
      </c>
      <c r="H1811" s="832" t="s">
        <v>596</v>
      </c>
      <c r="I1811" s="832" t="s">
        <v>4393</v>
      </c>
      <c r="J1811" s="832" t="s">
        <v>4394</v>
      </c>
      <c r="K1811" s="832" t="s">
        <v>4395</v>
      </c>
      <c r="L1811" s="835">
        <v>17.239999999999998</v>
      </c>
      <c r="M1811" s="835">
        <v>86.199999999999989</v>
      </c>
      <c r="N1811" s="832">
        <v>5</v>
      </c>
      <c r="O1811" s="836">
        <v>1.5</v>
      </c>
      <c r="P1811" s="835">
        <v>86.199999999999989</v>
      </c>
      <c r="Q1811" s="837">
        <v>1</v>
      </c>
      <c r="R1811" s="832">
        <v>5</v>
      </c>
      <c r="S1811" s="837">
        <v>1</v>
      </c>
      <c r="T1811" s="836">
        <v>1.5</v>
      </c>
      <c r="U1811" s="838">
        <v>1</v>
      </c>
    </row>
    <row r="1812" spans="1:21" ht="14.4" customHeight="1" x14ac:dyDescent="0.3">
      <c r="A1812" s="831">
        <v>17</v>
      </c>
      <c r="B1812" s="832" t="s">
        <v>2428</v>
      </c>
      <c r="C1812" s="832" t="s">
        <v>2434</v>
      </c>
      <c r="D1812" s="833" t="s">
        <v>5256</v>
      </c>
      <c r="E1812" s="834" t="s">
        <v>2465</v>
      </c>
      <c r="F1812" s="832" t="s">
        <v>2429</v>
      </c>
      <c r="G1812" s="832" t="s">
        <v>2653</v>
      </c>
      <c r="H1812" s="832" t="s">
        <v>596</v>
      </c>
      <c r="I1812" s="832" t="s">
        <v>2656</v>
      </c>
      <c r="J1812" s="832" t="s">
        <v>1180</v>
      </c>
      <c r="K1812" s="832" t="s">
        <v>2657</v>
      </c>
      <c r="L1812" s="835">
        <v>52.75</v>
      </c>
      <c r="M1812" s="835">
        <v>105.5</v>
      </c>
      <c r="N1812" s="832">
        <v>2</v>
      </c>
      <c r="O1812" s="836">
        <v>1</v>
      </c>
      <c r="P1812" s="835">
        <v>105.5</v>
      </c>
      <c r="Q1812" s="837">
        <v>1</v>
      </c>
      <c r="R1812" s="832">
        <v>2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17</v>
      </c>
      <c r="B1813" s="832" t="s">
        <v>2428</v>
      </c>
      <c r="C1813" s="832" t="s">
        <v>2434</v>
      </c>
      <c r="D1813" s="833" t="s">
        <v>5256</v>
      </c>
      <c r="E1813" s="834" t="s">
        <v>2465</v>
      </c>
      <c r="F1813" s="832" t="s">
        <v>2429</v>
      </c>
      <c r="G1813" s="832" t="s">
        <v>2653</v>
      </c>
      <c r="H1813" s="832" t="s">
        <v>596</v>
      </c>
      <c r="I1813" s="832" t="s">
        <v>2661</v>
      </c>
      <c r="J1813" s="832" t="s">
        <v>660</v>
      </c>
      <c r="K1813" s="832" t="s">
        <v>1121</v>
      </c>
      <c r="L1813" s="835">
        <v>58.62</v>
      </c>
      <c r="M1813" s="835">
        <v>351.71999999999997</v>
      </c>
      <c r="N1813" s="832">
        <v>6</v>
      </c>
      <c r="O1813" s="836">
        <v>4</v>
      </c>
      <c r="P1813" s="835">
        <v>293.09999999999997</v>
      </c>
      <c r="Q1813" s="837">
        <v>0.83333333333333326</v>
      </c>
      <c r="R1813" s="832">
        <v>5</v>
      </c>
      <c r="S1813" s="837">
        <v>0.83333333333333337</v>
      </c>
      <c r="T1813" s="836">
        <v>3.5</v>
      </c>
      <c r="U1813" s="838">
        <v>0.875</v>
      </c>
    </row>
    <row r="1814" spans="1:21" ht="14.4" customHeight="1" x14ac:dyDescent="0.3">
      <c r="A1814" s="831">
        <v>17</v>
      </c>
      <c r="B1814" s="832" t="s">
        <v>2428</v>
      </c>
      <c r="C1814" s="832" t="s">
        <v>2434</v>
      </c>
      <c r="D1814" s="833" t="s">
        <v>5256</v>
      </c>
      <c r="E1814" s="834" t="s">
        <v>2465</v>
      </c>
      <c r="F1814" s="832" t="s">
        <v>2429</v>
      </c>
      <c r="G1814" s="832" t="s">
        <v>2662</v>
      </c>
      <c r="H1814" s="832" t="s">
        <v>596</v>
      </c>
      <c r="I1814" s="832" t="s">
        <v>2663</v>
      </c>
      <c r="J1814" s="832" t="s">
        <v>2664</v>
      </c>
      <c r="K1814" s="832" t="s">
        <v>2665</v>
      </c>
      <c r="L1814" s="835">
        <v>73.150000000000006</v>
      </c>
      <c r="M1814" s="835">
        <v>73.150000000000006</v>
      </c>
      <c r="N1814" s="832">
        <v>1</v>
      </c>
      <c r="O1814" s="836">
        <v>0.5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17</v>
      </c>
      <c r="B1815" s="832" t="s">
        <v>2428</v>
      </c>
      <c r="C1815" s="832" t="s">
        <v>2434</v>
      </c>
      <c r="D1815" s="833" t="s">
        <v>5256</v>
      </c>
      <c r="E1815" s="834" t="s">
        <v>2465</v>
      </c>
      <c r="F1815" s="832" t="s">
        <v>2429</v>
      </c>
      <c r="G1815" s="832" t="s">
        <v>2666</v>
      </c>
      <c r="H1815" s="832" t="s">
        <v>649</v>
      </c>
      <c r="I1815" s="832" t="s">
        <v>2318</v>
      </c>
      <c r="J1815" s="832" t="s">
        <v>2084</v>
      </c>
      <c r="K1815" s="832" t="s">
        <v>2319</v>
      </c>
      <c r="L1815" s="835">
        <v>366.31</v>
      </c>
      <c r="M1815" s="835">
        <v>1465.24</v>
      </c>
      <c r="N1815" s="832">
        <v>4</v>
      </c>
      <c r="O1815" s="836">
        <v>2</v>
      </c>
      <c r="P1815" s="835">
        <v>366.31</v>
      </c>
      <c r="Q1815" s="837">
        <v>0.25</v>
      </c>
      <c r="R1815" s="832">
        <v>1</v>
      </c>
      <c r="S1815" s="837">
        <v>0.25</v>
      </c>
      <c r="T1815" s="836">
        <v>0.5</v>
      </c>
      <c r="U1815" s="838">
        <v>0.25</v>
      </c>
    </row>
    <row r="1816" spans="1:21" ht="14.4" customHeight="1" x14ac:dyDescent="0.3">
      <c r="A1816" s="831">
        <v>17</v>
      </c>
      <c r="B1816" s="832" t="s">
        <v>2428</v>
      </c>
      <c r="C1816" s="832" t="s">
        <v>2434</v>
      </c>
      <c r="D1816" s="833" t="s">
        <v>5256</v>
      </c>
      <c r="E1816" s="834" t="s">
        <v>2465</v>
      </c>
      <c r="F1816" s="832" t="s">
        <v>2429</v>
      </c>
      <c r="G1816" s="832" t="s">
        <v>2666</v>
      </c>
      <c r="H1816" s="832" t="s">
        <v>649</v>
      </c>
      <c r="I1816" s="832" t="s">
        <v>2365</v>
      </c>
      <c r="J1816" s="832" t="s">
        <v>2366</v>
      </c>
      <c r="K1816" s="832" t="s">
        <v>2367</v>
      </c>
      <c r="L1816" s="835">
        <v>219.78</v>
      </c>
      <c r="M1816" s="835">
        <v>219.78</v>
      </c>
      <c r="N1816" s="832">
        <v>1</v>
      </c>
      <c r="O1816" s="836">
        <v>0.5</v>
      </c>
      <c r="P1816" s="835">
        <v>219.78</v>
      </c>
      <c r="Q1816" s="837">
        <v>1</v>
      </c>
      <c r="R1816" s="832">
        <v>1</v>
      </c>
      <c r="S1816" s="837">
        <v>1</v>
      </c>
      <c r="T1816" s="836">
        <v>0.5</v>
      </c>
      <c r="U1816" s="838">
        <v>1</v>
      </c>
    </row>
    <row r="1817" spans="1:21" ht="14.4" customHeight="1" x14ac:dyDescent="0.3">
      <c r="A1817" s="831">
        <v>17</v>
      </c>
      <c r="B1817" s="832" t="s">
        <v>2428</v>
      </c>
      <c r="C1817" s="832" t="s">
        <v>2434</v>
      </c>
      <c r="D1817" s="833" t="s">
        <v>5256</v>
      </c>
      <c r="E1817" s="834" t="s">
        <v>2465</v>
      </c>
      <c r="F1817" s="832" t="s">
        <v>2429</v>
      </c>
      <c r="G1817" s="832" t="s">
        <v>2666</v>
      </c>
      <c r="H1817" s="832" t="s">
        <v>596</v>
      </c>
      <c r="I1817" s="832" t="s">
        <v>3014</v>
      </c>
      <c r="J1817" s="832" t="s">
        <v>2671</v>
      </c>
      <c r="K1817" s="832" t="s">
        <v>3015</v>
      </c>
      <c r="L1817" s="835">
        <v>54.95</v>
      </c>
      <c r="M1817" s="835">
        <v>219.8</v>
      </c>
      <c r="N1817" s="832">
        <v>4</v>
      </c>
      <c r="O1817" s="836">
        <v>1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17</v>
      </c>
      <c r="B1818" s="832" t="s">
        <v>2428</v>
      </c>
      <c r="C1818" s="832" t="s">
        <v>2434</v>
      </c>
      <c r="D1818" s="833" t="s">
        <v>5256</v>
      </c>
      <c r="E1818" s="834" t="s">
        <v>2465</v>
      </c>
      <c r="F1818" s="832" t="s">
        <v>2429</v>
      </c>
      <c r="G1818" s="832" t="s">
        <v>2666</v>
      </c>
      <c r="H1818" s="832" t="s">
        <v>596</v>
      </c>
      <c r="I1818" s="832" t="s">
        <v>3016</v>
      </c>
      <c r="J1818" s="832" t="s">
        <v>3001</v>
      </c>
      <c r="K1818" s="832" t="s">
        <v>3017</v>
      </c>
      <c r="L1818" s="835">
        <v>183.16</v>
      </c>
      <c r="M1818" s="835">
        <v>1098.96</v>
      </c>
      <c r="N1818" s="832">
        <v>6</v>
      </c>
      <c r="O1818" s="836">
        <v>1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17</v>
      </c>
      <c r="B1819" s="832" t="s">
        <v>2428</v>
      </c>
      <c r="C1819" s="832" t="s">
        <v>2434</v>
      </c>
      <c r="D1819" s="833" t="s">
        <v>5256</v>
      </c>
      <c r="E1819" s="834" t="s">
        <v>2465</v>
      </c>
      <c r="F1819" s="832" t="s">
        <v>2429</v>
      </c>
      <c r="G1819" s="832" t="s">
        <v>2673</v>
      </c>
      <c r="H1819" s="832" t="s">
        <v>649</v>
      </c>
      <c r="I1819" s="832" t="s">
        <v>2202</v>
      </c>
      <c r="J1819" s="832" t="s">
        <v>2088</v>
      </c>
      <c r="K1819" s="832" t="s">
        <v>2203</v>
      </c>
      <c r="L1819" s="835">
        <v>516.71</v>
      </c>
      <c r="M1819" s="835">
        <v>8267.36</v>
      </c>
      <c r="N1819" s="832">
        <v>16</v>
      </c>
      <c r="O1819" s="836">
        <v>4</v>
      </c>
      <c r="P1819" s="835">
        <v>5167.1000000000004</v>
      </c>
      <c r="Q1819" s="837">
        <v>0.625</v>
      </c>
      <c r="R1819" s="832">
        <v>10</v>
      </c>
      <c r="S1819" s="837">
        <v>0.625</v>
      </c>
      <c r="T1819" s="836">
        <v>2.5</v>
      </c>
      <c r="U1819" s="838">
        <v>0.625</v>
      </c>
    </row>
    <row r="1820" spans="1:21" ht="14.4" customHeight="1" x14ac:dyDescent="0.3">
      <c r="A1820" s="831">
        <v>17</v>
      </c>
      <c r="B1820" s="832" t="s">
        <v>2428</v>
      </c>
      <c r="C1820" s="832" t="s">
        <v>2434</v>
      </c>
      <c r="D1820" s="833" t="s">
        <v>5256</v>
      </c>
      <c r="E1820" s="834" t="s">
        <v>2465</v>
      </c>
      <c r="F1820" s="832" t="s">
        <v>2429</v>
      </c>
      <c r="G1820" s="832" t="s">
        <v>2673</v>
      </c>
      <c r="H1820" s="832" t="s">
        <v>649</v>
      </c>
      <c r="I1820" s="832" t="s">
        <v>2674</v>
      </c>
      <c r="J1820" s="832" t="s">
        <v>2088</v>
      </c>
      <c r="K1820" s="832" t="s">
        <v>2675</v>
      </c>
      <c r="L1820" s="835">
        <v>55.37</v>
      </c>
      <c r="M1820" s="835">
        <v>166.10999999999999</v>
      </c>
      <c r="N1820" s="832">
        <v>3</v>
      </c>
      <c r="O1820" s="836">
        <v>1</v>
      </c>
      <c r="P1820" s="835">
        <v>166.10999999999999</v>
      </c>
      <c r="Q1820" s="837">
        <v>1</v>
      </c>
      <c r="R1820" s="832">
        <v>3</v>
      </c>
      <c r="S1820" s="837">
        <v>1</v>
      </c>
      <c r="T1820" s="836">
        <v>1</v>
      </c>
      <c r="U1820" s="838">
        <v>1</v>
      </c>
    </row>
    <row r="1821" spans="1:21" ht="14.4" customHeight="1" x14ac:dyDescent="0.3">
      <c r="A1821" s="831">
        <v>17</v>
      </c>
      <c r="B1821" s="832" t="s">
        <v>2428</v>
      </c>
      <c r="C1821" s="832" t="s">
        <v>2434</v>
      </c>
      <c r="D1821" s="833" t="s">
        <v>5256</v>
      </c>
      <c r="E1821" s="834" t="s">
        <v>2465</v>
      </c>
      <c r="F1821" s="832" t="s">
        <v>2429</v>
      </c>
      <c r="G1821" s="832" t="s">
        <v>2673</v>
      </c>
      <c r="H1821" s="832" t="s">
        <v>649</v>
      </c>
      <c r="I1821" s="832" t="s">
        <v>2087</v>
      </c>
      <c r="J1821" s="832" t="s">
        <v>2088</v>
      </c>
      <c r="K1821" s="832" t="s">
        <v>2089</v>
      </c>
      <c r="L1821" s="835">
        <v>110.73</v>
      </c>
      <c r="M1821" s="835">
        <v>885.84</v>
      </c>
      <c r="N1821" s="832">
        <v>8</v>
      </c>
      <c r="O1821" s="836">
        <v>1.5</v>
      </c>
      <c r="P1821" s="835">
        <v>664.38</v>
      </c>
      <c r="Q1821" s="837">
        <v>0.75</v>
      </c>
      <c r="R1821" s="832">
        <v>6</v>
      </c>
      <c r="S1821" s="837">
        <v>0.75</v>
      </c>
      <c r="T1821" s="836">
        <v>1</v>
      </c>
      <c r="U1821" s="838">
        <v>0.66666666666666663</v>
      </c>
    </row>
    <row r="1822" spans="1:21" ht="14.4" customHeight="1" x14ac:dyDescent="0.3">
      <c r="A1822" s="831">
        <v>17</v>
      </c>
      <c r="B1822" s="832" t="s">
        <v>2428</v>
      </c>
      <c r="C1822" s="832" t="s">
        <v>2434</v>
      </c>
      <c r="D1822" s="833" t="s">
        <v>5256</v>
      </c>
      <c r="E1822" s="834" t="s">
        <v>2465</v>
      </c>
      <c r="F1822" s="832" t="s">
        <v>2429</v>
      </c>
      <c r="G1822" s="832" t="s">
        <v>3357</v>
      </c>
      <c r="H1822" s="832" t="s">
        <v>649</v>
      </c>
      <c r="I1822" s="832" t="s">
        <v>1883</v>
      </c>
      <c r="J1822" s="832" t="s">
        <v>844</v>
      </c>
      <c r="K1822" s="832" t="s">
        <v>1884</v>
      </c>
      <c r="L1822" s="835">
        <v>32.25</v>
      </c>
      <c r="M1822" s="835">
        <v>483.75</v>
      </c>
      <c r="N1822" s="832">
        <v>15</v>
      </c>
      <c r="O1822" s="836">
        <v>2.5</v>
      </c>
      <c r="P1822" s="835">
        <v>387</v>
      </c>
      <c r="Q1822" s="837">
        <v>0.8</v>
      </c>
      <c r="R1822" s="832">
        <v>12</v>
      </c>
      <c r="S1822" s="837">
        <v>0.8</v>
      </c>
      <c r="T1822" s="836">
        <v>2</v>
      </c>
      <c r="U1822" s="838">
        <v>0.8</v>
      </c>
    </row>
    <row r="1823" spans="1:21" ht="14.4" customHeight="1" x14ac:dyDescent="0.3">
      <c r="A1823" s="831">
        <v>17</v>
      </c>
      <c r="B1823" s="832" t="s">
        <v>2428</v>
      </c>
      <c r="C1823" s="832" t="s">
        <v>2434</v>
      </c>
      <c r="D1823" s="833" t="s">
        <v>5256</v>
      </c>
      <c r="E1823" s="834" t="s">
        <v>2465</v>
      </c>
      <c r="F1823" s="832" t="s">
        <v>2429</v>
      </c>
      <c r="G1823" s="832" t="s">
        <v>3030</v>
      </c>
      <c r="H1823" s="832" t="s">
        <v>596</v>
      </c>
      <c r="I1823" s="832" t="s">
        <v>4396</v>
      </c>
      <c r="J1823" s="832" t="s">
        <v>1344</v>
      </c>
      <c r="K1823" s="832" t="s">
        <v>1345</v>
      </c>
      <c r="L1823" s="835">
        <v>0</v>
      </c>
      <c r="M1823" s="835">
        <v>0</v>
      </c>
      <c r="N1823" s="832">
        <v>3</v>
      </c>
      <c r="O1823" s="836">
        <v>0.5</v>
      </c>
      <c r="P1823" s="835"/>
      <c r="Q1823" s="837"/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17</v>
      </c>
      <c r="B1824" s="832" t="s">
        <v>2428</v>
      </c>
      <c r="C1824" s="832" t="s">
        <v>2434</v>
      </c>
      <c r="D1824" s="833" t="s">
        <v>5256</v>
      </c>
      <c r="E1824" s="834" t="s">
        <v>2465</v>
      </c>
      <c r="F1824" s="832" t="s">
        <v>2429</v>
      </c>
      <c r="G1824" s="832" t="s">
        <v>2676</v>
      </c>
      <c r="H1824" s="832" t="s">
        <v>649</v>
      </c>
      <c r="I1824" s="832" t="s">
        <v>2091</v>
      </c>
      <c r="J1824" s="832" t="s">
        <v>2092</v>
      </c>
      <c r="K1824" s="832" t="s">
        <v>2093</v>
      </c>
      <c r="L1824" s="835">
        <v>910.2</v>
      </c>
      <c r="M1824" s="835">
        <v>910.2</v>
      </c>
      <c r="N1824" s="832">
        <v>1</v>
      </c>
      <c r="O1824" s="836">
        <v>1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17</v>
      </c>
      <c r="B1825" s="832" t="s">
        <v>2428</v>
      </c>
      <c r="C1825" s="832" t="s">
        <v>2434</v>
      </c>
      <c r="D1825" s="833" t="s">
        <v>5256</v>
      </c>
      <c r="E1825" s="834" t="s">
        <v>2465</v>
      </c>
      <c r="F1825" s="832" t="s">
        <v>2429</v>
      </c>
      <c r="G1825" s="832" t="s">
        <v>2676</v>
      </c>
      <c r="H1825" s="832" t="s">
        <v>596</v>
      </c>
      <c r="I1825" s="832" t="s">
        <v>3032</v>
      </c>
      <c r="J1825" s="832" t="s">
        <v>2679</v>
      </c>
      <c r="K1825" s="832" t="s">
        <v>2098</v>
      </c>
      <c r="L1825" s="835">
        <v>227.56</v>
      </c>
      <c r="M1825" s="835">
        <v>227.56</v>
      </c>
      <c r="N1825" s="832">
        <v>1</v>
      </c>
      <c r="O1825" s="836">
        <v>0.5</v>
      </c>
      <c r="P1825" s="835">
        <v>227.56</v>
      </c>
      <c r="Q1825" s="837">
        <v>1</v>
      </c>
      <c r="R1825" s="832">
        <v>1</v>
      </c>
      <c r="S1825" s="837">
        <v>1</v>
      </c>
      <c r="T1825" s="836">
        <v>0.5</v>
      </c>
      <c r="U1825" s="838">
        <v>1</v>
      </c>
    </row>
    <row r="1826" spans="1:21" ht="14.4" customHeight="1" x14ac:dyDescent="0.3">
      <c r="A1826" s="831">
        <v>17</v>
      </c>
      <c r="B1826" s="832" t="s">
        <v>2428</v>
      </c>
      <c r="C1826" s="832" t="s">
        <v>2434</v>
      </c>
      <c r="D1826" s="833" t="s">
        <v>5256</v>
      </c>
      <c r="E1826" s="834" t="s">
        <v>2465</v>
      </c>
      <c r="F1826" s="832" t="s">
        <v>2429</v>
      </c>
      <c r="G1826" s="832" t="s">
        <v>2676</v>
      </c>
      <c r="H1826" s="832" t="s">
        <v>596</v>
      </c>
      <c r="I1826" s="832" t="s">
        <v>3035</v>
      </c>
      <c r="J1826" s="832" t="s">
        <v>2679</v>
      </c>
      <c r="K1826" s="832" t="s">
        <v>3036</v>
      </c>
      <c r="L1826" s="835">
        <v>455.1</v>
      </c>
      <c r="M1826" s="835">
        <v>455.1</v>
      </c>
      <c r="N1826" s="832">
        <v>1</v>
      </c>
      <c r="O1826" s="836">
        <v>0.5</v>
      </c>
      <c r="P1826" s="835">
        <v>455.1</v>
      </c>
      <c r="Q1826" s="837">
        <v>1</v>
      </c>
      <c r="R1826" s="832">
        <v>1</v>
      </c>
      <c r="S1826" s="837">
        <v>1</v>
      </c>
      <c r="T1826" s="836">
        <v>0.5</v>
      </c>
      <c r="U1826" s="838">
        <v>1</v>
      </c>
    </row>
    <row r="1827" spans="1:21" ht="14.4" customHeight="1" x14ac:dyDescent="0.3">
      <c r="A1827" s="831">
        <v>17</v>
      </c>
      <c r="B1827" s="832" t="s">
        <v>2428</v>
      </c>
      <c r="C1827" s="832" t="s">
        <v>2434</v>
      </c>
      <c r="D1827" s="833" t="s">
        <v>5256</v>
      </c>
      <c r="E1827" s="834" t="s">
        <v>2465</v>
      </c>
      <c r="F1827" s="832" t="s">
        <v>2429</v>
      </c>
      <c r="G1827" s="832" t="s">
        <v>3243</v>
      </c>
      <c r="H1827" s="832" t="s">
        <v>596</v>
      </c>
      <c r="I1827" s="832" t="s">
        <v>4397</v>
      </c>
      <c r="J1827" s="832" t="s">
        <v>4398</v>
      </c>
      <c r="K1827" s="832" t="s">
        <v>4399</v>
      </c>
      <c r="L1827" s="835">
        <v>176.32</v>
      </c>
      <c r="M1827" s="835">
        <v>352.64</v>
      </c>
      <c r="N1827" s="832">
        <v>2</v>
      </c>
      <c r="O1827" s="836">
        <v>1.5</v>
      </c>
      <c r="P1827" s="835">
        <v>352.64</v>
      </c>
      <c r="Q1827" s="837">
        <v>1</v>
      </c>
      <c r="R1827" s="832">
        <v>2</v>
      </c>
      <c r="S1827" s="837">
        <v>1</v>
      </c>
      <c r="T1827" s="836">
        <v>1.5</v>
      </c>
      <c r="U1827" s="838">
        <v>1</v>
      </c>
    </row>
    <row r="1828" spans="1:21" ht="14.4" customHeight="1" x14ac:dyDescent="0.3">
      <c r="A1828" s="831">
        <v>17</v>
      </c>
      <c r="B1828" s="832" t="s">
        <v>2428</v>
      </c>
      <c r="C1828" s="832" t="s">
        <v>2434</v>
      </c>
      <c r="D1828" s="833" t="s">
        <v>5256</v>
      </c>
      <c r="E1828" s="834" t="s">
        <v>2465</v>
      </c>
      <c r="F1828" s="832" t="s">
        <v>2429</v>
      </c>
      <c r="G1828" s="832" t="s">
        <v>3040</v>
      </c>
      <c r="H1828" s="832" t="s">
        <v>596</v>
      </c>
      <c r="I1828" s="832" t="s">
        <v>4400</v>
      </c>
      <c r="J1828" s="832" t="s">
        <v>867</v>
      </c>
      <c r="K1828" s="832" t="s">
        <v>4401</v>
      </c>
      <c r="L1828" s="835">
        <v>0</v>
      </c>
      <c r="M1828" s="835">
        <v>0</v>
      </c>
      <c r="N1828" s="832">
        <v>2</v>
      </c>
      <c r="O1828" s="836">
        <v>2</v>
      </c>
      <c r="P1828" s="835">
        <v>0</v>
      </c>
      <c r="Q1828" s="837"/>
      <c r="R1828" s="832">
        <v>1</v>
      </c>
      <c r="S1828" s="837">
        <v>0.5</v>
      </c>
      <c r="T1828" s="836">
        <v>1</v>
      </c>
      <c r="U1828" s="838">
        <v>0.5</v>
      </c>
    </row>
    <row r="1829" spans="1:21" ht="14.4" customHeight="1" x14ac:dyDescent="0.3">
      <c r="A1829" s="831">
        <v>17</v>
      </c>
      <c r="B1829" s="832" t="s">
        <v>2428</v>
      </c>
      <c r="C1829" s="832" t="s">
        <v>2434</v>
      </c>
      <c r="D1829" s="833" t="s">
        <v>5256</v>
      </c>
      <c r="E1829" s="834" t="s">
        <v>2465</v>
      </c>
      <c r="F1829" s="832" t="s">
        <v>2429</v>
      </c>
      <c r="G1829" s="832" t="s">
        <v>3360</v>
      </c>
      <c r="H1829" s="832" t="s">
        <v>596</v>
      </c>
      <c r="I1829" s="832" t="s">
        <v>3361</v>
      </c>
      <c r="J1829" s="832" t="s">
        <v>738</v>
      </c>
      <c r="K1829" s="832" t="s">
        <v>2140</v>
      </c>
      <c r="L1829" s="835">
        <v>38.56</v>
      </c>
      <c r="M1829" s="835">
        <v>38.56</v>
      </c>
      <c r="N1829" s="832">
        <v>1</v>
      </c>
      <c r="O1829" s="836">
        <v>1</v>
      </c>
      <c r="P1829" s="835">
        <v>38.56</v>
      </c>
      <c r="Q1829" s="837">
        <v>1</v>
      </c>
      <c r="R1829" s="832">
        <v>1</v>
      </c>
      <c r="S1829" s="837">
        <v>1</v>
      </c>
      <c r="T1829" s="836">
        <v>1</v>
      </c>
      <c r="U1829" s="838">
        <v>1</v>
      </c>
    </row>
    <row r="1830" spans="1:21" ht="14.4" customHeight="1" x14ac:dyDescent="0.3">
      <c r="A1830" s="831">
        <v>17</v>
      </c>
      <c r="B1830" s="832" t="s">
        <v>2428</v>
      </c>
      <c r="C1830" s="832" t="s">
        <v>2434</v>
      </c>
      <c r="D1830" s="833" t="s">
        <v>5256</v>
      </c>
      <c r="E1830" s="834" t="s">
        <v>2465</v>
      </c>
      <c r="F1830" s="832" t="s">
        <v>2429</v>
      </c>
      <c r="G1830" s="832" t="s">
        <v>3818</v>
      </c>
      <c r="H1830" s="832" t="s">
        <v>596</v>
      </c>
      <c r="I1830" s="832" t="s">
        <v>4402</v>
      </c>
      <c r="J1830" s="832" t="s">
        <v>4403</v>
      </c>
      <c r="K1830" s="832" t="s">
        <v>4404</v>
      </c>
      <c r="L1830" s="835">
        <v>0</v>
      </c>
      <c r="M1830" s="835">
        <v>0</v>
      </c>
      <c r="N1830" s="832">
        <v>1</v>
      </c>
      <c r="O1830" s="836">
        <v>1</v>
      </c>
      <c r="P1830" s="835">
        <v>0</v>
      </c>
      <c r="Q1830" s="837"/>
      <c r="R1830" s="832">
        <v>1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17</v>
      </c>
      <c r="B1831" s="832" t="s">
        <v>2428</v>
      </c>
      <c r="C1831" s="832" t="s">
        <v>2434</v>
      </c>
      <c r="D1831" s="833" t="s">
        <v>5256</v>
      </c>
      <c r="E1831" s="834" t="s">
        <v>2465</v>
      </c>
      <c r="F1831" s="832" t="s">
        <v>2429</v>
      </c>
      <c r="G1831" s="832" t="s">
        <v>3044</v>
      </c>
      <c r="H1831" s="832" t="s">
        <v>596</v>
      </c>
      <c r="I1831" s="832" t="s">
        <v>3045</v>
      </c>
      <c r="J1831" s="832" t="s">
        <v>3046</v>
      </c>
      <c r="K1831" s="832" t="s">
        <v>3047</v>
      </c>
      <c r="L1831" s="835">
        <v>0</v>
      </c>
      <c r="M1831" s="835">
        <v>0</v>
      </c>
      <c r="N1831" s="832">
        <v>1</v>
      </c>
      <c r="O1831" s="836">
        <v>0.5</v>
      </c>
      <c r="P1831" s="835">
        <v>0</v>
      </c>
      <c r="Q1831" s="837"/>
      <c r="R1831" s="832">
        <v>1</v>
      </c>
      <c r="S1831" s="837">
        <v>1</v>
      </c>
      <c r="T1831" s="836">
        <v>0.5</v>
      </c>
      <c r="U1831" s="838">
        <v>1</v>
      </c>
    </row>
    <row r="1832" spans="1:21" ht="14.4" customHeight="1" x14ac:dyDescent="0.3">
      <c r="A1832" s="831">
        <v>17</v>
      </c>
      <c r="B1832" s="832" t="s">
        <v>2428</v>
      </c>
      <c r="C1832" s="832" t="s">
        <v>2434</v>
      </c>
      <c r="D1832" s="833" t="s">
        <v>5256</v>
      </c>
      <c r="E1832" s="834" t="s">
        <v>2465</v>
      </c>
      <c r="F1832" s="832" t="s">
        <v>2429</v>
      </c>
      <c r="G1832" s="832" t="s">
        <v>3362</v>
      </c>
      <c r="H1832" s="832" t="s">
        <v>596</v>
      </c>
      <c r="I1832" s="832" t="s">
        <v>3365</v>
      </c>
      <c r="J1832" s="832" t="s">
        <v>3364</v>
      </c>
      <c r="K1832" s="832" t="s">
        <v>3342</v>
      </c>
      <c r="L1832" s="835">
        <v>1228</v>
      </c>
      <c r="M1832" s="835">
        <v>3684</v>
      </c>
      <c r="N1832" s="832">
        <v>3</v>
      </c>
      <c r="O1832" s="836">
        <v>1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17</v>
      </c>
      <c r="B1833" s="832" t="s">
        <v>2428</v>
      </c>
      <c r="C1833" s="832" t="s">
        <v>2434</v>
      </c>
      <c r="D1833" s="833" t="s">
        <v>5256</v>
      </c>
      <c r="E1833" s="834" t="s">
        <v>2465</v>
      </c>
      <c r="F1833" s="832" t="s">
        <v>2429</v>
      </c>
      <c r="G1833" s="832" t="s">
        <v>3362</v>
      </c>
      <c r="H1833" s="832" t="s">
        <v>596</v>
      </c>
      <c r="I1833" s="832" t="s">
        <v>4405</v>
      </c>
      <c r="J1833" s="832" t="s">
        <v>3364</v>
      </c>
      <c r="K1833" s="832" t="s">
        <v>4406</v>
      </c>
      <c r="L1833" s="835">
        <v>1096.43</v>
      </c>
      <c r="M1833" s="835">
        <v>1096.43</v>
      </c>
      <c r="N1833" s="832">
        <v>1</v>
      </c>
      <c r="O1833" s="836">
        <v>0.5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17</v>
      </c>
      <c r="B1834" s="832" t="s">
        <v>2428</v>
      </c>
      <c r="C1834" s="832" t="s">
        <v>2434</v>
      </c>
      <c r="D1834" s="833" t="s">
        <v>5256</v>
      </c>
      <c r="E1834" s="834" t="s">
        <v>2465</v>
      </c>
      <c r="F1834" s="832" t="s">
        <v>2429</v>
      </c>
      <c r="G1834" s="832" t="s">
        <v>4407</v>
      </c>
      <c r="H1834" s="832" t="s">
        <v>596</v>
      </c>
      <c r="I1834" s="832" t="s">
        <v>4408</v>
      </c>
      <c r="J1834" s="832" t="s">
        <v>4409</v>
      </c>
      <c r="K1834" s="832" t="s">
        <v>4410</v>
      </c>
      <c r="L1834" s="835">
        <v>2925.58</v>
      </c>
      <c r="M1834" s="835">
        <v>2925.58</v>
      </c>
      <c r="N1834" s="832">
        <v>1</v>
      </c>
      <c r="O1834" s="836">
        <v>0.5</v>
      </c>
      <c r="P1834" s="835">
        <v>2925.58</v>
      </c>
      <c r="Q1834" s="837">
        <v>1</v>
      </c>
      <c r="R1834" s="832">
        <v>1</v>
      </c>
      <c r="S1834" s="837">
        <v>1</v>
      </c>
      <c r="T1834" s="836">
        <v>0.5</v>
      </c>
      <c r="U1834" s="838">
        <v>1</v>
      </c>
    </row>
    <row r="1835" spans="1:21" ht="14.4" customHeight="1" x14ac:dyDescent="0.3">
      <c r="A1835" s="831">
        <v>17</v>
      </c>
      <c r="B1835" s="832" t="s">
        <v>2428</v>
      </c>
      <c r="C1835" s="832" t="s">
        <v>2434</v>
      </c>
      <c r="D1835" s="833" t="s">
        <v>5256</v>
      </c>
      <c r="E1835" s="834" t="s">
        <v>2465</v>
      </c>
      <c r="F1835" s="832" t="s">
        <v>2429</v>
      </c>
      <c r="G1835" s="832" t="s">
        <v>3675</v>
      </c>
      <c r="H1835" s="832" t="s">
        <v>649</v>
      </c>
      <c r="I1835" s="832" t="s">
        <v>4070</v>
      </c>
      <c r="J1835" s="832" t="s">
        <v>3677</v>
      </c>
      <c r="K1835" s="832" t="s">
        <v>4071</v>
      </c>
      <c r="L1835" s="835">
        <v>32.869999999999997</v>
      </c>
      <c r="M1835" s="835">
        <v>230.08999999999997</v>
      </c>
      <c r="N1835" s="832">
        <v>7</v>
      </c>
      <c r="O1835" s="836">
        <v>1.5</v>
      </c>
      <c r="P1835" s="835">
        <v>131.47999999999999</v>
      </c>
      <c r="Q1835" s="837">
        <v>0.5714285714285714</v>
      </c>
      <c r="R1835" s="832">
        <v>4</v>
      </c>
      <c r="S1835" s="837">
        <v>0.5714285714285714</v>
      </c>
      <c r="T1835" s="836">
        <v>1</v>
      </c>
      <c r="U1835" s="838">
        <v>0.66666666666666663</v>
      </c>
    </row>
    <row r="1836" spans="1:21" ht="14.4" customHeight="1" x14ac:dyDescent="0.3">
      <c r="A1836" s="831">
        <v>17</v>
      </c>
      <c r="B1836" s="832" t="s">
        <v>2428</v>
      </c>
      <c r="C1836" s="832" t="s">
        <v>2434</v>
      </c>
      <c r="D1836" s="833" t="s">
        <v>5256</v>
      </c>
      <c r="E1836" s="834" t="s">
        <v>2465</v>
      </c>
      <c r="F1836" s="832" t="s">
        <v>2429</v>
      </c>
      <c r="G1836" s="832" t="s">
        <v>3675</v>
      </c>
      <c r="H1836" s="832" t="s">
        <v>649</v>
      </c>
      <c r="I1836" s="832" t="s">
        <v>3676</v>
      </c>
      <c r="J1836" s="832" t="s">
        <v>3677</v>
      </c>
      <c r="K1836" s="832" t="s">
        <v>3678</v>
      </c>
      <c r="L1836" s="835">
        <v>219.18</v>
      </c>
      <c r="M1836" s="835">
        <v>3506.88</v>
      </c>
      <c r="N1836" s="832">
        <v>16</v>
      </c>
      <c r="O1836" s="836">
        <v>9</v>
      </c>
      <c r="P1836" s="835">
        <v>2410.98</v>
      </c>
      <c r="Q1836" s="837">
        <v>0.6875</v>
      </c>
      <c r="R1836" s="832">
        <v>11</v>
      </c>
      <c r="S1836" s="837">
        <v>0.6875</v>
      </c>
      <c r="T1836" s="836">
        <v>6.5</v>
      </c>
      <c r="U1836" s="838">
        <v>0.72222222222222221</v>
      </c>
    </row>
    <row r="1837" spans="1:21" ht="14.4" customHeight="1" x14ac:dyDescent="0.3">
      <c r="A1837" s="831">
        <v>17</v>
      </c>
      <c r="B1837" s="832" t="s">
        <v>2428</v>
      </c>
      <c r="C1837" s="832" t="s">
        <v>2434</v>
      </c>
      <c r="D1837" s="833" t="s">
        <v>5256</v>
      </c>
      <c r="E1837" s="834" t="s">
        <v>2465</v>
      </c>
      <c r="F1837" s="832" t="s">
        <v>2429</v>
      </c>
      <c r="G1837" s="832" t="s">
        <v>3675</v>
      </c>
      <c r="H1837" s="832" t="s">
        <v>649</v>
      </c>
      <c r="I1837" s="832" t="s">
        <v>1995</v>
      </c>
      <c r="J1837" s="832" t="s">
        <v>985</v>
      </c>
      <c r="K1837" s="832" t="s">
        <v>1996</v>
      </c>
      <c r="L1837" s="835">
        <v>0</v>
      </c>
      <c r="M1837" s="835">
        <v>0</v>
      </c>
      <c r="N1837" s="832">
        <v>6</v>
      </c>
      <c r="O1837" s="836">
        <v>2</v>
      </c>
      <c r="P1837" s="835">
        <v>0</v>
      </c>
      <c r="Q1837" s="837"/>
      <c r="R1837" s="832">
        <v>3</v>
      </c>
      <c r="S1837" s="837">
        <v>0.5</v>
      </c>
      <c r="T1837" s="836">
        <v>1</v>
      </c>
      <c r="U1837" s="838">
        <v>0.5</v>
      </c>
    </row>
    <row r="1838" spans="1:21" ht="14.4" customHeight="1" x14ac:dyDescent="0.3">
      <c r="A1838" s="831">
        <v>17</v>
      </c>
      <c r="B1838" s="832" t="s">
        <v>2428</v>
      </c>
      <c r="C1838" s="832" t="s">
        <v>2434</v>
      </c>
      <c r="D1838" s="833" t="s">
        <v>5256</v>
      </c>
      <c r="E1838" s="834" t="s">
        <v>2465</v>
      </c>
      <c r="F1838" s="832" t="s">
        <v>2429</v>
      </c>
      <c r="G1838" s="832" t="s">
        <v>2684</v>
      </c>
      <c r="H1838" s="832" t="s">
        <v>596</v>
      </c>
      <c r="I1838" s="832" t="s">
        <v>3679</v>
      </c>
      <c r="J1838" s="832" t="s">
        <v>1602</v>
      </c>
      <c r="K1838" s="832" t="s">
        <v>2279</v>
      </c>
      <c r="L1838" s="835">
        <v>41.32</v>
      </c>
      <c r="M1838" s="835">
        <v>82.64</v>
      </c>
      <c r="N1838" s="832">
        <v>2</v>
      </c>
      <c r="O1838" s="836">
        <v>0.5</v>
      </c>
      <c r="P1838" s="835">
        <v>82.64</v>
      </c>
      <c r="Q1838" s="837">
        <v>1</v>
      </c>
      <c r="R1838" s="832">
        <v>2</v>
      </c>
      <c r="S1838" s="837">
        <v>1</v>
      </c>
      <c r="T1838" s="836">
        <v>0.5</v>
      </c>
      <c r="U1838" s="838">
        <v>1</v>
      </c>
    </row>
    <row r="1839" spans="1:21" ht="14.4" customHeight="1" x14ac:dyDescent="0.3">
      <c r="A1839" s="831">
        <v>17</v>
      </c>
      <c r="B1839" s="832" t="s">
        <v>2428</v>
      </c>
      <c r="C1839" s="832" t="s">
        <v>2434</v>
      </c>
      <c r="D1839" s="833" t="s">
        <v>5256</v>
      </c>
      <c r="E1839" s="834" t="s">
        <v>2465</v>
      </c>
      <c r="F1839" s="832" t="s">
        <v>2429</v>
      </c>
      <c r="G1839" s="832" t="s">
        <v>2684</v>
      </c>
      <c r="H1839" s="832" t="s">
        <v>649</v>
      </c>
      <c r="I1839" s="832" t="s">
        <v>2685</v>
      </c>
      <c r="J1839" s="832" t="s">
        <v>1132</v>
      </c>
      <c r="K1839" s="832" t="s">
        <v>1135</v>
      </c>
      <c r="L1839" s="835">
        <v>38.04</v>
      </c>
      <c r="M1839" s="835">
        <v>570.59999999999991</v>
      </c>
      <c r="N1839" s="832">
        <v>15</v>
      </c>
      <c r="O1839" s="836">
        <v>7.5</v>
      </c>
      <c r="P1839" s="835">
        <v>304.32</v>
      </c>
      <c r="Q1839" s="837">
        <v>0.53333333333333344</v>
      </c>
      <c r="R1839" s="832">
        <v>8</v>
      </c>
      <c r="S1839" s="837">
        <v>0.53333333333333333</v>
      </c>
      <c r="T1839" s="836">
        <v>4</v>
      </c>
      <c r="U1839" s="838">
        <v>0.53333333333333333</v>
      </c>
    </row>
    <row r="1840" spans="1:21" ht="14.4" customHeight="1" x14ac:dyDescent="0.3">
      <c r="A1840" s="831">
        <v>17</v>
      </c>
      <c r="B1840" s="832" t="s">
        <v>2428</v>
      </c>
      <c r="C1840" s="832" t="s">
        <v>2434</v>
      </c>
      <c r="D1840" s="833" t="s">
        <v>5256</v>
      </c>
      <c r="E1840" s="834" t="s">
        <v>2465</v>
      </c>
      <c r="F1840" s="832" t="s">
        <v>2429</v>
      </c>
      <c r="G1840" s="832" t="s">
        <v>2684</v>
      </c>
      <c r="H1840" s="832" t="s">
        <v>649</v>
      </c>
      <c r="I1840" s="832" t="s">
        <v>2280</v>
      </c>
      <c r="J1840" s="832" t="s">
        <v>1132</v>
      </c>
      <c r="K1840" s="832" t="s">
        <v>1474</v>
      </c>
      <c r="L1840" s="835">
        <v>10.65</v>
      </c>
      <c r="M1840" s="835">
        <v>181.05</v>
      </c>
      <c r="N1840" s="832">
        <v>17</v>
      </c>
      <c r="O1840" s="836">
        <v>2.5</v>
      </c>
      <c r="P1840" s="835">
        <v>181.05</v>
      </c>
      <c r="Q1840" s="837">
        <v>1</v>
      </c>
      <c r="R1840" s="832">
        <v>17</v>
      </c>
      <c r="S1840" s="837">
        <v>1</v>
      </c>
      <c r="T1840" s="836">
        <v>2.5</v>
      </c>
      <c r="U1840" s="838">
        <v>1</v>
      </c>
    </row>
    <row r="1841" spans="1:21" ht="14.4" customHeight="1" x14ac:dyDescent="0.3">
      <c r="A1841" s="831">
        <v>17</v>
      </c>
      <c r="B1841" s="832" t="s">
        <v>2428</v>
      </c>
      <c r="C1841" s="832" t="s">
        <v>2434</v>
      </c>
      <c r="D1841" s="833" t="s">
        <v>5256</v>
      </c>
      <c r="E1841" s="834" t="s">
        <v>2465</v>
      </c>
      <c r="F1841" s="832" t="s">
        <v>2429</v>
      </c>
      <c r="G1841" s="832" t="s">
        <v>2684</v>
      </c>
      <c r="H1841" s="832" t="s">
        <v>649</v>
      </c>
      <c r="I1841" s="832" t="s">
        <v>2687</v>
      </c>
      <c r="J1841" s="832" t="s">
        <v>1132</v>
      </c>
      <c r="K1841" s="832" t="s">
        <v>1134</v>
      </c>
      <c r="L1841" s="835">
        <v>58.52</v>
      </c>
      <c r="M1841" s="835">
        <v>58.52</v>
      </c>
      <c r="N1841" s="832">
        <v>1</v>
      </c>
      <c r="O1841" s="836">
        <v>0.5</v>
      </c>
      <c r="P1841" s="835">
        <v>58.52</v>
      </c>
      <c r="Q1841" s="837">
        <v>1</v>
      </c>
      <c r="R1841" s="832">
        <v>1</v>
      </c>
      <c r="S1841" s="837">
        <v>1</v>
      </c>
      <c r="T1841" s="836">
        <v>0.5</v>
      </c>
      <c r="U1841" s="838">
        <v>1</v>
      </c>
    </row>
    <row r="1842" spans="1:21" ht="14.4" customHeight="1" x14ac:dyDescent="0.3">
      <c r="A1842" s="831">
        <v>17</v>
      </c>
      <c r="B1842" s="832" t="s">
        <v>2428</v>
      </c>
      <c r="C1842" s="832" t="s">
        <v>2434</v>
      </c>
      <c r="D1842" s="833" t="s">
        <v>5256</v>
      </c>
      <c r="E1842" s="834" t="s">
        <v>2465</v>
      </c>
      <c r="F1842" s="832" t="s">
        <v>2429</v>
      </c>
      <c r="G1842" s="832" t="s">
        <v>2684</v>
      </c>
      <c r="H1842" s="832" t="s">
        <v>596</v>
      </c>
      <c r="I1842" s="832" t="s">
        <v>4411</v>
      </c>
      <c r="J1842" s="832" t="s">
        <v>4412</v>
      </c>
      <c r="K1842" s="832" t="s">
        <v>4143</v>
      </c>
      <c r="L1842" s="835">
        <v>49.58</v>
      </c>
      <c r="M1842" s="835">
        <v>49.58</v>
      </c>
      <c r="N1842" s="832">
        <v>1</v>
      </c>
      <c r="O1842" s="836">
        <v>0.5</v>
      </c>
      <c r="P1842" s="835">
        <v>49.58</v>
      </c>
      <c r="Q1842" s="837">
        <v>1</v>
      </c>
      <c r="R1842" s="832">
        <v>1</v>
      </c>
      <c r="S1842" s="837">
        <v>1</v>
      </c>
      <c r="T1842" s="836">
        <v>0.5</v>
      </c>
      <c r="U1842" s="838">
        <v>1</v>
      </c>
    </row>
    <row r="1843" spans="1:21" ht="14.4" customHeight="1" x14ac:dyDescent="0.3">
      <c r="A1843" s="831">
        <v>17</v>
      </c>
      <c r="B1843" s="832" t="s">
        <v>2428</v>
      </c>
      <c r="C1843" s="832" t="s">
        <v>2434</v>
      </c>
      <c r="D1843" s="833" t="s">
        <v>5256</v>
      </c>
      <c r="E1843" s="834" t="s">
        <v>2465</v>
      </c>
      <c r="F1843" s="832" t="s">
        <v>2429</v>
      </c>
      <c r="G1843" s="832" t="s">
        <v>4413</v>
      </c>
      <c r="H1843" s="832" t="s">
        <v>596</v>
      </c>
      <c r="I1843" s="832" t="s">
        <v>4414</v>
      </c>
      <c r="J1843" s="832" t="s">
        <v>1679</v>
      </c>
      <c r="K1843" s="832" t="s">
        <v>4415</v>
      </c>
      <c r="L1843" s="835">
        <v>40.43</v>
      </c>
      <c r="M1843" s="835">
        <v>242.57999999999998</v>
      </c>
      <c r="N1843" s="832">
        <v>6</v>
      </c>
      <c r="O1843" s="836">
        <v>0.5</v>
      </c>
      <c r="P1843" s="835">
        <v>242.57999999999998</v>
      </c>
      <c r="Q1843" s="837">
        <v>1</v>
      </c>
      <c r="R1843" s="832">
        <v>6</v>
      </c>
      <c r="S1843" s="837">
        <v>1</v>
      </c>
      <c r="T1843" s="836">
        <v>0.5</v>
      </c>
      <c r="U1843" s="838">
        <v>1</v>
      </c>
    </row>
    <row r="1844" spans="1:21" ht="14.4" customHeight="1" x14ac:dyDescent="0.3">
      <c r="A1844" s="831">
        <v>17</v>
      </c>
      <c r="B1844" s="832" t="s">
        <v>2428</v>
      </c>
      <c r="C1844" s="832" t="s">
        <v>2434</v>
      </c>
      <c r="D1844" s="833" t="s">
        <v>5256</v>
      </c>
      <c r="E1844" s="834" t="s">
        <v>2465</v>
      </c>
      <c r="F1844" s="832" t="s">
        <v>2429</v>
      </c>
      <c r="G1844" s="832" t="s">
        <v>3051</v>
      </c>
      <c r="H1844" s="832" t="s">
        <v>649</v>
      </c>
      <c r="I1844" s="832" t="s">
        <v>2123</v>
      </c>
      <c r="J1844" s="832" t="s">
        <v>2124</v>
      </c>
      <c r="K1844" s="832" t="s">
        <v>2125</v>
      </c>
      <c r="L1844" s="835">
        <v>161.06</v>
      </c>
      <c r="M1844" s="835">
        <v>483.18</v>
      </c>
      <c r="N1844" s="832">
        <v>3</v>
      </c>
      <c r="O1844" s="836">
        <v>0.5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17</v>
      </c>
      <c r="B1845" s="832" t="s">
        <v>2428</v>
      </c>
      <c r="C1845" s="832" t="s">
        <v>2434</v>
      </c>
      <c r="D1845" s="833" t="s">
        <v>5256</v>
      </c>
      <c r="E1845" s="834" t="s">
        <v>2465</v>
      </c>
      <c r="F1845" s="832" t="s">
        <v>2429</v>
      </c>
      <c r="G1845" s="832" t="s">
        <v>3051</v>
      </c>
      <c r="H1845" s="832" t="s">
        <v>596</v>
      </c>
      <c r="I1845" s="832" t="s">
        <v>3998</v>
      </c>
      <c r="J1845" s="832" t="s">
        <v>3373</v>
      </c>
      <c r="K1845" s="832" t="s">
        <v>3999</v>
      </c>
      <c r="L1845" s="835">
        <v>483.17</v>
      </c>
      <c r="M1845" s="835">
        <v>966.34</v>
      </c>
      <c r="N1845" s="832">
        <v>2</v>
      </c>
      <c r="O1845" s="836">
        <v>1</v>
      </c>
      <c r="P1845" s="835">
        <v>966.34</v>
      </c>
      <c r="Q1845" s="837">
        <v>1</v>
      </c>
      <c r="R1845" s="832">
        <v>2</v>
      </c>
      <c r="S1845" s="837">
        <v>1</v>
      </c>
      <c r="T1845" s="836">
        <v>1</v>
      </c>
      <c r="U1845" s="838">
        <v>1</v>
      </c>
    </row>
    <row r="1846" spans="1:21" ht="14.4" customHeight="1" x14ac:dyDescent="0.3">
      <c r="A1846" s="831">
        <v>17</v>
      </c>
      <c r="B1846" s="832" t="s">
        <v>2428</v>
      </c>
      <c r="C1846" s="832" t="s">
        <v>2434</v>
      </c>
      <c r="D1846" s="833" t="s">
        <v>5256</v>
      </c>
      <c r="E1846" s="834" t="s">
        <v>2465</v>
      </c>
      <c r="F1846" s="832" t="s">
        <v>2429</v>
      </c>
      <c r="G1846" s="832" t="s">
        <v>4416</v>
      </c>
      <c r="H1846" s="832" t="s">
        <v>596</v>
      </c>
      <c r="I1846" s="832" t="s">
        <v>4417</v>
      </c>
      <c r="J1846" s="832" t="s">
        <v>4418</v>
      </c>
      <c r="K1846" s="832" t="s">
        <v>4419</v>
      </c>
      <c r="L1846" s="835">
        <v>0</v>
      </c>
      <c r="M1846" s="835">
        <v>0</v>
      </c>
      <c r="N1846" s="832">
        <v>2</v>
      </c>
      <c r="O1846" s="836">
        <v>1</v>
      </c>
      <c r="P1846" s="835">
        <v>0</v>
      </c>
      <c r="Q1846" s="837"/>
      <c r="R1846" s="832">
        <v>1</v>
      </c>
      <c r="S1846" s="837">
        <v>0.5</v>
      </c>
      <c r="T1846" s="836">
        <v>0.5</v>
      </c>
      <c r="U1846" s="838">
        <v>0.5</v>
      </c>
    </row>
    <row r="1847" spans="1:21" ht="14.4" customHeight="1" x14ac:dyDescent="0.3">
      <c r="A1847" s="831">
        <v>17</v>
      </c>
      <c r="B1847" s="832" t="s">
        <v>2428</v>
      </c>
      <c r="C1847" s="832" t="s">
        <v>2434</v>
      </c>
      <c r="D1847" s="833" t="s">
        <v>5256</v>
      </c>
      <c r="E1847" s="834" t="s">
        <v>2465</v>
      </c>
      <c r="F1847" s="832" t="s">
        <v>2429</v>
      </c>
      <c r="G1847" s="832" t="s">
        <v>2706</v>
      </c>
      <c r="H1847" s="832" t="s">
        <v>596</v>
      </c>
      <c r="I1847" s="832" t="s">
        <v>2707</v>
      </c>
      <c r="J1847" s="832" t="s">
        <v>670</v>
      </c>
      <c r="K1847" s="832" t="s">
        <v>2708</v>
      </c>
      <c r="L1847" s="835">
        <v>35.25</v>
      </c>
      <c r="M1847" s="835">
        <v>881.25</v>
      </c>
      <c r="N1847" s="832">
        <v>25</v>
      </c>
      <c r="O1847" s="836">
        <v>12.5</v>
      </c>
      <c r="P1847" s="835">
        <v>705</v>
      </c>
      <c r="Q1847" s="837">
        <v>0.8</v>
      </c>
      <c r="R1847" s="832">
        <v>20</v>
      </c>
      <c r="S1847" s="837">
        <v>0.8</v>
      </c>
      <c r="T1847" s="836">
        <v>11</v>
      </c>
      <c r="U1847" s="838">
        <v>0.88</v>
      </c>
    </row>
    <row r="1848" spans="1:21" ht="14.4" customHeight="1" x14ac:dyDescent="0.3">
      <c r="A1848" s="831">
        <v>17</v>
      </c>
      <c r="B1848" s="832" t="s">
        <v>2428</v>
      </c>
      <c r="C1848" s="832" t="s">
        <v>2434</v>
      </c>
      <c r="D1848" s="833" t="s">
        <v>5256</v>
      </c>
      <c r="E1848" s="834" t="s">
        <v>2465</v>
      </c>
      <c r="F1848" s="832" t="s">
        <v>2429</v>
      </c>
      <c r="G1848" s="832" t="s">
        <v>2706</v>
      </c>
      <c r="H1848" s="832" t="s">
        <v>596</v>
      </c>
      <c r="I1848" s="832" t="s">
        <v>2709</v>
      </c>
      <c r="J1848" s="832" t="s">
        <v>670</v>
      </c>
      <c r="K1848" s="832" t="s">
        <v>2710</v>
      </c>
      <c r="L1848" s="835">
        <v>35.25</v>
      </c>
      <c r="M1848" s="835">
        <v>881.25</v>
      </c>
      <c r="N1848" s="832">
        <v>25</v>
      </c>
      <c r="O1848" s="836">
        <v>12</v>
      </c>
      <c r="P1848" s="835">
        <v>599.25</v>
      </c>
      <c r="Q1848" s="837">
        <v>0.68</v>
      </c>
      <c r="R1848" s="832">
        <v>17</v>
      </c>
      <c r="S1848" s="837">
        <v>0.68</v>
      </c>
      <c r="T1848" s="836">
        <v>8</v>
      </c>
      <c r="U1848" s="838">
        <v>0.66666666666666663</v>
      </c>
    </row>
    <row r="1849" spans="1:21" ht="14.4" customHeight="1" x14ac:dyDescent="0.3">
      <c r="A1849" s="831">
        <v>17</v>
      </c>
      <c r="B1849" s="832" t="s">
        <v>2428</v>
      </c>
      <c r="C1849" s="832" t="s">
        <v>2434</v>
      </c>
      <c r="D1849" s="833" t="s">
        <v>5256</v>
      </c>
      <c r="E1849" s="834" t="s">
        <v>2465</v>
      </c>
      <c r="F1849" s="832" t="s">
        <v>2429</v>
      </c>
      <c r="G1849" s="832" t="s">
        <v>2706</v>
      </c>
      <c r="H1849" s="832" t="s">
        <v>596</v>
      </c>
      <c r="I1849" s="832" t="s">
        <v>2711</v>
      </c>
      <c r="J1849" s="832" t="s">
        <v>2712</v>
      </c>
      <c r="K1849" s="832" t="s">
        <v>2713</v>
      </c>
      <c r="L1849" s="835">
        <v>35.25</v>
      </c>
      <c r="M1849" s="835">
        <v>317.25</v>
      </c>
      <c r="N1849" s="832">
        <v>9</v>
      </c>
      <c r="O1849" s="836">
        <v>5</v>
      </c>
      <c r="P1849" s="835">
        <v>246.75</v>
      </c>
      <c r="Q1849" s="837">
        <v>0.77777777777777779</v>
      </c>
      <c r="R1849" s="832">
        <v>7</v>
      </c>
      <c r="S1849" s="837">
        <v>0.77777777777777779</v>
      </c>
      <c r="T1849" s="836">
        <v>4</v>
      </c>
      <c r="U1849" s="838">
        <v>0.8</v>
      </c>
    </row>
    <row r="1850" spans="1:21" ht="14.4" customHeight="1" x14ac:dyDescent="0.3">
      <c r="A1850" s="831">
        <v>17</v>
      </c>
      <c r="B1850" s="832" t="s">
        <v>2428</v>
      </c>
      <c r="C1850" s="832" t="s">
        <v>2434</v>
      </c>
      <c r="D1850" s="833" t="s">
        <v>5256</v>
      </c>
      <c r="E1850" s="834" t="s">
        <v>2465</v>
      </c>
      <c r="F1850" s="832" t="s">
        <v>2429</v>
      </c>
      <c r="G1850" s="832" t="s">
        <v>2714</v>
      </c>
      <c r="H1850" s="832" t="s">
        <v>596</v>
      </c>
      <c r="I1850" s="832" t="s">
        <v>2715</v>
      </c>
      <c r="J1850" s="832" t="s">
        <v>2716</v>
      </c>
      <c r="K1850" s="832" t="s">
        <v>2708</v>
      </c>
      <c r="L1850" s="835">
        <v>174.59</v>
      </c>
      <c r="M1850" s="835">
        <v>523.77</v>
      </c>
      <c r="N1850" s="832">
        <v>3</v>
      </c>
      <c r="O1850" s="836">
        <v>0.5</v>
      </c>
      <c r="P1850" s="835">
        <v>523.77</v>
      </c>
      <c r="Q1850" s="837">
        <v>1</v>
      </c>
      <c r="R1850" s="832">
        <v>3</v>
      </c>
      <c r="S1850" s="837">
        <v>1</v>
      </c>
      <c r="T1850" s="836">
        <v>0.5</v>
      </c>
      <c r="U1850" s="838">
        <v>1</v>
      </c>
    </row>
    <row r="1851" spans="1:21" ht="14.4" customHeight="1" x14ac:dyDescent="0.3">
      <c r="A1851" s="831">
        <v>17</v>
      </c>
      <c r="B1851" s="832" t="s">
        <v>2428</v>
      </c>
      <c r="C1851" s="832" t="s">
        <v>2434</v>
      </c>
      <c r="D1851" s="833" t="s">
        <v>5256</v>
      </c>
      <c r="E1851" s="834" t="s">
        <v>2465</v>
      </c>
      <c r="F1851" s="832" t="s">
        <v>2429</v>
      </c>
      <c r="G1851" s="832" t="s">
        <v>2717</v>
      </c>
      <c r="H1851" s="832" t="s">
        <v>596</v>
      </c>
      <c r="I1851" s="832" t="s">
        <v>2718</v>
      </c>
      <c r="J1851" s="832" t="s">
        <v>790</v>
      </c>
      <c r="K1851" s="832" t="s">
        <v>2719</v>
      </c>
      <c r="L1851" s="835">
        <v>103.67</v>
      </c>
      <c r="M1851" s="835">
        <v>725.68999999999994</v>
      </c>
      <c r="N1851" s="832">
        <v>7</v>
      </c>
      <c r="O1851" s="836">
        <v>4</v>
      </c>
      <c r="P1851" s="835">
        <v>622.02</v>
      </c>
      <c r="Q1851" s="837">
        <v>0.85714285714285721</v>
      </c>
      <c r="R1851" s="832">
        <v>6</v>
      </c>
      <c r="S1851" s="837">
        <v>0.8571428571428571</v>
      </c>
      <c r="T1851" s="836">
        <v>3.5</v>
      </c>
      <c r="U1851" s="838">
        <v>0.875</v>
      </c>
    </row>
    <row r="1852" spans="1:21" ht="14.4" customHeight="1" x14ac:dyDescent="0.3">
      <c r="A1852" s="831">
        <v>17</v>
      </c>
      <c r="B1852" s="832" t="s">
        <v>2428</v>
      </c>
      <c r="C1852" s="832" t="s">
        <v>2434</v>
      </c>
      <c r="D1852" s="833" t="s">
        <v>5256</v>
      </c>
      <c r="E1852" s="834" t="s">
        <v>2465</v>
      </c>
      <c r="F1852" s="832" t="s">
        <v>2429</v>
      </c>
      <c r="G1852" s="832" t="s">
        <v>2717</v>
      </c>
      <c r="H1852" s="832" t="s">
        <v>596</v>
      </c>
      <c r="I1852" s="832" t="s">
        <v>4420</v>
      </c>
      <c r="J1852" s="832" t="s">
        <v>4200</v>
      </c>
      <c r="K1852" s="832" t="s">
        <v>3908</v>
      </c>
      <c r="L1852" s="835">
        <v>115.18</v>
      </c>
      <c r="M1852" s="835">
        <v>460.72</v>
      </c>
      <c r="N1852" s="832">
        <v>4</v>
      </c>
      <c r="O1852" s="836">
        <v>2</v>
      </c>
      <c r="P1852" s="835">
        <v>230.36</v>
      </c>
      <c r="Q1852" s="837">
        <v>0.5</v>
      </c>
      <c r="R1852" s="832">
        <v>2</v>
      </c>
      <c r="S1852" s="837">
        <v>0.5</v>
      </c>
      <c r="T1852" s="836">
        <v>1</v>
      </c>
      <c r="U1852" s="838">
        <v>0.5</v>
      </c>
    </row>
    <row r="1853" spans="1:21" ht="14.4" customHeight="1" x14ac:dyDescent="0.3">
      <c r="A1853" s="831">
        <v>17</v>
      </c>
      <c r="B1853" s="832" t="s">
        <v>2428</v>
      </c>
      <c r="C1853" s="832" t="s">
        <v>2434</v>
      </c>
      <c r="D1853" s="833" t="s">
        <v>5256</v>
      </c>
      <c r="E1853" s="834" t="s">
        <v>2465</v>
      </c>
      <c r="F1853" s="832" t="s">
        <v>2429</v>
      </c>
      <c r="G1853" s="832" t="s">
        <v>2717</v>
      </c>
      <c r="H1853" s="832" t="s">
        <v>596</v>
      </c>
      <c r="I1853" s="832" t="s">
        <v>3685</v>
      </c>
      <c r="J1853" s="832" t="s">
        <v>790</v>
      </c>
      <c r="K1853" s="832" t="s">
        <v>3686</v>
      </c>
      <c r="L1853" s="835">
        <v>32.25</v>
      </c>
      <c r="M1853" s="835">
        <v>193.5</v>
      </c>
      <c r="N1853" s="832">
        <v>6</v>
      </c>
      <c r="O1853" s="836">
        <v>3</v>
      </c>
      <c r="P1853" s="835">
        <v>96.75</v>
      </c>
      <c r="Q1853" s="837">
        <v>0.5</v>
      </c>
      <c r="R1853" s="832">
        <v>3</v>
      </c>
      <c r="S1853" s="837">
        <v>0.5</v>
      </c>
      <c r="T1853" s="836">
        <v>1.5</v>
      </c>
      <c r="U1853" s="838">
        <v>0.5</v>
      </c>
    </row>
    <row r="1854" spans="1:21" ht="14.4" customHeight="1" x14ac:dyDescent="0.3">
      <c r="A1854" s="831">
        <v>17</v>
      </c>
      <c r="B1854" s="832" t="s">
        <v>2428</v>
      </c>
      <c r="C1854" s="832" t="s">
        <v>2434</v>
      </c>
      <c r="D1854" s="833" t="s">
        <v>5256</v>
      </c>
      <c r="E1854" s="834" t="s">
        <v>2465</v>
      </c>
      <c r="F1854" s="832" t="s">
        <v>2429</v>
      </c>
      <c r="G1854" s="832" t="s">
        <v>2717</v>
      </c>
      <c r="H1854" s="832" t="s">
        <v>596</v>
      </c>
      <c r="I1854" s="832" t="s">
        <v>2723</v>
      </c>
      <c r="J1854" s="832" t="s">
        <v>790</v>
      </c>
      <c r="K1854" s="832" t="s">
        <v>2724</v>
      </c>
      <c r="L1854" s="835">
        <v>103.67</v>
      </c>
      <c r="M1854" s="835">
        <v>1762.3899999999999</v>
      </c>
      <c r="N1854" s="832">
        <v>17</v>
      </c>
      <c r="O1854" s="836">
        <v>10.5</v>
      </c>
      <c r="P1854" s="835">
        <v>1244.04</v>
      </c>
      <c r="Q1854" s="837">
        <v>0.70588235294117652</v>
      </c>
      <c r="R1854" s="832">
        <v>12</v>
      </c>
      <c r="S1854" s="837">
        <v>0.70588235294117652</v>
      </c>
      <c r="T1854" s="836">
        <v>7.5</v>
      </c>
      <c r="U1854" s="838">
        <v>0.7142857142857143</v>
      </c>
    </row>
    <row r="1855" spans="1:21" ht="14.4" customHeight="1" x14ac:dyDescent="0.3">
      <c r="A1855" s="831">
        <v>17</v>
      </c>
      <c r="B1855" s="832" t="s">
        <v>2428</v>
      </c>
      <c r="C1855" s="832" t="s">
        <v>2434</v>
      </c>
      <c r="D1855" s="833" t="s">
        <v>5256</v>
      </c>
      <c r="E1855" s="834" t="s">
        <v>2465</v>
      </c>
      <c r="F1855" s="832" t="s">
        <v>2429</v>
      </c>
      <c r="G1855" s="832" t="s">
        <v>2717</v>
      </c>
      <c r="H1855" s="832" t="s">
        <v>596</v>
      </c>
      <c r="I1855" s="832" t="s">
        <v>3906</v>
      </c>
      <c r="J1855" s="832" t="s">
        <v>3907</v>
      </c>
      <c r="K1855" s="832" t="s">
        <v>3908</v>
      </c>
      <c r="L1855" s="835">
        <v>115.18</v>
      </c>
      <c r="M1855" s="835">
        <v>230.36</v>
      </c>
      <c r="N1855" s="832">
        <v>2</v>
      </c>
      <c r="O1855" s="836">
        <v>1.5</v>
      </c>
      <c r="P1855" s="835">
        <v>115.18</v>
      </c>
      <c r="Q1855" s="837">
        <v>0.5</v>
      </c>
      <c r="R1855" s="832">
        <v>1</v>
      </c>
      <c r="S1855" s="837">
        <v>0.5</v>
      </c>
      <c r="T1855" s="836">
        <v>0.5</v>
      </c>
      <c r="U1855" s="838">
        <v>0.33333333333333331</v>
      </c>
    </row>
    <row r="1856" spans="1:21" ht="14.4" customHeight="1" x14ac:dyDescent="0.3">
      <c r="A1856" s="831">
        <v>17</v>
      </c>
      <c r="B1856" s="832" t="s">
        <v>2428</v>
      </c>
      <c r="C1856" s="832" t="s">
        <v>2434</v>
      </c>
      <c r="D1856" s="833" t="s">
        <v>5256</v>
      </c>
      <c r="E1856" s="834" t="s">
        <v>2465</v>
      </c>
      <c r="F1856" s="832" t="s">
        <v>2429</v>
      </c>
      <c r="G1856" s="832" t="s">
        <v>2717</v>
      </c>
      <c r="H1856" s="832" t="s">
        <v>596</v>
      </c>
      <c r="I1856" s="832" t="s">
        <v>4202</v>
      </c>
      <c r="J1856" s="832" t="s">
        <v>790</v>
      </c>
      <c r="K1856" s="832" t="s">
        <v>2724</v>
      </c>
      <c r="L1856" s="835">
        <v>103.67</v>
      </c>
      <c r="M1856" s="835">
        <v>207.34</v>
      </c>
      <c r="N1856" s="832">
        <v>2</v>
      </c>
      <c r="O1856" s="836">
        <v>1</v>
      </c>
      <c r="P1856" s="835">
        <v>103.67</v>
      </c>
      <c r="Q1856" s="837">
        <v>0.5</v>
      </c>
      <c r="R1856" s="832">
        <v>1</v>
      </c>
      <c r="S1856" s="837">
        <v>0.5</v>
      </c>
      <c r="T1856" s="836">
        <v>0.5</v>
      </c>
      <c r="U1856" s="838">
        <v>0.5</v>
      </c>
    </row>
    <row r="1857" spans="1:21" ht="14.4" customHeight="1" x14ac:dyDescent="0.3">
      <c r="A1857" s="831">
        <v>17</v>
      </c>
      <c r="B1857" s="832" t="s">
        <v>2428</v>
      </c>
      <c r="C1857" s="832" t="s">
        <v>2434</v>
      </c>
      <c r="D1857" s="833" t="s">
        <v>5256</v>
      </c>
      <c r="E1857" s="834" t="s">
        <v>2465</v>
      </c>
      <c r="F1857" s="832" t="s">
        <v>2429</v>
      </c>
      <c r="G1857" s="832" t="s">
        <v>2717</v>
      </c>
      <c r="H1857" s="832" t="s">
        <v>596</v>
      </c>
      <c r="I1857" s="832" t="s">
        <v>4203</v>
      </c>
      <c r="J1857" s="832" t="s">
        <v>3907</v>
      </c>
      <c r="K1857" s="832" t="s">
        <v>3294</v>
      </c>
      <c r="L1857" s="835">
        <v>34.56</v>
      </c>
      <c r="M1857" s="835">
        <v>69.12</v>
      </c>
      <c r="N1857" s="832">
        <v>2</v>
      </c>
      <c r="O1857" s="836">
        <v>1</v>
      </c>
      <c r="P1857" s="835">
        <v>69.12</v>
      </c>
      <c r="Q1857" s="837">
        <v>1</v>
      </c>
      <c r="R1857" s="832">
        <v>2</v>
      </c>
      <c r="S1857" s="837">
        <v>1</v>
      </c>
      <c r="T1857" s="836">
        <v>1</v>
      </c>
      <c r="U1857" s="838">
        <v>1</v>
      </c>
    </row>
    <row r="1858" spans="1:21" ht="14.4" customHeight="1" x14ac:dyDescent="0.3">
      <c r="A1858" s="831">
        <v>17</v>
      </c>
      <c r="B1858" s="832" t="s">
        <v>2428</v>
      </c>
      <c r="C1858" s="832" t="s">
        <v>2434</v>
      </c>
      <c r="D1858" s="833" t="s">
        <v>5256</v>
      </c>
      <c r="E1858" s="834" t="s">
        <v>2465</v>
      </c>
      <c r="F1858" s="832" t="s">
        <v>2429</v>
      </c>
      <c r="G1858" s="832" t="s">
        <v>2717</v>
      </c>
      <c r="H1858" s="832" t="s">
        <v>596</v>
      </c>
      <c r="I1858" s="832" t="s">
        <v>3687</v>
      </c>
      <c r="J1858" s="832" t="s">
        <v>3056</v>
      </c>
      <c r="K1858" s="832" t="s">
        <v>3688</v>
      </c>
      <c r="L1858" s="835">
        <v>64.5</v>
      </c>
      <c r="M1858" s="835">
        <v>129</v>
      </c>
      <c r="N1858" s="832">
        <v>2</v>
      </c>
      <c r="O1858" s="836">
        <v>0.5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17</v>
      </c>
      <c r="B1859" s="832" t="s">
        <v>2428</v>
      </c>
      <c r="C1859" s="832" t="s">
        <v>2434</v>
      </c>
      <c r="D1859" s="833" t="s">
        <v>5256</v>
      </c>
      <c r="E1859" s="834" t="s">
        <v>2465</v>
      </c>
      <c r="F1859" s="832" t="s">
        <v>2429</v>
      </c>
      <c r="G1859" s="832" t="s">
        <v>4421</v>
      </c>
      <c r="H1859" s="832" t="s">
        <v>596</v>
      </c>
      <c r="I1859" s="832" t="s">
        <v>4422</v>
      </c>
      <c r="J1859" s="832" t="s">
        <v>4423</v>
      </c>
      <c r="K1859" s="832" t="s">
        <v>2064</v>
      </c>
      <c r="L1859" s="835">
        <v>355.79</v>
      </c>
      <c r="M1859" s="835">
        <v>1067.3700000000001</v>
      </c>
      <c r="N1859" s="832">
        <v>3</v>
      </c>
      <c r="O1859" s="836">
        <v>1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17</v>
      </c>
      <c r="B1860" s="832" t="s">
        <v>2428</v>
      </c>
      <c r="C1860" s="832" t="s">
        <v>2434</v>
      </c>
      <c r="D1860" s="833" t="s">
        <v>5256</v>
      </c>
      <c r="E1860" s="834" t="s">
        <v>2465</v>
      </c>
      <c r="F1860" s="832" t="s">
        <v>2429</v>
      </c>
      <c r="G1860" s="832" t="s">
        <v>2725</v>
      </c>
      <c r="H1860" s="832" t="s">
        <v>596</v>
      </c>
      <c r="I1860" s="832" t="s">
        <v>4424</v>
      </c>
      <c r="J1860" s="832" t="s">
        <v>4001</v>
      </c>
      <c r="K1860" s="832" t="s">
        <v>4425</v>
      </c>
      <c r="L1860" s="835">
        <v>96.75</v>
      </c>
      <c r="M1860" s="835">
        <v>193.5</v>
      </c>
      <c r="N1860" s="832">
        <v>2</v>
      </c>
      <c r="O1860" s="836">
        <v>0.5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17</v>
      </c>
      <c r="B1861" s="832" t="s">
        <v>2428</v>
      </c>
      <c r="C1861" s="832" t="s">
        <v>2434</v>
      </c>
      <c r="D1861" s="833" t="s">
        <v>5256</v>
      </c>
      <c r="E1861" s="834" t="s">
        <v>2465</v>
      </c>
      <c r="F1861" s="832" t="s">
        <v>2429</v>
      </c>
      <c r="G1861" s="832" t="s">
        <v>2725</v>
      </c>
      <c r="H1861" s="832" t="s">
        <v>596</v>
      </c>
      <c r="I1861" s="832" t="s">
        <v>4000</v>
      </c>
      <c r="J1861" s="832" t="s">
        <v>4001</v>
      </c>
      <c r="K1861" s="832" t="s">
        <v>4002</v>
      </c>
      <c r="L1861" s="835">
        <v>56.45</v>
      </c>
      <c r="M1861" s="835">
        <v>112.9</v>
      </c>
      <c r="N1861" s="832">
        <v>2</v>
      </c>
      <c r="O1861" s="836">
        <v>1</v>
      </c>
      <c r="P1861" s="835">
        <v>112.9</v>
      </c>
      <c r="Q1861" s="837">
        <v>1</v>
      </c>
      <c r="R1861" s="832">
        <v>2</v>
      </c>
      <c r="S1861" s="837">
        <v>1</v>
      </c>
      <c r="T1861" s="836">
        <v>1</v>
      </c>
      <c r="U1861" s="838">
        <v>1</v>
      </c>
    </row>
    <row r="1862" spans="1:21" ht="14.4" customHeight="1" x14ac:dyDescent="0.3">
      <c r="A1862" s="831">
        <v>17</v>
      </c>
      <c r="B1862" s="832" t="s">
        <v>2428</v>
      </c>
      <c r="C1862" s="832" t="s">
        <v>2434</v>
      </c>
      <c r="D1862" s="833" t="s">
        <v>5256</v>
      </c>
      <c r="E1862" s="834" t="s">
        <v>2465</v>
      </c>
      <c r="F1862" s="832" t="s">
        <v>2429</v>
      </c>
      <c r="G1862" s="832" t="s">
        <v>2725</v>
      </c>
      <c r="H1862" s="832" t="s">
        <v>649</v>
      </c>
      <c r="I1862" s="832" t="s">
        <v>1878</v>
      </c>
      <c r="J1862" s="832" t="s">
        <v>1876</v>
      </c>
      <c r="K1862" s="832" t="s">
        <v>1879</v>
      </c>
      <c r="L1862" s="835">
        <v>57.6</v>
      </c>
      <c r="M1862" s="835">
        <v>172.8</v>
      </c>
      <c r="N1862" s="832">
        <v>3</v>
      </c>
      <c r="O1862" s="836">
        <v>1.5</v>
      </c>
      <c r="P1862" s="835">
        <v>172.8</v>
      </c>
      <c r="Q1862" s="837">
        <v>1</v>
      </c>
      <c r="R1862" s="832">
        <v>3</v>
      </c>
      <c r="S1862" s="837">
        <v>1</v>
      </c>
      <c r="T1862" s="836">
        <v>1.5</v>
      </c>
      <c r="U1862" s="838">
        <v>1</v>
      </c>
    </row>
    <row r="1863" spans="1:21" ht="14.4" customHeight="1" x14ac:dyDescent="0.3">
      <c r="A1863" s="831">
        <v>17</v>
      </c>
      <c r="B1863" s="832" t="s">
        <v>2428</v>
      </c>
      <c r="C1863" s="832" t="s">
        <v>2434</v>
      </c>
      <c r="D1863" s="833" t="s">
        <v>5256</v>
      </c>
      <c r="E1863" s="834" t="s">
        <v>2465</v>
      </c>
      <c r="F1863" s="832" t="s">
        <v>2429</v>
      </c>
      <c r="G1863" s="832" t="s">
        <v>2725</v>
      </c>
      <c r="H1863" s="832" t="s">
        <v>596</v>
      </c>
      <c r="I1863" s="832" t="s">
        <v>4426</v>
      </c>
      <c r="J1863" s="832" t="s">
        <v>1876</v>
      </c>
      <c r="K1863" s="832" t="s">
        <v>4427</v>
      </c>
      <c r="L1863" s="835">
        <v>51.84</v>
      </c>
      <c r="M1863" s="835">
        <v>51.84</v>
      </c>
      <c r="N1863" s="832">
        <v>1</v>
      </c>
      <c r="O1863" s="836">
        <v>1</v>
      </c>
      <c r="P1863" s="835">
        <v>51.84</v>
      </c>
      <c r="Q1863" s="837">
        <v>1</v>
      </c>
      <c r="R1863" s="832">
        <v>1</v>
      </c>
      <c r="S1863" s="837">
        <v>1</v>
      </c>
      <c r="T1863" s="836">
        <v>1</v>
      </c>
      <c r="U1863" s="838">
        <v>1</v>
      </c>
    </row>
    <row r="1864" spans="1:21" ht="14.4" customHeight="1" x14ac:dyDescent="0.3">
      <c r="A1864" s="831">
        <v>17</v>
      </c>
      <c r="B1864" s="832" t="s">
        <v>2428</v>
      </c>
      <c r="C1864" s="832" t="s">
        <v>2434</v>
      </c>
      <c r="D1864" s="833" t="s">
        <v>5256</v>
      </c>
      <c r="E1864" s="834" t="s">
        <v>2465</v>
      </c>
      <c r="F1864" s="832" t="s">
        <v>2429</v>
      </c>
      <c r="G1864" s="832" t="s">
        <v>2725</v>
      </c>
      <c r="H1864" s="832" t="s">
        <v>596</v>
      </c>
      <c r="I1864" s="832" t="s">
        <v>4428</v>
      </c>
      <c r="J1864" s="832" t="s">
        <v>4429</v>
      </c>
      <c r="K1864" s="832" t="s">
        <v>4430</v>
      </c>
      <c r="L1864" s="835">
        <v>115.18</v>
      </c>
      <c r="M1864" s="835">
        <v>115.18</v>
      </c>
      <c r="N1864" s="832">
        <v>1</v>
      </c>
      <c r="O1864" s="836">
        <v>0.5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17</v>
      </c>
      <c r="B1865" s="832" t="s">
        <v>2428</v>
      </c>
      <c r="C1865" s="832" t="s">
        <v>2434</v>
      </c>
      <c r="D1865" s="833" t="s">
        <v>5256</v>
      </c>
      <c r="E1865" s="834" t="s">
        <v>2465</v>
      </c>
      <c r="F1865" s="832" t="s">
        <v>2429</v>
      </c>
      <c r="G1865" s="832" t="s">
        <v>3375</v>
      </c>
      <c r="H1865" s="832" t="s">
        <v>596</v>
      </c>
      <c r="I1865" s="832" t="s">
        <v>4431</v>
      </c>
      <c r="J1865" s="832" t="s">
        <v>4432</v>
      </c>
      <c r="K1865" s="832" t="s">
        <v>4433</v>
      </c>
      <c r="L1865" s="835">
        <v>0</v>
      </c>
      <c r="M1865" s="835">
        <v>0</v>
      </c>
      <c r="N1865" s="832">
        <v>1</v>
      </c>
      <c r="O1865" s="836">
        <v>1</v>
      </c>
      <c r="P1865" s="835"/>
      <c r="Q1865" s="837"/>
      <c r="R1865" s="832"/>
      <c r="S1865" s="837">
        <v>0</v>
      </c>
      <c r="T1865" s="836"/>
      <c r="U1865" s="838">
        <v>0</v>
      </c>
    </row>
    <row r="1866" spans="1:21" ht="14.4" customHeight="1" x14ac:dyDescent="0.3">
      <c r="A1866" s="831">
        <v>17</v>
      </c>
      <c r="B1866" s="832" t="s">
        <v>2428</v>
      </c>
      <c r="C1866" s="832" t="s">
        <v>2434</v>
      </c>
      <c r="D1866" s="833" t="s">
        <v>5256</v>
      </c>
      <c r="E1866" s="834" t="s">
        <v>2465</v>
      </c>
      <c r="F1866" s="832" t="s">
        <v>2429</v>
      </c>
      <c r="G1866" s="832" t="s">
        <v>2726</v>
      </c>
      <c r="H1866" s="832" t="s">
        <v>649</v>
      </c>
      <c r="I1866" s="832" t="s">
        <v>2727</v>
      </c>
      <c r="J1866" s="832" t="s">
        <v>2728</v>
      </c>
      <c r="K1866" s="832" t="s">
        <v>2484</v>
      </c>
      <c r="L1866" s="835">
        <v>439.98</v>
      </c>
      <c r="M1866" s="835">
        <v>439.98</v>
      </c>
      <c r="N1866" s="832">
        <v>1</v>
      </c>
      <c r="O1866" s="836">
        <v>0.5</v>
      </c>
      <c r="P1866" s="835">
        <v>439.98</v>
      </c>
      <c r="Q1866" s="837">
        <v>1</v>
      </c>
      <c r="R1866" s="832">
        <v>1</v>
      </c>
      <c r="S1866" s="837">
        <v>1</v>
      </c>
      <c r="T1866" s="836">
        <v>0.5</v>
      </c>
      <c r="U1866" s="838">
        <v>1</v>
      </c>
    </row>
    <row r="1867" spans="1:21" ht="14.4" customHeight="1" x14ac:dyDescent="0.3">
      <c r="A1867" s="831">
        <v>17</v>
      </c>
      <c r="B1867" s="832" t="s">
        <v>2428</v>
      </c>
      <c r="C1867" s="832" t="s">
        <v>2434</v>
      </c>
      <c r="D1867" s="833" t="s">
        <v>5256</v>
      </c>
      <c r="E1867" s="834" t="s">
        <v>2465</v>
      </c>
      <c r="F1867" s="832" t="s">
        <v>2429</v>
      </c>
      <c r="G1867" s="832" t="s">
        <v>2731</v>
      </c>
      <c r="H1867" s="832" t="s">
        <v>596</v>
      </c>
      <c r="I1867" s="832" t="s">
        <v>2732</v>
      </c>
      <c r="J1867" s="832" t="s">
        <v>1318</v>
      </c>
      <c r="K1867" s="832" t="s">
        <v>2733</v>
      </c>
      <c r="L1867" s="835">
        <v>108.44</v>
      </c>
      <c r="M1867" s="835">
        <v>108.44</v>
      </c>
      <c r="N1867" s="832">
        <v>1</v>
      </c>
      <c r="O1867" s="836">
        <v>1</v>
      </c>
      <c r="P1867" s="835">
        <v>108.44</v>
      </c>
      <c r="Q1867" s="837">
        <v>1</v>
      </c>
      <c r="R1867" s="832">
        <v>1</v>
      </c>
      <c r="S1867" s="837">
        <v>1</v>
      </c>
      <c r="T1867" s="836">
        <v>1</v>
      </c>
      <c r="U1867" s="838">
        <v>1</v>
      </c>
    </row>
    <row r="1868" spans="1:21" ht="14.4" customHeight="1" x14ac:dyDescent="0.3">
      <c r="A1868" s="831">
        <v>17</v>
      </c>
      <c r="B1868" s="832" t="s">
        <v>2428</v>
      </c>
      <c r="C1868" s="832" t="s">
        <v>2434</v>
      </c>
      <c r="D1868" s="833" t="s">
        <v>5256</v>
      </c>
      <c r="E1868" s="834" t="s">
        <v>2465</v>
      </c>
      <c r="F1868" s="832" t="s">
        <v>2429</v>
      </c>
      <c r="G1868" s="832" t="s">
        <v>2731</v>
      </c>
      <c r="H1868" s="832" t="s">
        <v>596</v>
      </c>
      <c r="I1868" s="832" t="s">
        <v>2732</v>
      </c>
      <c r="J1868" s="832" t="s">
        <v>1318</v>
      </c>
      <c r="K1868" s="832" t="s">
        <v>2733</v>
      </c>
      <c r="L1868" s="835">
        <v>127.91</v>
      </c>
      <c r="M1868" s="835">
        <v>255.82</v>
      </c>
      <c r="N1868" s="832">
        <v>2</v>
      </c>
      <c r="O1868" s="836">
        <v>1.5</v>
      </c>
      <c r="P1868" s="835">
        <v>255.82</v>
      </c>
      <c r="Q1868" s="837">
        <v>1</v>
      </c>
      <c r="R1868" s="832">
        <v>2</v>
      </c>
      <c r="S1868" s="837">
        <v>1</v>
      </c>
      <c r="T1868" s="836">
        <v>1.5</v>
      </c>
      <c r="U1868" s="838">
        <v>1</v>
      </c>
    </row>
    <row r="1869" spans="1:21" ht="14.4" customHeight="1" x14ac:dyDescent="0.3">
      <c r="A1869" s="831">
        <v>17</v>
      </c>
      <c r="B1869" s="832" t="s">
        <v>2428</v>
      </c>
      <c r="C1869" s="832" t="s">
        <v>2434</v>
      </c>
      <c r="D1869" s="833" t="s">
        <v>5256</v>
      </c>
      <c r="E1869" s="834" t="s">
        <v>2465</v>
      </c>
      <c r="F1869" s="832" t="s">
        <v>2429</v>
      </c>
      <c r="G1869" s="832" t="s">
        <v>4434</v>
      </c>
      <c r="H1869" s="832" t="s">
        <v>596</v>
      </c>
      <c r="I1869" s="832" t="s">
        <v>4435</v>
      </c>
      <c r="J1869" s="832" t="s">
        <v>4436</v>
      </c>
      <c r="K1869" s="832" t="s">
        <v>4437</v>
      </c>
      <c r="L1869" s="835">
        <v>161.46</v>
      </c>
      <c r="M1869" s="835">
        <v>322.92</v>
      </c>
      <c r="N1869" s="832">
        <v>2</v>
      </c>
      <c r="O1869" s="836">
        <v>1</v>
      </c>
      <c r="P1869" s="835">
        <v>322.92</v>
      </c>
      <c r="Q1869" s="837">
        <v>1</v>
      </c>
      <c r="R1869" s="832">
        <v>2</v>
      </c>
      <c r="S1869" s="837">
        <v>1</v>
      </c>
      <c r="T1869" s="836">
        <v>1</v>
      </c>
      <c r="U1869" s="838">
        <v>1</v>
      </c>
    </row>
    <row r="1870" spans="1:21" ht="14.4" customHeight="1" x14ac:dyDescent="0.3">
      <c r="A1870" s="831">
        <v>17</v>
      </c>
      <c r="B1870" s="832" t="s">
        <v>2428</v>
      </c>
      <c r="C1870" s="832" t="s">
        <v>2434</v>
      </c>
      <c r="D1870" s="833" t="s">
        <v>5256</v>
      </c>
      <c r="E1870" s="834" t="s">
        <v>2465</v>
      </c>
      <c r="F1870" s="832" t="s">
        <v>2429</v>
      </c>
      <c r="G1870" s="832" t="s">
        <v>2740</v>
      </c>
      <c r="H1870" s="832" t="s">
        <v>596</v>
      </c>
      <c r="I1870" s="832" t="s">
        <v>2741</v>
      </c>
      <c r="J1870" s="832" t="s">
        <v>2742</v>
      </c>
      <c r="K1870" s="832" t="s">
        <v>2743</v>
      </c>
      <c r="L1870" s="835">
        <v>21.92</v>
      </c>
      <c r="M1870" s="835">
        <v>548</v>
      </c>
      <c r="N1870" s="832">
        <v>25</v>
      </c>
      <c r="O1870" s="836">
        <v>4.5</v>
      </c>
      <c r="P1870" s="835">
        <v>306.88000000000005</v>
      </c>
      <c r="Q1870" s="837">
        <v>0.56000000000000005</v>
      </c>
      <c r="R1870" s="832">
        <v>14</v>
      </c>
      <c r="S1870" s="837">
        <v>0.56000000000000005</v>
      </c>
      <c r="T1870" s="836">
        <v>2.5</v>
      </c>
      <c r="U1870" s="838">
        <v>0.55555555555555558</v>
      </c>
    </row>
    <row r="1871" spans="1:21" ht="14.4" customHeight="1" x14ac:dyDescent="0.3">
      <c r="A1871" s="831">
        <v>17</v>
      </c>
      <c r="B1871" s="832" t="s">
        <v>2428</v>
      </c>
      <c r="C1871" s="832" t="s">
        <v>2434</v>
      </c>
      <c r="D1871" s="833" t="s">
        <v>5256</v>
      </c>
      <c r="E1871" s="834" t="s">
        <v>2465</v>
      </c>
      <c r="F1871" s="832" t="s">
        <v>2429</v>
      </c>
      <c r="G1871" s="832" t="s">
        <v>2740</v>
      </c>
      <c r="H1871" s="832" t="s">
        <v>596</v>
      </c>
      <c r="I1871" s="832" t="s">
        <v>2744</v>
      </c>
      <c r="J1871" s="832" t="s">
        <v>2742</v>
      </c>
      <c r="K1871" s="832" t="s">
        <v>2745</v>
      </c>
      <c r="L1871" s="835">
        <v>87.67</v>
      </c>
      <c r="M1871" s="835">
        <v>1052.04</v>
      </c>
      <c r="N1871" s="832">
        <v>12</v>
      </c>
      <c r="O1871" s="836">
        <v>4</v>
      </c>
      <c r="P1871" s="835">
        <v>175.34</v>
      </c>
      <c r="Q1871" s="837">
        <v>0.16666666666666669</v>
      </c>
      <c r="R1871" s="832">
        <v>2</v>
      </c>
      <c r="S1871" s="837">
        <v>0.16666666666666666</v>
      </c>
      <c r="T1871" s="836">
        <v>1</v>
      </c>
      <c r="U1871" s="838">
        <v>0.25</v>
      </c>
    </row>
    <row r="1872" spans="1:21" ht="14.4" customHeight="1" x14ac:dyDescent="0.3">
      <c r="A1872" s="831">
        <v>17</v>
      </c>
      <c r="B1872" s="832" t="s">
        <v>2428</v>
      </c>
      <c r="C1872" s="832" t="s">
        <v>2434</v>
      </c>
      <c r="D1872" s="833" t="s">
        <v>5256</v>
      </c>
      <c r="E1872" s="834" t="s">
        <v>2465</v>
      </c>
      <c r="F1872" s="832" t="s">
        <v>2429</v>
      </c>
      <c r="G1872" s="832" t="s">
        <v>2746</v>
      </c>
      <c r="H1872" s="832" t="s">
        <v>596</v>
      </c>
      <c r="I1872" s="832" t="s">
        <v>2747</v>
      </c>
      <c r="J1872" s="832" t="s">
        <v>2748</v>
      </c>
      <c r="K1872" s="832" t="s">
        <v>2209</v>
      </c>
      <c r="L1872" s="835">
        <v>169.29</v>
      </c>
      <c r="M1872" s="835">
        <v>4570.83</v>
      </c>
      <c r="N1872" s="832">
        <v>27</v>
      </c>
      <c r="O1872" s="836">
        <v>10</v>
      </c>
      <c r="P1872" s="835">
        <v>3555.0899999999997</v>
      </c>
      <c r="Q1872" s="837">
        <v>0.77777777777777768</v>
      </c>
      <c r="R1872" s="832">
        <v>21</v>
      </c>
      <c r="S1872" s="837">
        <v>0.77777777777777779</v>
      </c>
      <c r="T1872" s="836">
        <v>7.5</v>
      </c>
      <c r="U1872" s="838">
        <v>0.75</v>
      </c>
    </row>
    <row r="1873" spans="1:21" ht="14.4" customHeight="1" x14ac:dyDescent="0.3">
      <c r="A1873" s="831">
        <v>17</v>
      </c>
      <c r="B1873" s="832" t="s">
        <v>2428</v>
      </c>
      <c r="C1873" s="832" t="s">
        <v>2434</v>
      </c>
      <c r="D1873" s="833" t="s">
        <v>5256</v>
      </c>
      <c r="E1873" s="834" t="s">
        <v>2465</v>
      </c>
      <c r="F1873" s="832" t="s">
        <v>2429</v>
      </c>
      <c r="G1873" s="832" t="s">
        <v>2746</v>
      </c>
      <c r="H1873" s="832" t="s">
        <v>596</v>
      </c>
      <c r="I1873" s="832" t="s">
        <v>2749</v>
      </c>
      <c r="J1873" s="832" t="s">
        <v>2748</v>
      </c>
      <c r="K1873" s="832" t="s">
        <v>2750</v>
      </c>
      <c r="L1873" s="835">
        <v>338.58</v>
      </c>
      <c r="M1873" s="835">
        <v>4062.96</v>
      </c>
      <c r="N1873" s="832">
        <v>12</v>
      </c>
      <c r="O1873" s="836">
        <v>2.5</v>
      </c>
      <c r="P1873" s="835">
        <v>4062.96</v>
      </c>
      <c r="Q1873" s="837">
        <v>1</v>
      </c>
      <c r="R1873" s="832">
        <v>12</v>
      </c>
      <c r="S1873" s="837">
        <v>1</v>
      </c>
      <c r="T1873" s="836">
        <v>2.5</v>
      </c>
      <c r="U1873" s="838">
        <v>1</v>
      </c>
    </row>
    <row r="1874" spans="1:21" ht="14.4" customHeight="1" x14ac:dyDescent="0.3">
      <c r="A1874" s="831">
        <v>17</v>
      </c>
      <c r="B1874" s="832" t="s">
        <v>2428</v>
      </c>
      <c r="C1874" s="832" t="s">
        <v>2434</v>
      </c>
      <c r="D1874" s="833" t="s">
        <v>5256</v>
      </c>
      <c r="E1874" s="834" t="s">
        <v>2465</v>
      </c>
      <c r="F1874" s="832" t="s">
        <v>2429</v>
      </c>
      <c r="G1874" s="832" t="s">
        <v>2746</v>
      </c>
      <c r="H1874" s="832" t="s">
        <v>596</v>
      </c>
      <c r="I1874" s="832" t="s">
        <v>2751</v>
      </c>
      <c r="J1874" s="832" t="s">
        <v>2748</v>
      </c>
      <c r="K1874" s="832" t="s">
        <v>2752</v>
      </c>
      <c r="L1874" s="835">
        <v>677.18</v>
      </c>
      <c r="M1874" s="835">
        <v>6771.7999999999993</v>
      </c>
      <c r="N1874" s="832">
        <v>10</v>
      </c>
      <c r="O1874" s="836">
        <v>4.5</v>
      </c>
      <c r="P1874" s="835">
        <v>3385.8999999999996</v>
      </c>
      <c r="Q1874" s="837">
        <v>0.5</v>
      </c>
      <c r="R1874" s="832">
        <v>5</v>
      </c>
      <c r="S1874" s="837">
        <v>0.5</v>
      </c>
      <c r="T1874" s="836">
        <v>2.5</v>
      </c>
      <c r="U1874" s="838">
        <v>0.55555555555555558</v>
      </c>
    </row>
    <row r="1875" spans="1:21" ht="14.4" customHeight="1" x14ac:dyDescent="0.3">
      <c r="A1875" s="831">
        <v>17</v>
      </c>
      <c r="B1875" s="832" t="s">
        <v>2428</v>
      </c>
      <c r="C1875" s="832" t="s">
        <v>2434</v>
      </c>
      <c r="D1875" s="833" t="s">
        <v>5256</v>
      </c>
      <c r="E1875" s="834" t="s">
        <v>2465</v>
      </c>
      <c r="F1875" s="832" t="s">
        <v>2429</v>
      </c>
      <c r="G1875" s="832" t="s">
        <v>2746</v>
      </c>
      <c r="H1875" s="832" t="s">
        <v>596</v>
      </c>
      <c r="I1875" s="832" t="s">
        <v>2753</v>
      </c>
      <c r="J1875" s="832" t="s">
        <v>2748</v>
      </c>
      <c r="K1875" s="832" t="s">
        <v>2754</v>
      </c>
      <c r="L1875" s="835">
        <v>338.58</v>
      </c>
      <c r="M1875" s="835">
        <v>4062.96</v>
      </c>
      <c r="N1875" s="832">
        <v>12</v>
      </c>
      <c r="O1875" s="836">
        <v>5</v>
      </c>
      <c r="P1875" s="835">
        <v>1015.74</v>
      </c>
      <c r="Q1875" s="837">
        <v>0.25</v>
      </c>
      <c r="R1875" s="832">
        <v>3</v>
      </c>
      <c r="S1875" s="837">
        <v>0.25</v>
      </c>
      <c r="T1875" s="836">
        <v>2</v>
      </c>
      <c r="U1875" s="838">
        <v>0.4</v>
      </c>
    </row>
    <row r="1876" spans="1:21" ht="14.4" customHeight="1" x14ac:dyDescent="0.3">
      <c r="A1876" s="831">
        <v>17</v>
      </c>
      <c r="B1876" s="832" t="s">
        <v>2428</v>
      </c>
      <c r="C1876" s="832" t="s">
        <v>2434</v>
      </c>
      <c r="D1876" s="833" t="s">
        <v>5256</v>
      </c>
      <c r="E1876" s="834" t="s">
        <v>2465</v>
      </c>
      <c r="F1876" s="832" t="s">
        <v>2429</v>
      </c>
      <c r="G1876" s="832" t="s">
        <v>2746</v>
      </c>
      <c r="H1876" s="832" t="s">
        <v>596</v>
      </c>
      <c r="I1876" s="832" t="s">
        <v>2755</v>
      </c>
      <c r="J1876" s="832" t="s">
        <v>2756</v>
      </c>
      <c r="K1876" s="832" t="s">
        <v>2209</v>
      </c>
      <c r="L1876" s="835">
        <v>169.29</v>
      </c>
      <c r="M1876" s="835">
        <v>2539.35</v>
      </c>
      <c r="N1876" s="832">
        <v>15</v>
      </c>
      <c r="O1876" s="836">
        <v>3.5</v>
      </c>
      <c r="P1876" s="835">
        <v>1862.19</v>
      </c>
      <c r="Q1876" s="837">
        <v>0.73333333333333339</v>
      </c>
      <c r="R1876" s="832">
        <v>11</v>
      </c>
      <c r="S1876" s="837">
        <v>0.73333333333333328</v>
      </c>
      <c r="T1876" s="836">
        <v>2.5</v>
      </c>
      <c r="U1876" s="838">
        <v>0.7142857142857143</v>
      </c>
    </row>
    <row r="1877" spans="1:21" ht="14.4" customHeight="1" x14ac:dyDescent="0.3">
      <c r="A1877" s="831">
        <v>17</v>
      </c>
      <c r="B1877" s="832" t="s">
        <v>2428</v>
      </c>
      <c r="C1877" s="832" t="s">
        <v>2434</v>
      </c>
      <c r="D1877" s="833" t="s">
        <v>5256</v>
      </c>
      <c r="E1877" s="834" t="s">
        <v>2465</v>
      </c>
      <c r="F1877" s="832" t="s">
        <v>2429</v>
      </c>
      <c r="G1877" s="832" t="s">
        <v>2746</v>
      </c>
      <c r="H1877" s="832" t="s">
        <v>596</v>
      </c>
      <c r="I1877" s="832" t="s">
        <v>3591</v>
      </c>
      <c r="J1877" s="832" t="s">
        <v>2756</v>
      </c>
      <c r="K1877" s="832" t="s">
        <v>2750</v>
      </c>
      <c r="L1877" s="835">
        <v>338.58</v>
      </c>
      <c r="M1877" s="835">
        <v>3385.8</v>
      </c>
      <c r="N1877" s="832">
        <v>10</v>
      </c>
      <c r="O1877" s="836">
        <v>2</v>
      </c>
      <c r="P1877" s="835">
        <v>2708.6400000000003</v>
      </c>
      <c r="Q1877" s="837">
        <v>0.8</v>
      </c>
      <c r="R1877" s="832">
        <v>8</v>
      </c>
      <c r="S1877" s="837">
        <v>0.8</v>
      </c>
      <c r="T1877" s="836">
        <v>1.5</v>
      </c>
      <c r="U1877" s="838">
        <v>0.75</v>
      </c>
    </row>
    <row r="1878" spans="1:21" ht="14.4" customHeight="1" x14ac:dyDescent="0.3">
      <c r="A1878" s="831">
        <v>17</v>
      </c>
      <c r="B1878" s="832" t="s">
        <v>2428</v>
      </c>
      <c r="C1878" s="832" t="s">
        <v>2434</v>
      </c>
      <c r="D1878" s="833" t="s">
        <v>5256</v>
      </c>
      <c r="E1878" s="834" t="s">
        <v>2465</v>
      </c>
      <c r="F1878" s="832" t="s">
        <v>2429</v>
      </c>
      <c r="G1878" s="832" t="s">
        <v>2746</v>
      </c>
      <c r="H1878" s="832" t="s">
        <v>649</v>
      </c>
      <c r="I1878" s="832" t="s">
        <v>2210</v>
      </c>
      <c r="J1878" s="832" t="s">
        <v>1238</v>
      </c>
      <c r="K1878" s="832" t="s">
        <v>1239</v>
      </c>
      <c r="L1878" s="835">
        <v>1286.6199999999999</v>
      </c>
      <c r="M1878" s="835">
        <v>1286.6199999999999</v>
      </c>
      <c r="N1878" s="832">
        <v>1</v>
      </c>
      <c r="O1878" s="836">
        <v>0.5</v>
      </c>
      <c r="P1878" s="835">
        <v>1286.6199999999999</v>
      </c>
      <c r="Q1878" s="837">
        <v>1</v>
      </c>
      <c r="R1878" s="832">
        <v>1</v>
      </c>
      <c r="S1878" s="837">
        <v>1</v>
      </c>
      <c r="T1878" s="836">
        <v>0.5</v>
      </c>
      <c r="U1878" s="838">
        <v>1</v>
      </c>
    </row>
    <row r="1879" spans="1:21" ht="14.4" customHeight="1" x14ac:dyDescent="0.3">
      <c r="A1879" s="831">
        <v>17</v>
      </c>
      <c r="B1879" s="832" t="s">
        <v>2428</v>
      </c>
      <c r="C1879" s="832" t="s">
        <v>2434</v>
      </c>
      <c r="D1879" s="833" t="s">
        <v>5256</v>
      </c>
      <c r="E1879" s="834" t="s">
        <v>2465</v>
      </c>
      <c r="F1879" s="832" t="s">
        <v>2429</v>
      </c>
      <c r="G1879" s="832" t="s">
        <v>2746</v>
      </c>
      <c r="H1879" s="832" t="s">
        <v>596</v>
      </c>
      <c r="I1879" s="832" t="s">
        <v>3397</v>
      </c>
      <c r="J1879" s="832" t="s">
        <v>3398</v>
      </c>
      <c r="K1879" s="832" t="s">
        <v>2209</v>
      </c>
      <c r="L1879" s="835">
        <v>169.29</v>
      </c>
      <c r="M1879" s="835">
        <v>338.58</v>
      </c>
      <c r="N1879" s="832">
        <v>2</v>
      </c>
      <c r="O1879" s="836">
        <v>1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17</v>
      </c>
      <c r="B1880" s="832" t="s">
        <v>2428</v>
      </c>
      <c r="C1880" s="832" t="s">
        <v>2434</v>
      </c>
      <c r="D1880" s="833" t="s">
        <v>5256</v>
      </c>
      <c r="E1880" s="834" t="s">
        <v>2465</v>
      </c>
      <c r="F1880" s="832" t="s">
        <v>2429</v>
      </c>
      <c r="G1880" s="832" t="s">
        <v>2746</v>
      </c>
      <c r="H1880" s="832" t="s">
        <v>649</v>
      </c>
      <c r="I1880" s="832" t="s">
        <v>4003</v>
      </c>
      <c r="J1880" s="832" t="s">
        <v>1238</v>
      </c>
      <c r="K1880" s="832" t="s">
        <v>4004</v>
      </c>
      <c r="L1880" s="835">
        <v>2573.2199999999998</v>
      </c>
      <c r="M1880" s="835">
        <v>7719.66</v>
      </c>
      <c r="N1880" s="832">
        <v>3</v>
      </c>
      <c r="O1880" s="836">
        <v>1.5</v>
      </c>
      <c r="P1880" s="835">
        <v>7719.66</v>
      </c>
      <c r="Q1880" s="837">
        <v>1</v>
      </c>
      <c r="R1880" s="832">
        <v>3</v>
      </c>
      <c r="S1880" s="837">
        <v>1</v>
      </c>
      <c r="T1880" s="836">
        <v>1.5</v>
      </c>
      <c r="U1880" s="838">
        <v>1</v>
      </c>
    </row>
    <row r="1881" spans="1:21" ht="14.4" customHeight="1" x14ac:dyDescent="0.3">
      <c r="A1881" s="831">
        <v>17</v>
      </c>
      <c r="B1881" s="832" t="s">
        <v>2428</v>
      </c>
      <c r="C1881" s="832" t="s">
        <v>2434</v>
      </c>
      <c r="D1881" s="833" t="s">
        <v>5256</v>
      </c>
      <c r="E1881" s="834" t="s">
        <v>2465</v>
      </c>
      <c r="F1881" s="832" t="s">
        <v>2429</v>
      </c>
      <c r="G1881" s="832" t="s">
        <v>2746</v>
      </c>
      <c r="H1881" s="832" t="s">
        <v>596</v>
      </c>
      <c r="I1881" s="832" t="s">
        <v>2761</v>
      </c>
      <c r="J1881" s="832" t="s">
        <v>2748</v>
      </c>
      <c r="K1881" s="832" t="s">
        <v>2762</v>
      </c>
      <c r="L1881" s="835">
        <v>507.88</v>
      </c>
      <c r="M1881" s="835">
        <v>1523.6399999999999</v>
      </c>
      <c r="N1881" s="832">
        <v>3</v>
      </c>
      <c r="O1881" s="836">
        <v>0.5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17</v>
      </c>
      <c r="B1882" s="832" t="s">
        <v>2428</v>
      </c>
      <c r="C1882" s="832" t="s">
        <v>2434</v>
      </c>
      <c r="D1882" s="833" t="s">
        <v>5256</v>
      </c>
      <c r="E1882" s="834" t="s">
        <v>2465</v>
      </c>
      <c r="F1882" s="832" t="s">
        <v>2429</v>
      </c>
      <c r="G1882" s="832" t="s">
        <v>2746</v>
      </c>
      <c r="H1882" s="832" t="s">
        <v>596</v>
      </c>
      <c r="I1882" s="832" t="s">
        <v>4438</v>
      </c>
      <c r="J1882" s="832" t="s">
        <v>2756</v>
      </c>
      <c r="K1882" s="832" t="s">
        <v>4439</v>
      </c>
      <c r="L1882" s="835">
        <v>84.96</v>
      </c>
      <c r="M1882" s="835">
        <v>509.76</v>
      </c>
      <c r="N1882" s="832">
        <v>6</v>
      </c>
      <c r="O1882" s="836">
        <v>2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17</v>
      </c>
      <c r="B1883" s="832" t="s">
        <v>2428</v>
      </c>
      <c r="C1883" s="832" t="s">
        <v>2434</v>
      </c>
      <c r="D1883" s="833" t="s">
        <v>5256</v>
      </c>
      <c r="E1883" s="834" t="s">
        <v>2465</v>
      </c>
      <c r="F1883" s="832" t="s">
        <v>2429</v>
      </c>
      <c r="G1883" s="832" t="s">
        <v>2746</v>
      </c>
      <c r="H1883" s="832" t="s">
        <v>596</v>
      </c>
      <c r="I1883" s="832" t="s">
        <v>3592</v>
      </c>
      <c r="J1883" s="832" t="s">
        <v>2756</v>
      </c>
      <c r="K1883" s="832" t="s">
        <v>3593</v>
      </c>
      <c r="L1883" s="835">
        <v>84.65</v>
      </c>
      <c r="M1883" s="835">
        <v>338.6</v>
      </c>
      <c r="N1883" s="832">
        <v>4</v>
      </c>
      <c r="O1883" s="836">
        <v>0.5</v>
      </c>
      <c r="P1883" s="835">
        <v>338.6</v>
      </c>
      <c r="Q1883" s="837">
        <v>1</v>
      </c>
      <c r="R1883" s="832">
        <v>4</v>
      </c>
      <c r="S1883" s="837">
        <v>1</v>
      </c>
      <c r="T1883" s="836">
        <v>0.5</v>
      </c>
      <c r="U1883" s="838">
        <v>1</v>
      </c>
    </row>
    <row r="1884" spans="1:21" ht="14.4" customHeight="1" x14ac:dyDescent="0.3">
      <c r="A1884" s="831">
        <v>17</v>
      </c>
      <c r="B1884" s="832" t="s">
        <v>2428</v>
      </c>
      <c r="C1884" s="832" t="s">
        <v>2434</v>
      </c>
      <c r="D1884" s="833" t="s">
        <v>5256</v>
      </c>
      <c r="E1884" s="834" t="s">
        <v>2465</v>
      </c>
      <c r="F1884" s="832" t="s">
        <v>2429</v>
      </c>
      <c r="G1884" s="832" t="s">
        <v>2746</v>
      </c>
      <c r="H1884" s="832" t="s">
        <v>596</v>
      </c>
      <c r="I1884" s="832" t="s">
        <v>4440</v>
      </c>
      <c r="J1884" s="832" t="s">
        <v>4441</v>
      </c>
      <c r="K1884" s="832" t="s">
        <v>4442</v>
      </c>
      <c r="L1884" s="835">
        <v>1286.19</v>
      </c>
      <c r="M1884" s="835">
        <v>7717.1400000000012</v>
      </c>
      <c r="N1884" s="832">
        <v>6</v>
      </c>
      <c r="O1884" s="836">
        <v>1.5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17</v>
      </c>
      <c r="B1885" s="832" t="s">
        <v>2428</v>
      </c>
      <c r="C1885" s="832" t="s">
        <v>2434</v>
      </c>
      <c r="D1885" s="833" t="s">
        <v>5256</v>
      </c>
      <c r="E1885" s="834" t="s">
        <v>2465</v>
      </c>
      <c r="F1885" s="832" t="s">
        <v>2429</v>
      </c>
      <c r="G1885" s="832" t="s">
        <v>2746</v>
      </c>
      <c r="H1885" s="832" t="s">
        <v>596</v>
      </c>
      <c r="I1885" s="832" t="s">
        <v>4443</v>
      </c>
      <c r="J1885" s="832" t="s">
        <v>4444</v>
      </c>
      <c r="K1885" s="832" t="s">
        <v>2209</v>
      </c>
      <c r="L1885" s="835">
        <v>1286.19</v>
      </c>
      <c r="M1885" s="835">
        <v>6430.9500000000007</v>
      </c>
      <c r="N1885" s="832">
        <v>5</v>
      </c>
      <c r="O1885" s="836">
        <v>2.5</v>
      </c>
      <c r="P1885" s="835">
        <v>5144.76</v>
      </c>
      <c r="Q1885" s="837">
        <v>0.79999999999999993</v>
      </c>
      <c r="R1885" s="832">
        <v>4</v>
      </c>
      <c r="S1885" s="837">
        <v>0.8</v>
      </c>
      <c r="T1885" s="836">
        <v>2</v>
      </c>
      <c r="U1885" s="838">
        <v>0.8</v>
      </c>
    </row>
    <row r="1886" spans="1:21" ht="14.4" customHeight="1" x14ac:dyDescent="0.3">
      <c r="A1886" s="831">
        <v>17</v>
      </c>
      <c r="B1886" s="832" t="s">
        <v>2428</v>
      </c>
      <c r="C1886" s="832" t="s">
        <v>2434</v>
      </c>
      <c r="D1886" s="833" t="s">
        <v>5256</v>
      </c>
      <c r="E1886" s="834" t="s">
        <v>2465</v>
      </c>
      <c r="F1886" s="832" t="s">
        <v>2429</v>
      </c>
      <c r="G1886" s="832" t="s">
        <v>3839</v>
      </c>
      <c r="H1886" s="832" t="s">
        <v>596</v>
      </c>
      <c r="I1886" s="832" t="s">
        <v>3840</v>
      </c>
      <c r="J1886" s="832" t="s">
        <v>959</v>
      </c>
      <c r="K1886" s="832" t="s">
        <v>3841</v>
      </c>
      <c r="L1886" s="835">
        <v>54.55</v>
      </c>
      <c r="M1886" s="835">
        <v>54.55</v>
      </c>
      <c r="N1886" s="832">
        <v>1</v>
      </c>
      <c r="O1886" s="836">
        <v>0.5</v>
      </c>
      <c r="P1886" s="835">
        <v>54.55</v>
      </c>
      <c r="Q1886" s="837">
        <v>1</v>
      </c>
      <c r="R1886" s="832">
        <v>1</v>
      </c>
      <c r="S1886" s="837">
        <v>1</v>
      </c>
      <c r="T1886" s="836">
        <v>0.5</v>
      </c>
      <c r="U1886" s="838">
        <v>1</v>
      </c>
    </row>
    <row r="1887" spans="1:21" ht="14.4" customHeight="1" x14ac:dyDescent="0.3">
      <c r="A1887" s="831">
        <v>17</v>
      </c>
      <c r="B1887" s="832" t="s">
        <v>2428</v>
      </c>
      <c r="C1887" s="832" t="s">
        <v>2434</v>
      </c>
      <c r="D1887" s="833" t="s">
        <v>5256</v>
      </c>
      <c r="E1887" s="834" t="s">
        <v>2465</v>
      </c>
      <c r="F1887" s="832" t="s">
        <v>2429</v>
      </c>
      <c r="G1887" s="832" t="s">
        <v>3703</v>
      </c>
      <c r="H1887" s="832" t="s">
        <v>596</v>
      </c>
      <c r="I1887" s="832" t="s">
        <v>3704</v>
      </c>
      <c r="J1887" s="832" t="s">
        <v>3705</v>
      </c>
      <c r="K1887" s="832" t="s">
        <v>3706</v>
      </c>
      <c r="L1887" s="835">
        <v>432.12</v>
      </c>
      <c r="M1887" s="835">
        <v>1296.3600000000001</v>
      </c>
      <c r="N1887" s="832">
        <v>3</v>
      </c>
      <c r="O1887" s="836">
        <v>0.5</v>
      </c>
      <c r="P1887" s="835">
        <v>1296.3600000000001</v>
      </c>
      <c r="Q1887" s="837">
        <v>1</v>
      </c>
      <c r="R1887" s="832">
        <v>3</v>
      </c>
      <c r="S1887" s="837">
        <v>1</v>
      </c>
      <c r="T1887" s="836">
        <v>0.5</v>
      </c>
      <c r="U1887" s="838">
        <v>1</v>
      </c>
    </row>
    <row r="1888" spans="1:21" ht="14.4" customHeight="1" x14ac:dyDescent="0.3">
      <c r="A1888" s="831">
        <v>17</v>
      </c>
      <c r="B1888" s="832" t="s">
        <v>2428</v>
      </c>
      <c r="C1888" s="832" t="s">
        <v>2434</v>
      </c>
      <c r="D1888" s="833" t="s">
        <v>5256</v>
      </c>
      <c r="E1888" s="834" t="s">
        <v>2465</v>
      </c>
      <c r="F1888" s="832" t="s">
        <v>2429</v>
      </c>
      <c r="G1888" s="832" t="s">
        <v>2766</v>
      </c>
      <c r="H1888" s="832" t="s">
        <v>649</v>
      </c>
      <c r="I1888" s="832" t="s">
        <v>1966</v>
      </c>
      <c r="J1888" s="832" t="s">
        <v>1967</v>
      </c>
      <c r="K1888" s="832" t="s">
        <v>1968</v>
      </c>
      <c r="L1888" s="835">
        <v>158.99</v>
      </c>
      <c r="M1888" s="835">
        <v>158.99</v>
      </c>
      <c r="N1888" s="832">
        <v>1</v>
      </c>
      <c r="O1888" s="836">
        <v>0.5</v>
      </c>
      <c r="P1888" s="835">
        <v>158.99</v>
      </c>
      <c r="Q1888" s="837">
        <v>1</v>
      </c>
      <c r="R1888" s="832">
        <v>1</v>
      </c>
      <c r="S1888" s="837">
        <v>1</v>
      </c>
      <c r="T1888" s="836">
        <v>0.5</v>
      </c>
      <c r="U1888" s="838">
        <v>1</v>
      </c>
    </row>
    <row r="1889" spans="1:21" ht="14.4" customHeight="1" x14ac:dyDescent="0.3">
      <c r="A1889" s="831">
        <v>17</v>
      </c>
      <c r="B1889" s="832" t="s">
        <v>2428</v>
      </c>
      <c r="C1889" s="832" t="s">
        <v>2434</v>
      </c>
      <c r="D1889" s="833" t="s">
        <v>5256</v>
      </c>
      <c r="E1889" s="834" t="s">
        <v>2465</v>
      </c>
      <c r="F1889" s="832" t="s">
        <v>2429</v>
      </c>
      <c r="G1889" s="832" t="s">
        <v>3911</v>
      </c>
      <c r="H1889" s="832" t="s">
        <v>596</v>
      </c>
      <c r="I1889" s="832" t="s">
        <v>3912</v>
      </c>
      <c r="J1889" s="832" t="s">
        <v>3913</v>
      </c>
      <c r="K1889" s="832" t="s">
        <v>3914</v>
      </c>
      <c r="L1889" s="835">
        <v>83.25</v>
      </c>
      <c r="M1889" s="835">
        <v>333</v>
      </c>
      <c r="N1889" s="832">
        <v>4</v>
      </c>
      <c r="O1889" s="836">
        <v>1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17</v>
      </c>
      <c r="B1890" s="832" t="s">
        <v>2428</v>
      </c>
      <c r="C1890" s="832" t="s">
        <v>2434</v>
      </c>
      <c r="D1890" s="833" t="s">
        <v>5256</v>
      </c>
      <c r="E1890" s="834" t="s">
        <v>2465</v>
      </c>
      <c r="F1890" s="832" t="s">
        <v>2429</v>
      </c>
      <c r="G1890" s="832" t="s">
        <v>4445</v>
      </c>
      <c r="H1890" s="832" t="s">
        <v>596</v>
      </c>
      <c r="I1890" s="832" t="s">
        <v>4446</v>
      </c>
      <c r="J1890" s="832" t="s">
        <v>996</v>
      </c>
      <c r="K1890" s="832" t="s">
        <v>4447</v>
      </c>
      <c r="L1890" s="835">
        <v>316.33</v>
      </c>
      <c r="M1890" s="835">
        <v>948.99</v>
      </c>
      <c r="N1890" s="832">
        <v>3</v>
      </c>
      <c r="O1890" s="836">
        <v>0.5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17</v>
      </c>
      <c r="B1891" s="832" t="s">
        <v>2428</v>
      </c>
      <c r="C1891" s="832" t="s">
        <v>2434</v>
      </c>
      <c r="D1891" s="833" t="s">
        <v>5256</v>
      </c>
      <c r="E1891" s="834" t="s">
        <v>2465</v>
      </c>
      <c r="F1891" s="832" t="s">
        <v>2429</v>
      </c>
      <c r="G1891" s="832" t="s">
        <v>2767</v>
      </c>
      <c r="H1891" s="832" t="s">
        <v>596</v>
      </c>
      <c r="I1891" s="832" t="s">
        <v>2768</v>
      </c>
      <c r="J1891" s="832" t="s">
        <v>2769</v>
      </c>
      <c r="K1891" s="832" t="s">
        <v>2770</v>
      </c>
      <c r="L1891" s="835">
        <v>6177.8</v>
      </c>
      <c r="M1891" s="835">
        <v>6177.8</v>
      </c>
      <c r="N1891" s="832">
        <v>1</v>
      </c>
      <c r="O1891" s="836">
        <v>0.5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17</v>
      </c>
      <c r="B1892" s="832" t="s">
        <v>2428</v>
      </c>
      <c r="C1892" s="832" t="s">
        <v>2434</v>
      </c>
      <c r="D1892" s="833" t="s">
        <v>5256</v>
      </c>
      <c r="E1892" s="834" t="s">
        <v>2465</v>
      </c>
      <c r="F1892" s="832" t="s">
        <v>2429</v>
      </c>
      <c r="G1892" s="832" t="s">
        <v>4448</v>
      </c>
      <c r="H1892" s="832" t="s">
        <v>596</v>
      </c>
      <c r="I1892" s="832" t="s">
        <v>4449</v>
      </c>
      <c r="J1892" s="832" t="s">
        <v>1257</v>
      </c>
      <c r="K1892" s="832" t="s">
        <v>4450</v>
      </c>
      <c r="L1892" s="835">
        <v>181.04</v>
      </c>
      <c r="M1892" s="835">
        <v>181.04</v>
      </c>
      <c r="N1892" s="832">
        <v>1</v>
      </c>
      <c r="O1892" s="836">
        <v>0.5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17</v>
      </c>
      <c r="B1893" s="832" t="s">
        <v>2428</v>
      </c>
      <c r="C1893" s="832" t="s">
        <v>2434</v>
      </c>
      <c r="D1893" s="833" t="s">
        <v>5256</v>
      </c>
      <c r="E1893" s="834" t="s">
        <v>2465</v>
      </c>
      <c r="F1893" s="832" t="s">
        <v>2429</v>
      </c>
      <c r="G1893" s="832" t="s">
        <v>2776</v>
      </c>
      <c r="H1893" s="832" t="s">
        <v>596</v>
      </c>
      <c r="I1893" s="832" t="s">
        <v>3919</v>
      </c>
      <c r="J1893" s="832" t="s">
        <v>3920</v>
      </c>
      <c r="K1893" s="832" t="s">
        <v>2121</v>
      </c>
      <c r="L1893" s="835">
        <v>123.2</v>
      </c>
      <c r="M1893" s="835">
        <v>492.8</v>
      </c>
      <c r="N1893" s="832">
        <v>4</v>
      </c>
      <c r="O1893" s="836">
        <v>1</v>
      </c>
      <c r="P1893" s="835">
        <v>123.2</v>
      </c>
      <c r="Q1893" s="837">
        <v>0.25</v>
      </c>
      <c r="R1893" s="832">
        <v>1</v>
      </c>
      <c r="S1893" s="837">
        <v>0.25</v>
      </c>
      <c r="T1893" s="836">
        <v>0.5</v>
      </c>
      <c r="U1893" s="838">
        <v>0.5</v>
      </c>
    </row>
    <row r="1894" spans="1:21" ht="14.4" customHeight="1" x14ac:dyDescent="0.3">
      <c r="A1894" s="831">
        <v>17</v>
      </c>
      <c r="B1894" s="832" t="s">
        <v>2428</v>
      </c>
      <c r="C1894" s="832" t="s">
        <v>2434</v>
      </c>
      <c r="D1894" s="833" t="s">
        <v>5256</v>
      </c>
      <c r="E1894" s="834" t="s">
        <v>2465</v>
      </c>
      <c r="F1894" s="832" t="s">
        <v>2429</v>
      </c>
      <c r="G1894" s="832" t="s">
        <v>2776</v>
      </c>
      <c r="H1894" s="832" t="s">
        <v>649</v>
      </c>
      <c r="I1894" s="832" t="s">
        <v>2119</v>
      </c>
      <c r="J1894" s="832" t="s">
        <v>2120</v>
      </c>
      <c r="K1894" s="832" t="s">
        <v>2121</v>
      </c>
      <c r="L1894" s="835">
        <v>122.96</v>
      </c>
      <c r="M1894" s="835">
        <v>1475.52</v>
      </c>
      <c r="N1894" s="832">
        <v>12</v>
      </c>
      <c r="O1894" s="836">
        <v>2.5</v>
      </c>
      <c r="P1894" s="835">
        <v>1106.6399999999999</v>
      </c>
      <c r="Q1894" s="837">
        <v>0.74999999999999989</v>
      </c>
      <c r="R1894" s="832">
        <v>9</v>
      </c>
      <c r="S1894" s="837">
        <v>0.75</v>
      </c>
      <c r="T1894" s="836">
        <v>1.5</v>
      </c>
      <c r="U1894" s="838">
        <v>0.6</v>
      </c>
    </row>
    <row r="1895" spans="1:21" ht="14.4" customHeight="1" x14ac:dyDescent="0.3">
      <c r="A1895" s="831">
        <v>17</v>
      </c>
      <c r="B1895" s="832" t="s">
        <v>2428</v>
      </c>
      <c r="C1895" s="832" t="s">
        <v>2434</v>
      </c>
      <c r="D1895" s="833" t="s">
        <v>5256</v>
      </c>
      <c r="E1895" s="834" t="s">
        <v>2465</v>
      </c>
      <c r="F1895" s="832" t="s">
        <v>2429</v>
      </c>
      <c r="G1895" s="832" t="s">
        <v>2776</v>
      </c>
      <c r="H1895" s="832" t="s">
        <v>649</v>
      </c>
      <c r="I1895" s="832" t="s">
        <v>2320</v>
      </c>
      <c r="J1895" s="832" t="s">
        <v>2120</v>
      </c>
      <c r="K1895" s="832" t="s">
        <v>2321</v>
      </c>
      <c r="L1895" s="835">
        <v>245.91</v>
      </c>
      <c r="M1895" s="835">
        <v>2213.19</v>
      </c>
      <c r="N1895" s="832">
        <v>9</v>
      </c>
      <c r="O1895" s="836">
        <v>2.5</v>
      </c>
      <c r="P1895" s="835">
        <v>2213.19</v>
      </c>
      <c r="Q1895" s="837">
        <v>1</v>
      </c>
      <c r="R1895" s="832">
        <v>9</v>
      </c>
      <c r="S1895" s="837">
        <v>1</v>
      </c>
      <c r="T1895" s="836">
        <v>2.5</v>
      </c>
      <c r="U1895" s="838">
        <v>1</v>
      </c>
    </row>
    <row r="1896" spans="1:21" ht="14.4" customHeight="1" x14ac:dyDescent="0.3">
      <c r="A1896" s="831">
        <v>17</v>
      </c>
      <c r="B1896" s="832" t="s">
        <v>2428</v>
      </c>
      <c r="C1896" s="832" t="s">
        <v>2434</v>
      </c>
      <c r="D1896" s="833" t="s">
        <v>5256</v>
      </c>
      <c r="E1896" s="834" t="s">
        <v>2465</v>
      </c>
      <c r="F1896" s="832" t="s">
        <v>2429</v>
      </c>
      <c r="G1896" s="832" t="s">
        <v>2776</v>
      </c>
      <c r="H1896" s="832" t="s">
        <v>596</v>
      </c>
      <c r="I1896" s="832" t="s">
        <v>4234</v>
      </c>
      <c r="J1896" s="832" t="s">
        <v>3920</v>
      </c>
      <c r="K1896" s="832" t="s">
        <v>2321</v>
      </c>
      <c r="L1896" s="835">
        <v>246.39</v>
      </c>
      <c r="M1896" s="835">
        <v>739.17</v>
      </c>
      <c r="N1896" s="832">
        <v>3</v>
      </c>
      <c r="O1896" s="836">
        <v>1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17</v>
      </c>
      <c r="B1897" s="832" t="s">
        <v>2428</v>
      </c>
      <c r="C1897" s="832" t="s">
        <v>2434</v>
      </c>
      <c r="D1897" s="833" t="s">
        <v>5256</v>
      </c>
      <c r="E1897" s="834" t="s">
        <v>2465</v>
      </c>
      <c r="F1897" s="832" t="s">
        <v>2429</v>
      </c>
      <c r="G1897" s="832" t="s">
        <v>2776</v>
      </c>
      <c r="H1897" s="832" t="s">
        <v>649</v>
      </c>
      <c r="I1897" s="832" t="s">
        <v>4451</v>
      </c>
      <c r="J1897" s="832" t="s">
        <v>4082</v>
      </c>
      <c r="K1897" s="832" t="s">
        <v>2493</v>
      </c>
      <c r="L1897" s="835">
        <v>439.98</v>
      </c>
      <c r="M1897" s="835">
        <v>439.98</v>
      </c>
      <c r="N1897" s="832">
        <v>1</v>
      </c>
      <c r="O1897" s="836">
        <v>0.5</v>
      </c>
      <c r="P1897" s="835">
        <v>439.98</v>
      </c>
      <c r="Q1897" s="837">
        <v>1</v>
      </c>
      <c r="R1897" s="832">
        <v>1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17</v>
      </c>
      <c r="B1898" s="832" t="s">
        <v>2428</v>
      </c>
      <c r="C1898" s="832" t="s">
        <v>2434</v>
      </c>
      <c r="D1898" s="833" t="s">
        <v>5256</v>
      </c>
      <c r="E1898" s="834" t="s">
        <v>2465</v>
      </c>
      <c r="F1898" s="832" t="s">
        <v>2429</v>
      </c>
      <c r="G1898" s="832" t="s">
        <v>3544</v>
      </c>
      <c r="H1898" s="832" t="s">
        <v>596</v>
      </c>
      <c r="I1898" s="832" t="s">
        <v>4452</v>
      </c>
      <c r="J1898" s="832" t="s">
        <v>4453</v>
      </c>
      <c r="K1898" s="832" t="s">
        <v>3716</v>
      </c>
      <c r="L1898" s="835">
        <v>0</v>
      </c>
      <c r="M1898" s="835">
        <v>0</v>
      </c>
      <c r="N1898" s="832">
        <v>2</v>
      </c>
      <c r="O1898" s="836">
        <v>0.5</v>
      </c>
      <c r="P1898" s="835"/>
      <c r="Q1898" s="837"/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17</v>
      </c>
      <c r="B1899" s="832" t="s">
        <v>2428</v>
      </c>
      <c r="C1899" s="832" t="s">
        <v>2434</v>
      </c>
      <c r="D1899" s="833" t="s">
        <v>5256</v>
      </c>
      <c r="E1899" s="834" t="s">
        <v>2465</v>
      </c>
      <c r="F1899" s="832" t="s">
        <v>2429</v>
      </c>
      <c r="G1899" s="832" t="s">
        <v>3544</v>
      </c>
      <c r="H1899" s="832" t="s">
        <v>596</v>
      </c>
      <c r="I1899" s="832" t="s">
        <v>3714</v>
      </c>
      <c r="J1899" s="832" t="s">
        <v>3715</v>
      </c>
      <c r="K1899" s="832" t="s">
        <v>3716</v>
      </c>
      <c r="L1899" s="835">
        <v>0</v>
      </c>
      <c r="M1899" s="835">
        <v>0</v>
      </c>
      <c r="N1899" s="832">
        <v>1</v>
      </c>
      <c r="O1899" s="836">
        <v>0.5</v>
      </c>
      <c r="P1899" s="835">
        <v>0</v>
      </c>
      <c r="Q1899" s="837"/>
      <c r="R1899" s="832">
        <v>1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17</v>
      </c>
      <c r="B1900" s="832" t="s">
        <v>2428</v>
      </c>
      <c r="C1900" s="832" t="s">
        <v>2434</v>
      </c>
      <c r="D1900" s="833" t="s">
        <v>5256</v>
      </c>
      <c r="E1900" s="834" t="s">
        <v>2465</v>
      </c>
      <c r="F1900" s="832" t="s">
        <v>2429</v>
      </c>
      <c r="G1900" s="832" t="s">
        <v>3717</v>
      </c>
      <c r="H1900" s="832" t="s">
        <v>596</v>
      </c>
      <c r="I1900" s="832" t="s">
        <v>4454</v>
      </c>
      <c r="J1900" s="832" t="s">
        <v>975</v>
      </c>
      <c r="K1900" s="832" t="s">
        <v>4455</v>
      </c>
      <c r="L1900" s="835">
        <v>0</v>
      </c>
      <c r="M1900" s="835">
        <v>0</v>
      </c>
      <c r="N1900" s="832">
        <v>7</v>
      </c>
      <c r="O1900" s="836">
        <v>1.5</v>
      </c>
      <c r="P1900" s="835">
        <v>0</v>
      </c>
      <c r="Q1900" s="837"/>
      <c r="R1900" s="832">
        <v>7</v>
      </c>
      <c r="S1900" s="837">
        <v>1</v>
      </c>
      <c r="T1900" s="836">
        <v>1.5</v>
      </c>
      <c r="U1900" s="838">
        <v>1</v>
      </c>
    </row>
    <row r="1901" spans="1:21" ht="14.4" customHeight="1" x14ac:dyDescent="0.3">
      <c r="A1901" s="831">
        <v>17</v>
      </c>
      <c r="B1901" s="832" t="s">
        <v>2428</v>
      </c>
      <c r="C1901" s="832" t="s">
        <v>2434</v>
      </c>
      <c r="D1901" s="833" t="s">
        <v>5256</v>
      </c>
      <c r="E1901" s="834" t="s">
        <v>2465</v>
      </c>
      <c r="F1901" s="832" t="s">
        <v>2429</v>
      </c>
      <c r="G1901" s="832" t="s">
        <v>3717</v>
      </c>
      <c r="H1901" s="832" t="s">
        <v>596</v>
      </c>
      <c r="I1901" s="832" t="s">
        <v>3719</v>
      </c>
      <c r="J1901" s="832" t="s">
        <v>1542</v>
      </c>
      <c r="K1901" s="832" t="s">
        <v>3720</v>
      </c>
      <c r="L1901" s="835">
        <v>0</v>
      </c>
      <c r="M1901" s="835">
        <v>0</v>
      </c>
      <c r="N1901" s="832">
        <v>6</v>
      </c>
      <c r="O1901" s="836">
        <v>2.5</v>
      </c>
      <c r="P1901" s="835">
        <v>0</v>
      </c>
      <c r="Q1901" s="837"/>
      <c r="R1901" s="832">
        <v>1</v>
      </c>
      <c r="S1901" s="837">
        <v>0.16666666666666666</v>
      </c>
      <c r="T1901" s="836">
        <v>0.5</v>
      </c>
      <c r="U1901" s="838">
        <v>0.2</v>
      </c>
    </row>
    <row r="1902" spans="1:21" ht="14.4" customHeight="1" x14ac:dyDescent="0.3">
      <c r="A1902" s="831">
        <v>17</v>
      </c>
      <c r="B1902" s="832" t="s">
        <v>2428</v>
      </c>
      <c r="C1902" s="832" t="s">
        <v>2434</v>
      </c>
      <c r="D1902" s="833" t="s">
        <v>5256</v>
      </c>
      <c r="E1902" s="834" t="s">
        <v>2465</v>
      </c>
      <c r="F1902" s="832" t="s">
        <v>2429</v>
      </c>
      <c r="G1902" s="832" t="s">
        <v>2783</v>
      </c>
      <c r="H1902" s="832" t="s">
        <v>596</v>
      </c>
      <c r="I1902" s="832" t="s">
        <v>4456</v>
      </c>
      <c r="J1902" s="832" t="s">
        <v>3726</v>
      </c>
      <c r="K1902" s="832" t="s">
        <v>2785</v>
      </c>
      <c r="L1902" s="835">
        <v>54.13</v>
      </c>
      <c r="M1902" s="835">
        <v>108.26</v>
      </c>
      <c r="N1902" s="832">
        <v>2</v>
      </c>
      <c r="O1902" s="836">
        <v>0.5</v>
      </c>
      <c r="P1902" s="835">
        <v>108.26</v>
      </c>
      <c r="Q1902" s="837">
        <v>1</v>
      </c>
      <c r="R1902" s="832">
        <v>2</v>
      </c>
      <c r="S1902" s="837">
        <v>1</v>
      </c>
      <c r="T1902" s="836">
        <v>0.5</v>
      </c>
      <c r="U1902" s="838">
        <v>1</v>
      </c>
    </row>
    <row r="1903" spans="1:21" ht="14.4" customHeight="1" x14ac:dyDescent="0.3">
      <c r="A1903" s="831">
        <v>17</v>
      </c>
      <c r="B1903" s="832" t="s">
        <v>2428</v>
      </c>
      <c r="C1903" s="832" t="s">
        <v>2434</v>
      </c>
      <c r="D1903" s="833" t="s">
        <v>5256</v>
      </c>
      <c r="E1903" s="834" t="s">
        <v>2465</v>
      </c>
      <c r="F1903" s="832" t="s">
        <v>2429</v>
      </c>
      <c r="G1903" s="832" t="s">
        <v>2786</v>
      </c>
      <c r="H1903" s="832" t="s">
        <v>649</v>
      </c>
      <c r="I1903" s="832" t="s">
        <v>2073</v>
      </c>
      <c r="J1903" s="832" t="s">
        <v>911</v>
      </c>
      <c r="K1903" s="832" t="s">
        <v>912</v>
      </c>
      <c r="L1903" s="835">
        <v>0</v>
      </c>
      <c r="M1903" s="835">
        <v>0</v>
      </c>
      <c r="N1903" s="832">
        <v>28</v>
      </c>
      <c r="O1903" s="836">
        <v>9</v>
      </c>
      <c r="P1903" s="835">
        <v>0</v>
      </c>
      <c r="Q1903" s="837"/>
      <c r="R1903" s="832">
        <v>18</v>
      </c>
      <c r="S1903" s="837">
        <v>0.6428571428571429</v>
      </c>
      <c r="T1903" s="836">
        <v>7</v>
      </c>
      <c r="U1903" s="838">
        <v>0.77777777777777779</v>
      </c>
    </row>
    <row r="1904" spans="1:21" ht="14.4" customHeight="1" x14ac:dyDescent="0.3">
      <c r="A1904" s="831">
        <v>17</v>
      </c>
      <c r="B1904" s="832" t="s">
        <v>2428</v>
      </c>
      <c r="C1904" s="832" t="s">
        <v>2434</v>
      </c>
      <c r="D1904" s="833" t="s">
        <v>5256</v>
      </c>
      <c r="E1904" s="834" t="s">
        <v>2465</v>
      </c>
      <c r="F1904" s="832" t="s">
        <v>2429</v>
      </c>
      <c r="G1904" s="832" t="s">
        <v>4457</v>
      </c>
      <c r="H1904" s="832" t="s">
        <v>596</v>
      </c>
      <c r="I1904" s="832" t="s">
        <v>4458</v>
      </c>
      <c r="J1904" s="832" t="s">
        <v>4459</v>
      </c>
      <c r="K1904" s="832" t="s">
        <v>1518</v>
      </c>
      <c r="L1904" s="835">
        <v>1543.27</v>
      </c>
      <c r="M1904" s="835">
        <v>4629.8099999999995</v>
      </c>
      <c r="N1904" s="832">
        <v>3</v>
      </c>
      <c r="O1904" s="836">
        <v>2</v>
      </c>
      <c r="P1904" s="835">
        <v>1543.27</v>
      </c>
      <c r="Q1904" s="837">
        <v>0.33333333333333337</v>
      </c>
      <c r="R1904" s="832">
        <v>1</v>
      </c>
      <c r="S1904" s="837">
        <v>0.33333333333333331</v>
      </c>
      <c r="T1904" s="836">
        <v>0.5</v>
      </c>
      <c r="U1904" s="838">
        <v>0.25</v>
      </c>
    </row>
    <row r="1905" spans="1:21" ht="14.4" customHeight="1" x14ac:dyDescent="0.3">
      <c r="A1905" s="831">
        <v>17</v>
      </c>
      <c r="B1905" s="832" t="s">
        <v>2428</v>
      </c>
      <c r="C1905" s="832" t="s">
        <v>2434</v>
      </c>
      <c r="D1905" s="833" t="s">
        <v>5256</v>
      </c>
      <c r="E1905" s="834" t="s">
        <v>2465</v>
      </c>
      <c r="F1905" s="832" t="s">
        <v>2429</v>
      </c>
      <c r="G1905" s="832" t="s">
        <v>4457</v>
      </c>
      <c r="H1905" s="832" t="s">
        <v>596</v>
      </c>
      <c r="I1905" s="832" t="s">
        <v>4460</v>
      </c>
      <c r="J1905" s="832" t="s">
        <v>4459</v>
      </c>
      <c r="K1905" s="832" t="s">
        <v>2173</v>
      </c>
      <c r="L1905" s="835">
        <v>3086.53</v>
      </c>
      <c r="M1905" s="835">
        <v>3086.53</v>
      </c>
      <c r="N1905" s="832">
        <v>1</v>
      </c>
      <c r="O1905" s="836">
        <v>0.5</v>
      </c>
      <c r="P1905" s="835">
        <v>3086.53</v>
      </c>
      <c r="Q1905" s="837">
        <v>1</v>
      </c>
      <c r="R1905" s="832">
        <v>1</v>
      </c>
      <c r="S1905" s="837">
        <v>1</v>
      </c>
      <c r="T1905" s="836">
        <v>0.5</v>
      </c>
      <c r="U1905" s="838">
        <v>1</v>
      </c>
    </row>
    <row r="1906" spans="1:21" ht="14.4" customHeight="1" x14ac:dyDescent="0.3">
      <c r="A1906" s="831">
        <v>17</v>
      </c>
      <c r="B1906" s="832" t="s">
        <v>2428</v>
      </c>
      <c r="C1906" s="832" t="s">
        <v>2434</v>
      </c>
      <c r="D1906" s="833" t="s">
        <v>5256</v>
      </c>
      <c r="E1906" s="834" t="s">
        <v>2465</v>
      </c>
      <c r="F1906" s="832" t="s">
        <v>2429</v>
      </c>
      <c r="G1906" s="832" t="s">
        <v>4457</v>
      </c>
      <c r="H1906" s="832" t="s">
        <v>596</v>
      </c>
      <c r="I1906" s="832" t="s">
        <v>4461</v>
      </c>
      <c r="J1906" s="832" t="s">
        <v>4462</v>
      </c>
      <c r="K1906" s="832" t="s">
        <v>4415</v>
      </c>
      <c r="L1906" s="835">
        <v>925.96</v>
      </c>
      <c r="M1906" s="835">
        <v>2777.88</v>
      </c>
      <c r="N1906" s="832">
        <v>3</v>
      </c>
      <c r="O1906" s="836">
        <v>1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17</v>
      </c>
      <c r="B1907" s="832" t="s">
        <v>2428</v>
      </c>
      <c r="C1907" s="832" t="s">
        <v>2434</v>
      </c>
      <c r="D1907" s="833" t="s">
        <v>5256</v>
      </c>
      <c r="E1907" s="834" t="s">
        <v>2465</v>
      </c>
      <c r="F1907" s="832" t="s">
        <v>2429</v>
      </c>
      <c r="G1907" s="832" t="s">
        <v>3263</v>
      </c>
      <c r="H1907" s="832" t="s">
        <v>596</v>
      </c>
      <c r="I1907" s="832" t="s">
        <v>3440</v>
      </c>
      <c r="J1907" s="832" t="s">
        <v>1287</v>
      </c>
      <c r="K1907" s="832" t="s">
        <v>3441</v>
      </c>
      <c r="L1907" s="835">
        <v>210.38</v>
      </c>
      <c r="M1907" s="835">
        <v>210.38</v>
      </c>
      <c r="N1907" s="832">
        <v>1</v>
      </c>
      <c r="O1907" s="836">
        <v>0.5</v>
      </c>
      <c r="P1907" s="835">
        <v>210.38</v>
      </c>
      <c r="Q1907" s="837">
        <v>1</v>
      </c>
      <c r="R1907" s="832">
        <v>1</v>
      </c>
      <c r="S1907" s="837">
        <v>1</v>
      </c>
      <c r="T1907" s="836">
        <v>0.5</v>
      </c>
      <c r="U1907" s="838">
        <v>1</v>
      </c>
    </row>
    <row r="1908" spans="1:21" ht="14.4" customHeight="1" x14ac:dyDescent="0.3">
      <c r="A1908" s="831">
        <v>17</v>
      </c>
      <c r="B1908" s="832" t="s">
        <v>2428</v>
      </c>
      <c r="C1908" s="832" t="s">
        <v>2434</v>
      </c>
      <c r="D1908" s="833" t="s">
        <v>5256</v>
      </c>
      <c r="E1908" s="834" t="s">
        <v>2465</v>
      </c>
      <c r="F1908" s="832" t="s">
        <v>2429</v>
      </c>
      <c r="G1908" s="832" t="s">
        <v>2793</v>
      </c>
      <c r="H1908" s="832" t="s">
        <v>596</v>
      </c>
      <c r="I1908" s="832" t="s">
        <v>2794</v>
      </c>
      <c r="J1908" s="832" t="s">
        <v>2795</v>
      </c>
      <c r="K1908" s="832" t="s">
        <v>2796</v>
      </c>
      <c r="L1908" s="835">
        <v>409.77</v>
      </c>
      <c r="M1908" s="835">
        <v>7375.86</v>
      </c>
      <c r="N1908" s="832">
        <v>18</v>
      </c>
      <c r="O1908" s="836">
        <v>5</v>
      </c>
      <c r="P1908" s="835">
        <v>4097.7</v>
      </c>
      <c r="Q1908" s="837">
        <v>0.55555555555555558</v>
      </c>
      <c r="R1908" s="832">
        <v>10</v>
      </c>
      <c r="S1908" s="837">
        <v>0.55555555555555558</v>
      </c>
      <c r="T1908" s="836">
        <v>2.5</v>
      </c>
      <c r="U1908" s="838">
        <v>0.5</v>
      </c>
    </row>
    <row r="1909" spans="1:21" ht="14.4" customHeight="1" x14ac:dyDescent="0.3">
      <c r="A1909" s="831">
        <v>17</v>
      </c>
      <c r="B1909" s="832" t="s">
        <v>2428</v>
      </c>
      <c r="C1909" s="832" t="s">
        <v>2434</v>
      </c>
      <c r="D1909" s="833" t="s">
        <v>5256</v>
      </c>
      <c r="E1909" s="834" t="s">
        <v>2465</v>
      </c>
      <c r="F1909" s="832" t="s">
        <v>2429</v>
      </c>
      <c r="G1909" s="832" t="s">
        <v>2793</v>
      </c>
      <c r="H1909" s="832" t="s">
        <v>596</v>
      </c>
      <c r="I1909" s="832" t="s">
        <v>2797</v>
      </c>
      <c r="J1909" s="832" t="s">
        <v>2798</v>
      </c>
      <c r="K1909" s="832" t="s">
        <v>2799</v>
      </c>
      <c r="L1909" s="835">
        <v>120.77</v>
      </c>
      <c r="M1909" s="835">
        <v>724.62</v>
      </c>
      <c r="N1909" s="832">
        <v>6</v>
      </c>
      <c r="O1909" s="836">
        <v>1.5</v>
      </c>
      <c r="P1909" s="835">
        <v>362.31</v>
      </c>
      <c r="Q1909" s="837">
        <v>0.5</v>
      </c>
      <c r="R1909" s="832">
        <v>3</v>
      </c>
      <c r="S1909" s="837">
        <v>0.5</v>
      </c>
      <c r="T1909" s="836">
        <v>1</v>
      </c>
      <c r="U1909" s="838">
        <v>0.66666666666666663</v>
      </c>
    </row>
    <row r="1910" spans="1:21" ht="14.4" customHeight="1" x14ac:dyDescent="0.3">
      <c r="A1910" s="831">
        <v>17</v>
      </c>
      <c r="B1910" s="832" t="s">
        <v>2428</v>
      </c>
      <c r="C1910" s="832" t="s">
        <v>2434</v>
      </c>
      <c r="D1910" s="833" t="s">
        <v>5256</v>
      </c>
      <c r="E1910" s="834" t="s">
        <v>2465</v>
      </c>
      <c r="F1910" s="832" t="s">
        <v>2429</v>
      </c>
      <c r="G1910" s="832" t="s">
        <v>2793</v>
      </c>
      <c r="H1910" s="832" t="s">
        <v>596</v>
      </c>
      <c r="I1910" s="832" t="s">
        <v>2800</v>
      </c>
      <c r="J1910" s="832" t="s">
        <v>2801</v>
      </c>
      <c r="K1910" s="832" t="s">
        <v>2802</v>
      </c>
      <c r="L1910" s="835">
        <v>60.39</v>
      </c>
      <c r="M1910" s="835">
        <v>3683.7900000000009</v>
      </c>
      <c r="N1910" s="832">
        <v>61</v>
      </c>
      <c r="O1910" s="836">
        <v>13</v>
      </c>
      <c r="P1910" s="835">
        <v>2355.2100000000005</v>
      </c>
      <c r="Q1910" s="837">
        <v>0.6393442622950819</v>
      </c>
      <c r="R1910" s="832">
        <v>39</v>
      </c>
      <c r="S1910" s="837">
        <v>0.63934426229508201</v>
      </c>
      <c r="T1910" s="836">
        <v>7</v>
      </c>
      <c r="U1910" s="838">
        <v>0.53846153846153844</v>
      </c>
    </row>
    <row r="1911" spans="1:21" ht="14.4" customHeight="1" x14ac:dyDescent="0.3">
      <c r="A1911" s="831">
        <v>17</v>
      </c>
      <c r="B1911" s="832" t="s">
        <v>2428</v>
      </c>
      <c r="C1911" s="832" t="s">
        <v>2434</v>
      </c>
      <c r="D1911" s="833" t="s">
        <v>5256</v>
      </c>
      <c r="E1911" s="834" t="s">
        <v>2465</v>
      </c>
      <c r="F1911" s="832" t="s">
        <v>2429</v>
      </c>
      <c r="G1911" s="832" t="s">
        <v>2793</v>
      </c>
      <c r="H1911" s="832" t="s">
        <v>596</v>
      </c>
      <c r="I1911" s="832" t="s">
        <v>2803</v>
      </c>
      <c r="J1911" s="832" t="s">
        <v>2795</v>
      </c>
      <c r="K1911" s="832" t="s">
        <v>2804</v>
      </c>
      <c r="L1911" s="835">
        <v>90.57</v>
      </c>
      <c r="M1911" s="835">
        <v>90.57</v>
      </c>
      <c r="N1911" s="832">
        <v>1</v>
      </c>
      <c r="O1911" s="836">
        <v>0.5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17</v>
      </c>
      <c r="B1912" s="832" t="s">
        <v>2428</v>
      </c>
      <c r="C1912" s="832" t="s">
        <v>2434</v>
      </c>
      <c r="D1912" s="833" t="s">
        <v>5256</v>
      </c>
      <c r="E1912" s="834" t="s">
        <v>2465</v>
      </c>
      <c r="F1912" s="832" t="s">
        <v>2429</v>
      </c>
      <c r="G1912" s="832" t="s">
        <v>2793</v>
      </c>
      <c r="H1912" s="832" t="s">
        <v>596</v>
      </c>
      <c r="I1912" s="832" t="s">
        <v>2805</v>
      </c>
      <c r="J1912" s="832" t="s">
        <v>2806</v>
      </c>
      <c r="K1912" s="832" t="s">
        <v>2807</v>
      </c>
      <c r="L1912" s="835">
        <v>60.39</v>
      </c>
      <c r="M1912" s="835">
        <v>664.29</v>
      </c>
      <c r="N1912" s="832">
        <v>11</v>
      </c>
      <c r="O1912" s="836">
        <v>4</v>
      </c>
      <c r="P1912" s="835">
        <v>483.12</v>
      </c>
      <c r="Q1912" s="837">
        <v>0.72727272727272729</v>
      </c>
      <c r="R1912" s="832">
        <v>8</v>
      </c>
      <c r="S1912" s="837">
        <v>0.72727272727272729</v>
      </c>
      <c r="T1912" s="836">
        <v>3</v>
      </c>
      <c r="U1912" s="838">
        <v>0.75</v>
      </c>
    </row>
    <row r="1913" spans="1:21" ht="14.4" customHeight="1" x14ac:dyDescent="0.3">
      <c r="A1913" s="831">
        <v>17</v>
      </c>
      <c r="B1913" s="832" t="s">
        <v>2428</v>
      </c>
      <c r="C1913" s="832" t="s">
        <v>2434</v>
      </c>
      <c r="D1913" s="833" t="s">
        <v>5256</v>
      </c>
      <c r="E1913" s="834" t="s">
        <v>2465</v>
      </c>
      <c r="F1913" s="832" t="s">
        <v>2429</v>
      </c>
      <c r="G1913" s="832" t="s">
        <v>2793</v>
      </c>
      <c r="H1913" s="832" t="s">
        <v>596</v>
      </c>
      <c r="I1913" s="832" t="s">
        <v>2808</v>
      </c>
      <c r="J1913" s="832" t="s">
        <v>2809</v>
      </c>
      <c r="K1913" s="832" t="s">
        <v>2810</v>
      </c>
      <c r="L1913" s="835">
        <v>90.57</v>
      </c>
      <c r="M1913" s="835">
        <v>90.57</v>
      </c>
      <c r="N1913" s="832">
        <v>1</v>
      </c>
      <c r="O1913" s="836">
        <v>1</v>
      </c>
      <c r="P1913" s="835">
        <v>90.57</v>
      </c>
      <c r="Q1913" s="837">
        <v>1</v>
      </c>
      <c r="R1913" s="832">
        <v>1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17</v>
      </c>
      <c r="B1914" s="832" t="s">
        <v>2428</v>
      </c>
      <c r="C1914" s="832" t="s">
        <v>2434</v>
      </c>
      <c r="D1914" s="833" t="s">
        <v>5256</v>
      </c>
      <c r="E1914" s="834" t="s">
        <v>2465</v>
      </c>
      <c r="F1914" s="832" t="s">
        <v>2429</v>
      </c>
      <c r="G1914" s="832" t="s">
        <v>2793</v>
      </c>
      <c r="H1914" s="832" t="s">
        <v>596</v>
      </c>
      <c r="I1914" s="832" t="s">
        <v>2811</v>
      </c>
      <c r="J1914" s="832" t="s">
        <v>2812</v>
      </c>
      <c r="K1914" s="832" t="s">
        <v>2813</v>
      </c>
      <c r="L1914" s="835">
        <v>936.81</v>
      </c>
      <c r="M1914" s="835">
        <v>18736.199999999997</v>
      </c>
      <c r="N1914" s="832">
        <v>20</v>
      </c>
      <c r="O1914" s="836">
        <v>3.5</v>
      </c>
      <c r="P1914" s="835">
        <v>14052.149999999998</v>
      </c>
      <c r="Q1914" s="837">
        <v>0.75</v>
      </c>
      <c r="R1914" s="832">
        <v>15</v>
      </c>
      <c r="S1914" s="837">
        <v>0.75</v>
      </c>
      <c r="T1914" s="836">
        <v>2.5</v>
      </c>
      <c r="U1914" s="838">
        <v>0.7142857142857143</v>
      </c>
    </row>
    <row r="1915" spans="1:21" ht="14.4" customHeight="1" x14ac:dyDescent="0.3">
      <c r="A1915" s="831">
        <v>17</v>
      </c>
      <c r="B1915" s="832" t="s">
        <v>2428</v>
      </c>
      <c r="C1915" s="832" t="s">
        <v>2434</v>
      </c>
      <c r="D1915" s="833" t="s">
        <v>5256</v>
      </c>
      <c r="E1915" s="834" t="s">
        <v>2465</v>
      </c>
      <c r="F1915" s="832" t="s">
        <v>2429</v>
      </c>
      <c r="G1915" s="832" t="s">
        <v>2793</v>
      </c>
      <c r="H1915" s="832" t="s">
        <v>649</v>
      </c>
      <c r="I1915" s="832" t="s">
        <v>2814</v>
      </c>
      <c r="J1915" s="832" t="s">
        <v>2815</v>
      </c>
      <c r="K1915" s="832" t="s">
        <v>2799</v>
      </c>
      <c r="L1915" s="835">
        <v>120.77</v>
      </c>
      <c r="M1915" s="835">
        <v>1207.7</v>
      </c>
      <c r="N1915" s="832">
        <v>10</v>
      </c>
      <c r="O1915" s="836">
        <v>3</v>
      </c>
      <c r="P1915" s="835">
        <v>603.85</v>
      </c>
      <c r="Q1915" s="837">
        <v>0.5</v>
      </c>
      <c r="R1915" s="832">
        <v>5</v>
      </c>
      <c r="S1915" s="837">
        <v>0.5</v>
      </c>
      <c r="T1915" s="836">
        <v>1.5</v>
      </c>
      <c r="U1915" s="838">
        <v>0.5</v>
      </c>
    </row>
    <row r="1916" spans="1:21" ht="14.4" customHeight="1" x14ac:dyDescent="0.3">
      <c r="A1916" s="831">
        <v>17</v>
      </c>
      <c r="B1916" s="832" t="s">
        <v>2428</v>
      </c>
      <c r="C1916" s="832" t="s">
        <v>2434</v>
      </c>
      <c r="D1916" s="833" t="s">
        <v>5256</v>
      </c>
      <c r="E1916" s="834" t="s">
        <v>2465</v>
      </c>
      <c r="F1916" s="832" t="s">
        <v>2429</v>
      </c>
      <c r="G1916" s="832" t="s">
        <v>2793</v>
      </c>
      <c r="H1916" s="832" t="s">
        <v>596</v>
      </c>
      <c r="I1916" s="832" t="s">
        <v>4463</v>
      </c>
      <c r="J1916" s="832" t="s">
        <v>2806</v>
      </c>
      <c r="K1916" s="832" t="s">
        <v>4464</v>
      </c>
      <c r="L1916" s="835">
        <v>40.25</v>
      </c>
      <c r="M1916" s="835">
        <v>805</v>
      </c>
      <c r="N1916" s="832">
        <v>20</v>
      </c>
      <c r="O1916" s="836">
        <v>1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17</v>
      </c>
      <c r="B1917" s="832" t="s">
        <v>2428</v>
      </c>
      <c r="C1917" s="832" t="s">
        <v>2434</v>
      </c>
      <c r="D1917" s="833" t="s">
        <v>5256</v>
      </c>
      <c r="E1917" s="834" t="s">
        <v>2465</v>
      </c>
      <c r="F1917" s="832" t="s">
        <v>2429</v>
      </c>
      <c r="G1917" s="832" t="s">
        <v>2793</v>
      </c>
      <c r="H1917" s="832" t="s">
        <v>649</v>
      </c>
      <c r="I1917" s="832" t="s">
        <v>2818</v>
      </c>
      <c r="J1917" s="832" t="s">
        <v>2815</v>
      </c>
      <c r="K1917" s="832" t="s">
        <v>2807</v>
      </c>
      <c r="L1917" s="835">
        <v>60.39</v>
      </c>
      <c r="M1917" s="835">
        <v>60.39</v>
      </c>
      <c r="N1917" s="832">
        <v>1</v>
      </c>
      <c r="O1917" s="836">
        <v>0.5</v>
      </c>
      <c r="P1917" s="835">
        <v>60.39</v>
      </c>
      <c r="Q1917" s="837">
        <v>1</v>
      </c>
      <c r="R1917" s="832">
        <v>1</v>
      </c>
      <c r="S1917" s="837">
        <v>1</v>
      </c>
      <c r="T1917" s="836">
        <v>0.5</v>
      </c>
      <c r="U1917" s="838">
        <v>1</v>
      </c>
    </row>
    <row r="1918" spans="1:21" ht="14.4" customHeight="1" x14ac:dyDescent="0.3">
      <c r="A1918" s="831">
        <v>17</v>
      </c>
      <c r="B1918" s="832" t="s">
        <v>2428</v>
      </c>
      <c r="C1918" s="832" t="s">
        <v>2434</v>
      </c>
      <c r="D1918" s="833" t="s">
        <v>5256</v>
      </c>
      <c r="E1918" s="834" t="s">
        <v>2465</v>
      </c>
      <c r="F1918" s="832" t="s">
        <v>2429</v>
      </c>
      <c r="G1918" s="832" t="s">
        <v>2793</v>
      </c>
      <c r="H1918" s="832" t="s">
        <v>596</v>
      </c>
      <c r="I1918" s="832" t="s">
        <v>2822</v>
      </c>
      <c r="J1918" s="832" t="s">
        <v>2806</v>
      </c>
      <c r="K1918" s="832" t="s">
        <v>2807</v>
      </c>
      <c r="L1918" s="835">
        <v>60.39</v>
      </c>
      <c r="M1918" s="835">
        <v>1690.92</v>
      </c>
      <c r="N1918" s="832">
        <v>28</v>
      </c>
      <c r="O1918" s="836">
        <v>12.5</v>
      </c>
      <c r="P1918" s="835">
        <v>724.68000000000006</v>
      </c>
      <c r="Q1918" s="837">
        <v>0.4285714285714286</v>
      </c>
      <c r="R1918" s="832">
        <v>12</v>
      </c>
      <c r="S1918" s="837">
        <v>0.42857142857142855</v>
      </c>
      <c r="T1918" s="836">
        <v>5</v>
      </c>
      <c r="U1918" s="838">
        <v>0.4</v>
      </c>
    </row>
    <row r="1919" spans="1:21" ht="14.4" customHeight="1" x14ac:dyDescent="0.3">
      <c r="A1919" s="831">
        <v>17</v>
      </c>
      <c r="B1919" s="832" t="s">
        <v>2428</v>
      </c>
      <c r="C1919" s="832" t="s">
        <v>2434</v>
      </c>
      <c r="D1919" s="833" t="s">
        <v>5256</v>
      </c>
      <c r="E1919" s="834" t="s">
        <v>2465</v>
      </c>
      <c r="F1919" s="832" t="s">
        <v>2429</v>
      </c>
      <c r="G1919" s="832" t="s">
        <v>2793</v>
      </c>
      <c r="H1919" s="832" t="s">
        <v>596</v>
      </c>
      <c r="I1919" s="832" t="s">
        <v>4465</v>
      </c>
      <c r="J1919" s="832" t="s">
        <v>2806</v>
      </c>
      <c r="K1919" s="832" t="s">
        <v>4464</v>
      </c>
      <c r="L1919" s="835">
        <v>40.25</v>
      </c>
      <c r="M1919" s="835">
        <v>322</v>
      </c>
      <c r="N1919" s="832">
        <v>8</v>
      </c>
      <c r="O1919" s="836">
        <v>1.5</v>
      </c>
      <c r="P1919" s="835">
        <v>161</v>
      </c>
      <c r="Q1919" s="837">
        <v>0.5</v>
      </c>
      <c r="R1919" s="832">
        <v>4</v>
      </c>
      <c r="S1919" s="837">
        <v>0.5</v>
      </c>
      <c r="T1919" s="836">
        <v>0.5</v>
      </c>
      <c r="U1919" s="838">
        <v>0.33333333333333331</v>
      </c>
    </row>
    <row r="1920" spans="1:21" ht="14.4" customHeight="1" x14ac:dyDescent="0.3">
      <c r="A1920" s="831">
        <v>17</v>
      </c>
      <c r="B1920" s="832" t="s">
        <v>2428</v>
      </c>
      <c r="C1920" s="832" t="s">
        <v>2434</v>
      </c>
      <c r="D1920" s="833" t="s">
        <v>5256</v>
      </c>
      <c r="E1920" s="834" t="s">
        <v>2465</v>
      </c>
      <c r="F1920" s="832" t="s">
        <v>2429</v>
      </c>
      <c r="G1920" s="832" t="s">
        <v>2793</v>
      </c>
      <c r="H1920" s="832" t="s">
        <v>596</v>
      </c>
      <c r="I1920" s="832" t="s">
        <v>4466</v>
      </c>
      <c r="J1920" s="832" t="s">
        <v>2798</v>
      </c>
      <c r="K1920" s="832" t="s">
        <v>2807</v>
      </c>
      <c r="L1920" s="835">
        <v>60.39</v>
      </c>
      <c r="M1920" s="835">
        <v>181.17000000000002</v>
      </c>
      <c r="N1920" s="832">
        <v>3</v>
      </c>
      <c r="O1920" s="836">
        <v>0.5</v>
      </c>
      <c r="P1920" s="835">
        <v>181.17000000000002</v>
      </c>
      <c r="Q1920" s="837">
        <v>1</v>
      </c>
      <c r="R1920" s="832">
        <v>3</v>
      </c>
      <c r="S1920" s="837">
        <v>1</v>
      </c>
      <c r="T1920" s="836">
        <v>0.5</v>
      </c>
      <c r="U1920" s="838">
        <v>1</v>
      </c>
    </row>
    <row r="1921" spans="1:21" ht="14.4" customHeight="1" x14ac:dyDescent="0.3">
      <c r="A1921" s="831">
        <v>17</v>
      </c>
      <c r="B1921" s="832" t="s">
        <v>2428</v>
      </c>
      <c r="C1921" s="832" t="s">
        <v>2434</v>
      </c>
      <c r="D1921" s="833" t="s">
        <v>5256</v>
      </c>
      <c r="E1921" s="834" t="s">
        <v>2465</v>
      </c>
      <c r="F1921" s="832" t="s">
        <v>2429</v>
      </c>
      <c r="G1921" s="832" t="s">
        <v>4013</v>
      </c>
      <c r="H1921" s="832" t="s">
        <v>596</v>
      </c>
      <c r="I1921" s="832" t="s">
        <v>4467</v>
      </c>
      <c r="J1921" s="832" t="s">
        <v>4018</v>
      </c>
      <c r="K1921" s="832" t="s">
        <v>4468</v>
      </c>
      <c r="L1921" s="835">
        <v>0</v>
      </c>
      <c r="M1921" s="835">
        <v>0</v>
      </c>
      <c r="N1921" s="832">
        <v>1</v>
      </c>
      <c r="O1921" s="836">
        <v>1</v>
      </c>
      <c r="P1921" s="835"/>
      <c r="Q1921" s="837"/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17</v>
      </c>
      <c r="B1922" s="832" t="s">
        <v>2428</v>
      </c>
      <c r="C1922" s="832" t="s">
        <v>2434</v>
      </c>
      <c r="D1922" s="833" t="s">
        <v>5256</v>
      </c>
      <c r="E1922" s="834" t="s">
        <v>2465</v>
      </c>
      <c r="F1922" s="832" t="s">
        <v>2429</v>
      </c>
      <c r="G1922" s="832" t="s">
        <v>4469</v>
      </c>
      <c r="H1922" s="832" t="s">
        <v>596</v>
      </c>
      <c r="I1922" s="832" t="s">
        <v>4470</v>
      </c>
      <c r="J1922" s="832" t="s">
        <v>4471</v>
      </c>
      <c r="K1922" s="832" t="s">
        <v>4472</v>
      </c>
      <c r="L1922" s="835">
        <v>355.79</v>
      </c>
      <c r="M1922" s="835">
        <v>1067.3700000000001</v>
      </c>
      <c r="N1922" s="832">
        <v>3</v>
      </c>
      <c r="O1922" s="836">
        <v>1</v>
      </c>
      <c r="P1922" s="835">
        <v>1067.3700000000001</v>
      </c>
      <c r="Q1922" s="837">
        <v>1</v>
      </c>
      <c r="R1922" s="832">
        <v>3</v>
      </c>
      <c r="S1922" s="837">
        <v>1</v>
      </c>
      <c r="T1922" s="836">
        <v>1</v>
      </c>
      <c r="U1922" s="838">
        <v>1</v>
      </c>
    </row>
    <row r="1923" spans="1:21" ht="14.4" customHeight="1" x14ac:dyDescent="0.3">
      <c r="A1923" s="831">
        <v>17</v>
      </c>
      <c r="B1923" s="832" t="s">
        <v>2428</v>
      </c>
      <c r="C1923" s="832" t="s">
        <v>2434</v>
      </c>
      <c r="D1923" s="833" t="s">
        <v>5256</v>
      </c>
      <c r="E1923" s="834" t="s">
        <v>2465</v>
      </c>
      <c r="F1923" s="832" t="s">
        <v>2429</v>
      </c>
      <c r="G1923" s="832" t="s">
        <v>2823</v>
      </c>
      <c r="H1923" s="832" t="s">
        <v>596</v>
      </c>
      <c r="I1923" s="832" t="s">
        <v>2824</v>
      </c>
      <c r="J1923" s="832" t="s">
        <v>2825</v>
      </c>
      <c r="K1923" s="832" t="s">
        <v>2826</v>
      </c>
      <c r="L1923" s="835">
        <v>258.41000000000003</v>
      </c>
      <c r="M1923" s="835">
        <v>258.41000000000003</v>
      </c>
      <c r="N1923" s="832">
        <v>1</v>
      </c>
      <c r="O1923" s="836">
        <v>1</v>
      </c>
      <c r="P1923" s="835">
        <v>258.41000000000003</v>
      </c>
      <c r="Q1923" s="837">
        <v>1</v>
      </c>
      <c r="R1923" s="832">
        <v>1</v>
      </c>
      <c r="S1923" s="837">
        <v>1</v>
      </c>
      <c r="T1923" s="836">
        <v>1</v>
      </c>
      <c r="U1923" s="838">
        <v>1</v>
      </c>
    </row>
    <row r="1924" spans="1:21" ht="14.4" customHeight="1" x14ac:dyDescent="0.3">
      <c r="A1924" s="831">
        <v>17</v>
      </c>
      <c r="B1924" s="832" t="s">
        <v>2428</v>
      </c>
      <c r="C1924" s="832" t="s">
        <v>2434</v>
      </c>
      <c r="D1924" s="833" t="s">
        <v>5256</v>
      </c>
      <c r="E1924" s="834" t="s">
        <v>2465</v>
      </c>
      <c r="F1924" s="832" t="s">
        <v>2429</v>
      </c>
      <c r="G1924" s="832" t="s">
        <v>2827</v>
      </c>
      <c r="H1924" s="832" t="s">
        <v>596</v>
      </c>
      <c r="I1924" s="832" t="s">
        <v>2828</v>
      </c>
      <c r="J1924" s="832" t="s">
        <v>1007</v>
      </c>
      <c r="K1924" s="832" t="s">
        <v>2829</v>
      </c>
      <c r="L1924" s="835">
        <v>98.2</v>
      </c>
      <c r="M1924" s="835">
        <v>98.2</v>
      </c>
      <c r="N1924" s="832">
        <v>1</v>
      </c>
      <c r="O1924" s="836">
        <v>0.5</v>
      </c>
      <c r="P1924" s="835">
        <v>98.2</v>
      </c>
      <c r="Q1924" s="837">
        <v>1</v>
      </c>
      <c r="R1924" s="832">
        <v>1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17</v>
      </c>
      <c r="B1925" s="832" t="s">
        <v>2428</v>
      </c>
      <c r="C1925" s="832" t="s">
        <v>2434</v>
      </c>
      <c r="D1925" s="833" t="s">
        <v>5256</v>
      </c>
      <c r="E1925" s="834" t="s">
        <v>2465</v>
      </c>
      <c r="F1925" s="832" t="s">
        <v>2429</v>
      </c>
      <c r="G1925" s="832" t="s">
        <v>3442</v>
      </c>
      <c r="H1925" s="832" t="s">
        <v>596</v>
      </c>
      <c r="I1925" s="832" t="s">
        <v>3734</v>
      </c>
      <c r="J1925" s="832" t="s">
        <v>3444</v>
      </c>
      <c r="K1925" s="832" t="s">
        <v>1903</v>
      </c>
      <c r="L1925" s="835">
        <v>38.56</v>
      </c>
      <c r="M1925" s="835">
        <v>1002.56</v>
      </c>
      <c r="N1925" s="832">
        <v>26</v>
      </c>
      <c r="O1925" s="836">
        <v>4.5</v>
      </c>
      <c r="P1925" s="835">
        <v>192.8</v>
      </c>
      <c r="Q1925" s="837">
        <v>0.19230769230769232</v>
      </c>
      <c r="R1925" s="832">
        <v>5</v>
      </c>
      <c r="S1925" s="837">
        <v>0.19230769230769232</v>
      </c>
      <c r="T1925" s="836">
        <v>1</v>
      </c>
      <c r="U1925" s="838">
        <v>0.22222222222222221</v>
      </c>
    </row>
    <row r="1926" spans="1:21" ht="14.4" customHeight="1" x14ac:dyDescent="0.3">
      <c r="A1926" s="831">
        <v>17</v>
      </c>
      <c r="B1926" s="832" t="s">
        <v>2428</v>
      </c>
      <c r="C1926" s="832" t="s">
        <v>2434</v>
      </c>
      <c r="D1926" s="833" t="s">
        <v>5256</v>
      </c>
      <c r="E1926" s="834" t="s">
        <v>2465</v>
      </c>
      <c r="F1926" s="832" t="s">
        <v>2429</v>
      </c>
      <c r="G1926" s="832" t="s">
        <v>3442</v>
      </c>
      <c r="H1926" s="832" t="s">
        <v>596</v>
      </c>
      <c r="I1926" s="832" t="s">
        <v>3443</v>
      </c>
      <c r="J1926" s="832" t="s">
        <v>3444</v>
      </c>
      <c r="K1926" s="832" t="s">
        <v>937</v>
      </c>
      <c r="L1926" s="835">
        <v>77.13</v>
      </c>
      <c r="M1926" s="835">
        <v>2159.64</v>
      </c>
      <c r="N1926" s="832">
        <v>28</v>
      </c>
      <c r="O1926" s="836">
        <v>3</v>
      </c>
      <c r="P1926" s="835">
        <v>1928.25</v>
      </c>
      <c r="Q1926" s="837">
        <v>0.8928571428571429</v>
      </c>
      <c r="R1926" s="832">
        <v>25</v>
      </c>
      <c r="S1926" s="837">
        <v>0.8928571428571429</v>
      </c>
      <c r="T1926" s="836">
        <v>2</v>
      </c>
      <c r="U1926" s="838">
        <v>0.66666666666666663</v>
      </c>
    </row>
    <row r="1927" spans="1:21" ht="14.4" customHeight="1" x14ac:dyDescent="0.3">
      <c r="A1927" s="831">
        <v>17</v>
      </c>
      <c r="B1927" s="832" t="s">
        <v>2428</v>
      </c>
      <c r="C1927" s="832" t="s">
        <v>2434</v>
      </c>
      <c r="D1927" s="833" t="s">
        <v>5256</v>
      </c>
      <c r="E1927" s="834" t="s">
        <v>2465</v>
      </c>
      <c r="F1927" s="832" t="s">
        <v>2429</v>
      </c>
      <c r="G1927" s="832" t="s">
        <v>3445</v>
      </c>
      <c r="H1927" s="832" t="s">
        <v>596</v>
      </c>
      <c r="I1927" s="832" t="s">
        <v>3446</v>
      </c>
      <c r="J1927" s="832" t="s">
        <v>3447</v>
      </c>
      <c r="K1927" s="832" t="s">
        <v>2136</v>
      </c>
      <c r="L1927" s="835">
        <v>77.13</v>
      </c>
      <c r="M1927" s="835">
        <v>617.04</v>
      </c>
      <c r="N1927" s="832">
        <v>8</v>
      </c>
      <c r="O1927" s="836">
        <v>2.5</v>
      </c>
      <c r="P1927" s="835">
        <v>231.39</v>
      </c>
      <c r="Q1927" s="837">
        <v>0.375</v>
      </c>
      <c r="R1927" s="832">
        <v>3</v>
      </c>
      <c r="S1927" s="837">
        <v>0.375</v>
      </c>
      <c r="T1927" s="836">
        <v>1.5</v>
      </c>
      <c r="U1927" s="838">
        <v>0.6</v>
      </c>
    </row>
    <row r="1928" spans="1:21" ht="14.4" customHeight="1" x14ac:dyDescent="0.3">
      <c r="A1928" s="831">
        <v>17</v>
      </c>
      <c r="B1928" s="832" t="s">
        <v>2428</v>
      </c>
      <c r="C1928" s="832" t="s">
        <v>2434</v>
      </c>
      <c r="D1928" s="833" t="s">
        <v>5256</v>
      </c>
      <c r="E1928" s="834" t="s">
        <v>2465</v>
      </c>
      <c r="F1928" s="832" t="s">
        <v>2429</v>
      </c>
      <c r="G1928" s="832" t="s">
        <v>2834</v>
      </c>
      <c r="H1928" s="832" t="s">
        <v>596</v>
      </c>
      <c r="I1928" s="832" t="s">
        <v>4244</v>
      </c>
      <c r="J1928" s="832" t="s">
        <v>4245</v>
      </c>
      <c r="K1928" s="832" t="s">
        <v>2852</v>
      </c>
      <c r="L1928" s="835">
        <v>140.94999999999999</v>
      </c>
      <c r="M1928" s="835">
        <v>140.94999999999999</v>
      </c>
      <c r="N1928" s="832">
        <v>1</v>
      </c>
      <c r="O1928" s="836">
        <v>0.5</v>
      </c>
      <c r="P1928" s="835">
        <v>140.94999999999999</v>
      </c>
      <c r="Q1928" s="837">
        <v>1</v>
      </c>
      <c r="R1928" s="832">
        <v>1</v>
      </c>
      <c r="S1928" s="837">
        <v>1</v>
      </c>
      <c r="T1928" s="836">
        <v>0.5</v>
      </c>
      <c r="U1928" s="838">
        <v>1</v>
      </c>
    </row>
    <row r="1929" spans="1:21" ht="14.4" customHeight="1" x14ac:dyDescent="0.3">
      <c r="A1929" s="831">
        <v>17</v>
      </c>
      <c r="B1929" s="832" t="s">
        <v>2428</v>
      </c>
      <c r="C1929" s="832" t="s">
        <v>2434</v>
      </c>
      <c r="D1929" s="833" t="s">
        <v>5256</v>
      </c>
      <c r="E1929" s="834" t="s">
        <v>2465</v>
      </c>
      <c r="F1929" s="832" t="s">
        <v>2429</v>
      </c>
      <c r="G1929" s="832" t="s">
        <v>2834</v>
      </c>
      <c r="H1929" s="832" t="s">
        <v>596</v>
      </c>
      <c r="I1929" s="832" t="s">
        <v>4473</v>
      </c>
      <c r="J1929" s="832" t="s">
        <v>1590</v>
      </c>
      <c r="K1929" s="832" t="s">
        <v>4474</v>
      </c>
      <c r="L1929" s="835">
        <v>300.68</v>
      </c>
      <c r="M1929" s="835">
        <v>1202.72</v>
      </c>
      <c r="N1929" s="832">
        <v>4</v>
      </c>
      <c r="O1929" s="836">
        <v>1.5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17</v>
      </c>
      <c r="B1930" s="832" t="s">
        <v>2428</v>
      </c>
      <c r="C1930" s="832" t="s">
        <v>2434</v>
      </c>
      <c r="D1930" s="833" t="s">
        <v>5256</v>
      </c>
      <c r="E1930" s="834" t="s">
        <v>2465</v>
      </c>
      <c r="F1930" s="832" t="s">
        <v>2429</v>
      </c>
      <c r="G1930" s="832" t="s">
        <v>2834</v>
      </c>
      <c r="H1930" s="832" t="s">
        <v>596</v>
      </c>
      <c r="I1930" s="832" t="s">
        <v>4475</v>
      </c>
      <c r="J1930" s="832" t="s">
        <v>1590</v>
      </c>
      <c r="K1930" s="832" t="s">
        <v>4474</v>
      </c>
      <c r="L1930" s="835">
        <v>300.68</v>
      </c>
      <c r="M1930" s="835">
        <v>300.68</v>
      </c>
      <c r="N1930" s="832">
        <v>1</v>
      </c>
      <c r="O1930" s="836">
        <v>1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17</v>
      </c>
      <c r="B1931" s="832" t="s">
        <v>2428</v>
      </c>
      <c r="C1931" s="832" t="s">
        <v>2434</v>
      </c>
      <c r="D1931" s="833" t="s">
        <v>5256</v>
      </c>
      <c r="E1931" s="834" t="s">
        <v>2465</v>
      </c>
      <c r="F1931" s="832" t="s">
        <v>2429</v>
      </c>
      <c r="G1931" s="832" t="s">
        <v>2834</v>
      </c>
      <c r="H1931" s="832" t="s">
        <v>596</v>
      </c>
      <c r="I1931" s="832" t="s">
        <v>4476</v>
      </c>
      <c r="J1931" s="832" t="s">
        <v>3296</v>
      </c>
      <c r="K1931" s="832" t="s">
        <v>3297</v>
      </c>
      <c r="L1931" s="835">
        <v>31.32</v>
      </c>
      <c r="M1931" s="835">
        <v>62.64</v>
      </c>
      <c r="N1931" s="832">
        <v>2</v>
      </c>
      <c r="O1931" s="836">
        <v>0.5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17</v>
      </c>
      <c r="B1932" s="832" t="s">
        <v>2428</v>
      </c>
      <c r="C1932" s="832" t="s">
        <v>2434</v>
      </c>
      <c r="D1932" s="833" t="s">
        <v>5256</v>
      </c>
      <c r="E1932" s="834" t="s">
        <v>2465</v>
      </c>
      <c r="F1932" s="832" t="s">
        <v>2429</v>
      </c>
      <c r="G1932" s="832" t="s">
        <v>2841</v>
      </c>
      <c r="H1932" s="832" t="s">
        <v>596</v>
      </c>
      <c r="I1932" s="832" t="s">
        <v>2842</v>
      </c>
      <c r="J1932" s="832" t="s">
        <v>1280</v>
      </c>
      <c r="K1932" s="832" t="s">
        <v>2843</v>
      </c>
      <c r="L1932" s="835">
        <v>264</v>
      </c>
      <c r="M1932" s="835">
        <v>1848</v>
      </c>
      <c r="N1932" s="832">
        <v>7</v>
      </c>
      <c r="O1932" s="836">
        <v>3.5</v>
      </c>
      <c r="P1932" s="835">
        <v>1320</v>
      </c>
      <c r="Q1932" s="837">
        <v>0.7142857142857143</v>
      </c>
      <c r="R1932" s="832">
        <v>5</v>
      </c>
      <c r="S1932" s="837">
        <v>0.7142857142857143</v>
      </c>
      <c r="T1932" s="836">
        <v>2.5</v>
      </c>
      <c r="U1932" s="838">
        <v>0.7142857142857143</v>
      </c>
    </row>
    <row r="1933" spans="1:21" ht="14.4" customHeight="1" x14ac:dyDescent="0.3">
      <c r="A1933" s="831">
        <v>17</v>
      </c>
      <c r="B1933" s="832" t="s">
        <v>2428</v>
      </c>
      <c r="C1933" s="832" t="s">
        <v>2434</v>
      </c>
      <c r="D1933" s="833" t="s">
        <v>5256</v>
      </c>
      <c r="E1933" s="834" t="s">
        <v>2465</v>
      </c>
      <c r="F1933" s="832" t="s">
        <v>2429</v>
      </c>
      <c r="G1933" s="832" t="s">
        <v>2841</v>
      </c>
      <c r="H1933" s="832" t="s">
        <v>596</v>
      </c>
      <c r="I1933" s="832" t="s">
        <v>2844</v>
      </c>
      <c r="J1933" s="832" t="s">
        <v>1594</v>
      </c>
      <c r="K1933" s="832" t="s">
        <v>2845</v>
      </c>
      <c r="L1933" s="835">
        <v>65.989999999999995</v>
      </c>
      <c r="M1933" s="835">
        <v>659.89999999999986</v>
      </c>
      <c r="N1933" s="832">
        <v>10</v>
      </c>
      <c r="O1933" s="836">
        <v>2.5</v>
      </c>
      <c r="P1933" s="835">
        <v>461.92999999999995</v>
      </c>
      <c r="Q1933" s="837">
        <v>0.70000000000000007</v>
      </c>
      <c r="R1933" s="832">
        <v>7</v>
      </c>
      <c r="S1933" s="837">
        <v>0.7</v>
      </c>
      <c r="T1933" s="836">
        <v>1</v>
      </c>
      <c r="U1933" s="838">
        <v>0.4</v>
      </c>
    </row>
    <row r="1934" spans="1:21" ht="14.4" customHeight="1" x14ac:dyDescent="0.3">
      <c r="A1934" s="831">
        <v>17</v>
      </c>
      <c r="B1934" s="832" t="s">
        <v>2428</v>
      </c>
      <c r="C1934" s="832" t="s">
        <v>2434</v>
      </c>
      <c r="D1934" s="833" t="s">
        <v>5256</v>
      </c>
      <c r="E1934" s="834" t="s">
        <v>2465</v>
      </c>
      <c r="F1934" s="832" t="s">
        <v>2429</v>
      </c>
      <c r="G1934" s="832" t="s">
        <v>4477</v>
      </c>
      <c r="H1934" s="832" t="s">
        <v>596</v>
      </c>
      <c r="I1934" s="832" t="s">
        <v>4478</v>
      </c>
      <c r="J1934" s="832" t="s">
        <v>743</v>
      </c>
      <c r="K1934" s="832" t="s">
        <v>4479</v>
      </c>
      <c r="L1934" s="835">
        <v>43.94</v>
      </c>
      <c r="M1934" s="835">
        <v>87.88</v>
      </c>
      <c r="N1934" s="832">
        <v>2</v>
      </c>
      <c r="O1934" s="836">
        <v>0.5</v>
      </c>
      <c r="P1934" s="835">
        <v>87.88</v>
      </c>
      <c r="Q1934" s="837">
        <v>1</v>
      </c>
      <c r="R1934" s="832">
        <v>2</v>
      </c>
      <c r="S1934" s="837">
        <v>1</v>
      </c>
      <c r="T1934" s="836">
        <v>0.5</v>
      </c>
      <c r="U1934" s="838">
        <v>1</v>
      </c>
    </row>
    <row r="1935" spans="1:21" ht="14.4" customHeight="1" x14ac:dyDescent="0.3">
      <c r="A1935" s="831">
        <v>17</v>
      </c>
      <c r="B1935" s="832" t="s">
        <v>2428</v>
      </c>
      <c r="C1935" s="832" t="s">
        <v>2434</v>
      </c>
      <c r="D1935" s="833" t="s">
        <v>5256</v>
      </c>
      <c r="E1935" s="834" t="s">
        <v>2465</v>
      </c>
      <c r="F1935" s="832" t="s">
        <v>2429</v>
      </c>
      <c r="G1935" s="832" t="s">
        <v>3101</v>
      </c>
      <c r="H1935" s="832" t="s">
        <v>596</v>
      </c>
      <c r="I1935" s="832" t="s">
        <v>3102</v>
      </c>
      <c r="J1935" s="832" t="s">
        <v>689</v>
      </c>
      <c r="K1935" s="832" t="s">
        <v>3103</v>
      </c>
      <c r="L1935" s="835">
        <v>311.02</v>
      </c>
      <c r="M1935" s="835">
        <v>4043.2599999999998</v>
      </c>
      <c r="N1935" s="832">
        <v>13</v>
      </c>
      <c r="O1935" s="836">
        <v>8</v>
      </c>
      <c r="P1935" s="835">
        <v>2799.18</v>
      </c>
      <c r="Q1935" s="837">
        <v>0.69230769230769229</v>
      </c>
      <c r="R1935" s="832">
        <v>9</v>
      </c>
      <c r="S1935" s="837">
        <v>0.69230769230769229</v>
      </c>
      <c r="T1935" s="836">
        <v>5</v>
      </c>
      <c r="U1935" s="838">
        <v>0.625</v>
      </c>
    </row>
    <row r="1936" spans="1:21" ht="14.4" customHeight="1" x14ac:dyDescent="0.3">
      <c r="A1936" s="831">
        <v>17</v>
      </c>
      <c r="B1936" s="832" t="s">
        <v>2428</v>
      </c>
      <c r="C1936" s="832" t="s">
        <v>2434</v>
      </c>
      <c r="D1936" s="833" t="s">
        <v>5256</v>
      </c>
      <c r="E1936" s="834" t="s">
        <v>2465</v>
      </c>
      <c r="F1936" s="832" t="s">
        <v>2429</v>
      </c>
      <c r="G1936" s="832" t="s">
        <v>3101</v>
      </c>
      <c r="H1936" s="832" t="s">
        <v>596</v>
      </c>
      <c r="I1936" s="832" t="s">
        <v>4480</v>
      </c>
      <c r="J1936" s="832" t="s">
        <v>4481</v>
      </c>
      <c r="K1936" s="832" t="s">
        <v>4482</v>
      </c>
      <c r="L1936" s="835">
        <v>177.92</v>
      </c>
      <c r="M1936" s="835">
        <v>177.92</v>
      </c>
      <c r="N1936" s="832">
        <v>1</v>
      </c>
      <c r="O1936" s="836">
        <v>0.5</v>
      </c>
      <c r="P1936" s="835">
        <v>177.92</v>
      </c>
      <c r="Q1936" s="837">
        <v>1</v>
      </c>
      <c r="R1936" s="832">
        <v>1</v>
      </c>
      <c r="S1936" s="837">
        <v>1</v>
      </c>
      <c r="T1936" s="836">
        <v>0.5</v>
      </c>
      <c r="U1936" s="838">
        <v>1</v>
      </c>
    </row>
    <row r="1937" spans="1:21" ht="14.4" customHeight="1" x14ac:dyDescent="0.3">
      <c r="A1937" s="831">
        <v>17</v>
      </c>
      <c r="B1937" s="832" t="s">
        <v>2428</v>
      </c>
      <c r="C1937" s="832" t="s">
        <v>2434</v>
      </c>
      <c r="D1937" s="833" t="s">
        <v>5256</v>
      </c>
      <c r="E1937" s="834" t="s">
        <v>2465</v>
      </c>
      <c r="F1937" s="832" t="s">
        <v>2429</v>
      </c>
      <c r="G1937" s="832" t="s">
        <v>3101</v>
      </c>
      <c r="H1937" s="832" t="s">
        <v>596</v>
      </c>
      <c r="I1937" s="832" t="s">
        <v>4483</v>
      </c>
      <c r="J1937" s="832" t="s">
        <v>1144</v>
      </c>
      <c r="K1937" s="832" t="s">
        <v>4484</v>
      </c>
      <c r="L1937" s="835">
        <v>0</v>
      </c>
      <c r="M1937" s="835">
        <v>0</v>
      </c>
      <c r="N1937" s="832">
        <v>2</v>
      </c>
      <c r="O1937" s="836">
        <v>2</v>
      </c>
      <c r="P1937" s="835">
        <v>0</v>
      </c>
      <c r="Q1937" s="837"/>
      <c r="R1937" s="832">
        <v>1</v>
      </c>
      <c r="S1937" s="837">
        <v>0.5</v>
      </c>
      <c r="T1937" s="836">
        <v>1</v>
      </c>
      <c r="U1937" s="838">
        <v>0.5</v>
      </c>
    </row>
    <row r="1938" spans="1:21" ht="14.4" customHeight="1" x14ac:dyDescent="0.3">
      <c r="A1938" s="831">
        <v>17</v>
      </c>
      <c r="B1938" s="832" t="s">
        <v>2428</v>
      </c>
      <c r="C1938" s="832" t="s">
        <v>2434</v>
      </c>
      <c r="D1938" s="833" t="s">
        <v>5256</v>
      </c>
      <c r="E1938" s="834" t="s">
        <v>2465</v>
      </c>
      <c r="F1938" s="832" t="s">
        <v>2429</v>
      </c>
      <c r="G1938" s="832" t="s">
        <v>3101</v>
      </c>
      <c r="H1938" s="832" t="s">
        <v>596</v>
      </c>
      <c r="I1938" s="832" t="s">
        <v>4485</v>
      </c>
      <c r="J1938" s="832" t="s">
        <v>691</v>
      </c>
      <c r="K1938" s="832" t="s">
        <v>2923</v>
      </c>
      <c r="L1938" s="835">
        <v>0</v>
      </c>
      <c r="M1938" s="835">
        <v>0</v>
      </c>
      <c r="N1938" s="832">
        <v>2</v>
      </c>
      <c r="O1938" s="836">
        <v>1</v>
      </c>
      <c r="P1938" s="835"/>
      <c r="Q1938" s="837"/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17</v>
      </c>
      <c r="B1939" s="832" t="s">
        <v>2428</v>
      </c>
      <c r="C1939" s="832" t="s">
        <v>2434</v>
      </c>
      <c r="D1939" s="833" t="s">
        <v>5256</v>
      </c>
      <c r="E1939" s="834" t="s">
        <v>2465</v>
      </c>
      <c r="F1939" s="832" t="s">
        <v>2429</v>
      </c>
      <c r="G1939" s="832" t="s">
        <v>4486</v>
      </c>
      <c r="H1939" s="832" t="s">
        <v>596</v>
      </c>
      <c r="I1939" s="832" t="s">
        <v>4487</v>
      </c>
      <c r="J1939" s="832" t="s">
        <v>4488</v>
      </c>
      <c r="K1939" s="832" t="s">
        <v>4489</v>
      </c>
      <c r="L1939" s="835">
        <v>0</v>
      </c>
      <c r="M1939" s="835">
        <v>0</v>
      </c>
      <c r="N1939" s="832">
        <v>3</v>
      </c>
      <c r="O1939" s="836">
        <v>1</v>
      </c>
      <c r="P1939" s="835"/>
      <c r="Q1939" s="837"/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17</v>
      </c>
      <c r="B1940" s="832" t="s">
        <v>2428</v>
      </c>
      <c r="C1940" s="832" t="s">
        <v>2434</v>
      </c>
      <c r="D1940" s="833" t="s">
        <v>5256</v>
      </c>
      <c r="E1940" s="834" t="s">
        <v>2465</v>
      </c>
      <c r="F1940" s="832" t="s">
        <v>2429</v>
      </c>
      <c r="G1940" s="832" t="s">
        <v>2846</v>
      </c>
      <c r="H1940" s="832" t="s">
        <v>649</v>
      </c>
      <c r="I1940" s="832" t="s">
        <v>2853</v>
      </c>
      <c r="J1940" s="832" t="s">
        <v>2854</v>
      </c>
      <c r="K1940" s="832" t="s">
        <v>2855</v>
      </c>
      <c r="L1940" s="835">
        <v>80.53</v>
      </c>
      <c r="M1940" s="835">
        <v>1288.48</v>
      </c>
      <c r="N1940" s="832">
        <v>16</v>
      </c>
      <c r="O1940" s="836">
        <v>3.5</v>
      </c>
      <c r="P1940" s="835">
        <v>724.77</v>
      </c>
      <c r="Q1940" s="837">
        <v>0.5625</v>
      </c>
      <c r="R1940" s="832">
        <v>9</v>
      </c>
      <c r="S1940" s="837">
        <v>0.5625</v>
      </c>
      <c r="T1940" s="836">
        <v>1.5</v>
      </c>
      <c r="U1940" s="838">
        <v>0.42857142857142855</v>
      </c>
    </row>
    <row r="1941" spans="1:21" ht="14.4" customHeight="1" x14ac:dyDescent="0.3">
      <c r="A1941" s="831">
        <v>17</v>
      </c>
      <c r="B1941" s="832" t="s">
        <v>2428</v>
      </c>
      <c r="C1941" s="832" t="s">
        <v>2434</v>
      </c>
      <c r="D1941" s="833" t="s">
        <v>5256</v>
      </c>
      <c r="E1941" s="834" t="s">
        <v>2465</v>
      </c>
      <c r="F1941" s="832" t="s">
        <v>2429</v>
      </c>
      <c r="G1941" s="832" t="s">
        <v>2846</v>
      </c>
      <c r="H1941" s="832" t="s">
        <v>649</v>
      </c>
      <c r="I1941" s="832" t="s">
        <v>4490</v>
      </c>
      <c r="J1941" s="832" t="s">
        <v>2854</v>
      </c>
      <c r="K1941" s="832" t="s">
        <v>4491</v>
      </c>
      <c r="L1941" s="835">
        <v>161.06</v>
      </c>
      <c r="M1941" s="835">
        <v>483.18</v>
      </c>
      <c r="N1941" s="832">
        <v>3</v>
      </c>
      <c r="O1941" s="836">
        <v>0.5</v>
      </c>
      <c r="P1941" s="835">
        <v>483.18</v>
      </c>
      <c r="Q1941" s="837">
        <v>1</v>
      </c>
      <c r="R1941" s="832">
        <v>3</v>
      </c>
      <c r="S1941" s="837">
        <v>1</v>
      </c>
      <c r="T1941" s="836">
        <v>0.5</v>
      </c>
      <c r="U1941" s="838">
        <v>1</v>
      </c>
    </row>
    <row r="1942" spans="1:21" ht="14.4" customHeight="1" x14ac:dyDescent="0.3">
      <c r="A1942" s="831">
        <v>17</v>
      </c>
      <c r="B1942" s="832" t="s">
        <v>2428</v>
      </c>
      <c r="C1942" s="832" t="s">
        <v>2434</v>
      </c>
      <c r="D1942" s="833" t="s">
        <v>5256</v>
      </c>
      <c r="E1942" s="834" t="s">
        <v>2465</v>
      </c>
      <c r="F1942" s="832" t="s">
        <v>2429</v>
      </c>
      <c r="G1942" s="832" t="s">
        <v>2846</v>
      </c>
      <c r="H1942" s="832" t="s">
        <v>649</v>
      </c>
      <c r="I1942" s="832" t="s">
        <v>2856</v>
      </c>
      <c r="J1942" s="832" t="s">
        <v>2854</v>
      </c>
      <c r="K1942" s="832" t="s">
        <v>2857</v>
      </c>
      <c r="L1942" s="835">
        <v>400.17</v>
      </c>
      <c r="M1942" s="835">
        <v>400.17</v>
      </c>
      <c r="N1942" s="832">
        <v>1</v>
      </c>
      <c r="O1942" s="836">
        <v>1</v>
      </c>
      <c r="P1942" s="835">
        <v>400.17</v>
      </c>
      <c r="Q1942" s="837">
        <v>1</v>
      </c>
      <c r="R1942" s="832">
        <v>1</v>
      </c>
      <c r="S1942" s="837">
        <v>1</v>
      </c>
      <c r="T1942" s="836">
        <v>1</v>
      </c>
      <c r="U1942" s="838">
        <v>1</v>
      </c>
    </row>
    <row r="1943" spans="1:21" ht="14.4" customHeight="1" x14ac:dyDescent="0.3">
      <c r="A1943" s="831">
        <v>17</v>
      </c>
      <c r="B1943" s="832" t="s">
        <v>2428</v>
      </c>
      <c r="C1943" s="832" t="s">
        <v>2434</v>
      </c>
      <c r="D1943" s="833" t="s">
        <v>5256</v>
      </c>
      <c r="E1943" s="834" t="s">
        <v>2465</v>
      </c>
      <c r="F1943" s="832" t="s">
        <v>2429</v>
      </c>
      <c r="G1943" s="832" t="s">
        <v>2862</v>
      </c>
      <c r="H1943" s="832" t="s">
        <v>596</v>
      </c>
      <c r="I1943" s="832" t="s">
        <v>4492</v>
      </c>
      <c r="J1943" s="832" t="s">
        <v>2241</v>
      </c>
      <c r="K1943" s="832" t="s">
        <v>2242</v>
      </c>
      <c r="L1943" s="835">
        <v>218.73</v>
      </c>
      <c r="M1943" s="835">
        <v>656.18999999999994</v>
      </c>
      <c r="N1943" s="832">
        <v>3</v>
      </c>
      <c r="O1943" s="836">
        <v>0.5</v>
      </c>
      <c r="P1943" s="835">
        <v>656.18999999999994</v>
      </c>
      <c r="Q1943" s="837">
        <v>1</v>
      </c>
      <c r="R1943" s="832">
        <v>3</v>
      </c>
      <c r="S1943" s="837">
        <v>1</v>
      </c>
      <c r="T1943" s="836">
        <v>0.5</v>
      </c>
      <c r="U1943" s="838">
        <v>1</v>
      </c>
    </row>
    <row r="1944" spans="1:21" ht="14.4" customHeight="1" x14ac:dyDescent="0.3">
      <c r="A1944" s="831">
        <v>17</v>
      </c>
      <c r="B1944" s="832" t="s">
        <v>2428</v>
      </c>
      <c r="C1944" s="832" t="s">
        <v>2434</v>
      </c>
      <c r="D1944" s="833" t="s">
        <v>5256</v>
      </c>
      <c r="E1944" s="834" t="s">
        <v>2465</v>
      </c>
      <c r="F1944" s="832" t="s">
        <v>2429</v>
      </c>
      <c r="G1944" s="832" t="s">
        <v>2866</v>
      </c>
      <c r="H1944" s="832" t="s">
        <v>649</v>
      </c>
      <c r="I1944" s="832" t="s">
        <v>3448</v>
      </c>
      <c r="J1944" s="832" t="s">
        <v>3449</v>
      </c>
      <c r="K1944" s="832" t="s">
        <v>2283</v>
      </c>
      <c r="L1944" s="835">
        <v>0</v>
      </c>
      <c r="M1944" s="835">
        <v>0</v>
      </c>
      <c r="N1944" s="832">
        <v>1</v>
      </c>
      <c r="O1944" s="836">
        <v>1</v>
      </c>
      <c r="P1944" s="835"/>
      <c r="Q1944" s="837"/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17</v>
      </c>
      <c r="B1945" s="832" t="s">
        <v>2428</v>
      </c>
      <c r="C1945" s="832" t="s">
        <v>2434</v>
      </c>
      <c r="D1945" s="833" t="s">
        <v>5256</v>
      </c>
      <c r="E1945" s="834" t="s">
        <v>2465</v>
      </c>
      <c r="F1945" s="832" t="s">
        <v>2429</v>
      </c>
      <c r="G1945" s="832" t="s">
        <v>2867</v>
      </c>
      <c r="H1945" s="832" t="s">
        <v>596</v>
      </c>
      <c r="I1945" s="832" t="s">
        <v>2868</v>
      </c>
      <c r="J1945" s="832" t="s">
        <v>884</v>
      </c>
      <c r="K1945" s="832" t="s">
        <v>864</v>
      </c>
      <c r="L1945" s="835">
        <v>0</v>
      </c>
      <c r="M1945" s="835">
        <v>0</v>
      </c>
      <c r="N1945" s="832">
        <v>6</v>
      </c>
      <c r="O1945" s="836">
        <v>2</v>
      </c>
      <c r="P1945" s="835">
        <v>0</v>
      </c>
      <c r="Q1945" s="837"/>
      <c r="R1945" s="832">
        <v>4</v>
      </c>
      <c r="S1945" s="837">
        <v>0.66666666666666663</v>
      </c>
      <c r="T1945" s="836">
        <v>1</v>
      </c>
      <c r="U1945" s="838">
        <v>0.5</v>
      </c>
    </row>
    <row r="1946" spans="1:21" ht="14.4" customHeight="1" x14ac:dyDescent="0.3">
      <c r="A1946" s="831">
        <v>17</v>
      </c>
      <c r="B1946" s="832" t="s">
        <v>2428</v>
      </c>
      <c r="C1946" s="832" t="s">
        <v>2434</v>
      </c>
      <c r="D1946" s="833" t="s">
        <v>5256</v>
      </c>
      <c r="E1946" s="834" t="s">
        <v>2465</v>
      </c>
      <c r="F1946" s="832" t="s">
        <v>2429</v>
      </c>
      <c r="G1946" s="832" t="s">
        <v>2867</v>
      </c>
      <c r="H1946" s="832" t="s">
        <v>596</v>
      </c>
      <c r="I1946" s="832" t="s">
        <v>4493</v>
      </c>
      <c r="J1946" s="832" t="s">
        <v>1212</v>
      </c>
      <c r="K1946" s="832" t="s">
        <v>4494</v>
      </c>
      <c r="L1946" s="835">
        <v>0</v>
      </c>
      <c r="M1946" s="835">
        <v>0</v>
      </c>
      <c r="N1946" s="832">
        <v>1</v>
      </c>
      <c r="O1946" s="836">
        <v>1</v>
      </c>
      <c r="P1946" s="835">
        <v>0</v>
      </c>
      <c r="Q1946" s="837"/>
      <c r="R1946" s="832">
        <v>1</v>
      </c>
      <c r="S1946" s="837">
        <v>1</v>
      </c>
      <c r="T1946" s="836">
        <v>1</v>
      </c>
      <c r="U1946" s="838">
        <v>1</v>
      </c>
    </row>
    <row r="1947" spans="1:21" ht="14.4" customHeight="1" x14ac:dyDescent="0.3">
      <c r="A1947" s="831">
        <v>17</v>
      </c>
      <c r="B1947" s="832" t="s">
        <v>2428</v>
      </c>
      <c r="C1947" s="832" t="s">
        <v>2434</v>
      </c>
      <c r="D1947" s="833" t="s">
        <v>5256</v>
      </c>
      <c r="E1947" s="834" t="s">
        <v>2465</v>
      </c>
      <c r="F1947" s="832" t="s">
        <v>2429</v>
      </c>
      <c r="G1947" s="832" t="s">
        <v>2867</v>
      </c>
      <c r="H1947" s="832" t="s">
        <v>596</v>
      </c>
      <c r="I1947" s="832" t="s">
        <v>4247</v>
      </c>
      <c r="J1947" s="832" t="s">
        <v>1212</v>
      </c>
      <c r="K1947" s="832" t="s">
        <v>4248</v>
      </c>
      <c r="L1947" s="835">
        <v>0</v>
      </c>
      <c r="M1947" s="835">
        <v>0</v>
      </c>
      <c r="N1947" s="832">
        <v>3</v>
      </c>
      <c r="O1947" s="836">
        <v>1.5</v>
      </c>
      <c r="P1947" s="835"/>
      <c r="Q1947" s="837"/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17</v>
      </c>
      <c r="B1948" s="832" t="s">
        <v>2428</v>
      </c>
      <c r="C1948" s="832" t="s">
        <v>2434</v>
      </c>
      <c r="D1948" s="833" t="s">
        <v>5256</v>
      </c>
      <c r="E1948" s="834" t="s">
        <v>2465</v>
      </c>
      <c r="F1948" s="832" t="s">
        <v>2429</v>
      </c>
      <c r="G1948" s="832" t="s">
        <v>2867</v>
      </c>
      <c r="H1948" s="832" t="s">
        <v>596</v>
      </c>
      <c r="I1948" s="832" t="s">
        <v>4495</v>
      </c>
      <c r="J1948" s="832" t="s">
        <v>1212</v>
      </c>
      <c r="K1948" s="832" t="s">
        <v>4496</v>
      </c>
      <c r="L1948" s="835">
        <v>0</v>
      </c>
      <c r="M1948" s="835">
        <v>0</v>
      </c>
      <c r="N1948" s="832">
        <v>1</v>
      </c>
      <c r="O1948" s="836">
        <v>1</v>
      </c>
      <c r="P1948" s="835"/>
      <c r="Q1948" s="837"/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17</v>
      </c>
      <c r="B1949" s="832" t="s">
        <v>2428</v>
      </c>
      <c r="C1949" s="832" t="s">
        <v>2434</v>
      </c>
      <c r="D1949" s="833" t="s">
        <v>5256</v>
      </c>
      <c r="E1949" s="834" t="s">
        <v>2465</v>
      </c>
      <c r="F1949" s="832" t="s">
        <v>2429</v>
      </c>
      <c r="G1949" s="832" t="s">
        <v>2867</v>
      </c>
      <c r="H1949" s="832" t="s">
        <v>596</v>
      </c>
      <c r="I1949" s="832" t="s">
        <v>4321</v>
      </c>
      <c r="J1949" s="832" t="s">
        <v>4322</v>
      </c>
      <c r="K1949" s="832" t="s">
        <v>4323</v>
      </c>
      <c r="L1949" s="835">
        <v>0</v>
      </c>
      <c r="M1949" s="835">
        <v>0</v>
      </c>
      <c r="N1949" s="832">
        <v>12</v>
      </c>
      <c r="O1949" s="836">
        <v>9.5</v>
      </c>
      <c r="P1949" s="835">
        <v>0</v>
      </c>
      <c r="Q1949" s="837"/>
      <c r="R1949" s="832">
        <v>11</v>
      </c>
      <c r="S1949" s="837">
        <v>0.91666666666666663</v>
      </c>
      <c r="T1949" s="836">
        <v>8.5</v>
      </c>
      <c r="U1949" s="838">
        <v>0.89473684210526316</v>
      </c>
    </row>
    <row r="1950" spans="1:21" ht="14.4" customHeight="1" x14ac:dyDescent="0.3">
      <c r="A1950" s="831">
        <v>17</v>
      </c>
      <c r="B1950" s="832" t="s">
        <v>2428</v>
      </c>
      <c r="C1950" s="832" t="s">
        <v>2434</v>
      </c>
      <c r="D1950" s="833" t="s">
        <v>5256</v>
      </c>
      <c r="E1950" s="834" t="s">
        <v>2465</v>
      </c>
      <c r="F1950" s="832" t="s">
        <v>2429</v>
      </c>
      <c r="G1950" s="832" t="s">
        <v>2867</v>
      </c>
      <c r="H1950" s="832" t="s">
        <v>596</v>
      </c>
      <c r="I1950" s="832" t="s">
        <v>4497</v>
      </c>
      <c r="J1950" s="832" t="s">
        <v>884</v>
      </c>
      <c r="K1950" s="832" t="s">
        <v>4498</v>
      </c>
      <c r="L1950" s="835">
        <v>0</v>
      </c>
      <c r="M1950" s="835">
        <v>0</v>
      </c>
      <c r="N1950" s="832">
        <v>1</v>
      </c>
      <c r="O1950" s="836">
        <v>0.5</v>
      </c>
      <c r="P1950" s="835">
        <v>0</v>
      </c>
      <c r="Q1950" s="837"/>
      <c r="R1950" s="832">
        <v>1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17</v>
      </c>
      <c r="B1951" s="832" t="s">
        <v>2428</v>
      </c>
      <c r="C1951" s="832" t="s">
        <v>2434</v>
      </c>
      <c r="D1951" s="833" t="s">
        <v>5256</v>
      </c>
      <c r="E1951" s="834" t="s">
        <v>2465</v>
      </c>
      <c r="F1951" s="832" t="s">
        <v>2429</v>
      </c>
      <c r="G1951" s="832" t="s">
        <v>2867</v>
      </c>
      <c r="H1951" s="832" t="s">
        <v>596</v>
      </c>
      <c r="I1951" s="832" t="s">
        <v>4324</v>
      </c>
      <c r="J1951" s="832" t="s">
        <v>4322</v>
      </c>
      <c r="K1951" s="832" t="s">
        <v>4325</v>
      </c>
      <c r="L1951" s="835">
        <v>0</v>
      </c>
      <c r="M1951" s="835">
        <v>0</v>
      </c>
      <c r="N1951" s="832">
        <v>1</v>
      </c>
      <c r="O1951" s="836">
        <v>1</v>
      </c>
      <c r="P1951" s="835"/>
      <c r="Q1951" s="837"/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17</v>
      </c>
      <c r="B1952" s="832" t="s">
        <v>2428</v>
      </c>
      <c r="C1952" s="832" t="s">
        <v>2434</v>
      </c>
      <c r="D1952" s="833" t="s">
        <v>5256</v>
      </c>
      <c r="E1952" s="834" t="s">
        <v>2465</v>
      </c>
      <c r="F1952" s="832" t="s">
        <v>2429</v>
      </c>
      <c r="G1952" s="832" t="s">
        <v>1711</v>
      </c>
      <c r="H1952" s="832" t="s">
        <v>649</v>
      </c>
      <c r="I1952" s="832" t="s">
        <v>1906</v>
      </c>
      <c r="J1952" s="832" t="s">
        <v>1907</v>
      </c>
      <c r="K1952" s="832" t="s">
        <v>1908</v>
      </c>
      <c r="L1952" s="835">
        <v>184.74</v>
      </c>
      <c r="M1952" s="835">
        <v>184.74</v>
      </c>
      <c r="N1952" s="832">
        <v>1</v>
      </c>
      <c r="O1952" s="836">
        <v>1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17</v>
      </c>
      <c r="B1953" s="832" t="s">
        <v>2428</v>
      </c>
      <c r="C1953" s="832" t="s">
        <v>2434</v>
      </c>
      <c r="D1953" s="833" t="s">
        <v>5256</v>
      </c>
      <c r="E1953" s="834" t="s">
        <v>2465</v>
      </c>
      <c r="F1953" s="832" t="s">
        <v>2429</v>
      </c>
      <c r="G1953" s="832" t="s">
        <v>2871</v>
      </c>
      <c r="H1953" s="832" t="s">
        <v>649</v>
      </c>
      <c r="I1953" s="832" t="s">
        <v>2872</v>
      </c>
      <c r="J1953" s="832" t="s">
        <v>1051</v>
      </c>
      <c r="K1953" s="832" t="s">
        <v>2873</v>
      </c>
      <c r="L1953" s="835">
        <v>0</v>
      </c>
      <c r="M1953" s="835">
        <v>0</v>
      </c>
      <c r="N1953" s="832">
        <v>2</v>
      </c>
      <c r="O1953" s="836">
        <v>0.5</v>
      </c>
      <c r="P1953" s="835">
        <v>0</v>
      </c>
      <c r="Q1953" s="837"/>
      <c r="R1953" s="832">
        <v>2</v>
      </c>
      <c r="S1953" s="837">
        <v>1</v>
      </c>
      <c r="T1953" s="836">
        <v>0.5</v>
      </c>
      <c r="U1953" s="838">
        <v>1</v>
      </c>
    </row>
    <row r="1954" spans="1:21" ht="14.4" customHeight="1" x14ac:dyDescent="0.3">
      <c r="A1954" s="831">
        <v>17</v>
      </c>
      <c r="B1954" s="832" t="s">
        <v>2428</v>
      </c>
      <c r="C1954" s="832" t="s">
        <v>2434</v>
      </c>
      <c r="D1954" s="833" t="s">
        <v>5256</v>
      </c>
      <c r="E1954" s="834" t="s">
        <v>2465</v>
      </c>
      <c r="F1954" s="832" t="s">
        <v>2429</v>
      </c>
      <c r="G1954" s="832" t="s">
        <v>2871</v>
      </c>
      <c r="H1954" s="832" t="s">
        <v>649</v>
      </c>
      <c r="I1954" s="832" t="s">
        <v>2116</v>
      </c>
      <c r="J1954" s="832" t="s">
        <v>1051</v>
      </c>
      <c r="K1954" s="832" t="s">
        <v>2117</v>
      </c>
      <c r="L1954" s="835">
        <v>0</v>
      </c>
      <c r="M1954" s="835">
        <v>0</v>
      </c>
      <c r="N1954" s="832">
        <v>9</v>
      </c>
      <c r="O1954" s="836">
        <v>3.5</v>
      </c>
      <c r="P1954" s="835">
        <v>0</v>
      </c>
      <c r="Q1954" s="837"/>
      <c r="R1954" s="832">
        <v>7</v>
      </c>
      <c r="S1954" s="837">
        <v>0.77777777777777779</v>
      </c>
      <c r="T1954" s="836">
        <v>2.5</v>
      </c>
      <c r="U1954" s="838">
        <v>0.7142857142857143</v>
      </c>
    </row>
    <row r="1955" spans="1:21" ht="14.4" customHeight="1" x14ac:dyDescent="0.3">
      <c r="A1955" s="831">
        <v>17</v>
      </c>
      <c r="B1955" s="832" t="s">
        <v>2428</v>
      </c>
      <c r="C1955" s="832" t="s">
        <v>2434</v>
      </c>
      <c r="D1955" s="833" t="s">
        <v>5256</v>
      </c>
      <c r="E1955" s="834" t="s">
        <v>2465</v>
      </c>
      <c r="F1955" s="832" t="s">
        <v>2429</v>
      </c>
      <c r="G1955" s="832" t="s">
        <v>2871</v>
      </c>
      <c r="H1955" s="832" t="s">
        <v>596</v>
      </c>
      <c r="I1955" s="832" t="s">
        <v>4499</v>
      </c>
      <c r="J1955" s="832" t="s">
        <v>2875</v>
      </c>
      <c r="K1955" s="832" t="s">
        <v>2117</v>
      </c>
      <c r="L1955" s="835">
        <v>0</v>
      </c>
      <c r="M1955" s="835">
        <v>0</v>
      </c>
      <c r="N1955" s="832">
        <v>3</v>
      </c>
      <c r="O1955" s="836">
        <v>1.5</v>
      </c>
      <c r="P1955" s="835">
        <v>0</v>
      </c>
      <c r="Q1955" s="837"/>
      <c r="R1955" s="832">
        <v>1</v>
      </c>
      <c r="S1955" s="837">
        <v>0.33333333333333331</v>
      </c>
      <c r="T1955" s="836">
        <v>0.5</v>
      </c>
      <c r="U1955" s="838">
        <v>0.33333333333333331</v>
      </c>
    </row>
    <row r="1956" spans="1:21" ht="14.4" customHeight="1" x14ac:dyDescent="0.3">
      <c r="A1956" s="831">
        <v>17</v>
      </c>
      <c r="B1956" s="832" t="s">
        <v>2428</v>
      </c>
      <c r="C1956" s="832" t="s">
        <v>2434</v>
      </c>
      <c r="D1956" s="833" t="s">
        <v>5256</v>
      </c>
      <c r="E1956" s="834" t="s">
        <v>2465</v>
      </c>
      <c r="F1956" s="832" t="s">
        <v>2429</v>
      </c>
      <c r="G1956" s="832" t="s">
        <v>2871</v>
      </c>
      <c r="H1956" s="832" t="s">
        <v>596</v>
      </c>
      <c r="I1956" s="832" t="s">
        <v>3107</v>
      </c>
      <c r="J1956" s="832" t="s">
        <v>3108</v>
      </c>
      <c r="K1956" s="832" t="s">
        <v>2173</v>
      </c>
      <c r="L1956" s="835">
        <v>0</v>
      </c>
      <c r="M1956" s="835">
        <v>0</v>
      </c>
      <c r="N1956" s="832">
        <v>2</v>
      </c>
      <c r="O1956" s="836">
        <v>1</v>
      </c>
      <c r="P1956" s="835">
        <v>0</v>
      </c>
      <c r="Q1956" s="837"/>
      <c r="R1956" s="832">
        <v>1</v>
      </c>
      <c r="S1956" s="837">
        <v>0.5</v>
      </c>
      <c r="T1956" s="836">
        <v>0.5</v>
      </c>
      <c r="U1956" s="838">
        <v>0.5</v>
      </c>
    </row>
    <row r="1957" spans="1:21" ht="14.4" customHeight="1" x14ac:dyDescent="0.3">
      <c r="A1957" s="831">
        <v>17</v>
      </c>
      <c r="B1957" s="832" t="s">
        <v>2428</v>
      </c>
      <c r="C1957" s="832" t="s">
        <v>2434</v>
      </c>
      <c r="D1957" s="833" t="s">
        <v>5256</v>
      </c>
      <c r="E1957" s="834" t="s">
        <v>2465</v>
      </c>
      <c r="F1957" s="832" t="s">
        <v>2429</v>
      </c>
      <c r="G1957" s="832" t="s">
        <v>2871</v>
      </c>
      <c r="H1957" s="832" t="s">
        <v>596</v>
      </c>
      <c r="I1957" s="832" t="s">
        <v>4251</v>
      </c>
      <c r="J1957" s="832" t="s">
        <v>3742</v>
      </c>
      <c r="K1957" s="832" t="s">
        <v>2225</v>
      </c>
      <c r="L1957" s="835">
        <v>0</v>
      </c>
      <c r="M1957" s="835">
        <v>0</v>
      </c>
      <c r="N1957" s="832">
        <v>2</v>
      </c>
      <c r="O1957" s="836">
        <v>2</v>
      </c>
      <c r="P1957" s="835"/>
      <c r="Q1957" s="837"/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17</v>
      </c>
      <c r="B1958" s="832" t="s">
        <v>2428</v>
      </c>
      <c r="C1958" s="832" t="s">
        <v>2434</v>
      </c>
      <c r="D1958" s="833" t="s">
        <v>5256</v>
      </c>
      <c r="E1958" s="834" t="s">
        <v>2465</v>
      </c>
      <c r="F1958" s="832" t="s">
        <v>2429</v>
      </c>
      <c r="G1958" s="832" t="s">
        <v>2876</v>
      </c>
      <c r="H1958" s="832" t="s">
        <v>596</v>
      </c>
      <c r="I1958" s="832" t="s">
        <v>2880</v>
      </c>
      <c r="J1958" s="832" t="s">
        <v>2878</v>
      </c>
      <c r="K1958" s="832" t="s">
        <v>2881</v>
      </c>
      <c r="L1958" s="835">
        <v>705.64</v>
      </c>
      <c r="M1958" s="835">
        <v>4939.4799999999996</v>
      </c>
      <c r="N1958" s="832">
        <v>7</v>
      </c>
      <c r="O1958" s="836">
        <v>1.5</v>
      </c>
      <c r="P1958" s="835">
        <v>4939.4799999999996</v>
      </c>
      <c r="Q1958" s="837">
        <v>1</v>
      </c>
      <c r="R1958" s="832">
        <v>7</v>
      </c>
      <c r="S1958" s="837">
        <v>1</v>
      </c>
      <c r="T1958" s="836">
        <v>1.5</v>
      </c>
      <c r="U1958" s="838">
        <v>1</v>
      </c>
    </row>
    <row r="1959" spans="1:21" ht="14.4" customHeight="1" x14ac:dyDescent="0.3">
      <c r="A1959" s="831">
        <v>17</v>
      </c>
      <c r="B1959" s="832" t="s">
        <v>2428</v>
      </c>
      <c r="C1959" s="832" t="s">
        <v>2434</v>
      </c>
      <c r="D1959" s="833" t="s">
        <v>5256</v>
      </c>
      <c r="E1959" s="834" t="s">
        <v>2465</v>
      </c>
      <c r="F1959" s="832" t="s">
        <v>2429</v>
      </c>
      <c r="G1959" s="832" t="s">
        <v>2876</v>
      </c>
      <c r="H1959" s="832" t="s">
        <v>596</v>
      </c>
      <c r="I1959" s="832" t="s">
        <v>4500</v>
      </c>
      <c r="J1959" s="832" t="s">
        <v>2878</v>
      </c>
      <c r="K1959" s="832" t="s">
        <v>4501</v>
      </c>
      <c r="L1959" s="835">
        <v>225.61</v>
      </c>
      <c r="M1959" s="835">
        <v>676.83</v>
      </c>
      <c r="N1959" s="832">
        <v>3</v>
      </c>
      <c r="O1959" s="836">
        <v>0.5</v>
      </c>
      <c r="P1959" s="835">
        <v>676.83</v>
      </c>
      <c r="Q1959" s="837">
        <v>1</v>
      </c>
      <c r="R1959" s="832">
        <v>3</v>
      </c>
      <c r="S1959" s="837">
        <v>1</v>
      </c>
      <c r="T1959" s="836">
        <v>0.5</v>
      </c>
      <c r="U1959" s="838">
        <v>1</v>
      </c>
    </row>
    <row r="1960" spans="1:21" ht="14.4" customHeight="1" x14ac:dyDescent="0.3">
      <c r="A1960" s="831">
        <v>17</v>
      </c>
      <c r="B1960" s="832" t="s">
        <v>2428</v>
      </c>
      <c r="C1960" s="832" t="s">
        <v>2434</v>
      </c>
      <c r="D1960" s="833" t="s">
        <v>5256</v>
      </c>
      <c r="E1960" s="834" t="s">
        <v>2465</v>
      </c>
      <c r="F1960" s="832" t="s">
        <v>2429</v>
      </c>
      <c r="G1960" s="832" t="s">
        <v>2891</v>
      </c>
      <c r="H1960" s="832" t="s">
        <v>649</v>
      </c>
      <c r="I1960" s="832" t="s">
        <v>2352</v>
      </c>
      <c r="J1960" s="832" t="s">
        <v>1918</v>
      </c>
      <c r="K1960" s="832" t="s">
        <v>2353</v>
      </c>
      <c r="L1960" s="835">
        <v>1906.97</v>
      </c>
      <c r="M1960" s="835">
        <v>5720.91</v>
      </c>
      <c r="N1960" s="832">
        <v>3</v>
      </c>
      <c r="O1960" s="836">
        <v>0.5</v>
      </c>
      <c r="P1960" s="835">
        <v>5720.91</v>
      </c>
      <c r="Q1960" s="837">
        <v>1</v>
      </c>
      <c r="R1960" s="832">
        <v>3</v>
      </c>
      <c r="S1960" s="837">
        <v>1</v>
      </c>
      <c r="T1960" s="836">
        <v>0.5</v>
      </c>
      <c r="U1960" s="838">
        <v>1</v>
      </c>
    </row>
    <row r="1961" spans="1:21" ht="14.4" customHeight="1" x14ac:dyDescent="0.3">
      <c r="A1961" s="831">
        <v>17</v>
      </c>
      <c r="B1961" s="832" t="s">
        <v>2428</v>
      </c>
      <c r="C1961" s="832" t="s">
        <v>2434</v>
      </c>
      <c r="D1961" s="833" t="s">
        <v>5256</v>
      </c>
      <c r="E1961" s="834" t="s">
        <v>2465</v>
      </c>
      <c r="F1961" s="832" t="s">
        <v>2429</v>
      </c>
      <c r="G1961" s="832" t="s">
        <v>2896</v>
      </c>
      <c r="H1961" s="832" t="s">
        <v>596</v>
      </c>
      <c r="I1961" s="832" t="s">
        <v>2897</v>
      </c>
      <c r="J1961" s="832" t="s">
        <v>2898</v>
      </c>
      <c r="K1961" s="832" t="s">
        <v>2899</v>
      </c>
      <c r="L1961" s="835">
        <v>275.77999999999997</v>
      </c>
      <c r="M1961" s="835">
        <v>1654.6799999999998</v>
      </c>
      <c r="N1961" s="832">
        <v>6</v>
      </c>
      <c r="O1961" s="836">
        <v>1.5</v>
      </c>
      <c r="P1961" s="835">
        <v>1654.6799999999998</v>
      </c>
      <c r="Q1961" s="837">
        <v>1</v>
      </c>
      <c r="R1961" s="832">
        <v>6</v>
      </c>
      <c r="S1961" s="837">
        <v>1</v>
      </c>
      <c r="T1961" s="836">
        <v>1.5</v>
      </c>
      <c r="U1961" s="838">
        <v>1</v>
      </c>
    </row>
    <row r="1962" spans="1:21" ht="14.4" customHeight="1" x14ac:dyDescent="0.3">
      <c r="A1962" s="831">
        <v>17</v>
      </c>
      <c r="B1962" s="832" t="s">
        <v>2428</v>
      </c>
      <c r="C1962" s="832" t="s">
        <v>2434</v>
      </c>
      <c r="D1962" s="833" t="s">
        <v>5256</v>
      </c>
      <c r="E1962" s="834" t="s">
        <v>2465</v>
      </c>
      <c r="F1962" s="832" t="s">
        <v>2429</v>
      </c>
      <c r="G1962" s="832" t="s">
        <v>2896</v>
      </c>
      <c r="H1962" s="832" t="s">
        <v>596</v>
      </c>
      <c r="I1962" s="832" t="s">
        <v>2897</v>
      </c>
      <c r="J1962" s="832" t="s">
        <v>2898</v>
      </c>
      <c r="K1962" s="832" t="s">
        <v>2899</v>
      </c>
      <c r="L1962" s="835">
        <v>109.84</v>
      </c>
      <c r="M1962" s="835">
        <v>4064.0800000000004</v>
      </c>
      <c r="N1962" s="832">
        <v>37</v>
      </c>
      <c r="O1962" s="836">
        <v>7.5</v>
      </c>
      <c r="P1962" s="835">
        <v>988.56</v>
      </c>
      <c r="Q1962" s="837">
        <v>0.2432432432432432</v>
      </c>
      <c r="R1962" s="832">
        <v>9</v>
      </c>
      <c r="S1962" s="837">
        <v>0.24324324324324326</v>
      </c>
      <c r="T1962" s="836">
        <v>1</v>
      </c>
      <c r="U1962" s="838">
        <v>0.13333333333333333</v>
      </c>
    </row>
    <row r="1963" spans="1:21" ht="14.4" customHeight="1" x14ac:dyDescent="0.3">
      <c r="A1963" s="831">
        <v>17</v>
      </c>
      <c r="B1963" s="832" t="s">
        <v>2428</v>
      </c>
      <c r="C1963" s="832" t="s">
        <v>2434</v>
      </c>
      <c r="D1963" s="833" t="s">
        <v>5256</v>
      </c>
      <c r="E1963" s="834" t="s">
        <v>2465</v>
      </c>
      <c r="F1963" s="832" t="s">
        <v>2429</v>
      </c>
      <c r="G1963" s="832" t="s">
        <v>2896</v>
      </c>
      <c r="H1963" s="832" t="s">
        <v>596</v>
      </c>
      <c r="I1963" s="832" t="s">
        <v>2900</v>
      </c>
      <c r="J1963" s="832" t="s">
        <v>2898</v>
      </c>
      <c r="K1963" s="832" t="s">
        <v>2901</v>
      </c>
      <c r="L1963" s="835">
        <v>366.3</v>
      </c>
      <c r="M1963" s="835">
        <v>366.3</v>
      </c>
      <c r="N1963" s="832">
        <v>1</v>
      </c>
      <c r="O1963" s="836">
        <v>0.5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17</v>
      </c>
      <c r="B1964" s="832" t="s">
        <v>2428</v>
      </c>
      <c r="C1964" s="832" t="s">
        <v>2434</v>
      </c>
      <c r="D1964" s="833" t="s">
        <v>5256</v>
      </c>
      <c r="E1964" s="834" t="s">
        <v>2465</v>
      </c>
      <c r="F1964" s="832" t="s">
        <v>2429</v>
      </c>
      <c r="G1964" s="832" t="s">
        <v>2896</v>
      </c>
      <c r="H1964" s="832" t="s">
        <v>596</v>
      </c>
      <c r="I1964" s="832" t="s">
        <v>3109</v>
      </c>
      <c r="J1964" s="832" t="s">
        <v>2898</v>
      </c>
      <c r="K1964" s="832" t="s">
        <v>2473</v>
      </c>
      <c r="L1964" s="835">
        <v>633.53</v>
      </c>
      <c r="M1964" s="835">
        <v>1900.59</v>
      </c>
      <c r="N1964" s="832">
        <v>3</v>
      </c>
      <c r="O1964" s="836">
        <v>0.5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17</v>
      </c>
      <c r="B1965" s="832" t="s">
        <v>2428</v>
      </c>
      <c r="C1965" s="832" t="s">
        <v>2434</v>
      </c>
      <c r="D1965" s="833" t="s">
        <v>5256</v>
      </c>
      <c r="E1965" s="834" t="s">
        <v>2465</v>
      </c>
      <c r="F1965" s="832" t="s">
        <v>2429</v>
      </c>
      <c r="G1965" s="832" t="s">
        <v>2896</v>
      </c>
      <c r="H1965" s="832" t="s">
        <v>596</v>
      </c>
      <c r="I1965" s="832" t="s">
        <v>4502</v>
      </c>
      <c r="J1965" s="832" t="s">
        <v>2898</v>
      </c>
      <c r="K1965" s="832" t="s">
        <v>2899</v>
      </c>
      <c r="L1965" s="835">
        <v>109.84</v>
      </c>
      <c r="M1965" s="835">
        <v>329.52</v>
      </c>
      <c r="N1965" s="832">
        <v>3</v>
      </c>
      <c r="O1965" s="836">
        <v>1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17</v>
      </c>
      <c r="B1966" s="832" t="s">
        <v>2428</v>
      </c>
      <c r="C1966" s="832" t="s">
        <v>2434</v>
      </c>
      <c r="D1966" s="833" t="s">
        <v>5256</v>
      </c>
      <c r="E1966" s="834" t="s">
        <v>2465</v>
      </c>
      <c r="F1966" s="832" t="s">
        <v>2429</v>
      </c>
      <c r="G1966" s="832" t="s">
        <v>2896</v>
      </c>
      <c r="H1966" s="832" t="s">
        <v>596</v>
      </c>
      <c r="I1966" s="832" t="s">
        <v>4503</v>
      </c>
      <c r="J1966" s="832" t="s">
        <v>4504</v>
      </c>
      <c r="K1966" s="832" t="s">
        <v>3893</v>
      </c>
      <c r="L1966" s="835">
        <v>117.68</v>
      </c>
      <c r="M1966" s="835">
        <v>353.04</v>
      </c>
      <c r="N1966" s="832">
        <v>3</v>
      </c>
      <c r="O1966" s="836">
        <v>0.5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17</v>
      </c>
      <c r="B1967" s="832" t="s">
        <v>2428</v>
      </c>
      <c r="C1967" s="832" t="s">
        <v>2434</v>
      </c>
      <c r="D1967" s="833" t="s">
        <v>5256</v>
      </c>
      <c r="E1967" s="834" t="s">
        <v>2465</v>
      </c>
      <c r="F1967" s="832" t="s">
        <v>2429</v>
      </c>
      <c r="G1967" s="832" t="s">
        <v>4505</v>
      </c>
      <c r="H1967" s="832" t="s">
        <v>596</v>
      </c>
      <c r="I1967" s="832" t="s">
        <v>4506</v>
      </c>
      <c r="J1967" s="832" t="s">
        <v>4507</v>
      </c>
      <c r="K1967" s="832" t="s">
        <v>4508</v>
      </c>
      <c r="L1967" s="835">
        <v>0</v>
      </c>
      <c r="M1967" s="835">
        <v>0</v>
      </c>
      <c r="N1967" s="832">
        <v>1</v>
      </c>
      <c r="O1967" s="836">
        <v>1</v>
      </c>
      <c r="P1967" s="835">
        <v>0</v>
      </c>
      <c r="Q1967" s="837"/>
      <c r="R1967" s="832">
        <v>1</v>
      </c>
      <c r="S1967" s="837">
        <v>1</v>
      </c>
      <c r="T1967" s="836">
        <v>1</v>
      </c>
      <c r="U1967" s="838">
        <v>1</v>
      </c>
    </row>
    <row r="1968" spans="1:21" ht="14.4" customHeight="1" x14ac:dyDescent="0.3">
      <c r="A1968" s="831">
        <v>17</v>
      </c>
      <c r="B1968" s="832" t="s">
        <v>2428</v>
      </c>
      <c r="C1968" s="832" t="s">
        <v>2434</v>
      </c>
      <c r="D1968" s="833" t="s">
        <v>5256</v>
      </c>
      <c r="E1968" s="834" t="s">
        <v>2465</v>
      </c>
      <c r="F1968" s="832" t="s">
        <v>2429</v>
      </c>
      <c r="G1968" s="832" t="s">
        <v>3847</v>
      </c>
      <c r="H1968" s="832" t="s">
        <v>649</v>
      </c>
      <c r="I1968" s="832" t="s">
        <v>3931</v>
      </c>
      <c r="J1968" s="832" t="s">
        <v>2162</v>
      </c>
      <c r="K1968" s="832" t="s">
        <v>3932</v>
      </c>
      <c r="L1968" s="835">
        <v>544.38</v>
      </c>
      <c r="M1968" s="835">
        <v>544.38</v>
      </c>
      <c r="N1968" s="832">
        <v>1</v>
      </c>
      <c r="O1968" s="836">
        <v>0.5</v>
      </c>
      <c r="P1968" s="835">
        <v>544.38</v>
      </c>
      <c r="Q1968" s="837">
        <v>1</v>
      </c>
      <c r="R1968" s="832">
        <v>1</v>
      </c>
      <c r="S1968" s="837">
        <v>1</v>
      </c>
      <c r="T1968" s="836">
        <v>0.5</v>
      </c>
      <c r="U1968" s="838">
        <v>1</v>
      </c>
    </row>
    <row r="1969" spans="1:21" ht="14.4" customHeight="1" x14ac:dyDescent="0.3">
      <c r="A1969" s="831">
        <v>17</v>
      </c>
      <c r="B1969" s="832" t="s">
        <v>2428</v>
      </c>
      <c r="C1969" s="832" t="s">
        <v>2434</v>
      </c>
      <c r="D1969" s="833" t="s">
        <v>5256</v>
      </c>
      <c r="E1969" s="834" t="s">
        <v>2465</v>
      </c>
      <c r="F1969" s="832" t="s">
        <v>2429</v>
      </c>
      <c r="G1969" s="832" t="s">
        <v>3743</v>
      </c>
      <c r="H1969" s="832" t="s">
        <v>596</v>
      </c>
      <c r="I1969" s="832" t="s">
        <v>3744</v>
      </c>
      <c r="J1969" s="832" t="s">
        <v>3745</v>
      </c>
      <c r="K1969" s="832" t="s">
        <v>3746</v>
      </c>
      <c r="L1969" s="835">
        <v>656.92</v>
      </c>
      <c r="M1969" s="835">
        <v>656.92</v>
      </c>
      <c r="N1969" s="832">
        <v>1</v>
      </c>
      <c r="O1969" s="836">
        <v>1</v>
      </c>
      <c r="P1969" s="835">
        <v>656.92</v>
      </c>
      <c r="Q1969" s="837">
        <v>1</v>
      </c>
      <c r="R1969" s="832">
        <v>1</v>
      </c>
      <c r="S1969" s="837">
        <v>1</v>
      </c>
      <c r="T1969" s="836">
        <v>1</v>
      </c>
      <c r="U1969" s="838">
        <v>1</v>
      </c>
    </row>
    <row r="1970" spans="1:21" ht="14.4" customHeight="1" x14ac:dyDescent="0.3">
      <c r="A1970" s="831">
        <v>17</v>
      </c>
      <c r="B1970" s="832" t="s">
        <v>2428</v>
      </c>
      <c r="C1970" s="832" t="s">
        <v>2434</v>
      </c>
      <c r="D1970" s="833" t="s">
        <v>5256</v>
      </c>
      <c r="E1970" s="834" t="s">
        <v>2465</v>
      </c>
      <c r="F1970" s="832" t="s">
        <v>2429</v>
      </c>
      <c r="G1970" s="832" t="s">
        <v>2906</v>
      </c>
      <c r="H1970" s="832" t="s">
        <v>596</v>
      </c>
      <c r="I1970" s="832" t="s">
        <v>3458</v>
      </c>
      <c r="J1970" s="832" t="s">
        <v>3122</v>
      </c>
      <c r="K1970" s="832" t="s">
        <v>3459</v>
      </c>
      <c r="L1970" s="835">
        <v>99.94</v>
      </c>
      <c r="M1970" s="835">
        <v>899.46</v>
      </c>
      <c r="N1970" s="832">
        <v>9</v>
      </c>
      <c r="O1970" s="836">
        <v>0.5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17</v>
      </c>
      <c r="B1971" s="832" t="s">
        <v>2428</v>
      </c>
      <c r="C1971" s="832" t="s">
        <v>2434</v>
      </c>
      <c r="D1971" s="833" t="s">
        <v>5256</v>
      </c>
      <c r="E1971" s="834" t="s">
        <v>2465</v>
      </c>
      <c r="F1971" s="832" t="s">
        <v>2429</v>
      </c>
      <c r="G1971" s="832" t="s">
        <v>2906</v>
      </c>
      <c r="H1971" s="832" t="s">
        <v>596</v>
      </c>
      <c r="I1971" s="832" t="s">
        <v>4509</v>
      </c>
      <c r="J1971" s="832" t="s">
        <v>3122</v>
      </c>
      <c r="K1971" s="832" t="s">
        <v>4510</v>
      </c>
      <c r="L1971" s="835">
        <v>299.83999999999997</v>
      </c>
      <c r="M1971" s="835">
        <v>899.52</v>
      </c>
      <c r="N1971" s="832">
        <v>3</v>
      </c>
      <c r="O1971" s="836">
        <v>2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17</v>
      </c>
      <c r="B1972" s="832" t="s">
        <v>2428</v>
      </c>
      <c r="C1972" s="832" t="s">
        <v>2434</v>
      </c>
      <c r="D1972" s="833" t="s">
        <v>5256</v>
      </c>
      <c r="E1972" s="834" t="s">
        <v>2465</v>
      </c>
      <c r="F1972" s="832" t="s">
        <v>2429</v>
      </c>
      <c r="G1972" s="832" t="s">
        <v>2906</v>
      </c>
      <c r="H1972" s="832" t="s">
        <v>596</v>
      </c>
      <c r="I1972" s="832" t="s">
        <v>2910</v>
      </c>
      <c r="J1972" s="832" t="s">
        <v>1045</v>
      </c>
      <c r="K1972" s="832" t="s">
        <v>2911</v>
      </c>
      <c r="L1972" s="835">
        <v>50.32</v>
      </c>
      <c r="M1972" s="835">
        <v>503.20000000000005</v>
      </c>
      <c r="N1972" s="832">
        <v>10</v>
      </c>
      <c r="O1972" s="836">
        <v>4</v>
      </c>
      <c r="P1972" s="835">
        <v>352.24</v>
      </c>
      <c r="Q1972" s="837">
        <v>0.7</v>
      </c>
      <c r="R1972" s="832">
        <v>7</v>
      </c>
      <c r="S1972" s="837">
        <v>0.7</v>
      </c>
      <c r="T1972" s="836">
        <v>3</v>
      </c>
      <c r="U1972" s="838">
        <v>0.75</v>
      </c>
    </row>
    <row r="1973" spans="1:21" ht="14.4" customHeight="1" x14ac:dyDescent="0.3">
      <c r="A1973" s="831">
        <v>17</v>
      </c>
      <c r="B1973" s="832" t="s">
        <v>2428</v>
      </c>
      <c r="C1973" s="832" t="s">
        <v>2434</v>
      </c>
      <c r="D1973" s="833" t="s">
        <v>5256</v>
      </c>
      <c r="E1973" s="834" t="s">
        <v>2465</v>
      </c>
      <c r="F1973" s="832" t="s">
        <v>2429</v>
      </c>
      <c r="G1973" s="832" t="s">
        <v>2912</v>
      </c>
      <c r="H1973" s="832" t="s">
        <v>649</v>
      </c>
      <c r="I1973" s="832" t="s">
        <v>2070</v>
      </c>
      <c r="J1973" s="832" t="s">
        <v>1033</v>
      </c>
      <c r="K1973" s="832" t="s">
        <v>2071</v>
      </c>
      <c r="L1973" s="835">
        <v>65.36</v>
      </c>
      <c r="M1973" s="835">
        <v>65.36</v>
      </c>
      <c r="N1973" s="832">
        <v>1</v>
      </c>
      <c r="O1973" s="836">
        <v>0.5</v>
      </c>
      <c r="P1973" s="835"/>
      <c r="Q1973" s="837">
        <v>0</v>
      </c>
      <c r="R1973" s="832"/>
      <c r="S1973" s="837">
        <v>0</v>
      </c>
      <c r="T1973" s="836"/>
      <c r="U1973" s="838">
        <v>0</v>
      </c>
    </row>
    <row r="1974" spans="1:21" ht="14.4" customHeight="1" x14ac:dyDescent="0.3">
      <c r="A1974" s="831">
        <v>17</v>
      </c>
      <c r="B1974" s="832" t="s">
        <v>2428</v>
      </c>
      <c r="C1974" s="832" t="s">
        <v>2434</v>
      </c>
      <c r="D1974" s="833" t="s">
        <v>5256</v>
      </c>
      <c r="E1974" s="834" t="s">
        <v>2465</v>
      </c>
      <c r="F1974" s="832" t="s">
        <v>2429</v>
      </c>
      <c r="G1974" s="832" t="s">
        <v>3126</v>
      </c>
      <c r="H1974" s="832" t="s">
        <v>596</v>
      </c>
      <c r="I1974" s="832" t="s">
        <v>3132</v>
      </c>
      <c r="J1974" s="832" t="s">
        <v>3128</v>
      </c>
      <c r="K1974" s="832" t="s">
        <v>3133</v>
      </c>
      <c r="L1974" s="835">
        <v>3072.96</v>
      </c>
      <c r="M1974" s="835">
        <v>6145.92</v>
      </c>
      <c r="N1974" s="832">
        <v>2</v>
      </c>
      <c r="O1974" s="836">
        <v>0.5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17</v>
      </c>
      <c r="B1975" s="832" t="s">
        <v>2428</v>
      </c>
      <c r="C1975" s="832" t="s">
        <v>2434</v>
      </c>
      <c r="D1975" s="833" t="s">
        <v>5256</v>
      </c>
      <c r="E1975" s="834" t="s">
        <v>2465</v>
      </c>
      <c r="F1975" s="832" t="s">
        <v>2429</v>
      </c>
      <c r="G1975" s="832" t="s">
        <v>3126</v>
      </c>
      <c r="H1975" s="832" t="s">
        <v>596</v>
      </c>
      <c r="I1975" s="832" t="s">
        <v>3134</v>
      </c>
      <c r="J1975" s="832" t="s">
        <v>3128</v>
      </c>
      <c r="K1975" s="832" t="s">
        <v>3135</v>
      </c>
      <c r="L1975" s="835">
        <v>4097.29</v>
      </c>
      <c r="M1975" s="835">
        <v>8194.58</v>
      </c>
      <c r="N1975" s="832">
        <v>2</v>
      </c>
      <c r="O1975" s="836">
        <v>0.5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17</v>
      </c>
      <c r="B1976" s="832" t="s">
        <v>2428</v>
      </c>
      <c r="C1976" s="832" t="s">
        <v>2434</v>
      </c>
      <c r="D1976" s="833" t="s">
        <v>5256</v>
      </c>
      <c r="E1976" s="834" t="s">
        <v>2465</v>
      </c>
      <c r="F1976" s="832" t="s">
        <v>2429</v>
      </c>
      <c r="G1976" s="832" t="s">
        <v>3277</v>
      </c>
      <c r="H1976" s="832" t="s">
        <v>596</v>
      </c>
      <c r="I1976" s="832" t="s">
        <v>3278</v>
      </c>
      <c r="J1976" s="832" t="s">
        <v>3279</v>
      </c>
      <c r="K1976" s="832" t="s">
        <v>3280</v>
      </c>
      <c r="L1976" s="835">
        <v>154.36000000000001</v>
      </c>
      <c r="M1976" s="835">
        <v>154.36000000000001</v>
      </c>
      <c r="N1976" s="832">
        <v>1</v>
      </c>
      <c r="O1976" s="836">
        <v>0.5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17</v>
      </c>
      <c r="B1977" s="832" t="s">
        <v>2428</v>
      </c>
      <c r="C1977" s="832" t="s">
        <v>2434</v>
      </c>
      <c r="D1977" s="833" t="s">
        <v>5256</v>
      </c>
      <c r="E1977" s="834" t="s">
        <v>2465</v>
      </c>
      <c r="F1977" s="832" t="s">
        <v>2429</v>
      </c>
      <c r="G1977" s="832" t="s">
        <v>3277</v>
      </c>
      <c r="H1977" s="832" t="s">
        <v>649</v>
      </c>
      <c r="I1977" s="832" t="s">
        <v>2013</v>
      </c>
      <c r="J1977" s="832" t="s">
        <v>1074</v>
      </c>
      <c r="K1977" s="832" t="s">
        <v>2014</v>
      </c>
      <c r="L1977" s="835">
        <v>225.06</v>
      </c>
      <c r="M1977" s="835">
        <v>225.06</v>
      </c>
      <c r="N1977" s="832">
        <v>1</v>
      </c>
      <c r="O1977" s="836">
        <v>1</v>
      </c>
      <c r="P1977" s="835">
        <v>225.06</v>
      </c>
      <c r="Q1977" s="837">
        <v>1</v>
      </c>
      <c r="R1977" s="832">
        <v>1</v>
      </c>
      <c r="S1977" s="837">
        <v>1</v>
      </c>
      <c r="T1977" s="836">
        <v>1</v>
      </c>
      <c r="U1977" s="838">
        <v>1</v>
      </c>
    </row>
    <row r="1978" spans="1:21" ht="14.4" customHeight="1" x14ac:dyDescent="0.3">
      <c r="A1978" s="831">
        <v>17</v>
      </c>
      <c r="B1978" s="832" t="s">
        <v>2428</v>
      </c>
      <c r="C1978" s="832" t="s">
        <v>2434</v>
      </c>
      <c r="D1978" s="833" t="s">
        <v>5256</v>
      </c>
      <c r="E1978" s="834" t="s">
        <v>2465</v>
      </c>
      <c r="F1978" s="832" t="s">
        <v>2429</v>
      </c>
      <c r="G1978" s="832" t="s">
        <v>2917</v>
      </c>
      <c r="H1978" s="832" t="s">
        <v>649</v>
      </c>
      <c r="I1978" s="832" t="s">
        <v>3855</v>
      </c>
      <c r="J1978" s="832" t="s">
        <v>2008</v>
      </c>
      <c r="K1978" s="832" t="s">
        <v>3856</v>
      </c>
      <c r="L1978" s="835">
        <v>115.33</v>
      </c>
      <c r="M1978" s="835">
        <v>115.33</v>
      </c>
      <c r="N1978" s="832">
        <v>1</v>
      </c>
      <c r="O1978" s="836">
        <v>0.5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17</v>
      </c>
      <c r="B1979" s="832" t="s">
        <v>2428</v>
      </c>
      <c r="C1979" s="832" t="s">
        <v>2434</v>
      </c>
      <c r="D1979" s="833" t="s">
        <v>5256</v>
      </c>
      <c r="E1979" s="834" t="s">
        <v>2465</v>
      </c>
      <c r="F1979" s="832" t="s">
        <v>2429</v>
      </c>
      <c r="G1979" s="832" t="s">
        <v>2917</v>
      </c>
      <c r="H1979" s="832" t="s">
        <v>649</v>
      </c>
      <c r="I1979" s="832" t="s">
        <v>4511</v>
      </c>
      <c r="J1979" s="832" t="s">
        <v>2003</v>
      </c>
      <c r="K1979" s="832" t="s">
        <v>4512</v>
      </c>
      <c r="L1979" s="835">
        <v>63.14</v>
      </c>
      <c r="M1979" s="835">
        <v>126.28</v>
      </c>
      <c r="N1979" s="832">
        <v>2</v>
      </c>
      <c r="O1979" s="836">
        <v>1</v>
      </c>
      <c r="P1979" s="835">
        <v>126.28</v>
      </c>
      <c r="Q1979" s="837">
        <v>1</v>
      </c>
      <c r="R1979" s="832">
        <v>2</v>
      </c>
      <c r="S1979" s="837">
        <v>1</v>
      </c>
      <c r="T1979" s="836">
        <v>1</v>
      </c>
      <c r="U1979" s="838">
        <v>1</v>
      </c>
    </row>
    <row r="1980" spans="1:21" ht="14.4" customHeight="1" x14ac:dyDescent="0.3">
      <c r="A1980" s="831">
        <v>17</v>
      </c>
      <c r="B1980" s="832" t="s">
        <v>2428</v>
      </c>
      <c r="C1980" s="832" t="s">
        <v>2434</v>
      </c>
      <c r="D1980" s="833" t="s">
        <v>5256</v>
      </c>
      <c r="E1980" s="834" t="s">
        <v>2465</v>
      </c>
      <c r="F1980" s="832" t="s">
        <v>2429</v>
      </c>
      <c r="G1980" s="832" t="s">
        <v>2917</v>
      </c>
      <c r="H1980" s="832" t="s">
        <v>649</v>
      </c>
      <c r="I1980" s="832" t="s">
        <v>2005</v>
      </c>
      <c r="J1980" s="832" t="s">
        <v>2003</v>
      </c>
      <c r="K1980" s="832" t="s">
        <v>2006</v>
      </c>
      <c r="L1980" s="835">
        <v>84.18</v>
      </c>
      <c r="M1980" s="835">
        <v>84.18</v>
      </c>
      <c r="N1980" s="832">
        <v>1</v>
      </c>
      <c r="O1980" s="836">
        <v>0.5</v>
      </c>
      <c r="P1980" s="835">
        <v>84.18</v>
      </c>
      <c r="Q1980" s="837">
        <v>1</v>
      </c>
      <c r="R1980" s="832">
        <v>1</v>
      </c>
      <c r="S1980" s="837">
        <v>1</v>
      </c>
      <c r="T1980" s="836">
        <v>0.5</v>
      </c>
      <c r="U1980" s="838">
        <v>1</v>
      </c>
    </row>
    <row r="1981" spans="1:21" ht="14.4" customHeight="1" x14ac:dyDescent="0.3">
      <c r="A1981" s="831">
        <v>17</v>
      </c>
      <c r="B1981" s="832" t="s">
        <v>2428</v>
      </c>
      <c r="C1981" s="832" t="s">
        <v>2434</v>
      </c>
      <c r="D1981" s="833" t="s">
        <v>5256</v>
      </c>
      <c r="E1981" s="834" t="s">
        <v>2465</v>
      </c>
      <c r="F1981" s="832" t="s">
        <v>2429</v>
      </c>
      <c r="G1981" s="832" t="s">
        <v>2917</v>
      </c>
      <c r="H1981" s="832" t="s">
        <v>649</v>
      </c>
      <c r="I1981" s="832" t="s">
        <v>2007</v>
      </c>
      <c r="J1981" s="832" t="s">
        <v>2008</v>
      </c>
      <c r="K1981" s="832" t="s">
        <v>2009</v>
      </c>
      <c r="L1981" s="835">
        <v>49.08</v>
      </c>
      <c r="M1981" s="835">
        <v>49.08</v>
      </c>
      <c r="N1981" s="832">
        <v>1</v>
      </c>
      <c r="O1981" s="836">
        <v>0.5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17</v>
      </c>
      <c r="B1982" s="832" t="s">
        <v>2428</v>
      </c>
      <c r="C1982" s="832" t="s">
        <v>2434</v>
      </c>
      <c r="D1982" s="833" t="s">
        <v>5256</v>
      </c>
      <c r="E1982" s="834" t="s">
        <v>2465</v>
      </c>
      <c r="F1982" s="832" t="s">
        <v>2429</v>
      </c>
      <c r="G1982" s="832" t="s">
        <v>2917</v>
      </c>
      <c r="H1982" s="832" t="s">
        <v>649</v>
      </c>
      <c r="I1982" s="832" t="s">
        <v>2010</v>
      </c>
      <c r="J1982" s="832" t="s">
        <v>2008</v>
      </c>
      <c r="K1982" s="832" t="s">
        <v>2011</v>
      </c>
      <c r="L1982" s="835">
        <v>126.27</v>
      </c>
      <c r="M1982" s="835">
        <v>126.27</v>
      </c>
      <c r="N1982" s="832">
        <v>1</v>
      </c>
      <c r="O1982" s="836">
        <v>0.5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17</v>
      </c>
      <c r="B1983" s="832" t="s">
        <v>2428</v>
      </c>
      <c r="C1983" s="832" t="s">
        <v>2434</v>
      </c>
      <c r="D1983" s="833" t="s">
        <v>5256</v>
      </c>
      <c r="E1983" s="834" t="s">
        <v>2465</v>
      </c>
      <c r="F1983" s="832" t="s">
        <v>2429</v>
      </c>
      <c r="G1983" s="832" t="s">
        <v>2917</v>
      </c>
      <c r="H1983" s="832" t="s">
        <v>596</v>
      </c>
      <c r="I1983" s="832" t="s">
        <v>4513</v>
      </c>
      <c r="J1983" s="832" t="s">
        <v>2008</v>
      </c>
      <c r="K1983" s="832" t="s">
        <v>4514</v>
      </c>
      <c r="L1983" s="835">
        <v>84.18</v>
      </c>
      <c r="M1983" s="835">
        <v>84.18</v>
      </c>
      <c r="N1983" s="832">
        <v>1</v>
      </c>
      <c r="O1983" s="836">
        <v>0.5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17</v>
      </c>
      <c r="B1984" s="832" t="s">
        <v>2428</v>
      </c>
      <c r="C1984" s="832" t="s">
        <v>2434</v>
      </c>
      <c r="D1984" s="833" t="s">
        <v>5256</v>
      </c>
      <c r="E1984" s="834" t="s">
        <v>2465</v>
      </c>
      <c r="F1984" s="832" t="s">
        <v>2429</v>
      </c>
      <c r="G1984" s="832" t="s">
        <v>4266</v>
      </c>
      <c r="H1984" s="832" t="s">
        <v>596</v>
      </c>
      <c r="I1984" s="832" t="s">
        <v>4515</v>
      </c>
      <c r="J1984" s="832" t="s">
        <v>646</v>
      </c>
      <c r="K1984" s="832" t="s">
        <v>4516</v>
      </c>
      <c r="L1984" s="835">
        <v>0</v>
      </c>
      <c r="M1984" s="835">
        <v>0</v>
      </c>
      <c r="N1984" s="832">
        <v>1</v>
      </c>
      <c r="O1984" s="836">
        <v>0.5</v>
      </c>
      <c r="P1984" s="835">
        <v>0</v>
      </c>
      <c r="Q1984" s="837"/>
      <c r="R1984" s="832">
        <v>1</v>
      </c>
      <c r="S1984" s="837">
        <v>1</v>
      </c>
      <c r="T1984" s="836">
        <v>0.5</v>
      </c>
      <c r="U1984" s="838">
        <v>1</v>
      </c>
    </row>
    <row r="1985" spans="1:21" ht="14.4" customHeight="1" x14ac:dyDescent="0.3">
      <c r="A1985" s="831">
        <v>17</v>
      </c>
      <c r="B1985" s="832" t="s">
        <v>2428</v>
      </c>
      <c r="C1985" s="832" t="s">
        <v>2434</v>
      </c>
      <c r="D1985" s="833" t="s">
        <v>5256</v>
      </c>
      <c r="E1985" s="834" t="s">
        <v>2465</v>
      </c>
      <c r="F1985" s="832" t="s">
        <v>2429</v>
      </c>
      <c r="G1985" s="832" t="s">
        <v>3857</v>
      </c>
      <c r="H1985" s="832" t="s">
        <v>596</v>
      </c>
      <c r="I1985" s="832" t="s">
        <v>3858</v>
      </c>
      <c r="J1985" s="832" t="s">
        <v>876</v>
      </c>
      <c r="K1985" s="832" t="s">
        <v>3859</v>
      </c>
      <c r="L1985" s="835">
        <v>783.88</v>
      </c>
      <c r="M1985" s="835">
        <v>1567.76</v>
      </c>
      <c r="N1985" s="832">
        <v>2</v>
      </c>
      <c r="O1985" s="836">
        <v>0.5</v>
      </c>
      <c r="P1985" s="835">
        <v>1567.76</v>
      </c>
      <c r="Q1985" s="837">
        <v>1</v>
      </c>
      <c r="R1985" s="832">
        <v>2</v>
      </c>
      <c r="S1985" s="837">
        <v>1</v>
      </c>
      <c r="T1985" s="836">
        <v>0.5</v>
      </c>
      <c r="U1985" s="838">
        <v>1</v>
      </c>
    </row>
    <row r="1986" spans="1:21" ht="14.4" customHeight="1" x14ac:dyDescent="0.3">
      <c r="A1986" s="831">
        <v>17</v>
      </c>
      <c r="B1986" s="832" t="s">
        <v>2428</v>
      </c>
      <c r="C1986" s="832" t="s">
        <v>2434</v>
      </c>
      <c r="D1986" s="833" t="s">
        <v>5256</v>
      </c>
      <c r="E1986" s="834" t="s">
        <v>2465</v>
      </c>
      <c r="F1986" s="832" t="s">
        <v>2429</v>
      </c>
      <c r="G1986" s="832" t="s">
        <v>2924</v>
      </c>
      <c r="H1986" s="832" t="s">
        <v>596</v>
      </c>
      <c r="I1986" s="832" t="s">
        <v>2925</v>
      </c>
      <c r="J1986" s="832" t="s">
        <v>871</v>
      </c>
      <c r="K1986" s="832" t="s">
        <v>872</v>
      </c>
      <c r="L1986" s="835">
        <v>107.27</v>
      </c>
      <c r="M1986" s="835">
        <v>35613.640000000029</v>
      </c>
      <c r="N1986" s="832">
        <v>332</v>
      </c>
      <c r="O1986" s="836">
        <v>79.5</v>
      </c>
      <c r="P1986" s="835">
        <v>24135.750000000025</v>
      </c>
      <c r="Q1986" s="837">
        <v>0.67771084337349419</v>
      </c>
      <c r="R1986" s="832">
        <v>225</v>
      </c>
      <c r="S1986" s="837">
        <v>0.67771084337349397</v>
      </c>
      <c r="T1986" s="836">
        <v>52.5</v>
      </c>
      <c r="U1986" s="838">
        <v>0.660377358490566</v>
      </c>
    </row>
    <row r="1987" spans="1:21" ht="14.4" customHeight="1" x14ac:dyDescent="0.3">
      <c r="A1987" s="831">
        <v>17</v>
      </c>
      <c r="B1987" s="832" t="s">
        <v>2428</v>
      </c>
      <c r="C1987" s="832" t="s">
        <v>2434</v>
      </c>
      <c r="D1987" s="833" t="s">
        <v>5256</v>
      </c>
      <c r="E1987" s="834" t="s">
        <v>2465</v>
      </c>
      <c r="F1987" s="832" t="s">
        <v>2429</v>
      </c>
      <c r="G1987" s="832" t="s">
        <v>2924</v>
      </c>
      <c r="H1987" s="832" t="s">
        <v>596</v>
      </c>
      <c r="I1987" s="832" t="s">
        <v>2926</v>
      </c>
      <c r="J1987" s="832" t="s">
        <v>871</v>
      </c>
      <c r="K1987" s="832" t="s">
        <v>872</v>
      </c>
      <c r="L1987" s="835">
        <v>107.27</v>
      </c>
      <c r="M1987" s="835">
        <v>536.35</v>
      </c>
      <c r="N1987" s="832">
        <v>5</v>
      </c>
      <c r="O1987" s="836">
        <v>1</v>
      </c>
      <c r="P1987" s="835">
        <v>321.81</v>
      </c>
      <c r="Q1987" s="837">
        <v>0.6</v>
      </c>
      <c r="R1987" s="832">
        <v>3</v>
      </c>
      <c r="S1987" s="837">
        <v>0.6</v>
      </c>
      <c r="T1987" s="836">
        <v>0.5</v>
      </c>
      <c r="U1987" s="838">
        <v>0.5</v>
      </c>
    </row>
    <row r="1988" spans="1:21" ht="14.4" customHeight="1" x14ac:dyDescent="0.3">
      <c r="A1988" s="831">
        <v>17</v>
      </c>
      <c r="B1988" s="832" t="s">
        <v>2428</v>
      </c>
      <c r="C1988" s="832" t="s">
        <v>2434</v>
      </c>
      <c r="D1988" s="833" t="s">
        <v>5256</v>
      </c>
      <c r="E1988" s="834" t="s">
        <v>2465</v>
      </c>
      <c r="F1988" s="832" t="s">
        <v>2430</v>
      </c>
      <c r="G1988" s="832" t="s">
        <v>2615</v>
      </c>
      <c r="H1988" s="832" t="s">
        <v>596</v>
      </c>
      <c r="I1988" s="832" t="s">
        <v>3144</v>
      </c>
      <c r="J1988" s="832" t="s">
        <v>2617</v>
      </c>
      <c r="K1988" s="832"/>
      <c r="L1988" s="835">
        <v>0</v>
      </c>
      <c r="M1988" s="835">
        <v>0</v>
      </c>
      <c r="N1988" s="832">
        <v>2</v>
      </c>
      <c r="O1988" s="836">
        <v>2</v>
      </c>
      <c r="P1988" s="835"/>
      <c r="Q1988" s="837"/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17</v>
      </c>
      <c r="B1989" s="832" t="s">
        <v>2428</v>
      </c>
      <c r="C1989" s="832" t="s">
        <v>2434</v>
      </c>
      <c r="D1989" s="833" t="s">
        <v>5256</v>
      </c>
      <c r="E1989" s="834" t="s">
        <v>2465</v>
      </c>
      <c r="F1989" s="832" t="s">
        <v>2430</v>
      </c>
      <c r="G1989" s="832" t="s">
        <v>2615</v>
      </c>
      <c r="H1989" s="832" t="s">
        <v>596</v>
      </c>
      <c r="I1989" s="832" t="s">
        <v>3145</v>
      </c>
      <c r="J1989" s="832" t="s">
        <v>2617</v>
      </c>
      <c r="K1989" s="832"/>
      <c r="L1989" s="835">
        <v>0</v>
      </c>
      <c r="M1989" s="835">
        <v>0</v>
      </c>
      <c r="N1989" s="832">
        <v>2</v>
      </c>
      <c r="O1989" s="836">
        <v>1.5</v>
      </c>
      <c r="P1989" s="835">
        <v>0</v>
      </c>
      <c r="Q1989" s="837"/>
      <c r="R1989" s="832">
        <v>2</v>
      </c>
      <c r="S1989" s="837">
        <v>1</v>
      </c>
      <c r="T1989" s="836">
        <v>1.5</v>
      </c>
      <c r="U1989" s="838">
        <v>1</v>
      </c>
    </row>
    <row r="1990" spans="1:21" ht="14.4" customHeight="1" x14ac:dyDescent="0.3">
      <c r="A1990" s="831">
        <v>17</v>
      </c>
      <c r="B1990" s="832" t="s">
        <v>2428</v>
      </c>
      <c r="C1990" s="832" t="s">
        <v>2434</v>
      </c>
      <c r="D1990" s="833" t="s">
        <v>5256</v>
      </c>
      <c r="E1990" s="834" t="s">
        <v>2465</v>
      </c>
      <c r="F1990" s="832" t="s">
        <v>2430</v>
      </c>
      <c r="G1990" s="832" t="s">
        <v>2615</v>
      </c>
      <c r="H1990" s="832" t="s">
        <v>596</v>
      </c>
      <c r="I1990" s="832" t="s">
        <v>4517</v>
      </c>
      <c r="J1990" s="832" t="s">
        <v>2617</v>
      </c>
      <c r="K1990" s="832"/>
      <c r="L1990" s="835">
        <v>0</v>
      </c>
      <c r="M1990" s="835">
        <v>0</v>
      </c>
      <c r="N1990" s="832">
        <v>1</v>
      </c>
      <c r="O1990" s="836">
        <v>1</v>
      </c>
      <c r="P1990" s="835">
        <v>0</v>
      </c>
      <c r="Q1990" s="837"/>
      <c r="R1990" s="832">
        <v>1</v>
      </c>
      <c r="S1990" s="837">
        <v>1</v>
      </c>
      <c r="T1990" s="836">
        <v>1</v>
      </c>
      <c r="U1990" s="838">
        <v>1</v>
      </c>
    </row>
    <row r="1991" spans="1:21" ht="14.4" customHeight="1" x14ac:dyDescent="0.3">
      <c r="A1991" s="831">
        <v>17</v>
      </c>
      <c r="B1991" s="832" t="s">
        <v>2428</v>
      </c>
      <c r="C1991" s="832" t="s">
        <v>2434</v>
      </c>
      <c r="D1991" s="833" t="s">
        <v>5256</v>
      </c>
      <c r="E1991" s="834" t="s">
        <v>2465</v>
      </c>
      <c r="F1991" s="832" t="s">
        <v>2430</v>
      </c>
      <c r="G1991" s="832" t="s">
        <v>2615</v>
      </c>
      <c r="H1991" s="832" t="s">
        <v>596</v>
      </c>
      <c r="I1991" s="832" t="s">
        <v>3346</v>
      </c>
      <c r="J1991" s="832" t="s">
        <v>2617</v>
      </c>
      <c r="K1991" s="832"/>
      <c r="L1991" s="835">
        <v>94.7</v>
      </c>
      <c r="M1991" s="835">
        <v>94.7</v>
      </c>
      <c r="N1991" s="832">
        <v>1</v>
      </c>
      <c r="O1991" s="836">
        <v>0.5</v>
      </c>
      <c r="P1991" s="835">
        <v>94.7</v>
      </c>
      <c r="Q1991" s="837">
        <v>1</v>
      </c>
      <c r="R1991" s="832">
        <v>1</v>
      </c>
      <c r="S1991" s="837">
        <v>1</v>
      </c>
      <c r="T1991" s="836">
        <v>0.5</v>
      </c>
      <c r="U1991" s="838">
        <v>1</v>
      </c>
    </row>
    <row r="1992" spans="1:21" ht="14.4" customHeight="1" x14ac:dyDescent="0.3">
      <c r="A1992" s="831">
        <v>17</v>
      </c>
      <c r="B1992" s="832" t="s">
        <v>2428</v>
      </c>
      <c r="C1992" s="832" t="s">
        <v>2434</v>
      </c>
      <c r="D1992" s="833" t="s">
        <v>5256</v>
      </c>
      <c r="E1992" s="834" t="s">
        <v>2465</v>
      </c>
      <c r="F1992" s="832" t="s">
        <v>2430</v>
      </c>
      <c r="G1992" s="832" t="s">
        <v>2615</v>
      </c>
      <c r="H1992" s="832" t="s">
        <v>596</v>
      </c>
      <c r="I1992" s="832" t="s">
        <v>4518</v>
      </c>
      <c r="J1992" s="832" t="s">
        <v>2617</v>
      </c>
      <c r="K1992" s="832"/>
      <c r="L1992" s="835">
        <v>0</v>
      </c>
      <c r="M1992" s="835">
        <v>0</v>
      </c>
      <c r="N1992" s="832">
        <v>1</v>
      </c>
      <c r="O1992" s="836">
        <v>1</v>
      </c>
      <c r="P1992" s="835"/>
      <c r="Q1992" s="837"/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17</v>
      </c>
      <c r="B1993" s="832" t="s">
        <v>2428</v>
      </c>
      <c r="C1993" s="832" t="s">
        <v>2434</v>
      </c>
      <c r="D1993" s="833" t="s">
        <v>5256</v>
      </c>
      <c r="E1993" s="834" t="s">
        <v>2465</v>
      </c>
      <c r="F1993" s="832" t="s">
        <v>2431</v>
      </c>
      <c r="G1993" s="832" t="s">
        <v>3147</v>
      </c>
      <c r="H1993" s="832" t="s">
        <v>596</v>
      </c>
      <c r="I1993" s="832" t="s">
        <v>3949</v>
      </c>
      <c r="J1993" s="832" t="s">
        <v>3950</v>
      </c>
      <c r="K1993" s="832" t="s">
        <v>3951</v>
      </c>
      <c r="L1993" s="835">
        <v>260</v>
      </c>
      <c r="M1993" s="835">
        <v>520</v>
      </c>
      <c r="N1993" s="832">
        <v>2</v>
      </c>
      <c r="O1993" s="836">
        <v>1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17</v>
      </c>
      <c r="B1994" s="832" t="s">
        <v>2428</v>
      </c>
      <c r="C1994" s="832" t="s">
        <v>2434</v>
      </c>
      <c r="D1994" s="833" t="s">
        <v>5256</v>
      </c>
      <c r="E1994" s="834" t="s">
        <v>2465</v>
      </c>
      <c r="F1994" s="832" t="s">
        <v>2431</v>
      </c>
      <c r="G1994" s="832" t="s">
        <v>3147</v>
      </c>
      <c r="H1994" s="832" t="s">
        <v>596</v>
      </c>
      <c r="I1994" s="832" t="s">
        <v>4519</v>
      </c>
      <c r="J1994" s="832" t="s">
        <v>4520</v>
      </c>
      <c r="K1994" s="832" t="s">
        <v>4521</v>
      </c>
      <c r="L1994" s="835">
        <v>4582.5</v>
      </c>
      <c r="M1994" s="835">
        <v>4582.5</v>
      </c>
      <c r="N1994" s="832">
        <v>1</v>
      </c>
      <c r="O1994" s="836">
        <v>1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17</v>
      </c>
      <c r="B1995" s="832" t="s">
        <v>2428</v>
      </c>
      <c r="C1995" s="832" t="s">
        <v>2434</v>
      </c>
      <c r="D1995" s="833" t="s">
        <v>5256</v>
      </c>
      <c r="E1995" s="834" t="s">
        <v>2465</v>
      </c>
      <c r="F1995" s="832" t="s">
        <v>2431</v>
      </c>
      <c r="G1995" s="832" t="s">
        <v>3778</v>
      </c>
      <c r="H1995" s="832" t="s">
        <v>596</v>
      </c>
      <c r="I1995" s="832" t="s">
        <v>4522</v>
      </c>
      <c r="J1995" s="832" t="s">
        <v>4523</v>
      </c>
      <c r="K1995" s="832" t="s">
        <v>4524</v>
      </c>
      <c r="L1995" s="835">
        <v>264.86</v>
      </c>
      <c r="M1995" s="835">
        <v>529.72</v>
      </c>
      <c r="N1995" s="832">
        <v>2</v>
      </c>
      <c r="O1995" s="836">
        <v>1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17</v>
      </c>
      <c r="B1996" s="832" t="s">
        <v>2428</v>
      </c>
      <c r="C1996" s="832" t="s">
        <v>2434</v>
      </c>
      <c r="D1996" s="833" t="s">
        <v>5256</v>
      </c>
      <c r="E1996" s="834" t="s">
        <v>2465</v>
      </c>
      <c r="F1996" s="832" t="s">
        <v>2431</v>
      </c>
      <c r="G1996" s="832" t="s">
        <v>3778</v>
      </c>
      <c r="H1996" s="832" t="s">
        <v>596</v>
      </c>
      <c r="I1996" s="832" t="s">
        <v>4525</v>
      </c>
      <c r="J1996" s="832" t="s">
        <v>4526</v>
      </c>
      <c r="K1996" s="832" t="s">
        <v>4527</v>
      </c>
      <c r="L1996" s="835">
        <v>448.54</v>
      </c>
      <c r="M1996" s="835">
        <v>1345.6200000000001</v>
      </c>
      <c r="N1996" s="832">
        <v>3</v>
      </c>
      <c r="O1996" s="836">
        <v>1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17</v>
      </c>
      <c r="B1997" s="832" t="s">
        <v>2428</v>
      </c>
      <c r="C1997" s="832" t="s">
        <v>2434</v>
      </c>
      <c r="D1997" s="833" t="s">
        <v>5256</v>
      </c>
      <c r="E1997" s="834" t="s">
        <v>2465</v>
      </c>
      <c r="F1997" s="832" t="s">
        <v>2431</v>
      </c>
      <c r="G1997" s="832" t="s">
        <v>3151</v>
      </c>
      <c r="H1997" s="832" t="s">
        <v>596</v>
      </c>
      <c r="I1997" s="832" t="s">
        <v>4467</v>
      </c>
      <c r="J1997" s="832" t="s">
        <v>4528</v>
      </c>
      <c r="K1997" s="832" t="s">
        <v>4529</v>
      </c>
      <c r="L1997" s="835">
        <v>17478</v>
      </c>
      <c r="M1997" s="835">
        <v>17478</v>
      </c>
      <c r="N1997" s="832">
        <v>1</v>
      </c>
      <c r="O1997" s="836">
        <v>1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17</v>
      </c>
      <c r="B1998" s="832" t="s">
        <v>2428</v>
      </c>
      <c r="C1998" s="832" t="s">
        <v>2434</v>
      </c>
      <c r="D1998" s="833" t="s">
        <v>5256</v>
      </c>
      <c r="E1998" s="834" t="s">
        <v>2456</v>
      </c>
      <c r="F1998" s="832" t="s">
        <v>2429</v>
      </c>
      <c r="G1998" s="832" t="s">
        <v>2470</v>
      </c>
      <c r="H1998" s="832" t="s">
        <v>596</v>
      </c>
      <c r="I1998" s="832" t="s">
        <v>2471</v>
      </c>
      <c r="J1998" s="832" t="s">
        <v>2472</v>
      </c>
      <c r="K1998" s="832" t="s">
        <v>2473</v>
      </c>
      <c r="L1998" s="835">
        <v>70.48</v>
      </c>
      <c r="M1998" s="835">
        <v>140.96</v>
      </c>
      <c r="N1998" s="832">
        <v>2</v>
      </c>
      <c r="O1998" s="836">
        <v>1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17</v>
      </c>
      <c r="B1999" s="832" t="s">
        <v>2428</v>
      </c>
      <c r="C1999" s="832" t="s">
        <v>2434</v>
      </c>
      <c r="D1999" s="833" t="s">
        <v>5256</v>
      </c>
      <c r="E1999" s="834" t="s">
        <v>2456</v>
      </c>
      <c r="F1999" s="832" t="s">
        <v>2429</v>
      </c>
      <c r="G1999" s="832" t="s">
        <v>2931</v>
      </c>
      <c r="H1999" s="832" t="s">
        <v>649</v>
      </c>
      <c r="I1999" s="832" t="s">
        <v>2109</v>
      </c>
      <c r="J1999" s="832" t="s">
        <v>2107</v>
      </c>
      <c r="K1999" s="832" t="s">
        <v>2110</v>
      </c>
      <c r="L1999" s="835">
        <v>4.7</v>
      </c>
      <c r="M1999" s="835">
        <v>14.100000000000001</v>
      </c>
      <c r="N1999" s="832">
        <v>3</v>
      </c>
      <c r="O1999" s="836">
        <v>1</v>
      </c>
      <c r="P1999" s="835">
        <v>4.7</v>
      </c>
      <c r="Q1999" s="837">
        <v>0.33333333333333331</v>
      </c>
      <c r="R1999" s="832">
        <v>1</v>
      </c>
      <c r="S1999" s="837">
        <v>0.33333333333333331</v>
      </c>
      <c r="T1999" s="836">
        <v>0.5</v>
      </c>
      <c r="U1999" s="838">
        <v>0.5</v>
      </c>
    </row>
    <row r="2000" spans="1:21" ht="14.4" customHeight="1" x14ac:dyDescent="0.3">
      <c r="A2000" s="831">
        <v>17</v>
      </c>
      <c r="B2000" s="832" t="s">
        <v>2428</v>
      </c>
      <c r="C2000" s="832" t="s">
        <v>2434</v>
      </c>
      <c r="D2000" s="833" t="s">
        <v>5256</v>
      </c>
      <c r="E2000" s="834" t="s">
        <v>2456</v>
      </c>
      <c r="F2000" s="832" t="s">
        <v>2429</v>
      </c>
      <c r="G2000" s="832" t="s">
        <v>2478</v>
      </c>
      <c r="H2000" s="832" t="s">
        <v>596</v>
      </c>
      <c r="I2000" s="832" t="s">
        <v>2479</v>
      </c>
      <c r="J2000" s="832" t="s">
        <v>1122</v>
      </c>
      <c r="K2000" s="832" t="s">
        <v>1123</v>
      </c>
      <c r="L2000" s="835">
        <v>55.77</v>
      </c>
      <c r="M2000" s="835">
        <v>223.08</v>
      </c>
      <c r="N2000" s="832">
        <v>4</v>
      </c>
      <c r="O2000" s="836">
        <v>1.5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17</v>
      </c>
      <c r="B2001" s="832" t="s">
        <v>2428</v>
      </c>
      <c r="C2001" s="832" t="s">
        <v>2434</v>
      </c>
      <c r="D2001" s="833" t="s">
        <v>5256</v>
      </c>
      <c r="E2001" s="834" t="s">
        <v>2456</v>
      </c>
      <c r="F2001" s="832" t="s">
        <v>2429</v>
      </c>
      <c r="G2001" s="832" t="s">
        <v>2478</v>
      </c>
      <c r="H2001" s="832" t="s">
        <v>596</v>
      </c>
      <c r="I2001" s="832" t="s">
        <v>4351</v>
      </c>
      <c r="J2001" s="832" t="s">
        <v>1122</v>
      </c>
      <c r="K2001" s="832" t="s">
        <v>1123</v>
      </c>
      <c r="L2001" s="835">
        <v>55.77</v>
      </c>
      <c r="M2001" s="835">
        <v>55.77</v>
      </c>
      <c r="N2001" s="832">
        <v>1</v>
      </c>
      <c r="O2001" s="836">
        <v>1</v>
      </c>
      <c r="P2001" s="835">
        <v>55.77</v>
      </c>
      <c r="Q2001" s="837">
        <v>1</v>
      </c>
      <c r="R2001" s="832">
        <v>1</v>
      </c>
      <c r="S2001" s="837">
        <v>1</v>
      </c>
      <c r="T2001" s="836">
        <v>1</v>
      </c>
      <c r="U2001" s="838">
        <v>1</v>
      </c>
    </row>
    <row r="2002" spans="1:21" ht="14.4" customHeight="1" x14ac:dyDescent="0.3">
      <c r="A2002" s="831">
        <v>17</v>
      </c>
      <c r="B2002" s="832" t="s">
        <v>2428</v>
      </c>
      <c r="C2002" s="832" t="s">
        <v>2434</v>
      </c>
      <c r="D2002" s="833" t="s">
        <v>5256</v>
      </c>
      <c r="E2002" s="834" t="s">
        <v>2456</v>
      </c>
      <c r="F2002" s="832" t="s">
        <v>2429</v>
      </c>
      <c r="G2002" s="832" t="s">
        <v>2480</v>
      </c>
      <c r="H2002" s="832" t="s">
        <v>596</v>
      </c>
      <c r="I2002" s="832" t="s">
        <v>3157</v>
      </c>
      <c r="J2002" s="832" t="s">
        <v>3158</v>
      </c>
      <c r="K2002" s="832" t="s">
        <v>2232</v>
      </c>
      <c r="L2002" s="835">
        <v>139.77000000000001</v>
      </c>
      <c r="M2002" s="835">
        <v>139.77000000000001</v>
      </c>
      <c r="N2002" s="832">
        <v>1</v>
      </c>
      <c r="O2002" s="836">
        <v>0.5</v>
      </c>
      <c r="P2002" s="835">
        <v>139.77000000000001</v>
      </c>
      <c r="Q2002" s="837">
        <v>1</v>
      </c>
      <c r="R2002" s="832">
        <v>1</v>
      </c>
      <c r="S2002" s="837">
        <v>1</v>
      </c>
      <c r="T2002" s="836">
        <v>0.5</v>
      </c>
      <c r="U2002" s="838">
        <v>1</v>
      </c>
    </row>
    <row r="2003" spans="1:21" ht="14.4" customHeight="1" x14ac:dyDescent="0.3">
      <c r="A2003" s="831">
        <v>17</v>
      </c>
      <c r="B2003" s="832" t="s">
        <v>2428</v>
      </c>
      <c r="C2003" s="832" t="s">
        <v>2434</v>
      </c>
      <c r="D2003" s="833" t="s">
        <v>5256</v>
      </c>
      <c r="E2003" s="834" t="s">
        <v>2456</v>
      </c>
      <c r="F2003" s="832" t="s">
        <v>2429</v>
      </c>
      <c r="G2003" s="832" t="s">
        <v>2480</v>
      </c>
      <c r="H2003" s="832" t="s">
        <v>596</v>
      </c>
      <c r="I2003" s="832" t="s">
        <v>2483</v>
      </c>
      <c r="J2003" s="832" t="s">
        <v>2482</v>
      </c>
      <c r="K2003" s="832" t="s">
        <v>2484</v>
      </c>
      <c r="L2003" s="835">
        <v>392.41</v>
      </c>
      <c r="M2003" s="835">
        <v>392.41</v>
      </c>
      <c r="N2003" s="832">
        <v>1</v>
      </c>
      <c r="O2003" s="836">
        <v>1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17</v>
      </c>
      <c r="B2004" s="832" t="s">
        <v>2428</v>
      </c>
      <c r="C2004" s="832" t="s">
        <v>2434</v>
      </c>
      <c r="D2004" s="833" t="s">
        <v>5256</v>
      </c>
      <c r="E2004" s="834" t="s">
        <v>2456</v>
      </c>
      <c r="F2004" s="832" t="s">
        <v>2429</v>
      </c>
      <c r="G2004" s="832" t="s">
        <v>2480</v>
      </c>
      <c r="H2004" s="832" t="s">
        <v>596</v>
      </c>
      <c r="I2004" s="832" t="s">
        <v>2932</v>
      </c>
      <c r="J2004" s="832" t="s">
        <v>2488</v>
      </c>
      <c r="K2004" s="832" t="s">
        <v>2774</v>
      </c>
      <c r="L2004" s="835">
        <v>279.52999999999997</v>
      </c>
      <c r="M2004" s="835">
        <v>279.52999999999997</v>
      </c>
      <c r="N2004" s="832">
        <v>1</v>
      </c>
      <c r="O2004" s="836">
        <v>0.5</v>
      </c>
      <c r="P2004" s="835">
        <v>279.52999999999997</v>
      </c>
      <c r="Q2004" s="837">
        <v>1</v>
      </c>
      <c r="R2004" s="832">
        <v>1</v>
      </c>
      <c r="S2004" s="837">
        <v>1</v>
      </c>
      <c r="T2004" s="836">
        <v>0.5</v>
      </c>
      <c r="U2004" s="838">
        <v>1</v>
      </c>
    </row>
    <row r="2005" spans="1:21" ht="14.4" customHeight="1" x14ac:dyDescent="0.3">
      <c r="A2005" s="831">
        <v>17</v>
      </c>
      <c r="B2005" s="832" t="s">
        <v>2428</v>
      </c>
      <c r="C2005" s="832" t="s">
        <v>2434</v>
      </c>
      <c r="D2005" s="833" t="s">
        <v>5256</v>
      </c>
      <c r="E2005" s="834" t="s">
        <v>2456</v>
      </c>
      <c r="F2005" s="832" t="s">
        <v>2429</v>
      </c>
      <c r="G2005" s="832" t="s">
        <v>3620</v>
      </c>
      <c r="H2005" s="832" t="s">
        <v>596</v>
      </c>
      <c r="I2005" s="832" t="s">
        <v>4530</v>
      </c>
      <c r="J2005" s="832" t="s">
        <v>4531</v>
      </c>
      <c r="K2005" s="832" t="s">
        <v>1945</v>
      </c>
      <c r="L2005" s="835">
        <v>35.11</v>
      </c>
      <c r="M2005" s="835">
        <v>35.11</v>
      </c>
      <c r="N2005" s="832">
        <v>1</v>
      </c>
      <c r="O2005" s="836">
        <v>0.5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17</v>
      </c>
      <c r="B2006" s="832" t="s">
        <v>2428</v>
      </c>
      <c r="C2006" s="832" t="s">
        <v>2434</v>
      </c>
      <c r="D2006" s="833" t="s">
        <v>5256</v>
      </c>
      <c r="E2006" s="834" t="s">
        <v>2456</v>
      </c>
      <c r="F2006" s="832" t="s">
        <v>2429</v>
      </c>
      <c r="G2006" s="832" t="s">
        <v>2933</v>
      </c>
      <c r="H2006" s="832" t="s">
        <v>596</v>
      </c>
      <c r="I2006" s="832" t="s">
        <v>2934</v>
      </c>
      <c r="J2006" s="832" t="s">
        <v>2935</v>
      </c>
      <c r="K2006" s="832" t="s">
        <v>2936</v>
      </c>
      <c r="L2006" s="835">
        <v>0</v>
      </c>
      <c r="M2006" s="835">
        <v>0</v>
      </c>
      <c r="N2006" s="832">
        <v>1</v>
      </c>
      <c r="O2006" s="836">
        <v>1</v>
      </c>
      <c r="P2006" s="835">
        <v>0</v>
      </c>
      <c r="Q2006" s="837"/>
      <c r="R2006" s="832">
        <v>1</v>
      </c>
      <c r="S2006" s="837">
        <v>1</v>
      </c>
      <c r="T2006" s="836">
        <v>1</v>
      </c>
      <c r="U2006" s="838">
        <v>1</v>
      </c>
    </row>
    <row r="2007" spans="1:21" ht="14.4" customHeight="1" x14ac:dyDescent="0.3">
      <c r="A2007" s="831">
        <v>17</v>
      </c>
      <c r="B2007" s="832" t="s">
        <v>2428</v>
      </c>
      <c r="C2007" s="832" t="s">
        <v>2434</v>
      </c>
      <c r="D2007" s="833" t="s">
        <v>5256</v>
      </c>
      <c r="E2007" s="834" t="s">
        <v>2456</v>
      </c>
      <c r="F2007" s="832" t="s">
        <v>2429</v>
      </c>
      <c r="G2007" s="832" t="s">
        <v>4532</v>
      </c>
      <c r="H2007" s="832" t="s">
        <v>596</v>
      </c>
      <c r="I2007" s="832" t="s">
        <v>4533</v>
      </c>
      <c r="J2007" s="832" t="s">
        <v>2194</v>
      </c>
      <c r="K2007" s="832" t="s">
        <v>4534</v>
      </c>
      <c r="L2007" s="835">
        <v>1508.08</v>
      </c>
      <c r="M2007" s="835">
        <v>4524.24</v>
      </c>
      <c r="N2007" s="832">
        <v>3</v>
      </c>
      <c r="O2007" s="836">
        <v>1</v>
      </c>
      <c r="P2007" s="835">
        <v>4524.24</v>
      </c>
      <c r="Q2007" s="837">
        <v>1</v>
      </c>
      <c r="R2007" s="832">
        <v>3</v>
      </c>
      <c r="S2007" s="837">
        <v>1</v>
      </c>
      <c r="T2007" s="836">
        <v>1</v>
      </c>
      <c r="U2007" s="838">
        <v>1</v>
      </c>
    </row>
    <row r="2008" spans="1:21" ht="14.4" customHeight="1" x14ac:dyDescent="0.3">
      <c r="A2008" s="831">
        <v>17</v>
      </c>
      <c r="B2008" s="832" t="s">
        <v>2428</v>
      </c>
      <c r="C2008" s="832" t="s">
        <v>2434</v>
      </c>
      <c r="D2008" s="833" t="s">
        <v>5256</v>
      </c>
      <c r="E2008" s="834" t="s">
        <v>2456</v>
      </c>
      <c r="F2008" s="832" t="s">
        <v>2429</v>
      </c>
      <c r="G2008" s="832" t="s">
        <v>4535</v>
      </c>
      <c r="H2008" s="832" t="s">
        <v>596</v>
      </c>
      <c r="I2008" s="832" t="s">
        <v>4536</v>
      </c>
      <c r="J2008" s="832" t="s">
        <v>4537</v>
      </c>
      <c r="K2008" s="832" t="s">
        <v>4538</v>
      </c>
      <c r="L2008" s="835">
        <v>0</v>
      </c>
      <c r="M2008" s="835">
        <v>0</v>
      </c>
      <c r="N2008" s="832">
        <v>3</v>
      </c>
      <c r="O2008" s="836">
        <v>0.5</v>
      </c>
      <c r="P2008" s="835">
        <v>0</v>
      </c>
      <c r="Q2008" s="837"/>
      <c r="R2008" s="832">
        <v>3</v>
      </c>
      <c r="S2008" s="837">
        <v>1</v>
      </c>
      <c r="T2008" s="836">
        <v>0.5</v>
      </c>
      <c r="U2008" s="838">
        <v>1</v>
      </c>
    </row>
    <row r="2009" spans="1:21" ht="14.4" customHeight="1" x14ac:dyDescent="0.3">
      <c r="A2009" s="831">
        <v>17</v>
      </c>
      <c r="B2009" s="832" t="s">
        <v>2428</v>
      </c>
      <c r="C2009" s="832" t="s">
        <v>2434</v>
      </c>
      <c r="D2009" s="833" t="s">
        <v>5256</v>
      </c>
      <c r="E2009" s="834" t="s">
        <v>2456</v>
      </c>
      <c r="F2009" s="832" t="s">
        <v>2429</v>
      </c>
      <c r="G2009" s="832" t="s">
        <v>2513</v>
      </c>
      <c r="H2009" s="832" t="s">
        <v>649</v>
      </c>
      <c r="I2009" s="832" t="s">
        <v>3633</v>
      </c>
      <c r="J2009" s="832" t="s">
        <v>1331</v>
      </c>
      <c r="K2009" s="832" t="s">
        <v>3314</v>
      </c>
      <c r="L2009" s="835">
        <v>264</v>
      </c>
      <c r="M2009" s="835">
        <v>528</v>
      </c>
      <c r="N2009" s="832">
        <v>2</v>
      </c>
      <c r="O2009" s="836">
        <v>1.5</v>
      </c>
      <c r="P2009" s="835">
        <v>264</v>
      </c>
      <c r="Q2009" s="837">
        <v>0.5</v>
      </c>
      <c r="R2009" s="832">
        <v>1</v>
      </c>
      <c r="S2009" s="837">
        <v>0.5</v>
      </c>
      <c r="T2009" s="836">
        <v>0.5</v>
      </c>
      <c r="U2009" s="838">
        <v>0.33333333333333331</v>
      </c>
    </row>
    <row r="2010" spans="1:21" ht="14.4" customHeight="1" x14ac:dyDescent="0.3">
      <c r="A2010" s="831">
        <v>17</v>
      </c>
      <c r="B2010" s="832" t="s">
        <v>2428</v>
      </c>
      <c r="C2010" s="832" t="s">
        <v>2434</v>
      </c>
      <c r="D2010" s="833" t="s">
        <v>5256</v>
      </c>
      <c r="E2010" s="834" t="s">
        <v>2456</v>
      </c>
      <c r="F2010" s="832" t="s">
        <v>2429</v>
      </c>
      <c r="G2010" s="832" t="s">
        <v>2513</v>
      </c>
      <c r="H2010" s="832" t="s">
        <v>649</v>
      </c>
      <c r="I2010" s="832" t="s">
        <v>2937</v>
      </c>
      <c r="J2010" s="832" t="s">
        <v>696</v>
      </c>
      <c r="K2010" s="832" t="s">
        <v>697</v>
      </c>
      <c r="L2010" s="835">
        <v>65.989999999999995</v>
      </c>
      <c r="M2010" s="835">
        <v>197.96999999999997</v>
      </c>
      <c r="N2010" s="832">
        <v>3</v>
      </c>
      <c r="O2010" s="836">
        <v>0.5</v>
      </c>
      <c r="P2010" s="835">
        <v>197.96999999999997</v>
      </c>
      <c r="Q2010" s="837">
        <v>1</v>
      </c>
      <c r="R2010" s="832">
        <v>3</v>
      </c>
      <c r="S2010" s="837">
        <v>1</v>
      </c>
      <c r="T2010" s="836">
        <v>0.5</v>
      </c>
      <c r="U2010" s="838">
        <v>1</v>
      </c>
    </row>
    <row r="2011" spans="1:21" ht="14.4" customHeight="1" x14ac:dyDescent="0.3">
      <c r="A2011" s="831">
        <v>17</v>
      </c>
      <c r="B2011" s="832" t="s">
        <v>2428</v>
      </c>
      <c r="C2011" s="832" t="s">
        <v>2434</v>
      </c>
      <c r="D2011" s="833" t="s">
        <v>5256</v>
      </c>
      <c r="E2011" s="834" t="s">
        <v>2456</v>
      </c>
      <c r="F2011" s="832" t="s">
        <v>2429</v>
      </c>
      <c r="G2011" s="832" t="s">
        <v>2513</v>
      </c>
      <c r="H2011" s="832" t="s">
        <v>649</v>
      </c>
      <c r="I2011" s="832" t="s">
        <v>3313</v>
      </c>
      <c r="J2011" s="832" t="s">
        <v>1331</v>
      </c>
      <c r="K2011" s="832" t="s">
        <v>3314</v>
      </c>
      <c r="L2011" s="835">
        <v>264</v>
      </c>
      <c r="M2011" s="835">
        <v>264</v>
      </c>
      <c r="N2011" s="832">
        <v>1</v>
      </c>
      <c r="O2011" s="836">
        <v>1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17</v>
      </c>
      <c r="B2012" s="832" t="s">
        <v>2428</v>
      </c>
      <c r="C2012" s="832" t="s">
        <v>2434</v>
      </c>
      <c r="D2012" s="833" t="s">
        <v>5256</v>
      </c>
      <c r="E2012" s="834" t="s">
        <v>2456</v>
      </c>
      <c r="F2012" s="832" t="s">
        <v>2429</v>
      </c>
      <c r="G2012" s="832" t="s">
        <v>2515</v>
      </c>
      <c r="H2012" s="832" t="s">
        <v>596</v>
      </c>
      <c r="I2012" s="832" t="s">
        <v>2516</v>
      </c>
      <c r="J2012" s="832" t="s">
        <v>2517</v>
      </c>
      <c r="K2012" s="832" t="s">
        <v>2518</v>
      </c>
      <c r="L2012" s="835">
        <v>1891.17</v>
      </c>
      <c r="M2012" s="835">
        <v>3782.34</v>
      </c>
      <c r="N2012" s="832">
        <v>2</v>
      </c>
      <c r="O2012" s="836">
        <v>0.5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17</v>
      </c>
      <c r="B2013" s="832" t="s">
        <v>2428</v>
      </c>
      <c r="C2013" s="832" t="s">
        <v>2434</v>
      </c>
      <c r="D2013" s="833" t="s">
        <v>5256</v>
      </c>
      <c r="E2013" s="834" t="s">
        <v>2456</v>
      </c>
      <c r="F2013" s="832" t="s">
        <v>2429</v>
      </c>
      <c r="G2013" s="832" t="s">
        <v>2531</v>
      </c>
      <c r="H2013" s="832" t="s">
        <v>596</v>
      </c>
      <c r="I2013" s="832" t="s">
        <v>2940</v>
      </c>
      <c r="J2013" s="832" t="s">
        <v>2941</v>
      </c>
      <c r="K2013" s="832" t="s">
        <v>2942</v>
      </c>
      <c r="L2013" s="835">
        <v>80.760000000000005</v>
      </c>
      <c r="M2013" s="835">
        <v>80.760000000000005</v>
      </c>
      <c r="N2013" s="832">
        <v>1</v>
      </c>
      <c r="O2013" s="836">
        <v>1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17</v>
      </c>
      <c r="B2014" s="832" t="s">
        <v>2428</v>
      </c>
      <c r="C2014" s="832" t="s">
        <v>2434</v>
      </c>
      <c r="D2014" s="833" t="s">
        <v>5256</v>
      </c>
      <c r="E2014" s="834" t="s">
        <v>2456</v>
      </c>
      <c r="F2014" s="832" t="s">
        <v>2429</v>
      </c>
      <c r="G2014" s="832" t="s">
        <v>2539</v>
      </c>
      <c r="H2014" s="832" t="s">
        <v>596</v>
      </c>
      <c r="I2014" s="832" t="s">
        <v>2540</v>
      </c>
      <c r="J2014" s="832" t="s">
        <v>2541</v>
      </c>
      <c r="K2014" s="832" t="s">
        <v>2542</v>
      </c>
      <c r="L2014" s="835">
        <v>52.87</v>
      </c>
      <c r="M2014" s="835">
        <v>105.74</v>
      </c>
      <c r="N2014" s="832">
        <v>2</v>
      </c>
      <c r="O2014" s="836">
        <v>1.5</v>
      </c>
      <c r="P2014" s="835">
        <v>52.87</v>
      </c>
      <c r="Q2014" s="837">
        <v>0.5</v>
      </c>
      <c r="R2014" s="832">
        <v>1</v>
      </c>
      <c r="S2014" s="837">
        <v>0.5</v>
      </c>
      <c r="T2014" s="836">
        <v>1</v>
      </c>
      <c r="U2014" s="838">
        <v>0.66666666666666663</v>
      </c>
    </row>
    <row r="2015" spans="1:21" ht="14.4" customHeight="1" x14ac:dyDescent="0.3">
      <c r="A2015" s="831">
        <v>17</v>
      </c>
      <c r="B2015" s="832" t="s">
        <v>2428</v>
      </c>
      <c r="C2015" s="832" t="s">
        <v>2434</v>
      </c>
      <c r="D2015" s="833" t="s">
        <v>5256</v>
      </c>
      <c r="E2015" s="834" t="s">
        <v>2456</v>
      </c>
      <c r="F2015" s="832" t="s">
        <v>2429</v>
      </c>
      <c r="G2015" s="832" t="s">
        <v>2539</v>
      </c>
      <c r="H2015" s="832" t="s">
        <v>596</v>
      </c>
      <c r="I2015" s="832" t="s">
        <v>2553</v>
      </c>
      <c r="J2015" s="832" t="s">
        <v>1664</v>
      </c>
      <c r="K2015" s="832" t="s">
        <v>1133</v>
      </c>
      <c r="L2015" s="835">
        <v>234.94</v>
      </c>
      <c r="M2015" s="835">
        <v>234.94</v>
      </c>
      <c r="N2015" s="832">
        <v>1</v>
      </c>
      <c r="O2015" s="836">
        <v>1</v>
      </c>
      <c r="P2015" s="835">
        <v>234.94</v>
      </c>
      <c r="Q2015" s="837">
        <v>1</v>
      </c>
      <c r="R2015" s="832">
        <v>1</v>
      </c>
      <c r="S2015" s="837">
        <v>1</v>
      </c>
      <c r="T2015" s="836">
        <v>1</v>
      </c>
      <c r="U2015" s="838">
        <v>1</v>
      </c>
    </row>
    <row r="2016" spans="1:21" ht="14.4" customHeight="1" x14ac:dyDescent="0.3">
      <c r="A2016" s="831">
        <v>17</v>
      </c>
      <c r="B2016" s="832" t="s">
        <v>2428</v>
      </c>
      <c r="C2016" s="832" t="s">
        <v>2434</v>
      </c>
      <c r="D2016" s="833" t="s">
        <v>5256</v>
      </c>
      <c r="E2016" s="834" t="s">
        <v>2456</v>
      </c>
      <c r="F2016" s="832" t="s">
        <v>2429</v>
      </c>
      <c r="G2016" s="832" t="s">
        <v>2557</v>
      </c>
      <c r="H2016" s="832" t="s">
        <v>596</v>
      </c>
      <c r="I2016" s="832" t="s">
        <v>2558</v>
      </c>
      <c r="J2016" s="832" t="s">
        <v>720</v>
      </c>
      <c r="K2016" s="832" t="s">
        <v>2559</v>
      </c>
      <c r="L2016" s="835">
        <v>91.11</v>
      </c>
      <c r="M2016" s="835">
        <v>273.33</v>
      </c>
      <c r="N2016" s="832">
        <v>3</v>
      </c>
      <c r="O2016" s="836">
        <v>1</v>
      </c>
      <c r="P2016" s="835">
        <v>273.33</v>
      </c>
      <c r="Q2016" s="837">
        <v>1</v>
      </c>
      <c r="R2016" s="832">
        <v>3</v>
      </c>
      <c r="S2016" s="837">
        <v>1</v>
      </c>
      <c r="T2016" s="836">
        <v>1</v>
      </c>
      <c r="U2016" s="838">
        <v>1</v>
      </c>
    </row>
    <row r="2017" spans="1:21" ht="14.4" customHeight="1" x14ac:dyDescent="0.3">
      <c r="A2017" s="831">
        <v>17</v>
      </c>
      <c r="B2017" s="832" t="s">
        <v>2428</v>
      </c>
      <c r="C2017" s="832" t="s">
        <v>2434</v>
      </c>
      <c r="D2017" s="833" t="s">
        <v>5256</v>
      </c>
      <c r="E2017" s="834" t="s">
        <v>2456</v>
      </c>
      <c r="F2017" s="832" t="s">
        <v>2429</v>
      </c>
      <c r="G2017" s="832" t="s">
        <v>3323</v>
      </c>
      <c r="H2017" s="832" t="s">
        <v>596</v>
      </c>
      <c r="I2017" s="832" t="s">
        <v>3324</v>
      </c>
      <c r="J2017" s="832" t="s">
        <v>888</v>
      </c>
      <c r="K2017" s="832" t="s">
        <v>697</v>
      </c>
      <c r="L2017" s="835">
        <v>0</v>
      </c>
      <c r="M2017" s="835">
        <v>0</v>
      </c>
      <c r="N2017" s="832">
        <v>3</v>
      </c>
      <c r="O2017" s="836">
        <v>0.5</v>
      </c>
      <c r="P2017" s="835">
        <v>0</v>
      </c>
      <c r="Q2017" s="837"/>
      <c r="R2017" s="832">
        <v>3</v>
      </c>
      <c r="S2017" s="837">
        <v>1</v>
      </c>
      <c r="T2017" s="836">
        <v>0.5</v>
      </c>
      <c r="U2017" s="838">
        <v>1</v>
      </c>
    </row>
    <row r="2018" spans="1:21" ht="14.4" customHeight="1" x14ac:dyDescent="0.3">
      <c r="A2018" s="831">
        <v>17</v>
      </c>
      <c r="B2018" s="832" t="s">
        <v>2428</v>
      </c>
      <c r="C2018" s="832" t="s">
        <v>2434</v>
      </c>
      <c r="D2018" s="833" t="s">
        <v>5256</v>
      </c>
      <c r="E2018" s="834" t="s">
        <v>2456</v>
      </c>
      <c r="F2018" s="832" t="s">
        <v>2429</v>
      </c>
      <c r="G2018" s="832" t="s">
        <v>2560</v>
      </c>
      <c r="H2018" s="832" t="s">
        <v>596</v>
      </c>
      <c r="I2018" s="832" t="s">
        <v>4539</v>
      </c>
      <c r="J2018" s="832" t="s">
        <v>4540</v>
      </c>
      <c r="K2018" s="832" t="s">
        <v>2225</v>
      </c>
      <c r="L2018" s="835">
        <v>528.44000000000005</v>
      </c>
      <c r="M2018" s="835">
        <v>3699.0800000000004</v>
      </c>
      <c r="N2018" s="832">
        <v>7</v>
      </c>
      <c r="O2018" s="836">
        <v>1</v>
      </c>
      <c r="P2018" s="835">
        <v>1585.3200000000002</v>
      </c>
      <c r="Q2018" s="837">
        <v>0.42857142857142855</v>
      </c>
      <c r="R2018" s="832">
        <v>3</v>
      </c>
      <c r="S2018" s="837">
        <v>0.42857142857142855</v>
      </c>
      <c r="T2018" s="836">
        <v>0.5</v>
      </c>
      <c r="U2018" s="838">
        <v>0.5</v>
      </c>
    </row>
    <row r="2019" spans="1:21" ht="14.4" customHeight="1" x14ac:dyDescent="0.3">
      <c r="A2019" s="831">
        <v>17</v>
      </c>
      <c r="B2019" s="832" t="s">
        <v>2428</v>
      </c>
      <c r="C2019" s="832" t="s">
        <v>2434</v>
      </c>
      <c r="D2019" s="833" t="s">
        <v>5256</v>
      </c>
      <c r="E2019" s="834" t="s">
        <v>2456</v>
      </c>
      <c r="F2019" s="832" t="s">
        <v>2429</v>
      </c>
      <c r="G2019" s="832" t="s">
        <v>2560</v>
      </c>
      <c r="H2019" s="832" t="s">
        <v>596</v>
      </c>
      <c r="I2019" s="832" t="s">
        <v>3325</v>
      </c>
      <c r="J2019" s="832" t="s">
        <v>3326</v>
      </c>
      <c r="K2019" s="832" t="s">
        <v>2323</v>
      </c>
      <c r="L2019" s="835">
        <v>1849.56</v>
      </c>
      <c r="M2019" s="835">
        <v>3699.12</v>
      </c>
      <c r="N2019" s="832">
        <v>2</v>
      </c>
      <c r="O2019" s="836">
        <v>2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17</v>
      </c>
      <c r="B2020" s="832" t="s">
        <v>2428</v>
      </c>
      <c r="C2020" s="832" t="s">
        <v>2434</v>
      </c>
      <c r="D2020" s="833" t="s">
        <v>5256</v>
      </c>
      <c r="E2020" s="834" t="s">
        <v>2456</v>
      </c>
      <c r="F2020" s="832" t="s">
        <v>2429</v>
      </c>
      <c r="G2020" s="832" t="s">
        <v>2560</v>
      </c>
      <c r="H2020" s="832" t="s">
        <v>649</v>
      </c>
      <c r="I2020" s="832" t="s">
        <v>3974</v>
      </c>
      <c r="J2020" s="832" t="s">
        <v>2374</v>
      </c>
      <c r="K2020" s="832" t="s">
        <v>2564</v>
      </c>
      <c r="L2020" s="835">
        <v>1585.33</v>
      </c>
      <c r="M2020" s="835">
        <v>3170.66</v>
      </c>
      <c r="N2020" s="832">
        <v>2</v>
      </c>
      <c r="O2020" s="836">
        <v>1</v>
      </c>
      <c r="P2020" s="835">
        <v>3170.66</v>
      </c>
      <c r="Q2020" s="837">
        <v>1</v>
      </c>
      <c r="R2020" s="832">
        <v>2</v>
      </c>
      <c r="S2020" s="837">
        <v>1</v>
      </c>
      <c r="T2020" s="836">
        <v>1</v>
      </c>
      <c r="U2020" s="838">
        <v>1</v>
      </c>
    </row>
    <row r="2021" spans="1:21" ht="14.4" customHeight="1" x14ac:dyDescent="0.3">
      <c r="A2021" s="831">
        <v>17</v>
      </c>
      <c r="B2021" s="832" t="s">
        <v>2428</v>
      </c>
      <c r="C2021" s="832" t="s">
        <v>2434</v>
      </c>
      <c r="D2021" s="833" t="s">
        <v>5256</v>
      </c>
      <c r="E2021" s="834" t="s">
        <v>2456</v>
      </c>
      <c r="F2021" s="832" t="s">
        <v>2429</v>
      </c>
      <c r="G2021" s="832" t="s">
        <v>2560</v>
      </c>
      <c r="H2021" s="832" t="s">
        <v>596</v>
      </c>
      <c r="I2021" s="832" t="s">
        <v>4541</v>
      </c>
      <c r="J2021" s="832" t="s">
        <v>4542</v>
      </c>
      <c r="K2021" s="832" t="s">
        <v>2232</v>
      </c>
      <c r="L2021" s="835">
        <v>1698.58</v>
      </c>
      <c r="M2021" s="835">
        <v>1698.58</v>
      </c>
      <c r="N2021" s="832">
        <v>1</v>
      </c>
      <c r="O2021" s="836">
        <v>0.5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17</v>
      </c>
      <c r="B2022" s="832" t="s">
        <v>2428</v>
      </c>
      <c r="C2022" s="832" t="s">
        <v>2434</v>
      </c>
      <c r="D2022" s="833" t="s">
        <v>5256</v>
      </c>
      <c r="E2022" s="834" t="s">
        <v>2456</v>
      </c>
      <c r="F2022" s="832" t="s">
        <v>2429</v>
      </c>
      <c r="G2022" s="832" t="s">
        <v>4543</v>
      </c>
      <c r="H2022" s="832" t="s">
        <v>596</v>
      </c>
      <c r="I2022" s="832" t="s">
        <v>4544</v>
      </c>
      <c r="J2022" s="832" t="s">
        <v>4545</v>
      </c>
      <c r="K2022" s="832" t="s">
        <v>4546</v>
      </c>
      <c r="L2022" s="835">
        <v>0</v>
      </c>
      <c r="M2022" s="835">
        <v>0</v>
      </c>
      <c r="N2022" s="832">
        <v>1</v>
      </c>
      <c r="O2022" s="836">
        <v>1</v>
      </c>
      <c r="P2022" s="835"/>
      <c r="Q2022" s="837"/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17</v>
      </c>
      <c r="B2023" s="832" t="s">
        <v>2428</v>
      </c>
      <c r="C2023" s="832" t="s">
        <v>2434</v>
      </c>
      <c r="D2023" s="833" t="s">
        <v>5256</v>
      </c>
      <c r="E2023" s="834" t="s">
        <v>2456</v>
      </c>
      <c r="F2023" s="832" t="s">
        <v>2429</v>
      </c>
      <c r="G2023" s="832" t="s">
        <v>2573</v>
      </c>
      <c r="H2023" s="832" t="s">
        <v>649</v>
      </c>
      <c r="I2023" s="832" t="s">
        <v>2223</v>
      </c>
      <c r="J2023" s="832" t="s">
        <v>2224</v>
      </c>
      <c r="K2023" s="832" t="s">
        <v>2225</v>
      </c>
      <c r="L2023" s="835">
        <v>123.2</v>
      </c>
      <c r="M2023" s="835">
        <v>123.2</v>
      </c>
      <c r="N2023" s="832">
        <v>1</v>
      </c>
      <c r="O2023" s="836">
        <v>1</v>
      </c>
      <c r="P2023" s="835">
        <v>123.2</v>
      </c>
      <c r="Q2023" s="837">
        <v>1</v>
      </c>
      <c r="R2023" s="832">
        <v>1</v>
      </c>
      <c r="S2023" s="837">
        <v>1</v>
      </c>
      <c r="T2023" s="836">
        <v>1</v>
      </c>
      <c r="U2023" s="838">
        <v>1</v>
      </c>
    </row>
    <row r="2024" spans="1:21" ht="14.4" customHeight="1" x14ac:dyDescent="0.3">
      <c r="A2024" s="831">
        <v>17</v>
      </c>
      <c r="B2024" s="832" t="s">
        <v>2428</v>
      </c>
      <c r="C2024" s="832" t="s">
        <v>2434</v>
      </c>
      <c r="D2024" s="833" t="s">
        <v>5256</v>
      </c>
      <c r="E2024" s="834" t="s">
        <v>2456</v>
      </c>
      <c r="F2024" s="832" t="s">
        <v>2429</v>
      </c>
      <c r="G2024" s="832" t="s">
        <v>2573</v>
      </c>
      <c r="H2024" s="832" t="s">
        <v>596</v>
      </c>
      <c r="I2024" s="832" t="s">
        <v>2575</v>
      </c>
      <c r="J2024" s="832" t="s">
        <v>2576</v>
      </c>
      <c r="K2024" s="832" t="s">
        <v>697</v>
      </c>
      <c r="L2024" s="835">
        <v>132</v>
      </c>
      <c r="M2024" s="835">
        <v>792</v>
      </c>
      <c r="N2024" s="832">
        <v>6</v>
      </c>
      <c r="O2024" s="836">
        <v>1</v>
      </c>
      <c r="P2024" s="835">
        <v>792</v>
      </c>
      <c r="Q2024" s="837">
        <v>1</v>
      </c>
      <c r="R2024" s="832">
        <v>6</v>
      </c>
      <c r="S2024" s="837">
        <v>1</v>
      </c>
      <c r="T2024" s="836">
        <v>1</v>
      </c>
      <c r="U2024" s="838">
        <v>1</v>
      </c>
    </row>
    <row r="2025" spans="1:21" ht="14.4" customHeight="1" x14ac:dyDescent="0.3">
      <c r="A2025" s="831">
        <v>17</v>
      </c>
      <c r="B2025" s="832" t="s">
        <v>2428</v>
      </c>
      <c r="C2025" s="832" t="s">
        <v>2434</v>
      </c>
      <c r="D2025" s="833" t="s">
        <v>5256</v>
      </c>
      <c r="E2025" s="834" t="s">
        <v>2456</v>
      </c>
      <c r="F2025" s="832" t="s">
        <v>2429</v>
      </c>
      <c r="G2025" s="832" t="s">
        <v>2573</v>
      </c>
      <c r="H2025" s="832" t="s">
        <v>596</v>
      </c>
      <c r="I2025" s="832" t="s">
        <v>2577</v>
      </c>
      <c r="J2025" s="832" t="s">
        <v>2578</v>
      </c>
      <c r="K2025" s="832" t="s">
        <v>2579</v>
      </c>
      <c r="L2025" s="835">
        <v>123.2</v>
      </c>
      <c r="M2025" s="835">
        <v>3326.4</v>
      </c>
      <c r="N2025" s="832">
        <v>27</v>
      </c>
      <c r="O2025" s="836">
        <v>5.5</v>
      </c>
      <c r="P2025" s="835">
        <v>1848</v>
      </c>
      <c r="Q2025" s="837">
        <v>0.55555555555555558</v>
      </c>
      <c r="R2025" s="832">
        <v>15</v>
      </c>
      <c r="S2025" s="837">
        <v>0.55555555555555558</v>
      </c>
      <c r="T2025" s="836">
        <v>3</v>
      </c>
      <c r="U2025" s="838">
        <v>0.54545454545454541</v>
      </c>
    </row>
    <row r="2026" spans="1:21" ht="14.4" customHeight="1" x14ac:dyDescent="0.3">
      <c r="A2026" s="831">
        <v>17</v>
      </c>
      <c r="B2026" s="832" t="s">
        <v>2428</v>
      </c>
      <c r="C2026" s="832" t="s">
        <v>2434</v>
      </c>
      <c r="D2026" s="833" t="s">
        <v>5256</v>
      </c>
      <c r="E2026" s="834" t="s">
        <v>2456</v>
      </c>
      <c r="F2026" s="832" t="s">
        <v>2429</v>
      </c>
      <c r="G2026" s="832" t="s">
        <v>2573</v>
      </c>
      <c r="H2026" s="832" t="s">
        <v>649</v>
      </c>
      <c r="I2026" s="832" t="s">
        <v>2322</v>
      </c>
      <c r="J2026" s="832" t="s">
        <v>2224</v>
      </c>
      <c r="K2026" s="832" t="s">
        <v>2323</v>
      </c>
      <c r="L2026" s="835">
        <v>431.18</v>
      </c>
      <c r="M2026" s="835">
        <v>1293.54</v>
      </c>
      <c r="N2026" s="832">
        <v>3</v>
      </c>
      <c r="O2026" s="836">
        <v>2</v>
      </c>
      <c r="P2026" s="835">
        <v>1293.54</v>
      </c>
      <c r="Q2026" s="837">
        <v>1</v>
      </c>
      <c r="R2026" s="832">
        <v>3</v>
      </c>
      <c r="S2026" s="837">
        <v>1</v>
      </c>
      <c r="T2026" s="836">
        <v>2</v>
      </c>
      <c r="U2026" s="838">
        <v>1</v>
      </c>
    </row>
    <row r="2027" spans="1:21" ht="14.4" customHeight="1" x14ac:dyDescent="0.3">
      <c r="A2027" s="831">
        <v>17</v>
      </c>
      <c r="B2027" s="832" t="s">
        <v>2428</v>
      </c>
      <c r="C2027" s="832" t="s">
        <v>2434</v>
      </c>
      <c r="D2027" s="833" t="s">
        <v>5256</v>
      </c>
      <c r="E2027" s="834" t="s">
        <v>2456</v>
      </c>
      <c r="F2027" s="832" t="s">
        <v>2429</v>
      </c>
      <c r="G2027" s="832" t="s">
        <v>2573</v>
      </c>
      <c r="H2027" s="832" t="s">
        <v>649</v>
      </c>
      <c r="I2027" s="832" t="s">
        <v>3336</v>
      </c>
      <c r="J2027" s="832" t="s">
        <v>2224</v>
      </c>
      <c r="K2027" s="832" t="s">
        <v>3328</v>
      </c>
      <c r="L2027" s="835">
        <v>246.39</v>
      </c>
      <c r="M2027" s="835">
        <v>246.39</v>
      </c>
      <c r="N2027" s="832">
        <v>1</v>
      </c>
      <c r="O2027" s="836">
        <v>1</v>
      </c>
      <c r="P2027" s="835">
        <v>246.39</v>
      </c>
      <c r="Q2027" s="837">
        <v>1</v>
      </c>
      <c r="R2027" s="832">
        <v>1</v>
      </c>
      <c r="S2027" s="837">
        <v>1</v>
      </c>
      <c r="T2027" s="836">
        <v>1</v>
      </c>
      <c r="U2027" s="838">
        <v>1</v>
      </c>
    </row>
    <row r="2028" spans="1:21" ht="14.4" customHeight="1" x14ac:dyDescent="0.3">
      <c r="A2028" s="831">
        <v>17</v>
      </c>
      <c r="B2028" s="832" t="s">
        <v>2428</v>
      </c>
      <c r="C2028" s="832" t="s">
        <v>2434</v>
      </c>
      <c r="D2028" s="833" t="s">
        <v>5256</v>
      </c>
      <c r="E2028" s="834" t="s">
        <v>2456</v>
      </c>
      <c r="F2028" s="832" t="s">
        <v>2429</v>
      </c>
      <c r="G2028" s="832" t="s">
        <v>2573</v>
      </c>
      <c r="H2028" s="832" t="s">
        <v>596</v>
      </c>
      <c r="I2028" s="832" t="s">
        <v>4547</v>
      </c>
      <c r="J2028" s="832" t="s">
        <v>4548</v>
      </c>
      <c r="K2028" s="832" t="s">
        <v>2225</v>
      </c>
      <c r="L2028" s="835">
        <v>123.2</v>
      </c>
      <c r="M2028" s="835">
        <v>369.6</v>
      </c>
      <c r="N2028" s="832">
        <v>3</v>
      </c>
      <c r="O2028" s="836">
        <v>1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17</v>
      </c>
      <c r="B2029" s="832" t="s">
        <v>2428</v>
      </c>
      <c r="C2029" s="832" t="s">
        <v>2434</v>
      </c>
      <c r="D2029" s="833" t="s">
        <v>5256</v>
      </c>
      <c r="E2029" s="834" t="s">
        <v>2456</v>
      </c>
      <c r="F2029" s="832" t="s">
        <v>2429</v>
      </c>
      <c r="G2029" s="832" t="s">
        <v>4549</v>
      </c>
      <c r="H2029" s="832" t="s">
        <v>596</v>
      </c>
      <c r="I2029" s="832" t="s">
        <v>4550</v>
      </c>
      <c r="J2029" s="832" t="s">
        <v>4551</v>
      </c>
      <c r="K2029" s="832" t="s">
        <v>4552</v>
      </c>
      <c r="L2029" s="835">
        <v>140.96</v>
      </c>
      <c r="M2029" s="835">
        <v>140.96</v>
      </c>
      <c r="N2029" s="832">
        <v>1</v>
      </c>
      <c r="O2029" s="836">
        <v>1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" customHeight="1" x14ac:dyDescent="0.3">
      <c r="A2030" s="831">
        <v>17</v>
      </c>
      <c r="B2030" s="832" t="s">
        <v>2428</v>
      </c>
      <c r="C2030" s="832" t="s">
        <v>2434</v>
      </c>
      <c r="D2030" s="833" t="s">
        <v>5256</v>
      </c>
      <c r="E2030" s="834" t="s">
        <v>2456</v>
      </c>
      <c r="F2030" s="832" t="s">
        <v>2429</v>
      </c>
      <c r="G2030" s="832" t="s">
        <v>4553</v>
      </c>
      <c r="H2030" s="832" t="s">
        <v>596</v>
      </c>
      <c r="I2030" s="832" t="s">
        <v>4554</v>
      </c>
      <c r="J2030" s="832" t="s">
        <v>4555</v>
      </c>
      <c r="K2030" s="832" t="s">
        <v>1332</v>
      </c>
      <c r="L2030" s="835">
        <v>132</v>
      </c>
      <c r="M2030" s="835">
        <v>132</v>
      </c>
      <c r="N2030" s="832">
        <v>1</v>
      </c>
      <c r="O2030" s="836">
        <v>1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17</v>
      </c>
      <c r="B2031" s="832" t="s">
        <v>2428</v>
      </c>
      <c r="C2031" s="832" t="s">
        <v>2434</v>
      </c>
      <c r="D2031" s="833" t="s">
        <v>5256</v>
      </c>
      <c r="E2031" s="834" t="s">
        <v>2456</v>
      </c>
      <c r="F2031" s="832" t="s">
        <v>2429</v>
      </c>
      <c r="G2031" s="832" t="s">
        <v>2593</v>
      </c>
      <c r="H2031" s="832" t="s">
        <v>596</v>
      </c>
      <c r="I2031" s="832" t="s">
        <v>2597</v>
      </c>
      <c r="J2031" s="832" t="s">
        <v>2595</v>
      </c>
      <c r="K2031" s="832" t="s">
        <v>2598</v>
      </c>
      <c r="L2031" s="835">
        <v>113.16</v>
      </c>
      <c r="M2031" s="835">
        <v>113.16</v>
      </c>
      <c r="N2031" s="832">
        <v>1</v>
      </c>
      <c r="O2031" s="836">
        <v>1</v>
      </c>
      <c r="P2031" s="835">
        <v>113.16</v>
      </c>
      <c r="Q2031" s="837">
        <v>1</v>
      </c>
      <c r="R2031" s="832">
        <v>1</v>
      </c>
      <c r="S2031" s="837">
        <v>1</v>
      </c>
      <c r="T2031" s="836">
        <v>1</v>
      </c>
      <c r="U2031" s="838">
        <v>1</v>
      </c>
    </row>
    <row r="2032" spans="1:21" ht="14.4" customHeight="1" x14ac:dyDescent="0.3">
      <c r="A2032" s="831">
        <v>17</v>
      </c>
      <c r="B2032" s="832" t="s">
        <v>2428</v>
      </c>
      <c r="C2032" s="832" t="s">
        <v>2434</v>
      </c>
      <c r="D2032" s="833" t="s">
        <v>5256</v>
      </c>
      <c r="E2032" s="834" t="s">
        <v>2456</v>
      </c>
      <c r="F2032" s="832" t="s">
        <v>2429</v>
      </c>
      <c r="G2032" s="832" t="s">
        <v>2593</v>
      </c>
      <c r="H2032" s="832" t="s">
        <v>596</v>
      </c>
      <c r="I2032" s="832" t="s">
        <v>2599</v>
      </c>
      <c r="J2032" s="832" t="s">
        <v>2595</v>
      </c>
      <c r="K2032" s="832" t="s">
        <v>2600</v>
      </c>
      <c r="L2032" s="835">
        <v>339.47</v>
      </c>
      <c r="M2032" s="835">
        <v>5092.05</v>
      </c>
      <c r="N2032" s="832">
        <v>15</v>
      </c>
      <c r="O2032" s="836">
        <v>4.5</v>
      </c>
      <c r="P2032" s="835">
        <v>3734.17</v>
      </c>
      <c r="Q2032" s="837">
        <v>0.73333333333333328</v>
      </c>
      <c r="R2032" s="832">
        <v>11</v>
      </c>
      <c r="S2032" s="837">
        <v>0.73333333333333328</v>
      </c>
      <c r="T2032" s="836">
        <v>2.5</v>
      </c>
      <c r="U2032" s="838">
        <v>0.55555555555555558</v>
      </c>
    </row>
    <row r="2033" spans="1:21" ht="14.4" customHeight="1" x14ac:dyDescent="0.3">
      <c r="A2033" s="831">
        <v>17</v>
      </c>
      <c r="B2033" s="832" t="s">
        <v>2428</v>
      </c>
      <c r="C2033" s="832" t="s">
        <v>2434</v>
      </c>
      <c r="D2033" s="833" t="s">
        <v>5256</v>
      </c>
      <c r="E2033" s="834" t="s">
        <v>2456</v>
      </c>
      <c r="F2033" s="832" t="s">
        <v>2429</v>
      </c>
      <c r="G2033" s="832" t="s">
        <v>2593</v>
      </c>
      <c r="H2033" s="832" t="s">
        <v>596</v>
      </c>
      <c r="I2033" s="832" t="s">
        <v>3343</v>
      </c>
      <c r="J2033" s="832" t="s">
        <v>3344</v>
      </c>
      <c r="K2033" s="832" t="s">
        <v>2600</v>
      </c>
      <c r="L2033" s="835">
        <v>848.49</v>
      </c>
      <c r="M2033" s="835">
        <v>1696.98</v>
      </c>
      <c r="N2033" s="832">
        <v>2</v>
      </c>
      <c r="O2033" s="836">
        <v>0.5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17</v>
      </c>
      <c r="B2034" s="832" t="s">
        <v>2428</v>
      </c>
      <c r="C2034" s="832" t="s">
        <v>2434</v>
      </c>
      <c r="D2034" s="833" t="s">
        <v>5256</v>
      </c>
      <c r="E2034" s="834" t="s">
        <v>2456</v>
      </c>
      <c r="F2034" s="832" t="s">
        <v>2429</v>
      </c>
      <c r="G2034" s="832" t="s">
        <v>2593</v>
      </c>
      <c r="H2034" s="832" t="s">
        <v>596</v>
      </c>
      <c r="I2034" s="832" t="s">
        <v>4172</v>
      </c>
      <c r="J2034" s="832" t="s">
        <v>4173</v>
      </c>
      <c r="K2034" s="832" t="s">
        <v>2600</v>
      </c>
      <c r="L2034" s="835">
        <v>339.47</v>
      </c>
      <c r="M2034" s="835">
        <v>339.47</v>
      </c>
      <c r="N2034" s="832">
        <v>1</v>
      </c>
      <c r="O2034" s="836">
        <v>1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17</v>
      </c>
      <c r="B2035" s="832" t="s">
        <v>2428</v>
      </c>
      <c r="C2035" s="832" t="s">
        <v>2434</v>
      </c>
      <c r="D2035" s="833" t="s">
        <v>5256</v>
      </c>
      <c r="E2035" s="834" t="s">
        <v>2456</v>
      </c>
      <c r="F2035" s="832" t="s">
        <v>2429</v>
      </c>
      <c r="G2035" s="832" t="s">
        <v>4556</v>
      </c>
      <c r="H2035" s="832" t="s">
        <v>596</v>
      </c>
      <c r="I2035" s="832" t="s">
        <v>4557</v>
      </c>
      <c r="J2035" s="832" t="s">
        <v>855</v>
      </c>
      <c r="K2035" s="832" t="s">
        <v>4558</v>
      </c>
      <c r="L2035" s="835">
        <v>79.64</v>
      </c>
      <c r="M2035" s="835">
        <v>79.64</v>
      </c>
      <c r="N2035" s="832">
        <v>1</v>
      </c>
      <c r="O2035" s="836">
        <v>0.5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17</v>
      </c>
      <c r="B2036" s="832" t="s">
        <v>2428</v>
      </c>
      <c r="C2036" s="832" t="s">
        <v>2434</v>
      </c>
      <c r="D2036" s="833" t="s">
        <v>5256</v>
      </c>
      <c r="E2036" s="834" t="s">
        <v>2456</v>
      </c>
      <c r="F2036" s="832" t="s">
        <v>2429</v>
      </c>
      <c r="G2036" s="832" t="s">
        <v>2609</v>
      </c>
      <c r="H2036" s="832" t="s">
        <v>596</v>
      </c>
      <c r="I2036" s="832" t="s">
        <v>2610</v>
      </c>
      <c r="J2036" s="832" t="s">
        <v>2611</v>
      </c>
      <c r="K2036" s="832" t="s">
        <v>2612</v>
      </c>
      <c r="L2036" s="835">
        <v>45.89</v>
      </c>
      <c r="M2036" s="835">
        <v>45.89</v>
      </c>
      <c r="N2036" s="832">
        <v>1</v>
      </c>
      <c r="O2036" s="836">
        <v>1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17</v>
      </c>
      <c r="B2037" s="832" t="s">
        <v>2428</v>
      </c>
      <c r="C2037" s="832" t="s">
        <v>2434</v>
      </c>
      <c r="D2037" s="833" t="s">
        <v>5256</v>
      </c>
      <c r="E2037" s="834" t="s">
        <v>2456</v>
      </c>
      <c r="F2037" s="832" t="s">
        <v>2429</v>
      </c>
      <c r="G2037" s="832" t="s">
        <v>2609</v>
      </c>
      <c r="H2037" s="832" t="s">
        <v>596</v>
      </c>
      <c r="I2037" s="832" t="s">
        <v>2613</v>
      </c>
      <c r="J2037" s="832" t="s">
        <v>2611</v>
      </c>
      <c r="K2037" s="832" t="s">
        <v>2614</v>
      </c>
      <c r="L2037" s="835">
        <v>91.78</v>
      </c>
      <c r="M2037" s="835">
        <v>550.68000000000006</v>
      </c>
      <c r="N2037" s="832">
        <v>6</v>
      </c>
      <c r="O2037" s="836">
        <v>2.5</v>
      </c>
      <c r="P2037" s="835">
        <v>550.68000000000006</v>
      </c>
      <c r="Q2037" s="837">
        <v>1</v>
      </c>
      <c r="R2037" s="832">
        <v>6</v>
      </c>
      <c r="S2037" s="837">
        <v>1</v>
      </c>
      <c r="T2037" s="836">
        <v>2.5</v>
      </c>
      <c r="U2037" s="838">
        <v>1</v>
      </c>
    </row>
    <row r="2038" spans="1:21" ht="14.4" customHeight="1" x14ac:dyDescent="0.3">
      <c r="A2038" s="831">
        <v>17</v>
      </c>
      <c r="B2038" s="832" t="s">
        <v>2428</v>
      </c>
      <c r="C2038" s="832" t="s">
        <v>2434</v>
      </c>
      <c r="D2038" s="833" t="s">
        <v>5256</v>
      </c>
      <c r="E2038" s="834" t="s">
        <v>2456</v>
      </c>
      <c r="F2038" s="832" t="s">
        <v>2429</v>
      </c>
      <c r="G2038" s="832" t="s">
        <v>4559</v>
      </c>
      <c r="H2038" s="832" t="s">
        <v>596</v>
      </c>
      <c r="I2038" s="832" t="s">
        <v>4560</v>
      </c>
      <c r="J2038" s="832" t="s">
        <v>4561</v>
      </c>
      <c r="K2038" s="832" t="s">
        <v>4562</v>
      </c>
      <c r="L2038" s="835">
        <v>125.61</v>
      </c>
      <c r="M2038" s="835">
        <v>251.22</v>
      </c>
      <c r="N2038" s="832">
        <v>2</v>
      </c>
      <c r="O2038" s="836">
        <v>2</v>
      </c>
      <c r="P2038" s="835">
        <v>251.22</v>
      </c>
      <c r="Q2038" s="837">
        <v>1</v>
      </c>
      <c r="R2038" s="832">
        <v>2</v>
      </c>
      <c r="S2038" s="837">
        <v>1</v>
      </c>
      <c r="T2038" s="836">
        <v>2</v>
      </c>
      <c r="U2038" s="838">
        <v>1</v>
      </c>
    </row>
    <row r="2039" spans="1:21" ht="14.4" customHeight="1" x14ac:dyDescent="0.3">
      <c r="A2039" s="831">
        <v>17</v>
      </c>
      <c r="B2039" s="832" t="s">
        <v>2428</v>
      </c>
      <c r="C2039" s="832" t="s">
        <v>2434</v>
      </c>
      <c r="D2039" s="833" t="s">
        <v>5256</v>
      </c>
      <c r="E2039" s="834" t="s">
        <v>2456</v>
      </c>
      <c r="F2039" s="832" t="s">
        <v>2429</v>
      </c>
      <c r="G2039" s="832" t="s">
        <v>2618</v>
      </c>
      <c r="H2039" s="832" t="s">
        <v>596</v>
      </c>
      <c r="I2039" s="832" t="s">
        <v>2619</v>
      </c>
      <c r="J2039" s="832" t="s">
        <v>1098</v>
      </c>
      <c r="K2039" s="832" t="s">
        <v>2620</v>
      </c>
      <c r="L2039" s="835">
        <v>42.14</v>
      </c>
      <c r="M2039" s="835">
        <v>42.14</v>
      </c>
      <c r="N2039" s="832">
        <v>1</v>
      </c>
      <c r="O2039" s="836">
        <v>0.5</v>
      </c>
      <c r="P2039" s="835">
        <v>42.14</v>
      </c>
      <c r="Q2039" s="837">
        <v>1</v>
      </c>
      <c r="R2039" s="832">
        <v>1</v>
      </c>
      <c r="S2039" s="837">
        <v>1</v>
      </c>
      <c r="T2039" s="836">
        <v>0.5</v>
      </c>
      <c r="U2039" s="838">
        <v>1</v>
      </c>
    </row>
    <row r="2040" spans="1:21" ht="14.4" customHeight="1" x14ac:dyDescent="0.3">
      <c r="A2040" s="831">
        <v>17</v>
      </c>
      <c r="B2040" s="832" t="s">
        <v>2428</v>
      </c>
      <c r="C2040" s="832" t="s">
        <v>2434</v>
      </c>
      <c r="D2040" s="833" t="s">
        <v>5256</v>
      </c>
      <c r="E2040" s="834" t="s">
        <v>2456</v>
      </c>
      <c r="F2040" s="832" t="s">
        <v>2429</v>
      </c>
      <c r="G2040" s="832" t="s">
        <v>2632</v>
      </c>
      <c r="H2040" s="832" t="s">
        <v>596</v>
      </c>
      <c r="I2040" s="832" t="s">
        <v>2633</v>
      </c>
      <c r="J2040" s="832" t="s">
        <v>1563</v>
      </c>
      <c r="K2040" s="832" t="s">
        <v>2634</v>
      </c>
      <c r="L2040" s="835">
        <v>24.37</v>
      </c>
      <c r="M2040" s="835">
        <v>341.18</v>
      </c>
      <c r="N2040" s="832">
        <v>14</v>
      </c>
      <c r="O2040" s="836">
        <v>8.5</v>
      </c>
      <c r="P2040" s="835">
        <v>97.48</v>
      </c>
      <c r="Q2040" s="837">
        <v>0.2857142857142857</v>
      </c>
      <c r="R2040" s="832">
        <v>4</v>
      </c>
      <c r="S2040" s="837">
        <v>0.2857142857142857</v>
      </c>
      <c r="T2040" s="836">
        <v>3</v>
      </c>
      <c r="U2040" s="838">
        <v>0.35294117647058826</v>
      </c>
    </row>
    <row r="2041" spans="1:21" ht="14.4" customHeight="1" x14ac:dyDescent="0.3">
      <c r="A2041" s="831">
        <v>17</v>
      </c>
      <c r="B2041" s="832" t="s">
        <v>2428</v>
      </c>
      <c r="C2041" s="832" t="s">
        <v>2434</v>
      </c>
      <c r="D2041" s="833" t="s">
        <v>5256</v>
      </c>
      <c r="E2041" s="834" t="s">
        <v>2456</v>
      </c>
      <c r="F2041" s="832" t="s">
        <v>2429</v>
      </c>
      <c r="G2041" s="832" t="s">
        <v>2632</v>
      </c>
      <c r="H2041" s="832" t="s">
        <v>596</v>
      </c>
      <c r="I2041" s="832" t="s">
        <v>3348</v>
      </c>
      <c r="J2041" s="832" t="s">
        <v>1563</v>
      </c>
      <c r="K2041" s="832" t="s">
        <v>3349</v>
      </c>
      <c r="L2041" s="835">
        <v>16.079999999999998</v>
      </c>
      <c r="M2041" s="835">
        <v>64.319999999999993</v>
      </c>
      <c r="N2041" s="832">
        <v>4</v>
      </c>
      <c r="O2041" s="836">
        <v>1</v>
      </c>
      <c r="P2041" s="835">
        <v>64.319999999999993</v>
      </c>
      <c r="Q2041" s="837">
        <v>1</v>
      </c>
      <c r="R2041" s="832">
        <v>4</v>
      </c>
      <c r="S2041" s="837">
        <v>1</v>
      </c>
      <c r="T2041" s="836">
        <v>1</v>
      </c>
      <c r="U2041" s="838">
        <v>1</v>
      </c>
    </row>
    <row r="2042" spans="1:21" ht="14.4" customHeight="1" x14ac:dyDescent="0.3">
      <c r="A2042" s="831">
        <v>17</v>
      </c>
      <c r="B2042" s="832" t="s">
        <v>2428</v>
      </c>
      <c r="C2042" s="832" t="s">
        <v>2434</v>
      </c>
      <c r="D2042" s="833" t="s">
        <v>5256</v>
      </c>
      <c r="E2042" s="834" t="s">
        <v>2456</v>
      </c>
      <c r="F2042" s="832" t="s">
        <v>2429</v>
      </c>
      <c r="G2042" s="832" t="s">
        <v>2635</v>
      </c>
      <c r="H2042" s="832" t="s">
        <v>596</v>
      </c>
      <c r="I2042" s="832" t="s">
        <v>2636</v>
      </c>
      <c r="J2042" s="832" t="s">
        <v>2637</v>
      </c>
      <c r="K2042" s="832" t="s">
        <v>2638</v>
      </c>
      <c r="L2042" s="835">
        <v>300.33</v>
      </c>
      <c r="M2042" s="835">
        <v>600.66</v>
      </c>
      <c r="N2042" s="832">
        <v>2</v>
      </c>
      <c r="O2042" s="836">
        <v>1.5</v>
      </c>
      <c r="P2042" s="835">
        <v>300.33</v>
      </c>
      <c r="Q2042" s="837">
        <v>0.5</v>
      </c>
      <c r="R2042" s="832">
        <v>1</v>
      </c>
      <c r="S2042" s="837">
        <v>0.5</v>
      </c>
      <c r="T2042" s="836">
        <v>0.5</v>
      </c>
      <c r="U2042" s="838">
        <v>0.33333333333333331</v>
      </c>
    </row>
    <row r="2043" spans="1:21" ht="14.4" customHeight="1" x14ac:dyDescent="0.3">
      <c r="A2043" s="831">
        <v>17</v>
      </c>
      <c r="B2043" s="832" t="s">
        <v>2428</v>
      </c>
      <c r="C2043" s="832" t="s">
        <v>2434</v>
      </c>
      <c r="D2043" s="833" t="s">
        <v>5256</v>
      </c>
      <c r="E2043" s="834" t="s">
        <v>2456</v>
      </c>
      <c r="F2043" s="832" t="s">
        <v>2429</v>
      </c>
      <c r="G2043" s="832" t="s">
        <v>2635</v>
      </c>
      <c r="H2043" s="832" t="s">
        <v>596</v>
      </c>
      <c r="I2043" s="832" t="s">
        <v>2641</v>
      </c>
      <c r="J2043" s="832" t="s">
        <v>2637</v>
      </c>
      <c r="K2043" s="832" t="s">
        <v>2638</v>
      </c>
      <c r="L2043" s="835">
        <v>300.33</v>
      </c>
      <c r="M2043" s="835">
        <v>300.33</v>
      </c>
      <c r="N2043" s="832">
        <v>1</v>
      </c>
      <c r="O2043" s="836">
        <v>0.5</v>
      </c>
      <c r="P2043" s="835">
        <v>300.33</v>
      </c>
      <c r="Q2043" s="837">
        <v>1</v>
      </c>
      <c r="R2043" s="832">
        <v>1</v>
      </c>
      <c r="S2043" s="837">
        <v>1</v>
      </c>
      <c r="T2043" s="836">
        <v>0.5</v>
      </c>
      <c r="U2043" s="838">
        <v>1</v>
      </c>
    </row>
    <row r="2044" spans="1:21" ht="14.4" customHeight="1" x14ac:dyDescent="0.3">
      <c r="A2044" s="831">
        <v>17</v>
      </c>
      <c r="B2044" s="832" t="s">
        <v>2428</v>
      </c>
      <c r="C2044" s="832" t="s">
        <v>2434</v>
      </c>
      <c r="D2044" s="833" t="s">
        <v>5256</v>
      </c>
      <c r="E2044" s="834" t="s">
        <v>2456</v>
      </c>
      <c r="F2044" s="832" t="s">
        <v>2429</v>
      </c>
      <c r="G2044" s="832" t="s">
        <v>2645</v>
      </c>
      <c r="H2044" s="832" t="s">
        <v>596</v>
      </c>
      <c r="I2044" s="832" t="s">
        <v>4563</v>
      </c>
      <c r="J2044" s="832" t="s">
        <v>4564</v>
      </c>
      <c r="K2044" s="832" t="s">
        <v>3893</v>
      </c>
      <c r="L2044" s="835">
        <v>36.909999999999997</v>
      </c>
      <c r="M2044" s="835">
        <v>110.72999999999999</v>
      </c>
      <c r="N2044" s="832">
        <v>3</v>
      </c>
      <c r="O2044" s="836">
        <v>1</v>
      </c>
      <c r="P2044" s="835">
        <v>110.72999999999999</v>
      </c>
      <c r="Q2044" s="837">
        <v>1</v>
      </c>
      <c r="R2044" s="832">
        <v>3</v>
      </c>
      <c r="S2044" s="837">
        <v>1</v>
      </c>
      <c r="T2044" s="836">
        <v>1</v>
      </c>
      <c r="U2044" s="838">
        <v>1</v>
      </c>
    </row>
    <row r="2045" spans="1:21" ht="14.4" customHeight="1" x14ac:dyDescent="0.3">
      <c r="A2045" s="831">
        <v>17</v>
      </c>
      <c r="B2045" s="832" t="s">
        <v>2428</v>
      </c>
      <c r="C2045" s="832" t="s">
        <v>2434</v>
      </c>
      <c r="D2045" s="833" t="s">
        <v>5256</v>
      </c>
      <c r="E2045" s="834" t="s">
        <v>2456</v>
      </c>
      <c r="F2045" s="832" t="s">
        <v>2429</v>
      </c>
      <c r="G2045" s="832" t="s">
        <v>2645</v>
      </c>
      <c r="H2045" s="832" t="s">
        <v>596</v>
      </c>
      <c r="I2045" s="832" t="s">
        <v>4191</v>
      </c>
      <c r="J2045" s="832" t="s">
        <v>2647</v>
      </c>
      <c r="K2045" s="832" t="s">
        <v>3893</v>
      </c>
      <c r="L2045" s="835">
        <v>122.25</v>
      </c>
      <c r="M2045" s="835">
        <v>366.75</v>
      </c>
      <c r="N2045" s="832">
        <v>3</v>
      </c>
      <c r="O2045" s="836">
        <v>1</v>
      </c>
      <c r="P2045" s="835">
        <v>366.75</v>
      </c>
      <c r="Q2045" s="837">
        <v>1</v>
      </c>
      <c r="R2045" s="832">
        <v>3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17</v>
      </c>
      <c r="B2046" s="832" t="s">
        <v>2428</v>
      </c>
      <c r="C2046" s="832" t="s">
        <v>2434</v>
      </c>
      <c r="D2046" s="833" t="s">
        <v>5256</v>
      </c>
      <c r="E2046" s="834" t="s">
        <v>2456</v>
      </c>
      <c r="F2046" s="832" t="s">
        <v>2429</v>
      </c>
      <c r="G2046" s="832" t="s">
        <v>2645</v>
      </c>
      <c r="H2046" s="832" t="s">
        <v>596</v>
      </c>
      <c r="I2046" s="832" t="s">
        <v>3894</v>
      </c>
      <c r="J2046" s="832" t="s">
        <v>2647</v>
      </c>
      <c r="K2046" s="832" t="s">
        <v>2648</v>
      </c>
      <c r="L2046" s="835">
        <v>73.81</v>
      </c>
      <c r="M2046" s="835">
        <v>147.62</v>
      </c>
      <c r="N2046" s="832">
        <v>2</v>
      </c>
      <c r="O2046" s="836">
        <v>1</v>
      </c>
      <c r="P2046" s="835">
        <v>73.81</v>
      </c>
      <c r="Q2046" s="837">
        <v>0.5</v>
      </c>
      <c r="R2046" s="832">
        <v>1</v>
      </c>
      <c r="S2046" s="837">
        <v>0.5</v>
      </c>
      <c r="T2046" s="836">
        <v>0.5</v>
      </c>
      <c r="U2046" s="838">
        <v>0.5</v>
      </c>
    </row>
    <row r="2047" spans="1:21" ht="14.4" customHeight="1" x14ac:dyDescent="0.3">
      <c r="A2047" s="831">
        <v>17</v>
      </c>
      <c r="B2047" s="832" t="s">
        <v>2428</v>
      </c>
      <c r="C2047" s="832" t="s">
        <v>2434</v>
      </c>
      <c r="D2047" s="833" t="s">
        <v>5256</v>
      </c>
      <c r="E2047" s="834" t="s">
        <v>2456</v>
      </c>
      <c r="F2047" s="832" t="s">
        <v>2429</v>
      </c>
      <c r="G2047" s="832" t="s">
        <v>2645</v>
      </c>
      <c r="H2047" s="832" t="s">
        <v>596</v>
      </c>
      <c r="I2047" s="832" t="s">
        <v>4565</v>
      </c>
      <c r="J2047" s="832" t="s">
        <v>2647</v>
      </c>
      <c r="K2047" s="832" t="s">
        <v>2473</v>
      </c>
      <c r="L2047" s="835">
        <v>295.22000000000003</v>
      </c>
      <c r="M2047" s="835">
        <v>885.66000000000008</v>
      </c>
      <c r="N2047" s="832">
        <v>3</v>
      </c>
      <c r="O2047" s="836">
        <v>0.5</v>
      </c>
      <c r="P2047" s="835">
        <v>885.66000000000008</v>
      </c>
      <c r="Q2047" s="837">
        <v>1</v>
      </c>
      <c r="R2047" s="832">
        <v>3</v>
      </c>
      <c r="S2047" s="837">
        <v>1</v>
      </c>
      <c r="T2047" s="836">
        <v>0.5</v>
      </c>
      <c r="U2047" s="838">
        <v>1</v>
      </c>
    </row>
    <row r="2048" spans="1:21" ht="14.4" customHeight="1" x14ac:dyDescent="0.3">
      <c r="A2048" s="831">
        <v>17</v>
      </c>
      <c r="B2048" s="832" t="s">
        <v>2428</v>
      </c>
      <c r="C2048" s="832" t="s">
        <v>2434</v>
      </c>
      <c r="D2048" s="833" t="s">
        <v>5256</v>
      </c>
      <c r="E2048" s="834" t="s">
        <v>2456</v>
      </c>
      <c r="F2048" s="832" t="s">
        <v>2429</v>
      </c>
      <c r="G2048" s="832" t="s">
        <v>2645</v>
      </c>
      <c r="H2048" s="832" t="s">
        <v>596</v>
      </c>
      <c r="I2048" s="832" t="s">
        <v>2646</v>
      </c>
      <c r="J2048" s="832" t="s">
        <v>2647</v>
      </c>
      <c r="K2048" s="832" t="s">
        <v>2648</v>
      </c>
      <c r="L2048" s="835">
        <v>73.81</v>
      </c>
      <c r="M2048" s="835">
        <v>442.86</v>
      </c>
      <c r="N2048" s="832">
        <v>6</v>
      </c>
      <c r="O2048" s="836">
        <v>2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17</v>
      </c>
      <c r="B2049" s="832" t="s">
        <v>2428</v>
      </c>
      <c r="C2049" s="832" t="s">
        <v>2434</v>
      </c>
      <c r="D2049" s="833" t="s">
        <v>5256</v>
      </c>
      <c r="E2049" s="834" t="s">
        <v>2456</v>
      </c>
      <c r="F2049" s="832" t="s">
        <v>2429</v>
      </c>
      <c r="G2049" s="832" t="s">
        <v>2645</v>
      </c>
      <c r="H2049" s="832" t="s">
        <v>596</v>
      </c>
      <c r="I2049" s="832" t="s">
        <v>4069</v>
      </c>
      <c r="J2049" s="832" t="s">
        <v>4068</v>
      </c>
      <c r="K2049" s="832" t="s">
        <v>2648</v>
      </c>
      <c r="L2049" s="835">
        <v>244.5</v>
      </c>
      <c r="M2049" s="835">
        <v>489</v>
      </c>
      <c r="N2049" s="832">
        <v>2</v>
      </c>
      <c r="O2049" s="836">
        <v>0.5</v>
      </c>
      <c r="P2049" s="835">
        <v>489</v>
      </c>
      <c r="Q2049" s="837">
        <v>1</v>
      </c>
      <c r="R2049" s="832">
        <v>2</v>
      </c>
      <c r="S2049" s="837">
        <v>1</v>
      </c>
      <c r="T2049" s="836">
        <v>0.5</v>
      </c>
      <c r="U2049" s="838">
        <v>1</v>
      </c>
    </row>
    <row r="2050" spans="1:21" ht="14.4" customHeight="1" x14ac:dyDescent="0.3">
      <c r="A2050" s="831">
        <v>17</v>
      </c>
      <c r="B2050" s="832" t="s">
        <v>2428</v>
      </c>
      <c r="C2050" s="832" t="s">
        <v>2434</v>
      </c>
      <c r="D2050" s="833" t="s">
        <v>5256</v>
      </c>
      <c r="E2050" s="834" t="s">
        <v>2456</v>
      </c>
      <c r="F2050" s="832" t="s">
        <v>2429</v>
      </c>
      <c r="G2050" s="832" t="s">
        <v>2645</v>
      </c>
      <c r="H2050" s="832" t="s">
        <v>596</v>
      </c>
      <c r="I2050" s="832" t="s">
        <v>4566</v>
      </c>
      <c r="J2050" s="832" t="s">
        <v>4567</v>
      </c>
      <c r="K2050" s="832" t="s">
        <v>4568</v>
      </c>
      <c r="L2050" s="835">
        <v>244.5</v>
      </c>
      <c r="M2050" s="835">
        <v>489</v>
      </c>
      <c r="N2050" s="832">
        <v>2</v>
      </c>
      <c r="O2050" s="836">
        <v>1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17</v>
      </c>
      <c r="B2051" s="832" t="s">
        <v>2428</v>
      </c>
      <c r="C2051" s="832" t="s">
        <v>2434</v>
      </c>
      <c r="D2051" s="833" t="s">
        <v>5256</v>
      </c>
      <c r="E2051" s="834" t="s">
        <v>2456</v>
      </c>
      <c r="F2051" s="832" t="s">
        <v>2429</v>
      </c>
      <c r="G2051" s="832" t="s">
        <v>2645</v>
      </c>
      <c r="H2051" s="832" t="s">
        <v>596</v>
      </c>
      <c r="I2051" s="832" t="s">
        <v>4569</v>
      </c>
      <c r="J2051" s="832" t="s">
        <v>2647</v>
      </c>
      <c r="K2051" s="832" t="s">
        <v>2648</v>
      </c>
      <c r="L2051" s="835">
        <v>73.81</v>
      </c>
      <c r="M2051" s="835">
        <v>664.29000000000008</v>
      </c>
      <c r="N2051" s="832">
        <v>9</v>
      </c>
      <c r="O2051" s="836">
        <v>2</v>
      </c>
      <c r="P2051" s="835">
        <v>147.62</v>
      </c>
      <c r="Q2051" s="837">
        <v>0.22222222222222221</v>
      </c>
      <c r="R2051" s="832">
        <v>2</v>
      </c>
      <c r="S2051" s="837">
        <v>0.22222222222222221</v>
      </c>
      <c r="T2051" s="836">
        <v>0.5</v>
      </c>
      <c r="U2051" s="838">
        <v>0.25</v>
      </c>
    </row>
    <row r="2052" spans="1:21" ht="14.4" customHeight="1" x14ac:dyDescent="0.3">
      <c r="A2052" s="831">
        <v>17</v>
      </c>
      <c r="B2052" s="832" t="s">
        <v>2428</v>
      </c>
      <c r="C2052" s="832" t="s">
        <v>2434</v>
      </c>
      <c r="D2052" s="833" t="s">
        <v>5256</v>
      </c>
      <c r="E2052" s="834" t="s">
        <v>2456</v>
      </c>
      <c r="F2052" s="832" t="s">
        <v>2429</v>
      </c>
      <c r="G2052" s="832" t="s">
        <v>2645</v>
      </c>
      <c r="H2052" s="832" t="s">
        <v>596</v>
      </c>
      <c r="I2052" s="832" t="s">
        <v>2649</v>
      </c>
      <c r="J2052" s="832" t="s">
        <v>2647</v>
      </c>
      <c r="K2052" s="832" t="s">
        <v>2648</v>
      </c>
      <c r="L2052" s="835">
        <v>73.81</v>
      </c>
      <c r="M2052" s="835">
        <v>221.43</v>
      </c>
      <c r="N2052" s="832">
        <v>3</v>
      </c>
      <c r="O2052" s="836">
        <v>0.5</v>
      </c>
      <c r="P2052" s="835">
        <v>221.43</v>
      </c>
      <c r="Q2052" s="837">
        <v>1</v>
      </c>
      <c r="R2052" s="832">
        <v>3</v>
      </c>
      <c r="S2052" s="837">
        <v>1</v>
      </c>
      <c r="T2052" s="836">
        <v>0.5</v>
      </c>
      <c r="U2052" s="838">
        <v>1</v>
      </c>
    </row>
    <row r="2053" spans="1:21" ht="14.4" customHeight="1" x14ac:dyDescent="0.3">
      <c r="A2053" s="831">
        <v>17</v>
      </c>
      <c r="B2053" s="832" t="s">
        <v>2428</v>
      </c>
      <c r="C2053" s="832" t="s">
        <v>2434</v>
      </c>
      <c r="D2053" s="833" t="s">
        <v>5256</v>
      </c>
      <c r="E2053" s="834" t="s">
        <v>2456</v>
      </c>
      <c r="F2053" s="832" t="s">
        <v>2429</v>
      </c>
      <c r="G2053" s="832" t="s">
        <v>2653</v>
      </c>
      <c r="H2053" s="832" t="s">
        <v>596</v>
      </c>
      <c r="I2053" s="832" t="s">
        <v>2656</v>
      </c>
      <c r="J2053" s="832" t="s">
        <v>1180</v>
      </c>
      <c r="K2053" s="832" t="s">
        <v>2657</v>
      </c>
      <c r="L2053" s="835">
        <v>52.75</v>
      </c>
      <c r="M2053" s="835">
        <v>52.75</v>
      </c>
      <c r="N2053" s="832">
        <v>1</v>
      </c>
      <c r="O2053" s="836">
        <v>1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17</v>
      </c>
      <c r="B2054" s="832" t="s">
        <v>2428</v>
      </c>
      <c r="C2054" s="832" t="s">
        <v>2434</v>
      </c>
      <c r="D2054" s="833" t="s">
        <v>5256</v>
      </c>
      <c r="E2054" s="834" t="s">
        <v>2456</v>
      </c>
      <c r="F2054" s="832" t="s">
        <v>2429</v>
      </c>
      <c r="G2054" s="832" t="s">
        <v>2653</v>
      </c>
      <c r="H2054" s="832" t="s">
        <v>596</v>
      </c>
      <c r="I2054" s="832" t="s">
        <v>3351</v>
      </c>
      <c r="J2054" s="832" t="s">
        <v>1465</v>
      </c>
      <c r="K2054" s="832" t="s">
        <v>3352</v>
      </c>
      <c r="L2054" s="835">
        <v>0</v>
      </c>
      <c r="M2054" s="835">
        <v>0</v>
      </c>
      <c r="N2054" s="832">
        <v>1</v>
      </c>
      <c r="O2054" s="836">
        <v>1</v>
      </c>
      <c r="P2054" s="835">
        <v>0</v>
      </c>
      <c r="Q2054" s="837"/>
      <c r="R2054" s="832">
        <v>1</v>
      </c>
      <c r="S2054" s="837">
        <v>1</v>
      </c>
      <c r="T2054" s="836">
        <v>1</v>
      </c>
      <c r="U2054" s="838">
        <v>1</v>
      </c>
    </row>
    <row r="2055" spans="1:21" ht="14.4" customHeight="1" x14ac:dyDescent="0.3">
      <c r="A2055" s="831">
        <v>17</v>
      </c>
      <c r="B2055" s="832" t="s">
        <v>2428</v>
      </c>
      <c r="C2055" s="832" t="s">
        <v>2434</v>
      </c>
      <c r="D2055" s="833" t="s">
        <v>5256</v>
      </c>
      <c r="E2055" s="834" t="s">
        <v>2456</v>
      </c>
      <c r="F2055" s="832" t="s">
        <v>2429</v>
      </c>
      <c r="G2055" s="832" t="s">
        <v>2653</v>
      </c>
      <c r="H2055" s="832" t="s">
        <v>596</v>
      </c>
      <c r="I2055" s="832" t="s">
        <v>2658</v>
      </c>
      <c r="J2055" s="832" t="s">
        <v>2659</v>
      </c>
      <c r="K2055" s="832" t="s">
        <v>2660</v>
      </c>
      <c r="L2055" s="835">
        <v>52.75</v>
      </c>
      <c r="M2055" s="835">
        <v>52.75</v>
      </c>
      <c r="N2055" s="832">
        <v>1</v>
      </c>
      <c r="O2055" s="836">
        <v>0.5</v>
      </c>
      <c r="P2055" s="835">
        <v>52.75</v>
      </c>
      <c r="Q2055" s="837">
        <v>1</v>
      </c>
      <c r="R2055" s="832">
        <v>1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17</v>
      </c>
      <c r="B2056" s="832" t="s">
        <v>2428</v>
      </c>
      <c r="C2056" s="832" t="s">
        <v>2434</v>
      </c>
      <c r="D2056" s="833" t="s">
        <v>5256</v>
      </c>
      <c r="E2056" s="834" t="s">
        <v>2456</v>
      </c>
      <c r="F2056" s="832" t="s">
        <v>2429</v>
      </c>
      <c r="G2056" s="832" t="s">
        <v>2653</v>
      </c>
      <c r="H2056" s="832" t="s">
        <v>596</v>
      </c>
      <c r="I2056" s="832" t="s">
        <v>2661</v>
      </c>
      <c r="J2056" s="832" t="s">
        <v>660</v>
      </c>
      <c r="K2056" s="832" t="s">
        <v>1121</v>
      </c>
      <c r="L2056" s="835">
        <v>58.62</v>
      </c>
      <c r="M2056" s="835">
        <v>117.24</v>
      </c>
      <c r="N2056" s="832">
        <v>2</v>
      </c>
      <c r="O2056" s="836">
        <v>1.5</v>
      </c>
      <c r="P2056" s="835">
        <v>117.24</v>
      </c>
      <c r="Q2056" s="837">
        <v>1</v>
      </c>
      <c r="R2056" s="832">
        <v>2</v>
      </c>
      <c r="S2056" s="837">
        <v>1</v>
      </c>
      <c r="T2056" s="836">
        <v>1.5</v>
      </c>
      <c r="U2056" s="838">
        <v>1</v>
      </c>
    </row>
    <row r="2057" spans="1:21" ht="14.4" customHeight="1" x14ac:dyDescent="0.3">
      <c r="A2057" s="831">
        <v>17</v>
      </c>
      <c r="B2057" s="832" t="s">
        <v>2428</v>
      </c>
      <c r="C2057" s="832" t="s">
        <v>2434</v>
      </c>
      <c r="D2057" s="833" t="s">
        <v>5256</v>
      </c>
      <c r="E2057" s="834" t="s">
        <v>2456</v>
      </c>
      <c r="F2057" s="832" t="s">
        <v>2429</v>
      </c>
      <c r="G2057" s="832" t="s">
        <v>2653</v>
      </c>
      <c r="H2057" s="832" t="s">
        <v>596</v>
      </c>
      <c r="I2057" s="832" t="s">
        <v>3663</v>
      </c>
      <c r="J2057" s="832" t="s">
        <v>668</v>
      </c>
      <c r="K2057" s="832" t="s">
        <v>3352</v>
      </c>
      <c r="L2057" s="835">
        <v>0</v>
      </c>
      <c r="M2057" s="835">
        <v>0</v>
      </c>
      <c r="N2057" s="832">
        <v>1</v>
      </c>
      <c r="O2057" s="836">
        <v>0.5</v>
      </c>
      <c r="P2057" s="835">
        <v>0</v>
      </c>
      <c r="Q2057" s="837"/>
      <c r="R2057" s="832">
        <v>1</v>
      </c>
      <c r="S2057" s="837">
        <v>1</v>
      </c>
      <c r="T2057" s="836">
        <v>0.5</v>
      </c>
      <c r="U2057" s="838">
        <v>1</v>
      </c>
    </row>
    <row r="2058" spans="1:21" ht="14.4" customHeight="1" x14ac:dyDescent="0.3">
      <c r="A2058" s="831">
        <v>17</v>
      </c>
      <c r="B2058" s="832" t="s">
        <v>2428</v>
      </c>
      <c r="C2058" s="832" t="s">
        <v>2434</v>
      </c>
      <c r="D2058" s="833" t="s">
        <v>5256</v>
      </c>
      <c r="E2058" s="834" t="s">
        <v>2456</v>
      </c>
      <c r="F2058" s="832" t="s">
        <v>2429</v>
      </c>
      <c r="G2058" s="832" t="s">
        <v>4570</v>
      </c>
      <c r="H2058" s="832" t="s">
        <v>596</v>
      </c>
      <c r="I2058" s="832" t="s">
        <v>4571</v>
      </c>
      <c r="J2058" s="832" t="s">
        <v>4572</v>
      </c>
      <c r="K2058" s="832" t="s">
        <v>4573</v>
      </c>
      <c r="L2058" s="835">
        <v>0</v>
      </c>
      <c r="M2058" s="835">
        <v>0</v>
      </c>
      <c r="N2058" s="832">
        <v>1</v>
      </c>
      <c r="O2058" s="836">
        <v>0.5</v>
      </c>
      <c r="P2058" s="835">
        <v>0</v>
      </c>
      <c r="Q2058" s="837"/>
      <c r="R2058" s="832">
        <v>1</v>
      </c>
      <c r="S2058" s="837">
        <v>1</v>
      </c>
      <c r="T2058" s="836">
        <v>0.5</v>
      </c>
      <c r="U2058" s="838">
        <v>1</v>
      </c>
    </row>
    <row r="2059" spans="1:21" ht="14.4" customHeight="1" x14ac:dyDescent="0.3">
      <c r="A2059" s="831">
        <v>17</v>
      </c>
      <c r="B2059" s="832" t="s">
        <v>2428</v>
      </c>
      <c r="C2059" s="832" t="s">
        <v>2434</v>
      </c>
      <c r="D2059" s="833" t="s">
        <v>5256</v>
      </c>
      <c r="E2059" s="834" t="s">
        <v>2456</v>
      </c>
      <c r="F2059" s="832" t="s">
        <v>2429</v>
      </c>
      <c r="G2059" s="832" t="s">
        <v>2666</v>
      </c>
      <c r="H2059" s="832" t="s">
        <v>649</v>
      </c>
      <c r="I2059" s="832" t="s">
        <v>2365</v>
      </c>
      <c r="J2059" s="832" t="s">
        <v>2366</v>
      </c>
      <c r="K2059" s="832" t="s">
        <v>2367</v>
      </c>
      <c r="L2059" s="835">
        <v>219.78</v>
      </c>
      <c r="M2059" s="835">
        <v>439.56</v>
      </c>
      <c r="N2059" s="832">
        <v>2</v>
      </c>
      <c r="O2059" s="836">
        <v>1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17</v>
      </c>
      <c r="B2060" s="832" t="s">
        <v>2428</v>
      </c>
      <c r="C2060" s="832" t="s">
        <v>2434</v>
      </c>
      <c r="D2060" s="833" t="s">
        <v>5256</v>
      </c>
      <c r="E2060" s="834" t="s">
        <v>2456</v>
      </c>
      <c r="F2060" s="832" t="s">
        <v>2429</v>
      </c>
      <c r="G2060" s="832" t="s">
        <v>4574</v>
      </c>
      <c r="H2060" s="832" t="s">
        <v>596</v>
      </c>
      <c r="I2060" s="832" t="s">
        <v>4575</v>
      </c>
      <c r="J2060" s="832" t="s">
        <v>4576</v>
      </c>
      <c r="K2060" s="832" t="s">
        <v>4577</v>
      </c>
      <c r="L2060" s="835">
        <v>236.36</v>
      </c>
      <c r="M2060" s="835">
        <v>236.36</v>
      </c>
      <c r="N2060" s="832">
        <v>1</v>
      </c>
      <c r="O2060" s="836">
        <v>0.5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17</v>
      </c>
      <c r="B2061" s="832" t="s">
        <v>2428</v>
      </c>
      <c r="C2061" s="832" t="s">
        <v>2434</v>
      </c>
      <c r="D2061" s="833" t="s">
        <v>5256</v>
      </c>
      <c r="E2061" s="834" t="s">
        <v>2456</v>
      </c>
      <c r="F2061" s="832" t="s">
        <v>2429</v>
      </c>
      <c r="G2061" s="832" t="s">
        <v>3362</v>
      </c>
      <c r="H2061" s="832" t="s">
        <v>596</v>
      </c>
      <c r="I2061" s="832" t="s">
        <v>3363</v>
      </c>
      <c r="J2061" s="832" t="s">
        <v>3364</v>
      </c>
      <c r="K2061" s="832" t="s">
        <v>2954</v>
      </c>
      <c r="L2061" s="835">
        <v>1228</v>
      </c>
      <c r="M2061" s="835">
        <v>2456</v>
      </c>
      <c r="N2061" s="832">
        <v>2</v>
      </c>
      <c r="O2061" s="836">
        <v>0.5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17</v>
      </c>
      <c r="B2062" s="832" t="s">
        <v>2428</v>
      </c>
      <c r="C2062" s="832" t="s">
        <v>2434</v>
      </c>
      <c r="D2062" s="833" t="s">
        <v>5256</v>
      </c>
      <c r="E2062" s="834" t="s">
        <v>2456</v>
      </c>
      <c r="F2062" s="832" t="s">
        <v>2429</v>
      </c>
      <c r="G2062" s="832" t="s">
        <v>3362</v>
      </c>
      <c r="H2062" s="832" t="s">
        <v>596</v>
      </c>
      <c r="I2062" s="832" t="s">
        <v>3822</v>
      </c>
      <c r="J2062" s="832" t="s">
        <v>3364</v>
      </c>
      <c r="K2062" s="832" t="s">
        <v>3823</v>
      </c>
      <c r="L2062" s="835">
        <v>4298.01</v>
      </c>
      <c r="M2062" s="835">
        <v>51576.12000000001</v>
      </c>
      <c r="N2062" s="832">
        <v>12</v>
      </c>
      <c r="O2062" s="836">
        <v>8</v>
      </c>
      <c r="P2062" s="835">
        <v>38682.090000000011</v>
      </c>
      <c r="Q2062" s="837">
        <v>0.75000000000000011</v>
      </c>
      <c r="R2062" s="832">
        <v>9</v>
      </c>
      <c r="S2062" s="837">
        <v>0.75</v>
      </c>
      <c r="T2062" s="836">
        <v>6</v>
      </c>
      <c r="U2062" s="838">
        <v>0.75</v>
      </c>
    </row>
    <row r="2063" spans="1:21" ht="14.4" customHeight="1" x14ac:dyDescent="0.3">
      <c r="A2063" s="831">
        <v>17</v>
      </c>
      <c r="B2063" s="832" t="s">
        <v>2428</v>
      </c>
      <c r="C2063" s="832" t="s">
        <v>2434</v>
      </c>
      <c r="D2063" s="833" t="s">
        <v>5256</v>
      </c>
      <c r="E2063" s="834" t="s">
        <v>2456</v>
      </c>
      <c r="F2063" s="832" t="s">
        <v>2429</v>
      </c>
      <c r="G2063" s="832" t="s">
        <v>3362</v>
      </c>
      <c r="H2063" s="832" t="s">
        <v>596</v>
      </c>
      <c r="I2063" s="832" t="s">
        <v>4578</v>
      </c>
      <c r="J2063" s="832" t="s">
        <v>3364</v>
      </c>
      <c r="K2063" s="832" t="s">
        <v>4579</v>
      </c>
      <c r="L2063" s="835">
        <v>767.5</v>
      </c>
      <c r="M2063" s="835">
        <v>2302.5</v>
      </c>
      <c r="N2063" s="832">
        <v>3</v>
      </c>
      <c r="O2063" s="836">
        <v>1.5</v>
      </c>
      <c r="P2063" s="835">
        <v>2302.5</v>
      </c>
      <c r="Q2063" s="837">
        <v>1</v>
      </c>
      <c r="R2063" s="832">
        <v>3</v>
      </c>
      <c r="S2063" s="837">
        <v>1</v>
      </c>
      <c r="T2063" s="836">
        <v>1.5</v>
      </c>
      <c r="U2063" s="838">
        <v>1</v>
      </c>
    </row>
    <row r="2064" spans="1:21" ht="14.4" customHeight="1" x14ac:dyDescent="0.3">
      <c r="A2064" s="831">
        <v>17</v>
      </c>
      <c r="B2064" s="832" t="s">
        <v>2428</v>
      </c>
      <c r="C2064" s="832" t="s">
        <v>2434</v>
      </c>
      <c r="D2064" s="833" t="s">
        <v>5256</v>
      </c>
      <c r="E2064" s="834" t="s">
        <v>2456</v>
      </c>
      <c r="F2064" s="832" t="s">
        <v>2429</v>
      </c>
      <c r="G2064" s="832" t="s">
        <v>3362</v>
      </c>
      <c r="H2064" s="832" t="s">
        <v>596</v>
      </c>
      <c r="I2064" s="832" t="s">
        <v>4580</v>
      </c>
      <c r="J2064" s="832" t="s">
        <v>4581</v>
      </c>
      <c r="K2064" s="832" t="s">
        <v>4582</v>
      </c>
      <c r="L2064" s="835">
        <v>4298.01</v>
      </c>
      <c r="M2064" s="835">
        <v>4298.01</v>
      </c>
      <c r="N2064" s="832">
        <v>1</v>
      </c>
      <c r="O2064" s="836">
        <v>0.5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17</v>
      </c>
      <c r="B2065" s="832" t="s">
        <v>2428</v>
      </c>
      <c r="C2065" s="832" t="s">
        <v>2434</v>
      </c>
      <c r="D2065" s="833" t="s">
        <v>5256</v>
      </c>
      <c r="E2065" s="834" t="s">
        <v>2456</v>
      </c>
      <c r="F2065" s="832" t="s">
        <v>2429</v>
      </c>
      <c r="G2065" s="832" t="s">
        <v>4583</v>
      </c>
      <c r="H2065" s="832" t="s">
        <v>596</v>
      </c>
      <c r="I2065" s="832" t="s">
        <v>4584</v>
      </c>
      <c r="J2065" s="832" t="s">
        <v>4585</v>
      </c>
      <c r="K2065" s="832" t="s">
        <v>4586</v>
      </c>
      <c r="L2065" s="835">
        <v>571.64</v>
      </c>
      <c r="M2065" s="835">
        <v>1714.92</v>
      </c>
      <c r="N2065" s="832">
        <v>3</v>
      </c>
      <c r="O2065" s="836">
        <v>1</v>
      </c>
      <c r="P2065" s="835">
        <v>1714.92</v>
      </c>
      <c r="Q2065" s="837">
        <v>1</v>
      </c>
      <c r="R2065" s="832">
        <v>3</v>
      </c>
      <c r="S2065" s="837">
        <v>1</v>
      </c>
      <c r="T2065" s="836">
        <v>1</v>
      </c>
      <c r="U2065" s="838">
        <v>1</v>
      </c>
    </row>
    <row r="2066" spans="1:21" ht="14.4" customHeight="1" x14ac:dyDescent="0.3">
      <c r="A2066" s="831">
        <v>17</v>
      </c>
      <c r="B2066" s="832" t="s">
        <v>2428</v>
      </c>
      <c r="C2066" s="832" t="s">
        <v>2434</v>
      </c>
      <c r="D2066" s="833" t="s">
        <v>5256</v>
      </c>
      <c r="E2066" s="834" t="s">
        <v>2456</v>
      </c>
      <c r="F2066" s="832" t="s">
        <v>2429</v>
      </c>
      <c r="G2066" s="832" t="s">
        <v>4587</v>
      </c>
      <c r="H2066" s="832" t="s">
        <v>596</v>
      </c>
      <c r="I2066" s="832" t="s">
        <v>4588</v>
      </c>
      <c r="J2066" s="832" t="s">
        <v>4589</v>
      </c>
      <c r="K2066" s="832" t="s">
        <v>2499</v>
      </c>
      <c r="L2066" s="835">
        <v>688.56</v>
      </c>
      <c r="M2066" s="835">
        <v>688.56</v>
      </c>
      <c r="N2066" s="832">
        <v>1</v>
      </c>
      <c r="O2066" s="836">
        <v>1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17</v>
      </c>
      <c r="B2067" s="832" t="s">
        <v>2428</v>
      </c>
      <c r="C2067" s="832" t="s">
        <v>2434</v>
      </c>
      <c r="D2067" s="833" t="s">
        <v>5256</v>
      </c>
      <c r="E2067" s="834" t="s">
        <v>2456</v>
      </c>
      <c r="F2067" s="832" t="s">
        <v>2429</v>
      </c>
      <c r="G2067" s="832" t="s">
        <v>3675</v>
      </c>
      <c r="H2067" s="832" t="s">
        <v>649</v>
      </c>
      <c r="I2067" s="832" t="s">
        <v>3676</v>
      </c>
      <c r="J2067" s="832" t="s">
        <v>3677</v>
      </c>
      <c r="K2067" s="832" t="s">
        <v>3678</v>
      </c>
      <c r="L2067" s="835">
        <v>219.18</v>
      </c>
      <c r="M2067" s="835">
        <v>219.18</v>
      </c>
      <c r="N2067" s="832">
        <v>1</v>
      </c>
      <c r="O2067" s="836">
        <v>0.5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17</v>
      </c>
      <c r="B2068" s="832" t="s">
        <v>2428</v>
      </c>
      <c r="C2068" s="832" t="s">
        <v>2434</v>
      </c>
      <c r="D2068" s="833" t="s">
        <v>5256</v>
      </c>
      <c r="E2068" s="834" t="s">
        <v>2456</v>
      </c>
      <c r="F2068" s="832" t="s">
        <v>2429</v>
      </c>
      <c r="G2068" s="832" t="s">
        <v>2706</v>
      </c>
      <c r="H2068" s="832" t="s">
        <v>596</v>
      </c>
      <c r="I2068" s="832" t="s">
        <v>2707</v>
      </c>
      <c r="J2068" s="832" t="s">
        <v>670</v>
      </c>
      <c r="K2068" s="832" t="s">
        <v>2708</v>
      </c>
      <c r="L2068" s="835">
        <v>35.25</v>
      </c>
      <c r="M2068" s="835">
        <v>35.25</v>
      </c>
      <c r="N2068" s="832">
        <v>1</v>
      </c>
      <c r="O2068" s="836">
        <v>1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17</v>
      </c>
      <c r="B2069" s="832" t="s">
        <v>2428</v>
      </c>
      <c r="C2069" s="832" t="s">
        <v>2434</v>
      </c>
      <c r="D2069" s="833" t="s">
        <v>5256</v>
      </c>
      <c r="E2069" s="834" t="s">
        <v>2456</v>
      </c>
      <c r="F2069" s="832" t="s">
        <v>2429</v>
      </c>
      <c r="G2069" s="832" t="s">
        <v>2706</v>
      </c>
      <c r="H2069" s="832" t="s">
        <v>596</v>
      </c>
      <c r="I2069" s="832" t="s">
        <v>2709</v>
      </c>
      <c r="J2069" s="832" t="s">
        <v>670</v>
      </c>
      <c r="K2069" s="832" t="s">
        <v>2710</v>
      </c>
      <c r="L2069" s="835">
        <v>35.25</v>
      </c>
      <c r="M2069" s="835">
        <v>35.25</v>
      </c>
      <c r="N2069" s="832">
        <v>1</v>
      </c>
      <c r="O2069" s="836">
        <v>0.5</v>
      </c>
      <c r="P2069" s="835">
        <v>35.25</v>
      </c>
      <c r="Q2069" s="837">
        <v>1</v>
      </c>
      <c r="R2069" s="832">
        <v>1</v>
      </c>
      <c r="S2069" s="837">
        <v>1</v>
      </c>
      <c r="T2069" s="836">
        <v>0.5</v>
      </c>
      <c r="U2069" s="838">
        <v>1</v>
      </c>
    </row>
    <row r="2070" spans="1:21" ht="14.4" customHeight="1" x14ac:dyDescent="0.3">
      <c r="A2070" s="831">
        <v>17</v>
      </c>
      <c r="B2070" s="832" t="s">
        <v>2428</v>
      </c>
      <c r="C2070" s="832" t="s">
        <v>2434</v>
      </c>
      <c r="D2070" s="833" t="s">
        <v>5256</v>
      </c>
      <c r="E2070" s="834" t="s">
        <v>2456</v>
      </c>
      <c r="F2070" s="832" t="s">
        <v>2429</v>
      </c>
      <c r="G2070" s="832" t="s">
        <v>2706</v>
      </c>
      <c r="H2070" s="832" t="s">
        <v>596</v>
      </c>
      <c r="I2070" s="832" t="s">
        <v>2711</v>
      </c>
      <c r="J2070" s="832" t="s">
        <v>2712</v>
      </c>
      <c r="K2070" s="832" t="s">
        <v>2713</v>
      </c>
      <c r="L2070" s="835">
        <v>35.25</v>
      </c>
      <c r="M2070" s="835">
        <v>35.25</v>
      </c>
      <c r="N2070" s="832">
        <v>1</v>
      </c>
      <c r="O2070" s="836">
        <v>0.5</v>
      </c>
      <c r="P2070" s="835">
        <v>35.25</v>
      </c>
      <c r="Q2070" s="837">
        <v>1</v>
      </c>
      <c r="R2070" s="832">
        <v>1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17</v>
      </c>
      <c r="B2071" s="832" t="s">
        <v>2428</v>
      </c>
      <c r="C2071" s="832" t="s">
        <v>2434</v>
      </c>
      <c r="D2071" s="833" t="s">
        <v>5256</v>
      </c>
      <c r="E2071" s="834" t="s">
        <v>2456</v>
      </c>
      <c r="F2071" s="832" t="s">
        <v>2429</v>
      </c>
      <c r="G2071" s="832" t="s">
        <v>2717</v>
      </c>
      <c r="H2071" s="832" t="s">
        <v>596</v>
      </c>
      <c r="I2071" s="832" t="s">
        <v>4420</v>
      </c>
      <c r="J2071" s="832" t="s">
        <v>4200</v>
      </c>
      <c r="K2071" s="832" t="s">
        <v>3908</v>
      </c>
      <c r="L2071" s="835">
        <v>115.18</v>
      </c>
      <c r="M2071" s="835">
        <v>115.18</v>
      </c>
      <c r="N2071" s="832">
        <v>1</v>
      </c>
      <c r="O2071" s="836">
        <v>0.5</v>
      </c>
      <c r="P2071" s="835">
        <v>115.18</v>
      </c>
      <c r="Q2071" s="837">
        <v>1</v>
      </c>
      <c r="R2071" s="832">
        <v>1</v>
      </c>
      <c r="S2071" s="837">
        <v>1</v>
      </c>
      <c r="T2071" s="836">
        <v>0.5</v>
      </c>
      <c r="U2071" s="838">
        <v>1</v>
      </c>
    </row>
    <row r="2072" spans="1:21" ht="14.4" customHeight="1" x14ac:dyDescent="0.3">
      <c r="A2072" s="831">
        <v>17</v>
      </c>
      <c r="B2072" s="832" t="s">
        <v>2428</v>
      </c>
      <c r="C2072" s="832" t="s">
        <v>2434</v>
      </c>
      <c r="D2072" s="833" t="s">
        <v>5256</v>
      </c>
      <c r="E2072" s="834" t="s">
        <v>2456</v>
      </c>
      <c r="F2072" s="832" t="s">
        <v>2429</v>
      </c>
      <c r="G2072" s="832" t="s">
        <v>2717</v>
      </c>
      <c r="H2072" s="832" t="s">
        <v>596</v>
      </c>
      <c r="I2072" s="832" t="s">
        <v>2723</v>
      </c>
      <c r="J2072" s="832" t="s">
        <v>790</v>
      </c>
      <c r="K2072" s="832" t="s">
        <v>2724</v>
      </c>
      <c r="L2072" s="835">
        <v>103.67</v>
      </c>
      <c r="M2072" s="835">
        <v>103.67</v>
      </c>
      <c r="N2072" s="832">
        <v>1</v>
      </c>
      <c r="O2072" s="836">
        <v>0.5</v>
      </c>
      <c r="P2072" s="835">
        <v>103.67</v>
      </c>
      <c r="Q2072" s="837">
        <v>1</v>
      </c>
      <c r="R2072" s="832">
        <v>1</v>
      </c>
      <c r="S2072" s="837">
        <v>1</v>
      </c>
      <c r="T2072" s="836">
        <v>0.5</v>
      </c>
      <c r="U2072" s="838">
        <v>1</v>
      </c>
    </row>
    <row r="2073" spans="1:21" ht="14.4" customHeight="1" x14ac:dyDescent="0.3">
      <c r="A2073" s="831">
        <v>17</v>
      </c>
      <c r="B2073" s="832" t="s">
        <v>2428</v>
      </c>
      <c r="C2073" s="832" t="s">
        <v>2434</v>
      </c>
      <c r="D2073" s="833" t="s">
        <v>5256</v>
      </c>
      <c r="E2073" s="834" t="s">
        <v>2456</v>
      </c>
      <c r="F2073" s="832" t="s">
        <v>2429</v>
      </c>
      <c r="G2073" s="832" t="s">
        <v>2725</v>
      </c>
      <c r="H2073" s="832" t="s">
        <v>596</v>
      </c>
      <c r="I2073" s="832" t="s">
        <v>4000</v>
      </c>
      <c r="J2073" s="832" t="s">
        <v>4001</v>
      </c>
      <c r="K2073" s="832" t="s">
        <v>4002</v>
      </c>
      <c r="L2073" s="835">
        <v>56.45</v>
      </c>
      <c r="M2073" s="835">
        <v>56.45</v>
      </c>
      <c r="N2073" s="832">
        <v>1</v>
      </c>
      <c r="O2073" s="836">
        <v>0.5</v>
      </c>
      <c r="P2073" s="835">
        <v>56.45</v>
      </c>
      <c r="Q2073" s="837">
        <v>1</v>
      </c>
      <c r="R2073" s="832">
        <v>1</v>
      </c>
      <c r="S2073" s="837">
        <v>1</v>
      </c>
      <c r="T2073" s="836">
        <v>0.5</v>
      </c>
      <c r="U2073" s="838">
        <v>1</v>
      </c>
    </row>
    <row r="2074" spans="1:21" ht="14.4" customHeight="1" x14ac:dyDescent="0.3">
      <c r="A2074" s="831">
        <v>17</v>
      </c>
      <c r="B2074" s="832" t="s">
        <v>2428</v>
      </c>
      <c r="C2074" s="832" t="s">
        <v>2434</v>
      </c>
      <c r="D2074" s="833" t="s">
        <v>5256</v>
      </c>
      <c r="E2074" s="834" t="s">
        <v>2456</v>
      </c>
      <c r="F2074" s="832" t="s">
        <v>2429</v>
      </c>
      <c r="G2074" s="832" t="s">
        <v>2725</v>
      </c>
      <c r="H2074" s="832" t="s">
        <v>596</v>
      </c>
      <c r="I2074" s="832" t="s">
        <v>4590</v>
      </c>
      <c r="J2074" s="832" t="s">
        <v>4591</v>
      </c>
      <c r="K2074" s="832" t="s">
        <v>4430</v>
      </c>
      <c r="L2074" s="835">
        <v>115.18</v>
      </c>
      <c r="M2074" s="835">
        <v>115.18</v>
      </c>
      <c r="N2074" s="832">
        <v>1</v>
      </c>
      <c r="O2074" s="836">
        <v>0.5</v>
      </c>
      <c r="P2074" s="835">
        <v>115.18</v>
      </c>
      <c r="Q2074" s="837">
        <v>1</v>
      </c>
      <c r="R2074" s="832">
        <v>1</v>
      </c>
      <c r="S2074" s="837">
        <v>1</v>
      </c>
      <c r="T2074" s="836">
        <v>0.5</v>
      </c>
      <c r="U2074" s="838">
        <v>1</v>
      </c>
    </row>
    <row r="2075" spans="1:21" ht="14.4" customHeight="1" x14ac:dyDescent="0.3">
      <c r="A2075" s="831">
        <v>17</v>
      </c>
      <c r="B2075" s="832" t="s">
        <v>2428</v>
      </c>
      <c r="C2075" s="832" t="s">
        <v>2434</v>
      </c>
      <c r="D2075" s="833" t="s">
        <v>5256</v>
      </c>
      <c r="E2075" s="834" t="s">
        <v>2456</v>
      </c>
      <c r="F2075" s="832" t="s">
        <v>2429</v>
      </c>
      <c r="G2075" s="832" t="s">
        <v>3379</v>
      </c>
      <c r="H2075" s="832" t="s">
        <v>596</v>
      </c>
      <c r="I2075" s="832" t="s">
        <v>3380</v>
      </c>
      <c r="J2075" s="832" t="s">
        <v>3381</v>
      </c>
      <c r="K2075" s="832" t="s">
        <v>3382</v>
      </c>
      <c r="L2075" s="835">
        <v>609.66</v>
      </c>
      <c r="M2075" s="835">
        <v>1219.32</v>
      </c>
      <c r="N2075" s="832">
        <v>2</v>
      </c>
      <c r="O2075" s="836">
        <v>0.5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17</v>
      </c>
      <c r="B2076" s="832" t="s">
        <v>2428</v>
      </c>
      <c r="C2076" s="832" t="s">
        <v>2434</v>
      </c>
      <c r="D2076" s="833" t="s">
        <v>5256</v>
      </c>
      <c r="E2076" s="834" t="s">
        <v>2456</v>
      </c>
      <c r="F2076" s="832" t="s">
        <v>2429</v>
      </c>
      <c r="G2076" s="832" t="s">
        <v>3379</v>
      </c>
      <c r="H2076" s="832" t="s">
        <v>596</v>
      </c>
      <c r="I2076" s="832" t="s">
        <v>4592</v>
      </c>
      <c r="J2076" s="832" t="s">
        <v>3381</v>
      </c>
      <c r="K2076" s="832" t="s">
        <v>4593</v>
      </c>
      <c r="L2076" s="835">
        <v>330.1</v>
      </c>
      <c r="M2076" s="835">
        <v>330.1</v>
      </c>
      <c r="N2076" s="832">
        <v>1</v>
      </c>
      <c r="O2076" s="836">
        <v>0.5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17</v>
      </c>
      <c r="B2077" s="832" t="s">
        <v>2428</v>
      </c>
      <c r="C2077" s="832" t="s">
        <v>2434</v>
      </c>
      <c r="D2077" s="833" t="s">
        <v>5256</v>
      </c>
      <c r="E2077" s="834" t="s">
        <v>2456</v>
      </c>
      <c r="F2077" s="832" t="s">
        <v>2429</v>
      </c>
      <c r="G2077" s="832" t="s">
        <v>3252</v>
      </c>
      <c r="H2077" s="832" t="s">
        <v>649</v>
      </c>
      <c r="I2077" s="832" t="s">
        <v>1961</v>
      </c>
      <c r="J2077" s="832" t="s">
        <v>950</v>
      </c>
      <c r="K2077" s="832" t="s">
        <v>1945</v>
      </c>
      <c r="L2077" s="835">
        <v>47.7</v>
      </c>
      <c r="M2077" s="835">
        <v>47.7</v>
      </c>
      <c r="N2077" s="832">
        <v>1</v>
      </c>
      <c r="O2077" s="836">
        <v>1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17</v>
      </c>
      <c r="B2078" s="832" t="s">
        <v>2428</v>
      </c>
      <c r="C2078" s="832" t="s">
        <v>2434</v>
      </c>
      <c r="D2078" s="833" t="s">
        <v>5256</v>
      </c>
      <c r="E2078" s="834" t="s">
        <v>2456</v>
      </c>
      <c r="F2078" s="832" t="s">
        <v>2429</v>
      </c>
      <c r="G2078" s="832" t="s">
        <v>3253</v>
      </c>
      <c r="H2078" s="832" t="s">
        <v>596</v>
      </c>
      <c r="I2078" s="832" t="s">
        <v>3589</v>
      </c>
      <c r="J2078" s="832" t="s">
        <v>3255</v>
      </c>
      <c r="K2078" s="832" t="s">
        <v>3590</v>
      </c>
      <c r="L2078" s="835">
        <v>437.23</v>
      </c>
      <c r="M2078" s="835">
        <v>437.23</v>
      </c>
      <c r="N2078" s="832">
        <v>1</v>
      </c>
      <c r="O2078" s="836">
        <v>1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17</v>
      </c>
      <c r="B2079" s="832" t="s">
        <v>2428</v>
      </c>
      <c r="C2079" s="832" t="s">
        <v>2434</v>
      </c>
      <c r="D2079" s="833" t="s">
        <v>5256</v>
      </c>
      <c r="E2079" s="834" t="s">
        <v>2456</v>
      </c>
      <c r="F2079" s="832" t="s">
        <v>2429</v>
      </c>
      <c r="G2079" s="832" t="s">
        <v>2731</v>
      </c>
      <c r="H2079" s="832" t="s">
        <v>596</v>
      </c>
      <c r="I2079" s="832" t="s">
        <v>2734</v>
      </c>
      <c r="J2079" s="832" t="s">
        <v>1318</v>
      </c>
      <c r="K2079" s="832" t="s">
        <v>2735</v>
      </c>
      <c r="L2079" s="835">
        <v>52.61</v>
      </c>
      <c r="M2079" s="835">
        <v>52.61</v>
      </c>
      <c r="N2079" s="832">
        <v>1</v>
      </c>
      <c r="O2079" s="836">
        <v>0.5</v>
      </c>
      <c r="P2079" s="835">
        <v>52.61</v>
      </c>
      <c r="Q2079" s="837">
        <v>1</v>
      </c>
      <c r="R2079" s="832">
        <v>1</v>
      </c>
      <c r="S2079" s="837">
        <v>1</v>
      </c>
      <c r="T2079" s="836">
        <v>0.5</v>
      </c>
      <c r="U2079" s="838">
        <v>1</v>
      </c>
    </row>
    <row r="2080" spans="1:21" ht="14.4" customHeight="1" x14ac:dyDescent="0.3">
      <c r="A2080" s="831">
        <v>17</v>
      </c>
      <c r="B2080" s="832" t="s">
        <v>2428</v>
      </c>
      <c r="C2080" s="832" t="s">
        <v>2434</v>
      </c>
      <c r="D2080" s="833" t="s">
        <v>5256</v>
      </c>
      <c r="E2080" s="834" t="s">
        <v>2456</v>
      </c>
      <c r="F2080" s="832" t="s">
        <v>2429</v>
      </c>
      <c r="G2080" s="832" t="s">
        <v>2736</v>
      </c>
      <c r="H2080" s="832" t="s">
        <v>596</v>
      </c>
      <c r="I2080" s="832" t="s">
        <v>3259</v>
      </c>
      <c r="J2080" s="832" t="s">
        <v>2738</v>
      </c>
      <c r="K2080" s="832" t="s">
        <v>3260</v>
      </c>
      <c r="L2080" s="835">
        <v>1183.8900000000001</v>
      </c>
      <c r="M2080" s="835">
        <v>3551.67</v>
      </c>
      <c r="N2080" s="832">
        <v>3</v>
      </c>
      <c r="O2080" s="836">
        <v>0.5</v>
      </c>
      <c r="P2080" s="835">
        <v>3551.67</v>
      </c>
      <c r="Q2080" s="837">
        <v>1</v>
      </c>
      <c r="R2080" s="832">
        <v>3</v>
      </c>
      <c r="S2080" s="837">
        <v>1</v>
      </c>
      <c r="T2080" s="836">
        <v>0.5</v>
      </c>
      <c r="U2080" s="838">
        <v>1</v>
      </c>
    </row>
    <row r="2081" spans="1:21" ht="14.4" customHeight="1" x14ac:dyDescent="0.3">
      <c r="A2081" s="831">
        <v>17</v>
      </c>
      <c r="B2081" s="832" t="s">
        <v>2428</v>
      </c>
      <c r="C2081" s="832" t="s">
        <v>2434</v>
      </c>
      <c r="D2081" s="833" t="s">
        <v>5256</v>
      </c>
      <c r="E2081" s="834" t="s">
        <v>2456</v>
      </c>
      <c r="F2081" s="832" t="s">
        <v>2429</v>
      </c>
      <c r="G2081" s="832" t="s">
        <v>2736</v>
      </c>
      <c r="H2081" s="832" t="s">
        <v>649</v>
      </c>
      <c r="I2081" s="832" t="s">
        <v>4213</v>
      </c>
      <c r="J2081" s="832" t="s">
        <v>4214</v>
      </c>
      <c r="K2081" s="832" t="s">
        <v>3260</v>
      </c>
      <c r="L2081" s="835">
        <v>1183.8900000000001</v>
      </c>
      <c r="M2081" s="835">
        <v>2367.7800000000002</v>
      </c>
      <c r="N2081" s="832">
        <v>2</v>
      </c>
      <c r="O2081" s="836">
        <v>1</v>
      </c>
      <c r="P2081" s="835">
        <v>2367.7800000000002</v>
      </c>
      <c r="Q2081" s="837">
        <v>1</v>
      </c>
      <c r="R2081" s="832">
        <v>2</v>
      </c>
      <c r="S2081" s="837">
        <v>1</v>
      </c>
      <c r="T2081" s="836">
        <v>1</v>
      </c>
      <c r="U2081" s="838">
        <v>1</v>
      </c>
    </row>
    <row r="2082" spans="1:21" ht="14.4" customHeight="1" x14ac:dyDescent="0.3">
      <c r="A2082" s="831">
        <v>17</v>
      </c>
      <c r="B2082" s="832" t="s">
        <v>2428</v>
      </c>
      <c r="C2082" s="832" t="s">
        <v>2434</v>
      </c>
      <c r="D2082" s="833" t="s">
        <v>5256</v>
      </c>
      <c r="E2082" s="834" t="s">
        <v>2456</v>
      </c>
      <c r="F2082" s="832" t="s">
        <v>2429</v>
      </c>
      <c r="G2082" s="832" t="s">
        <v>2746</v>
      </c>
      <c r="H2082" s="832" t="s">
        <v>596</v>
      </c>
      <c r="I2082" s="832" t="s">
        <v>2747</v>
      </c>
      <c r="J2082" s="832" t="s">
        <v>2748</v>
      </c>
      <c r="K2082" s="832" t="s">
        <v>2209</v>
      </c>
      <c r="L2082" s="835">
        <v>169.29</v>
      </c>
      <c r="M2082" s="835">
        <v>507.87</v>
      </c>
      <c r="N2082" s="832">
        <v>3</v>
      </c>
      <c r="O2082" s="836">
        <v>0.5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17</v>
      </c>
      <c r="B2083" s="832" t="s">
        <v>2428</v>
      </c>
      <c r="C2083" s="832" t="s">
        <v>2434</v>
      </c>
      <c r="D2083" s="833" t="s">
        <v>5256</v>
      </c>
      <c r="E2083" s="834" t="s">
        <v>2456</v>
      </c>
      <c r="F2083" s="832" t="s">
        <v>2429</v>
      </c>
      <c r="G2083" s="832" t="s">
        <v>2746</v>
      </c>
      <c r="H2083" s="832" t="s">
        <v>596</v>
      </c>
      <c r="I2083" s="832" t="s">
        <v>2753</v>
      </c>
      <c r="J2083" s="832" t="s">
        <v>2748</v>
      </c>
      <c r="K2083" s="832" t="s">
        <v>2754</v>
      </c>
      <c r="L2083" s="835">
        <v>338.58</v>
      </c>
      <c r="M2083" s="835">
        <v>1015.74</v>
      </c>
      <c r="N2083" s="832">
        <v>3</v>
      </c>
      <c r="O2083" s="836">
        <v>0.5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17</v>
      </c>
      <c r="B2084" s="832" t="s">
        <v>2428</v>
      </c>
      <c r="C2084" s="832" t="s">
        <v>2434</v>
      </c>
      <c r="D2084" s="833" t="s">
        <v>5256</v>
      </c>
      <c r="E2084" s="834" t="s">
        <v>2456</v>
      </c>
      <c r="F2084" s="832" t="s">
        <v>2429</v>
      </c>
      <c r="G2084" s="832" t="s">
        <v>3079</v>
      </c>
      <c r="H2084" s="832" t="s">
        <v>596</v>
      </c>
      <c r="I2084" s="832" t="s">
        <v>3080</v>
      </c>
      <c r="J2084" s="832" t="s">
        <v>3081</v>
      </c>
      <c r="K2084" s="832" t="s">
        <v>2592</v>
      </c>
      <c r="L2084" s="835">
        <v>302.49</v>
      </c>
      <c r="M2084" s="835">
        <v>3024.9</v>
      </c>
      <c r="N2084" s="832">
        <v>10</v>
      </c>
      <c r="O2084" s="836">
        <v>9</v>
      </c>
      <c r="P2084" s="835">
        <v>1814.94</v>
      </c>
      <c r="Q2084" s="837">
        <v>0.6</v>
      </c>
      <c r="R2084" s="832">
        <v>6</v>
      </c>
      <c r="S2084" s="837">
        <v>0.6</v>
      </c>
      <c r="T2084" s="836">
        <v>6</v>
      </c>
      <c r="U2084" s="838">
        <v>0.66666666666666663</v>
      </c>
    </row>
    <row r="2085" spans="1:21" ht="14.4" customHeight="1" x14ac:dyDescent="0.3">
      <c r="A2085" s="831">
        <v>17</v>
      </c>
      <c r="B2085" s="832" t="s">
        <v>2428</v>
      </c>
      <c r="C2085" s="832" t="s">
        <v>2434</v>
      </c>
      <c r="D2085" s="833" t="s">
        <v>5256</v>
      </c>
      <c r="E2085" s="834" t="s">
        <v>2456</v>
      </c>
      <c r="F2085" s="832" t="s">
        <v>2429</v>
      </c>
      <c r="G2085" s="832" t="s">
        <v>2766</v>
      </c>
      <c r="H2085" s="832" t="s">
        <v>596</v>
      </c>
      <c r="I2085" s="832" t="s">
        <v>4594</v>
      </c>
      <c r="J2085" s="832" t="s">
        <v>4595</v>
      </c>
      <c r="K2085" s="832" t="s">
        <v>4596</v>
      </c>
      <c r="L2085" s="835">
        <v>51.68</v>
      </c>
      <c r="M2085" s="835">
        <v>51.68</v>
      </c>
      <c r="N2085" s="832">
        <v>1</v>
      </c>
      <c r="O2085" s="836">
        <v>0.5</v>
      </c>
      <c r="P2085" s="835">
        <v>51.68</v>
      </c>
      <c r="Q2085" s="837">
        <v>1</v>
      </c>
      <c r="R2085" s="832">
        <v>1</v>
      </c>
      <c r="S2085" s="837">
        <v>1</v>
      </c>
      <c r="T2085" s="836">
        <v>0.5</v>
      </c>
      <c r="U2085" s="838">
        <v>1</v>
      </c>
    </row>
    <row r="2086" spans="1:21" ht="14.4" customHeight="1" x14ac:dyDescent="0.3">
      <c r="A2086" s="831">
        <v>17</v>
      </c>
      <c r="B2086" s="832" t="s">
        <v>2428</v>
      </c>
      <c r="C2086" s="832" t="s">
        <v>2434</v>
      </c>
      <c r="D2086" s="833" t="s">
        <v>5256</v>
      </c>
      <c r="E2086" s="834" t="s">
        <v>2456</v>
      </c>
      <c r="F2086" s="832" t="s">
        <v>2429</v>
      </c>
      <c r="G2086" s="832" t="s">
        <v>3399</v>
      </c>
      <c r="H2086" s="832" t="s">
        <v>596</v>
      </c>
      <c r="I2086" s="832" t="s">
        <v>3400</v>
      </c>
      <c r="J2086" s="832" t="s">
        <v>3401</v>
      </c>
      <c r="K2086" s="832" t="s">
        <v>3143</v>
      </c>
      <c r="L2086" s="835">
        <v>1098.0999999999999</v>
      </c>
      <c r="M2086" s="835">
        <v>41727.800000000003</v>
      </c>
      <c r="N2086" s="832">
        <v>38</v>
      </c>
      <c r="O2086" s="836">
        <v>8.5</v>
      </c>
      <c r="P2086" s="835">
        <v>32943</v>
      </c>
      <c r="Q2086" s="837">
        <v>0.78947368421052622</v>
      </c>
      <c r="R2086" s="832">
        <v>30</v>
      </c>
      <c r="S2086" s="837">
        <v>0.78947368421052633</v>
      </c>
      <c r="T2086" s="836">
        <v>5.5</v>
      </c>
      <c r="U2086" s="838">
        <v>0.6470588235294118</v>
      </c>
    </row>
    <row r="2087" spans="1:21" ht="14.4" customHeight="1" x14ac:dyDescent="0.3">
      <c r="A2087" s="831">
        <v>17</v>
      </c>
      <c r="B2087" s="832" t="s">
        <v>2428</v>
      </c>
      <c r="C2087" s="832" t="s">
        <v>2434</v>
      </c>
      <c r="D2087" s="833" t="s">
        <v>5256</v>
      </c>
      <c r="E2087" s="834" t="s">
        <v>2456</v>
      </c>
      <c r="F2087" s="832" t="s">
        <v>2429</v>
      </c>
      <c r="G2087" s="832" t="s">
        <v>3405</v>
      </c>
      <c r="H2087" s="832" t="s">
        <v>596</v>
      </c>
      <c r="I2087" s="832" t="s">
        <v>3915</v>
      </c>
      <c r="J2087" s="832" t="s">
        <v>3407</v>
      </c>
      <c r="K2087" s="832" t="s">
        <v>3916</v>
      </c>
      <c r="L2087" s="835">
        <v>203.36</v>
      </c>
      <c r="M2087" s="835">
        <v>406.72</v>
      </c>
      <c r="N2087" s="832">
        <v>2</v>
      </c>
      <c r="O2087" s="836">
        <v>1</v>
      </c>
      <c r="P2087" s="835">
        <v>203.36</v>
      </c>
      <c r="Q2087" s="837">
        <v>0.5</v>
      </c>
      <c r="R2087" s="832">
        <v>1</v>
      </c>
      <c r="S2087" s="837">
        <v>0.5</v>
      </c>
      <c r="T2087" s="836">
        <v>0.5</v>
      </c>
      <c r="U2087" s="838">
        <v>0.5</v>
      </c>
    </row>
    <row r="2088" spans="1:21" ht="14.4" customHeight="1" x14ac:dyDescent="0.3">
      <c r="A2088" s="831">
        <v>17</v>
      </c>
      <c r="B2088" s="832" t="s">
        <v>2428</v>
      </c>
      <c r="C2088" s="832" t="s">
        <v>2434</v>
      </c>
      <c r="D2088" s="833" t="s">
        <v>5256</v>
      </c>
      <c r="E2088" s="834" t="s">
        <v>2456</v>
      </c>
      <c r="F2088" s="832" t="s">
        <v>2429</v>
      </c>
      <c r="G2088" s="832" t="s">
        <v>3405</v>
      </c>
      <c r="H2088" s="832" t="s">
        <v>596</v>
      </c>
      <c r="I2088" s="832" t="s">
        <v>3406</v>
      </c>
      <c r="J2088" s="832" t="s">
        <v>3407</v>
      </c>
      <c r="K2088" s="832" t="s">
        <v>3408</v>
      </c>
      <c r="L2088" s="835">
        <v>352.3</v>
      </c>
      <c r="M2088" s="835">
        <v>704.6</v>
      </c>
      <c r="N2088" s="832">
        <v>2</v>
      </c>
      <c r="O2088" s="836">
        <v>1</v>
      </c>
      <c r="P2088" s="835">
        <v>352.3</v>
      </c>
      <c r="Q2088" s="837">
        <v>0.5</v>
      </c>
      <c r="R2088" s="832">
        <v>1</v>
      </c>
      <c r="S2088" s="837">
        <v>0.5</v>
      </c>
      <c r="T2088" s="836">
        <v>0.5</v>
      </c>
      <c r="U2088" s="838">
        <v>0.5</v>
      </c>
    </row>
    <row r="2089" spans="1:21" ht="14.4" customHeight="1" x14ac:dyDescent="0.3">
      <c r="A2089" s="831">
        <v>17</v>
      </c>
      <c r="B2089" s="832" t="s">
        <v>2428</v>
      </c>
      <c r="C2089" s="832" t="s">
        <v>2434</v>
      </c>
      <c r="D2089" s="833" t="s">
        <v>5256</v>
      </c>
      <c r="E2089" s="834" t="s">
        <v>2456</v>
      </c>
      <c r="F2089" s="832" t="s">
        <v>2429</v>
      </c>
      <c r="G2089" s="832" t="s">
        <v>3405</v>
      </c>
      <c r="H2089" s="832" t="s">
        <v>596</v>
      </c>
      <c r="I2089" s="832" t="s">
        <v>3708</v>
      </c>
      <c r="J2089" s="832" t="s">
        <v>3407</v>
      </c>
      <c r="K2089" s="832" t="s">
        <v>3709</v>
      </c>
      <c r="L2089" s="835">
        <v>528.44000000000005</v>
      </c>
      <c r="M2089" s="835">
        <v>4755.9600000000009</v>
      </c>
      <c r="N2089" s="832">
        <v>9</v>
      </c>
      <c r="O2089" s="836">
        <v>3.5</v>
      </c>
      <c r="P2089" s="835">
        <v>1585.3200000000002</v>
      </c>
      <c r="Q2089" s="837">
        <v>0.33333333333333331</v>
      </c>
      <c r="R2089" s="832">
        <v>3</v>
      </c>
      <c r="S2089" s="837">
        <v>0.33333333333333331</v>
      </c>
      <c r="T2089" s="836">
        <v>1.5</v>
      </c>
      <c r="U2089" s="838">
        <v>0.42857142857142855</v>
      </c>
    </row>
    <row r="2090" spans="1:21" ht="14.4" customHeight="1" x14ac:dyDescent="0.3">
      <c r="A2090" s="831">
        <v>17</v>
      </c>
      <c r="B2090" s="832" t="s">
        <v>2428</v>
      </c>
      <c r="C2090" s="832" t="s">
        <v>2434</v>
      </c>
      <c r="D2090" s="833" t="s">
        <v>5256</v>
      </c>
      <c r="E2090" s="834" t="s">
        <v>2456</v>
      </c>
      <c r="F2090" s="832" t="s">
        <v>2429</v>
      </c>
      <c r="G2090" s="832" t="s">
        <v>3405</v>
      </c>
      <c r="H2090" s="832" t="s">
        <v>596</v>
      </c>
      <c r="I2090" s="832" t="s">
        <v>3409</v>
      </c>
      <c r="J2090" s="832" t="s">
        <v>3407</v>
      </c>
      <c r="K2090" s="832" t="s">
        <v>3410</v>
      </c>
      <c r="L2090" s="835">
        <v>704.59</v>
      </c>
      <c r="M2090" s="835">
        <v>23956.06</v>
      </c>
      <c r="N2090" s="832">
        <v>34</v>
      </c>
      <c r="O2090" s="836">
        <v>6</v>
      </c>
      <c r="P2090" s="835">
        <v>15500.980000000001</v>
      </c>
      <c r="Q2090" s="837">
        <v>0.6470588235294118</v>
      </c>
      <c r="R2090" s="832">
        <v>22</v>
      </c>
      <c r="S2090" s="837">
        <v>0.6470588235294118</v>
      </c>
      <c r="T2090" s="836">
        <v>3.5</v>
      </c>
      <c r="U2090" s="838">
        <v>0.58333333333333337</v>
      </c>
    </row>
    <row r="2091" spans="1:21" ht="14.4" customHeight="1" x14ac:dyDescent="0.3">
      <c r="A2091" s="831">
        <v>17</v>
      </c>
      <c r="B2091" s="832" t="s">
        <v>2428</v>
      </c>
      <c r="C2091" s="832" t="s">
        <v>2434</v>
      </c>
      <c r="D2091" s="833" t="s">
        <v>5256</v>
      </c>
      <c r="E2091" s="834" t="s">
        <v>2456</v>
      </c>
      <c r="F2091" s="832" t="s">
        <v>2429</v>
      </c>
      <c r="G2091" s="832" t="s">
        <v>3405</v>
      </c>
      <c r="H2091" s="832" t="s">
        <v>596</v>
      </c>
      <c r="I2091" s="832" t="s">
        <v>4597</v>
      </c>
      <c r="J2091" s="832" t="s">
        <v>3407</v>
      </c>
      <c r="K2091" s="832" t="s">
        <v>4598</v>
      </c>
      <c r="L2091" s="835">
        <v>792.67</v>
      </c>
      <c r="M2091" s="835">
        <v>3963.35</v>
      </c>
      <c r="N2091" s="832">
        <v>5</v>
      </c>
      <c r="O2091" s="836">
        <v>1.5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17</v>
      </c>
      <c r="B2092" s="832" t="s">
        <v>2428</v>
      </c>
      <c r="C2092" s="832" t="s">
        <v>2434</v>
      </c>
      <c r="D2092" s="833" t="s">
        <v>5256</v>
      </c>
      <c r="E2092" s="834" t="s">
        <v>2456</v>
      </c>
      <c r="F2092" s="832" t="s">
        <v>2429</v>
      </c>
      <c r="G2092" s="832" t="s">
        <v>3175</v>
      </c>
      <c r="H2092" s="832" t="s">
        <v>649</v>
      </c>
      <c r="I2092" s="832" t="s">
        <v>3420</v>
      </c>
      <c r="J2092" s="832" t="s">
        <v>965</v>
      </c>
      <c r="K2092" s="832" t="s">
        <v>3421</v>
      </c>
      <c r="L2092" s="835">
        <v>397.8</v>
      </c>
      <c r="M2092" s="835">
        <v>397.8</v>
      </c>
      <c r="N2092" s="832">
        <v>1</v>
      </c>
      <c r="O2092" s="836">
        <v>1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17</v>
      </c>
      <c r="B2093" s="832" t="s">
        <v>2428</v>
      </c>
      <c r="C2093" s="832" t="s">
        <v>2434</v>
      </c>
      <c r="D2093" s="833" t="s">
        <v>5256</v>
      </c>
      <c r="E2093" s="834" t="s">
        <v>2456</v>
      </c>
      <c r="F2093" s="832" t="s">
        <v>2429</v>
      </c>
      <c r="G2093" s="832" t="s">
        <v>3175</v>
      </c>
      <c r="H2093" s="832" t="s">
        <v>649</v>
      </c>
      <c r="I2093" s="832" t="s">
        <v>3424</v>
      </c>
      <c r="J2093" s="832" t="s">
        <v>965</v>
      </c>
      <c r="K2093" s="832" t="s">
        <v>3425</v>
      </c>
      <c r="L2093" s="835">
        <v>1591.14</v>
      </c>
      <c r="M2093" s="835">
        <v>27049.38</v>
      </c>
      <c r="N2093" s="832">
        <v>17</v>
      </c>
      <c r="O2093" s="836">
        <v>4</v>
      </c>
      <c r="P2093" s="835">
        <v>9546.84</v>
      </c>
      <c r="Q2093" s="837">
        <v>0.3529411764705882</v>
      </c>
      <c r="R2093" s="832">
        <v>6</v>
      </c>
      <c r="S2093" s="837">
        <v>0.35294117647058826</v>
      </c>
      <c r="T2093" s="836">
        <v>1.5</v>
      </c>
      <c r="U2093" s="838">
        <v>0.375</v>
      </c>
    </row>
    <row r="2094" spans="1:21" ht="14.4" customHeight="1" x14ac:dyDescent="0.3">
      <c r="A2094" s="831">
        <v>17</v>
      </c>
      <c r="B2094" s="832" t="s">
        <v>2428</v>
      </c>
      <c r="C2094" s="832" t="s">
        <v>2434</v>
      </c>
      <c r="D2094" s="833" t="s">
        <v>5256</v>
      </c>
      <c r="E2094" s="834" t="s">
        <v>2456</v>
      </c>
      <c r="F2094" s="832" t="s">
        <v>2429</v>
      </c>
      <c r="G2094" s="832" t="s">
        <v>3175</v>
      </c>
      <c r="H2094" s="832" t="s">
        <v>596</v>
      </c>
      <c r="I2094" s="832" t="s">
        <v>4599</v>
      </c>
      <c r="J2094" s="832" t="s">
        <v>3427</v>
      </c>
      <c r="K2094" s="832" t="s">
        <v>4600</v>
      </c>
      <c r="L2094" s="835">
        <v>397.8</v>
      </c>
      <c r="M2094" s="835">
        <v>397.8</v>
      </c>
      <c r="N2094" s="832">
        <v>1</v>
      </c>
      <c r="O2094" s="836">
        <v>1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17</v>
      </c>
      <c r="B2095" s="832" t="s">
        <v>2428</v>
      </c>
      <c r="C2095" s="832" t="s">
        <v>2434</v>
      </c>
      <c r="D2095" s="833" t="s">
        <v>5256</v>
      </c>
      <c r="E2095" s="834" t="s">
        <v>2456</v>
      </c>
      <c r="F2095" s="832" t="s">
        <v>2429</v>
      </c>
      <c r="G2095" s="832" t="s">
        <v>3175</v>
      </c>
      <c r="H2095" s="832" t="s">
        <v>596</v>
      </c>
      <c r="I2095" s="832" t="s">
        <v>4601</v>
      </c>
      <c r="J2095" s="832" t="s">
        <v>4227</v>
      </c>
      <c r="K2095" s="832" t="s">
        <v>3428</v>
      </c>
      <c r="L2095" s="835">
        <v>1547.08</v>
      </c>
      <c r="M2095" s="835">
        <v>3094.16</v>
      </c>
      <c r="N2095" s="832">
        <v>2</v>
      </c>
      <c r="O2095" s="836">
        <v>0.5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17</v>
      </c>
      <c r="B2096" s="832" t="s">
        <v>2428</v>
      </c>
      <c r="C2096" s="832" t="s">
        <v>2434</v>
      </c>
      <c r="D2096" s="833" t="s">
        <v>5256</v>
      </c>
      <c r="E2096" s="834" t="s">
        <v>2456</v>
      </c>
      <c r="F2096" s="832" t="s">
        <v>2429</v>
      </c>
      <c r="G2096" s="832" t="s">
        <v>2771</v>
      </c>
      <c r="H2096" s="832" t="s">
        <v>596</v>
      </c>
      <c r="I2096" s="832" t="s">
        <v>4602</v>
      </c>
      <c r="J2096" s="832" t="s">
        <v>1210</v>
      </c>
      <c r="K2096" s="832" t="s">
        <v>697</v>
      </c>
      <c r="L2096" s="835">
        <v>93.18</v>
      </c>
      <c r="M2096" s="835">
        <v>186.36</v>
      </c>
      <c r="N2096" s="832">
        <v>2</v>
      </c>
      <c r="O2096" s="836">
        <v>0.5</v>
      </c>
      <c r="P2096" s="835">
        <v>186.36</v>
      </c>
      <c r="Q2096" s="837">
        <v>1</v>
      </c>
      <c r="R2096" s="832">
        <v>2</v>
      </c>
      <c r="S2096" s="837">
        <v>1</v>
      </c>
      <c r="T2096" s="836">
        <v>0.5</v>
      </c>
      <c r="U2096" s="838">
        <v>1</v>
      </c>
    </row>
    <row r="2097" spans="1:21" ht="14.4" customHeight="1" x14ac:dyDescent="0.3">
      <c r="A2097" s="831">
        <v>17</v>
      </c>
      <c r="B2097" s="832" t="s">
        <v>2428</v>
      </c>
      <c r="C2097" s="832" t="s">
        <v>2434</v>
      </c>
      <c r="D2097" s="833" t="s">
        <v>5256</v>
      </c>
      <c r="E2097" s="834" t="s">
        <v>2456</v>
      </c>
      <c r="F2097" s="832" t="s">
        <v>2429</v>
      </c>
      <c r="G2097" s="832" t="s">
        <v>3431</v>
      </c>
      <c r="H2097" s="832" t="s">
        <v>596</v>
      </c>
      <c r="I2097" s="832" t="s">
        <v>4230</v>
      </c>
      <c r="J2097" s="832" t="s">
        <v>3433</v>
      </c>
      <c r="K2097" s="832" t="s">
        <v>4231</v>
      </c>
      <c r="L2097" s="835">
        <v>401.79</v>
      </c>
      <c r="M2097" s="835">
        <v>401.79</v>
      </c>
      <c r="N2097" s="832">
        <v>1</v>
      </c>
      <c r="O2097" s="836">
        <v>0.5</v>
      </c>
      <c r="P2097" s="835">
        <v>401.79</v>
      </c>
      <c r="Q2097" s="837">
        <v>1</v>
      </c>
      <c r="R2097" s="832">
        <v>1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17</v>
      </c>
      <c r="B2098" s="832" t="s">
        <v>2428</v>
      </c>
      <c r="C2098" s="832" t="s">
        <v>2434</v>
      </c>
      <c r="D2098" s="833" t="s">
        <v>5256</v>
      </c>
      <c r="E2098" s="834" t="s">
        <v>2456</v>
      </c>
      <c r="F2098" s="832" t="s">
        <v>2429</v>
      </c>
      <c r="G2098" s="832" t="s">
        <v>3431</v>
      </c>
      <c r="H2098" s="832" t="s">
        <v>596</v>
      </c>
      <c r="I2098" s="832" t="s">
        <v>4603</v>
      </c>
      <c r="J2098" s="832" t="s">
        <v>3433</v>
      </c>
      <c r="K2098" s="832" t="s">
        <v>4604</v>
      </c>
      <c r="L2098" s="835">
        <v>386.88</v>
      </c>
      <c r="M2098" s="835">
        <v>386.88</v>
      </c>
      <c r="N2098" s="832">
        <v>1</v>
      </c>
      <c r="O2098" s="836">
        <v>0.5</v>
      </c>
      <c r="P2098" s="835">
        <v>386.88</v>
      </c>
      <c r="Q2098" s="837">
        <v>1</v>
      </c>
      <c r="R2098" s="832">
        <v>1</v>
      </c>
      <c r="S2098" s="837">
        <v>1</v>
      </c>
      <c r="T2098" s="836">
        <v>0.5</v>
      </c>
      <c r="U2098" s="838">
        <v>1</v>
      </c>
    </row>
    <row r="2099" spans="1:21" ht="14.4" customHeight="1" x14ac:dyDescent="0.3">
      <c r="A2099" s="831">
        <v>17</v>
      </c>
      <c r="B2099" s="832" t="s">
        <v>2428</v>
      </c>
      <c r="C2099" s="832" t="s">
        <v>2434</v>
      </c>
      <c r="D2099" s="833" t="s">
        <v>5256</v>
      </c>
      <c r="E2099" s="834" t="s">
        <v>2456</v>
      </c>
      <c r="F2099" s="832" t="s">
        <v>2429</v>
      </c>
      <c r="G2099" s="832" t="s">
        <v>3431</v>
      </c>
      <c r="H2099" s="832" t="s">
        <v>596</v>
      </c>
      <c r="I2099" s="832" t="s">
        <v>4232</v>
      </c>
      <c r="J2099" s="832" t="s">
        <v>3433</v>
      </c>
      <c r="K2099" s="832" t="s">
        <v>4233</v>
      </c>
      <c r="L2099" s="835">
        <v>580.30999999999995</v>
      </c>
      <c r="M2099" s="835">
        <v>580.30999999999995</v>
      </c>
      <c r="N2099" s="832">
        <v>1</v>
      </c>
      <c r="O2099" s="836">
        <v>0.5</v>
      </c>
      <c r="P2099" s="835">
        <v>580.30999999999995</v>
      </c>
      <c r="Q2099" s="837">
        <v>1</v>
      </c>
      <c r="R2099" s="832">
        <v>1</v>
      </c>
      <c r="S2099" s="837">
        <v>1</v>
      </c>
      <c r="T2099" s="836">
        <v>0.5</v>
      </c>
      <c r="U2099" s="838">
        <v>1</v>
      </c>
    </row>
    <row r="2100" spans="1:21" ht="14.4" customHeight="1" x14ac:dyDescent="0.3">
      <c r="A2100" s="831">
        <v>17</v>
      </c>
      <c r="B2100" s="832" t="s">
        <v>2428</v>
      </c>
      <c r="C2100" s="832" t="s">
        <v>2434</v>
      </c>
      <c r="D2100" s="833" t="s">
        <v>5256</v>
      </c>
      <c r="E2100" s="834" t="s">
        <v>2456</v>
      </c>
      <c r="F2100" s="832" t="s">
        <v>2429</v>
      </c>
      <c r="G2100" s="832" t="s">
        <v>3431</v>
      </c>
      <c r="H2100" s="832" t="s">
        <v>596</v>
      </c>
      <c r="I2100" s="832" t="s">
        <v>3435</v>
      </c>
      <c r="J2100" s="832" t="s">
        <v>3433</v>
      </c>
      <c r="K2100" s="832" t="s">
        <v>3436</v>
      </c>
      <c r="L2100" s="835">
        <v>3095.02</v>
      </c>
      <c r="M2100" s="835">
        <v>64995.42</v>
      </c>
      <c r="N2100" s="832">
        <v>21</v>
      </c>
      <c r="O2100" s="836">
        <v>5</v>
      </c>
      <c r="P2100" s="835">
        <v>46425.3</v>
      </c>
      <c r="Q2100" s="837">
        <v>0.7142857142857143</v>
      </c>
      <c r="R2100" s="832">
        <v>15</v>
      </c>
      <c r="S2100" s="837">
        <v>0.7142857142857143</v>
      </c>
      <c r="T2100" s="836">
        <v>3</v>
      </c>
      <c r="U2100" s="838">
        <v>0.6</v>
      </c>
    </row>
    <row r="2101" spans="1:21" ht="14.4" customHeight="1" x14ac:dyDescent="0.3">
      <c r="A2101" s="831">
        <v>17</v>
      </c>
      <c r="B2101" s="832" t="s">
        <v>2428</v>
      </c>
      <c r="C2101" s="832" t="s">
        <v>2434</v>
      </c>
      <c r="D2101" s="833" t="s">
        <v>5256</v>
      </c>
      <c r="E2101" s="834" t="s">
        <v>2456</v>
      </c>
      <c r="F2101" s="832" t="s">
        <v>2429</v>
      </c>
      <c r="G2101" s="832" t="s">
        <v>3431</v>
      </c>
      <c r="H2101" s="832" t="s">
        <v>596</v>
      </c>
      <c r="I2101" s="832" t="s">
        <v>3917</v>
      </c>
      <c r="J2101" s="832" t="s">
        <v>3433</v>
      </c>
      <c r="K2101" s="832" t="s">
        <v>3918</v>
      </c>
      <c r="L2101" s="835">
        <v>1607.14</v>
      </c>
      <c r="M2101" s="835">
        <v>4821.42</v>
      </c>
      <c r="N2101" s="832">
        <v>3</v>
      </c>
      <c r="O2101" s="836">
        <v>0.5</v>
      </c>
      <c r="P2101" s="835">
        <v>4821.42</v>
      </c>
      <c r="Q2101" s="837">
        <v>1</v>
      </c>
      <c r="R2101" s="832">
        <v>3</v>
      </c>
      <c r="S2101" s="837">
        <v>1</v>
      </c>
      <c r="T2101" s="836">
        <v>0.5</v>
      </c>
      <c r="U2101" s="838">
        <v>1</v>
      </c>
    </row>
    <row r="2102" spans="1:21" ht="14.4" customHeight="1" x14ac:dyDescent="0.3">
      <c r="A2102" s="831">
        <v>17</v>
      </c>
      <c r="B2102" s="832" t="s">
        <v>2428</v>
      </c>
      <c r="C2102" s="832" t="s">
        <v>2434</v>
      </c>
      <c r="D2102" s="833" t="s">
        <v>5256</v>
      </c>
      <c r="E2102" s="834" t="s">
        <v>2456</v>
      </c>
      <c r="F2102" s="832" t="s">
        <v>2429</v>
      </c>
      <c r="G2102" s="832" t="s">
        <v>2776</v>
      </c>
      <c r="H2102" s="832" t="s">
        <v>649</v>
      </c>
      <c r="I2102" s="832" t="s">
        <v>2119</v>
      </c>
      <c r="J2102" s="832" t="s">
        <v>2120</v>
      </c>
      <c r="K2102" s="832" t="s">
        <v>2121</v>
      </c>
      <c r="L2102" s="835">
        <v>122.96</v>
      </c>
      <c r="M2102" s="835">
        <v>491.84</v>
      </c>
      <c r="N2102" s="832">
        <v>4</v>
      </c>
      <c r="O2102" s="836">
        <v>0.5</v>
      </c>
      <c r="P2102" s="835">
        <v>491.84</v>
      </c>
      <c r="Q2102" s="837">
        <v>1</v>
      </c>
      <c r="R2102" s="832">
        <v>4</v>
      </c>
      <c r="S2102" s="837">
        <v>1</v>
      </c>
      <c r="T2102" s="836">
        <v>0.5</v>
      </c>
      <c r="U2102" s="838">
        <v>1</v>
      </c>
    </row>
    <row r="2103" spans="1:21" ht="14.4" customHeight="1" x14ac:dyDescent="0.3">
      <c r="A2103" s="831">
        <v>17</v>
      </c>
      <c r="B2103" s="832" t="s">
        <v>2428</v>
      </c>
      <c r="C2103" s="832" t="s">
        <v>2434</v>
      </c>
      <c r="D2103" s="833" t="s">
        <v>5256</v>
      </c>
      <c r="E2103" s="834" t="s">
        <v>2456</v>
      </c>
      <c r="F2103" s="832" t="s">
        <v>2429</v>
      </c>
      <c r="G2103" s="832" t="s">
        <v>2776</v>
      </c>
      <c r="H2103" s="832" t="s">
        <v>596</v>
      </c>
      <c r="I2103" s="832" t="s">
        <v>4605</v>
      </c>
      <c r="J2103" s="832" t="s">
        <v>3920</v>
      </c>
      <c r="K2103" s="832" t="s">
        <v>4606</v>
      </c>
      <c r="L2103" s="835">
        <v>739.17</v>
      </c>
      <c r="M2103" s="835">
        <v>739.17</v>
      </c>
      <c r="N2103" s="832">
        <v>1</v>
      </c>
      <c r="O2103" s="836">
        <v>0.5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17</v>
      </c>
      <c r="B2104" s="832" t="s">
        <v>2428</v>
      </c>
      <c r="C2104" s="832" t="s">
        <v>2434</v>
      </c>
      <c r="D2104" s="833" t="s">
        <v>5256</v>
      </c>
      <c r="E2104" s="834" t="s">
        <v>2456</v>
      </c>
      <c r="F2104" s="832" t="s">
        <v>2429</v>
      </c>
      <c r="G2104" s="832" t="s">
        <v>3544</v>
      </c>
      <c r="H2104" s="832" t="s">
        <v>596</v>
      </c>
      <c r="I2104" s="832" t="s">
        <v>4607</v>
      </c>
      <c r="J2104" s="832" t="s">
        <v>4012</v>
      </c>
      <c r="K2104" s="832" t="s">
        <v>4608</v>
      </c>
      <c r="L2104" s="835">
        <v>0</v>
      </c>
      <c r="M2104" s="835">
        <v>0</v>
      </c>
      <c r="N2104" s="832">
        <v>1</v>
      </c>
      <c r="O2104" s="836">
        <v>0.5</v>
      </c>
      <c r="P2104" s="835"/>
      <c r="Q2104" s="837"/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17</v>
      </c>
      <c r="B2105" s="832" t="s">
        <v>2428</v>
      </c>
      <c r="C2105" s="832" t="s">
        <v>2434</v>
      </c>
      <c r="D2105" s="833" t="s">
        <v>5256</v>
      </c>
      <c r="E2105" s="834" t="s">
        <v>2456</v>
      </c>
      <c r="F2105" s="832" t="s">
        <v>2429</v>
      </c>
      <c r="G2105" s="832" t="s">
        <v>3544</v>
      </c>
      <c r="H2105" s="832" t="s">
        <v>596</v>
      </c>
      <c r="I2105" s="832" t="s">
        <v>4609</v>
      </c>
      <c r="J2105" s="832" t="s">
        <v>4610</v>
      </c>
      <c r="K2105" s="832" t="s">
        <v>4611</v>
      </c>
      <c r="L2105" s="835">
        <v>0</v>
      </c>
      <c r="M2105" s="835">
        <v>0</v>
      </c>
      <c r="N2105" s="832">
        <v>2</v>
      </c>
      <c r="O2105" s="836">
        <v>0.5</v>
      </c>
      <c r="P2105" s="835">
        <v>0</v>
      </c>
      <c r="Q2105" s="837"/>
      <c r="R2105" s="832">
        <v>2</v>
      </c>
      <c r="S2105" s="837">
        <v>1</v>
      </c>
      <c r="T2105" s="836">
        <v>0.5</v>
      </c>
      <c r="U2105" s="838">
        <v>1</v>
      </c>
    </row>
    <row r="2106" spans="1:21" ht="14.4" customHeight="1" x14ac:dyDescent="0.3">
      <c r="A2106" s="831">
        <v>17</v>
      </c>
      <c r="B2106" s="832" t="s">
        <v>2428</v>
      </c>
      <c r="C2106" s="832" t="s">
        <v>2434</v>
      </c>
      <c r="D2106" s="833" t="s">
        <v>5256</v>
      </c>
      <c r="E2106" s="834" t="s">
        <v>2456</v>
      </c>
      <c r="F2106" s="832" t="s">
        <v>2429</v>
      </c>
      <c r="G2106" s="832" t="s">
        <v>3717</v>
      </c>
      <c r="H2106" s="832" t="s">
        <v>596</v>
      </c>
      <c r="I2106" s="832" t="s">
        <v>4612</v>
      </c>
      <c r="J2106" s="832" t="s">
        <v>771</v>
      </c>
      <c r="K2106" s="832" t="s">
        <v>772</v>
      </c>
      <c r="L2106" s="835">
        <v>0</v>
      </c>
      <c r="M2106" s="835">
        <v>0</v>
      </c>
      <c r="N2106" s="832">
        <v>2</v>
      </c>
      <c r="O2106" s="836">
        <v>0.5</v>
      </c>
      <c r="P2106" s="835"/>
      <c r="Q2106" s="837"/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17</v>
      </c>
      <c r="B2107" s="832" t="s">
        <v>2428</v>
      </c>
      <c r="C2107" s="832" t="s">
        <v>2434</v>
      </c>
      <c r="D2107" s="833" t="s">
        <v>5256</v>
      </c>
      <c r="E2107" s="834" t="s">
        <v>2456</v>
      </c>
      <c r="F2107" s="832" t="s">
        <v>2429</v>
      </c>
      <c r="G2107" s="832" t="s">
        <v>3721</v>
      </c>
      <c r="H2107" s="832" t="s">
        <v>596</v>
      </c>
      <c r="I2107" s="832" t="s">
        <v>4613</v>
      </c>
      <c r="J2107" s="832" t="s">
        <v>4614</v>
      </c>
      <c r="K2107" s="832" t="s">
        <v>697</v>
      </c>
      <c r="L2107" s="835">
        <v>23.3</v>
      </c>
      <c r="M2107" s="835">
        <v>69.900000000000006</v>
      </c>
      <c r="N2107" s="832">
        <v>3</v>
      </c>
      <c r="O2107" s="836">
        <v>0.5</v>
      </c>
      <c r="P2107" s="835">
        <v>69.900000000000006</v>
      </c>
      <c r="Q2107" s="837">
        <v>1</v>
      </c>
      <c r="R2107" s="832">
        <v>3</v>
      </c>
      <c r="S2107" s="837">
        <v>1</v>
      </c>
      <c r="T2107" s="836">
        <v>0.5</v>
      </c>
      <c r="U2107" s="838">
        <v>1</v>
      </c>
    </row>
    <row r="2108" spans="1:21" ht="14.4" customHeight="1" x14ac:dyDescent="0.3">
      <c r="A2108" s="831">
        <v>17</v>
      </c>
      <c r="B2108" s="832" t="s">
        <v>2428</v>
      </c>
      <c r="C2108" s="832" t="s">
        <v>2434</v>
      </c>
      <c r="D2108" s="833" t="s">
        <v>5256</v>
      </c>
      <c r="E2108" s="834" t="s">
        <v>2456</v>
      </c>
      <c r="F2108" s="832" t="s">
        <v>2429</v>
      </c>
      <c r="G2108" s="832" t="s">
        <v>3721</v>
      </c>
      <c r="H2108" s="832" t="s">
        <v>596</v>
      </c>
      <c r="I2108" s="832" t="s">
        <v>4615</v>
      </c>
      <c r="J2108" s="832" t="s">
        <v>4614</v>
      </c>
      <c r="K2108" s="832" t="s">
        <v>2173</v>
      </c>
      <c r="L2108" s="835">
        <v>77.66</v>
      </c>
      <c r="M2108" s="835">
        <v>77.66</v>
      </c>
      <c r="N2108" s="832">
        <v>1</v>
      </c>
      <c r="O2108" s="836">
        <v>1</v>
      </c>
      <c r="P2108" s="835">
        <v>77.66</v>
      </c>
      <c r="Q2108" s="837">
        <v>1</v>
      </c>
      <c r="R2108" s="832">
        <v>1</v>
      </c>
      <c r="S2108" s="837">
        <v>1</v>
      </c>
      <c r="T2108" s="836">
        <v>1</v>
      </c>
      <c r="U2108" s="838">
        <v>1</v>
      </c>
    </row>
    <row r="2109" spans="1:21" ht="14.4" customHeight="1" x14ac:dyDescent="0.3">
      <c r="A2109" s="831">
        <v>17</v>
      </c>
      <c r="B2109" s="832" t="s">
        <v>2428</v>
      </c>
      <c r="C2109" s="832" t="s">
        <v>2434</v>
      </c>
      <c r="D2109" s="833" t="s">
        <v>5256</v>
      </c>
      <c r="E2109" s="834" t="s">
        <v>2456</v>
      </c>
      <c r="F2109" s="832" t="s">
        <v>2429</v>
      </c>
      <c r="G2109" s="832" t="s">
        <v>2832</v>
      </c>
      <c r="H2109" s="832" t="s">
        <v>596</v>
      </c>
      <c r="I2109" s="832" t="s">
        <v>2833</v>
      </c>
      <c r="J2109" s="832" t="s">
        <v>1002</v>
      </c>
      <c r="K2109" s="832" t="s">
        <v>2053</v>
      </c>
      <c r="L2109" s="835">
        <v>122.73</v>
      </c>
      <c r="M2109" s="835">
        <v>368.19</v>
      </c>
      <c r="N2109" s="832">
        <v>3</v>
      </c>
      <c r="O2109" s="836">
        <v>1</v>
      </c>
      <c r="P2109" s="835">
        <v>368.19</v>
      </c>
      <c r="Q2109" s="837">
        <v>1</v>
      </c>
      <c r="R2109" s="832">
        <v>3</v>
      </c>
      <c r="S2109" s="837">
        <v>1</v>
      </c>
      <c r="T2109" s="836">
        <v>1</v>
      </c>
      <c r="U2109" s="838">
        <v>1</v>
      </c>
    </row>
    <row r="2110" spans="1:21" ht="14.4" customHeight="1" x14ac:dyDescent="0.3">
      <c r="A2110" s="831">
        <v>17</v>
      </c>
      <c r="B2110" s="832" t="s">
        <v>2428</v>
      </c>
      <c r="C2110" s="832" t="s">
        <v>2434</v>
      </c>
      <c r="D2110" s="833" t="s">
        <v>5256</v>
      </c>
      <c r="E2110" s="834" t="s">
        <v>2456</v>
      </c>
      <c r="F2110" s="832" t="s">
        <v>2429</v>
      </c>
      <c r="G2110" s="832" t="s">
        <v>2834</v>
      </c>
      <c r="H2110" s="832" t="s">
        <v>596</v>
      </c>
      <c r="I2110" s="832" t="s">
        <v>3300</v>
      </c>
      <c r="J2110" s="832" t="s">
        <v>3299</v>
      </c>
      <c r="K2110" s="832" t="s">
        <v>2552</v>
      </c>
      <c r="L2110" s="835">
        <v>156.61000000000001</v>
      </c>
      <c r="M2110" s="835">
        <v>156.61000000000001</v>
      </c>
      <c r="N2110" s="832">
        <v>1</v>
      </c>
      <c r="O2110" s="836">
        <v>1</v>
      </c>
      <c r="P2110" s="835">
        <v>156.61000000000001</v>
      </c>
      <c r="Q2110" s="837">
        <v>1</v>
      </c>
      <c r="R2110" s="832">
        <v>1</v>
      </c>
      <c r="S2110" s="837">
        <v>1</v>
      </c>
      <c r="T2110" s="836">
        <v>1</v>
      </c>
      <c r="U2110" s="838">
        <v>1</v>
      </c>
    </row>
    <row r="2111" spans="1:21" ht="14.4" customHeight="1" x14ac:dyDescent="0.3">
      <c r="A2111" s="831">
        <v>17</v>
      </c>
      <c r="B2111" s="832" t="s">
        <v>2428</v>
      </c>
      <c r="C2111" s="832" t="s">
        <v>2434</v>
      </c>
      <c r="D2111" s="833" t="s">
        <v>5256</v>
      </c>
      <c r="E2111" s="834" t="s">
        <v>2456</v>
      </c>
      <c r="F2111" s="832" t="s">
        <v>2429</v>
      </c>
      <c r="G2111" s="832" t="s">
        <v>2841</v>
      </c>
      <c r="H2111" s="832" t="s">
        <v>596</v>
      </c>
      <c r="I2111" s="832" t="s">
        <v>2844</v>
      </c>
      <c r="J2111" s="832" t="s">
        <v>1594</v>
      </c>
      <c r="K2111" s="832" t="s">
        <v>2845</v>
      </c>
      <c r="L2111" s="835">
        <v>65.989999999999995</v>
      </c>
      <c r="M2111" s="835">
        <v>395.93999999999994</v>
      </c>
      <c r="N2111" s="832">
        <v>6</v>
      </c>
      <c r="O2111" s="836">
        <v>1</v>
      </c>
      <c r="P2111" s="835">
        <v>197.96999999999997</v>
      </c>
      <c r="Q2111" s="837">
        <v>0.5</v>
      </c>
      <c r="R2111" s="832">
        <v>3</v>
      </c>
      <c r="S2111" s="837">
        <v>0.5</v>
      </c>
      <c r="T2111" s="836">
        <v>0.5</v>
      </c>
      <c r="U2111" s="838">
        <v>0.5</v>
      </c>
    </row>
    <row r="2112" spans="1:21" ht="14.4" customHeight="1" x14ac:dyDescent="0.3">
      <c r="A2112" s="831">
        <v>17</v>
      </c>
      <c r="B2112" s="832" t="s">
        <v>2428</v>
      </c>
      <c r="C2112" s="832" t="s">
        <v>2434</v>
      </c>
      <c r="D2112" s="833" t="s">
        <v>5256</v>
      </c>
      <c r="E2112" s="834" t="s">
        <v>2456</v>
      </c>
      <c r="F2112" s="832" t="s">
        <v>2429</v>
      </c>
      <c r="G2112" s="832" t="s">
        <v>2841</v>
      </c>
      <c r="H2112" s="832" t="s">
        <v>596</v>
      </c>
      <c r="I2112" s="832" t="s">
        <v>4616</v>
      </c>
      <c r="J2112" s="832" t="s">
        <v>3922</v>
      </c>
      <c r="K2112" s="832" t="s">
        <v>4617</v>
      </c>
      <c r="L2112" s="835">
        <v>61.59</v>
      </c>
      <c r="M2112" s="835">
        <v>184.77</v>
      </c>
      <c r="N2112" s="832">
        <v>3</v>
      </c>
      <c r="O2112" s="836">
        <v>0.5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17</v>
      </c>
      <c r="B2113" s="832" t="s">
        <v>2428</v>
      </c>
      <c r="C2113" s="832" t="s">
        <v>2434</v>
      </c>
      <c r="D2113" s="833" t="s">
        <v>5256</v>
      </c>
      <c r="E2113" s="834" t="s">
        <v>2456</v>
      </c>
      <c r="F2113" s="832" t="s">
        <v>2429</v>
      </c>
      <c r="G2113" s="832" t="s">
        <v>3101</v>
      </c>
      <c r="H2113" s="832" t="s">
        <v>596</v>
      </c>
      <c r="I2113" s="832" t="s">
        <v>3102</v>
      </c>
      <c r="J2113" s="832" t="s">
        <v>689</v>
      </c>
      <c r="K2113" s="832" t="s">
        <v>3103</v>
      </c>
      <c r="L2113" s="835">
        <v>311.02</v>
      </c>
      <c r="M2113" s="835">
        <v>311.02</v>
      </c>
      <c r="N2113" s="832">
        <v>1</v>
      </c>
      <c r="O2113" s="836">
        <v>0.5</v>
      </c>
      <c r="P2113" s="835">
        <v>311.02</v>
      </c>
      <c r="Q2113" s="837">
        <v>1</v>
      </c>
      <c r="R2113" s="832">
        <v>1</v>
      </c>
      <c r="S2113" s="837">
        <v>1</v>
      </c>
      <c r="T2113" s="836">
        <v>0.5</v>
      </c>
      <c r="U2113" s="838">
        <v>1</v>
      </c>
    </row>
    <row r="2114" spans="1:21" ht="14.4" customHeight="1" x14ac:dyDescent="0.3">
      <c r="A2114" s="831">
        <v>17</v>
      </c>
      <c r="B2114" s="832" t="s">
        <v>2428</v>
      </c>
      <c r="C2114" s="832" t="s">
        <v>2434</v>
      </c>
      <c r="D2114" s="833" t="s">
        <v>5256</v>
      </c>
      <c r="E2114" s="834" t="s">
        <v>2456</v>
      </c>
      <c r="F2114" s="832" t="s">
        <v>2429</v>
      </c>
      <c r="G2114" s="832" t="s">
        <v>2846</v>
      </c>
      <c r="H2114" s="832" t="s">
        <v>649</v>
      </c>
      <c r="I2114" s="832" t="s">
        <v>2856</v>
      </c>
      <c r="J2114" s="832" t="s">
        <v>2854</v>
      </c>
      <c r="K2114" s="832" t="s">
        <v>2857</v>
      </c>
      <c r="L2114" s="835">
        <v>400.17</v>
      </c>
      <c r="M2114" s="835">
        <v>400.17</v>
      </c>
      <c r="N2114" s="832">
        <v>1</v>
      </c>
      <c r="O2114" s="836">
        <v>0.5</v>
      </c>
      <c r="P2114" s="835">
        <v>400.17</v>
      </c>
      <c r="Q2114" s="837">
        <v>1</v>
      </c>
      <c r="R2114" s="832">
        <v>1</v>
      </c>
      <c r="S2114" s="837">
        <v>1</v>
      </c>
      <c r="T2114" s="836">
        <v>0.5</v>
      </c>
      <c r="U2114" s="838">
        <v>1</v>
      </c>
    </row>
    <row r="2115" spans="1:21" ht="14.4" customHeight="1" x14ac:dyDescent="0.3">
      <c r="A2115" s="831">
        <v>17</v>
      </c>
      <c r="B2115" s="832" t="s">
        <v>2428</v>
      </c>
      <c r="C2115" s="832" t="s">
        <v>2434</v>
      </c>
      <c r="D2115" s="833" t="s">
        <v>5256</v>
      </c>
      <c r="E2115" s="834" t="s">
        <v>2456</v>
      </c>
      <c r="F2115" s="832" t="s">
        <v>2429</v>
      </c>
      <c r="G2115" s="832" t="s">
        <v>2866</v>
      </c>
      <c r="H2115" s="832" t="s">
        <v>649</v>
      </c>
      <c r="I2115" s="832" t="s">
        <v>3448</v>
      </c>
      <c r="J2115" s="832" t="s">
        <v>3449</v>
      </c>
      <c r="K2115" s="832" t="s">
        <v>2283</v>
      </c>
      <c r="L2115" s="835">
        <v>0</v>
      </c>
      <c r="M2115" s="835">
        <v>0</v>
      </c>
      <c r="N2115" s="832">
        <v>1</v>
      </c>
      <c r="O2115" s="836">
        <v>0.5</v>
      </c>
      <c r="P2115" s="835"/>
      <c r="Q2115" s="837"/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17</v>
      </c>
      <c r="B2116" s="832" t="s">
        <v>2428</v>
      </c>
      <c r="C2116" s="832" t="s">
        <v>2434</v>
      </c>
      <c r="D2116" s="833" t="s">
        <v>5256</v>
      </c>
      <c r="E2116" s="834" t="s">
        <v>2456</v>
      </c>
      <c r="F2116" s="832" t="s">
        <v>2429</v>
      </c>
      <c r="G2116" s="832" t="s">
        <v>2871</v>
      </c>
      <c r="H2116" s="832" t="s">
        <v>649</v>
      </c>
      <c r="I2116" s="832" t="s">
        <v>2872</v>
      </c>
      <c r="J2116" s="832" t="s">
        <v>1051</v>
      </c>
      <c r="K2116" s="832" t="s">
        <v>2873</v>
      </c>
      <c r="L2116" s="835">
        <v>0</v>
      </c>
      <c r="M2116" s="835">
        <v>0</v>
      </c>
      <c r="N2116" s="832">
        <v>1</v>
      </c>
      <c r="O2116" s="836">
        <v>0.5</v>
      </c>
      <c r="P2116" s="835">
        <v>0</v>
      </c>
      <c r="Q2116" s="837"/>
      <c r="R2116" s="832">
        <v>1</v>
      </c>
      <c r="S2116" s="837">
        <v>1</v>
      </c>
      <c r="T2116" s="836">
        <v>0.5</v>
      </c>
      <c r="U2116" s="838">
        <v>1</v>
      </c>
    </row>
    <row r="2117" spans="1:21" ht="14.4" customHeight="1" x14ac:dyDescent="0.3">
      <c r="A2117" s="831">
        <v>17</v>
      </c>
      <c r="B2117" s="832" t="s">
        <v>2428</v>
      </c>
      <c r="C2117" s="832" t="s">
        <v>2434</v>
      </c>
      <c r="D2117" s="833" t="s">
        <v>5256</v>
      </c>
      <c r="E2117" s="834" t="s">
        <v>2456</v>
      </c>
      <c r="F2117" s="832" t="s">
        <v>2429</v>
      </c>
      <c r="G2117" s="832" t="s">
        <v>2871</v>
      </c>
      <c r="H2117" s="832" t="s">
        <v>649</v>
      </c>
      <c r="I2117" s="832" t="s">
        <v>2116</v>
      </c>
      <c r="J2117" s="832" t="s">
        <v>1051</v>
      </c>
      <c r="K2117" s="832" t="s">
        <v>2117</v>
      </c>
      <c r="L2117" s="835">
        <v>0</v>
      </c>
      <c r="M2117" s="835">
        <v>0</v>
      </c>
      <c r="N2117" s="832">
        <v>7</v>
      </c>
      <c r="O2117" s="836">
        <v>4</v>
      </c>
      <c r="P2117" s="835">
        <v>0</v>
      </c>
      <c r="Q2117" s="837"/>
      <c r="R2117" s="832">
        <v>4</v>
      </c>
      <c r="S2117" s="837">
        <v>0.5714285714285714</v>
      </c>
      <c r="T2117" s="836">
        <v>2.5</v>
      </c>
      <c r="U2117" s="838">
        <v>0.625</v>
      </c>
    </row>
    <row r="2118" spans="1:21" ht="14.4" customHeight="1" x14ac:dyDescent="0.3">
      <c r="A2118" s="831">
        <v>17</v>
      </c>
      <c r="B2118" s="832" t="s">
        <v>2428</v>
      </c>
      <c r="C2118" s="832" t="s">
        <v>2434</v>
      </c>
      <c r="D2118" s="833" t="s">
        <v>5256</v>
      </c>
      <c r="E2118" s="834" t="s">
        <v>2456</v>
      </c>
      <c r="F2118" s="832" t="s">
        <v>2429</v>
      </c>
      <c r="G2118" s="832" t="s">
        <v>2871</v>
      </c>
      <c r="H2118" s="832" t="s">
        <v>596</v>
      </c>
      <c r="I2118" s="832" t="s">
        <v>4251</v>
      </c>
      <c r="J2118" s="832" t="s">
        <v>3742</v>
      </c>
      <c r="K2118" s="832" t="s">
        <v>2225</v>
      </c>
      <c r="L2118" s="835">
        <v>0</v>
      </c>
      <c r="M2118" s="835">
        <v>0</v>
      </c>
      <c r="N2118" s="832">
        <v>2</v>
      </c>
      <c r="O2118" s="836">
        <v>1</v>
      </c>
      <c r="P2118" s="835"/>
      <c r="Q2118" s="837"/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17</v>
      </c>
      <c r="B2119" s="832" t="s">
        <v>2428</v>
      </c>
      <c r="C2119" s="832" t="s">
        <v>2434</v>
      </c>
      <c r="D2119" s="833" t="s">
        <v>5256</v>
      </c>
      <c r="E2119" s="834" t="s">
        <v>2456</v>
      </c>
      <c r="F2119" s="832" t="s">
        <v>2429</v>
      </c>
      <c r="G2119" s="832" t="s">
        <v>2896</v>
      </c>
      <c r="H2119" s="832" t="s">
        <v>596</v>
      </c>
      <c r="I2119" s="832" t="s">
        <v>2897</v>
      </c>
      <c r="J2119" s="832" t="s">
        <v>2898</v>
      </c>
      <c r="K2119" s="832" t="s">
        <v>2899</v>
      </c>
      <c r="L2119" s="835">
        <v>275.77999999999997</v>
      </c>
      <c r="M2119" s="835">
        <v>551.55999999999995</v>
      </c>
      <c r="N2119" s="832">
        <v>2</v>
      </c>
      <c r="O2119" s="836">
        <v>0.5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17</v>
      </c>
      <c r="B2120" s="832" t="s">
        <v>2428</v>
      </c>
      <c r="C2120" s="832" t="s">
        <v>2434</v>
      </c>
      <c r="D2120" s="833" t="s">
        <v>5256</v>
      </c>
      <c r="E2120" s="834" t="s">
        <v>2456</v>
      </c>
      <c r="F2120" s="832" t="s">
        <v>2429</v>
      </c>
      <c r="G2120" s="832" t="s">
        <v>2896</v>
      </c>
      <c r="H2120" s="832" t="s">
        <v>596</v>
      </c>
      <c r="I2120" s="832" t="s">
        <v>2897</v>
      </c>
      <c r="J2120" s="832" t="s">
        <v>2898</v>
      </c>
      <c r="K2120" s="832" t="s">
        <v>2899</v>
      </c>
      <c r="L2120" s="835">
        <v>109.84</v>
      </c>
      <c r="M2120" s="835">
        <v>439.36</v>
      </c>
      <c r="N2120" s="832">
        <v>4</v>
      </c>
      <c r="O2120" s="836">
        <v>0.5</v>
      </c>
      <c r="P2120" s="835">
        <v>439.36</v>
      </c>
      <c r="Q2120" s="837">
        <v>1</v>
      </c>
      <c r="R2120" s="832">
        <v>4</v>
      </c>
      <c r="S2120" s="837">
        <v>1</v>
      </c>
      <c r="T2120" s="836">
        <v>0.5</v>
      </c>
      <c r="U2120" s="838">
        <v>1</v>
      </c>
    </row>
    <row r="2121" spans="1:21" ht="14.4" customHeight="1" x14ac:dyDescent="0.3">
      <c r="A2121" s="831">
        <v>17</v>
      </c>
      <c r="B2121" s="832" t="s">
        <v>2428</v>
      </c>
      <c r="C2121" s="832" t="s">
        <v>2434</v>
      </c>
      <c r="D2121" s="833" t="s">
        <v>5256</v>
      </c>
      <c r="E2121" s="834" t="s">
        <v>2456</v>
      </c>
      <c r="F2121" s="832" t="s">
        <v>2429</v>
      </c>
      <c r="G2121" s="832" t="s">
        <v>2896</v>
      </c>
      <c r="H2121" s="832" t="s">
        <v>596</v>
      </c>
      <c r="I2121" s="832" t="s">
        <v>2900</v>
      </c>
      <c r="J2121" s="832" t="s">
        <v>2898</v>
      </c>
      <c r="K2121" s="832" t="s">
        <v>2901</v>
      </c>
      <c r="L2121" s="835">
        <v>1049.3399999999999</v>
      </c>
      <c r="M2121" s="835">
        <v>1049.3399999999999</v>
      </c>
      <c r="N2121" s="832">
        <v>1</v>
      </c>
      <c r="O2121" s="836">
        <v>0.5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17</v>
      </c>
      <c r="B2122" s="832" t="s">
        <v>2428</v>
      </c>
      <c r="C2122" s="832" t="s">
        <v>2434</v>
      </c>
      <c r="D2122" s="833" t="s">
        <v>5256</v>
      </c>
      <c r="E2122" s="834" t="s">
        <v>2456</v>
      </c>
      <c r="F2122" s="832" t="s">
        <v>2429</v>
      </c>
      <c r="G2122" s="832" t="s">
        <v>3450</v>
      </c>
      <c r="H2122" s="832" t="s">
        <v>596</v>
      </c>
      <c r="I2122" s="832" t="s">
        <v>3451</v>
      </c>
      <c r="J2122" s="832" t="s">
        <v>3452</v>
      </c>
      <c r="K2122" s="832" t="s">
        <v>3453</v>
      </c>
      <c r="L2122" s="835">
        <v>3903.32</v>
      </c>
      <c r="M2122" s="835">
        <v>23419.920000000002</v>
      </c>
      <c r="N2122" s="832">
        <v>6</v>
      </c>
      <c r="O2122" s="836">
        <v>0.5</v>
      </c>
      <c r="P2122" s="835">
        <v>23419.920000000002</v>
      </c>
      <c r="Q2122" s="837">
        <v>1</v>
      </c>
      <c r="R2122" s="832">
        <v>6</v>
      </c>
      <c r="S2122" s="837">
        <v>1</v>
      </c>
      <c r="T2122" s="836">
        <v>0.5</v>
      </c>
      <c r="U2122" s="838">
        <v>1</v>
      </c>
    </row>
    <row r="2123" spans="1:21" ht="14.4" customHeight="1" x14ac:dyDescent="0.3">
      <c r="A2123" s="831">
        <v>17</v>
      </c>
      <c r="B2123" s="832" t="s">
        <v>2428</v>
      </c>
      <c r="C2123" s="832" t="s">
        <v>2434</v>
      </c>
      <c r="D2123" s="833" t="s">
        <v>5256</v>
      </c>
      <c r="E2123" s="834" t="s">
        <v>2456</v>
      </c>
      <c r="F2123" s="832" t="s">
        <v>2429</v>
      </c>
      <c r="G2123" s="832" t="s">
        <v>2906</v>
      </c>
      <c r="H2123" s="832" t="s">
        <v>596</v>
      </c>
      <c r="I2123" s="832" t="s">
        <v>3124</v>
      </c>
      <c r="J2123" s="832" t="s">
        <v>3122</v>
      </c>
      <c r="K2123" s="832" t="s">
        <v>3125</v>
      </c>
      <c r="L2123" s="835">
        <v>50.32</v>
      </c>
      <c r="M2123" s="835">
        <v>50.32</v>
      </c>
      <c r="N2123" s="832">
        <v>1</v>
      </c>
      <c r="O2123" s="836">
        <v>0.5</v>
      </c>
      <c r="P2123" s="835">
        <v>50.32</v>
      </c>
      <c r="Q2123" s="837">
        <v>1</v>
      </c>
      <c r="R2123" s="832">
        <v>1</v>
      </c>
      <c r="S2123" s="837">
        <v>1</v>
      </c>
      <c r="T2123" s="836">
        <v>0.5</v>
      </c>
      <c r="U2123" s="838">
        <v>1</v>
      </c>
    </row>
    <row r="2124" spans="1:21" ht="14.4" customHeight="1" x14ac:dyDescent="0.3">
      <c r="A2124" s="831">
        <v>17</v>
      </c>
      <c r="B2124" s="832" t="s">
        <v>2428</v>
      </c>
      <c r="C2124" s="832" t="s">
        <v>2434</v>
      </c>
      <c r="D2124" s="833" t="s">
        <v>5256</v>
      </c>
      <c r="E2124" s="834" t="s">
        <v>2456</v>
      </c>
      <c r="F2124" s="832" t="s">
        <v>2429</v>
      </c>
      <c r="G2124" s="832" t="s">
        <v>2906</v>
      </c>
      <c r="H2124" s="832" t="s">
        <v>596</v>
      </c>
      <c r="I2124" s="832" t="s">
        <v>4509</v>
      </c>
      <c r="J2124" s="832" t="s">
        <v>3122</v>
      </c>
      <c r="K2124" s="832" t="s">
        <v>4510</v>
      </c>
      <c r="L2124" s="835">
        <v>299.83999999999997</v>
      </c>
      <c r="M2124" s="835">
        <v>299.83999999999997</v>
      </c>
      <c r="N2124" s="832">
        <v>1</v>
      </c>
      <c r="O2124" s="836">
        <v>1</v>
      </c>
      <c r="P2124" s="835">
        <v>299.83999999999997</v>
      </c>
      <c r="Q2124" s="837">
        <v>1</v>
      </c>
      <c r="R2124" s="832">
        <v>1</v>
      </c>
      <c r="S2124" s="837">
        <v>1</v>
      </c>
      <c r="T2124" s="836">
        <v>1</v>
      </c>
      <c r="U2124" s="838">
        <v>1</v>
      </c>
    </row>
    <row r="2125" spans="1:21" ht="14.4" customHeight="1" x14ac:dyDescent="0.3">
      <c r="A2125" s="831">
        <v>17</v>
      </c>
      <c r="B2125" s="832" t="s">
        <v>2428</v>
      </c>
      <c r="C2125" s="832" t="s">
        <v>2434</v>
      </c>
      <c r="D2125" s="833" t="s">
        <v>5256</v>
      </c>
      <c r="E2125" s="834" t="s">
        <v>2456</v>
      </c>
      <c r="F2125" s="832" t="s">
        <v>2429</v>
      </c>
      <c r="G2125" s="832" t="s">
        <v>2906</v>
      </c>
      <c r="H2125" s="832" t="s">
        <v>596</v>
      </c>
      <c r="I2125" s="832" t="s">
        <v>2910</v>
      </c>
      <c r="J2125" s="832" t="s">
        <v>1045</v>
      </c>
      <c r="K2125" s="832" t="s">
        <v>2911</v>
      </c>
      <c r="L2125" s="835">
        <v>50.32</v>
      </c>
      <c r="M2125" s="835">
        <v>100.64</v>
      </c>
      <c r="N2125" s="832">
        <v>2</v>
      </c>
      <c r="O2125" s="836">
        <v>1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17</v>
      </c>
      <c r="B2126" s="832" t="s">
        <v>2428</v>
      </c>
      <c r="C2126" s="832" t="s">
        <v>2434</v>
      </c>
      <c r="D2126" s="833" t="s">
        <v>5256</v>
      </c>
      <c r="E2126" s="834" t="s">
        <v>2456</v>
      </c>
      <c r="F2126" s="832" t="s">
        <v>2429</v>
      </c>
      <c r="G2126" s="832" t="s">
        <v>3283</v>
      </c>
      <c r="H2126" s="832" t="s">
        <v>596</v>
      </c>
      <c r="I2126" s="832" t="s">
        <v>3461</v>
      </c>
      <c r="J2126" s="832" t="s">
        <v>3462</v>
      </c>
      <c r="K2126" s="832" t="s">
        <v>3463</v>
      </c>
      <c r="L2126" s="835">
        <v>424.89</v>
      </c>
      <c r="M2126" s="835">
        <v>2549.34</v>
      </c>
      <c r="N2126" s="832">
        <v>6</v>
      </c>
      <c r="O2126" s="836">
        <v>1</v>
      </c>
      <c r="P2126" s="835">
        <v>1274.67</v>
      </c>
      <c r="Q2126" s="837">
        <v>0.5</v>
      </c>
      <c r="R2126" s="832">
        <v>3</v>
      </c>
      <c r="S2126" s="837">
        <v>0.5</v>
      </c>
      <c r="T2126" s="836">
        <v>0.5</v>
      </c>
      <c r="U2126" s="838">
        <v>0.5</v>
      </c>
    </row>
    <row r="2127" spans="1:21" ht="14.4" customHeight="1" x14ac:dyDescent="0.3">
      <c r="A2127" s="831">
        <v>17</v>
      </c>
      <c r="B2127" s="832" t="s">
        <v>2428</v>
      </c>
      <c r="C2127" s="832" t="s">
        <v>2434</v>
      </c>
      <c r="D2127" s="833" t="s">
        <v>5256</v>
      </c>
      <c r="E2127" s="834" t="s">
        <v>2456</v>
      </c>
      <c r="F2127" s="832" t="s">
        <v>2429</v>
      </c>
      <c r="G2127" s="832" t="s">
        <v>3283</v>
      </c>
      <c r="H2127" s="832" t="s">
        <v>649</v>
      </c>
      <c r="I2127" s="832" t="s">
        <v>3284</v>
      </c>
      <c r="J2127" s="832" t="s">
        <v>3285</v>
      </c>
      <c r="K2127" s="832" t="s">
        <v>3286</v>
      </c>
      <c r="L2127" s="835">
        <v>531.12</v>
      </c>
      <c r="M2127" s="835">
        <v>531.12</v>
      </c>
      <c r="N2127" s="832">
        <v>1</v>
      </c>
      <c r="O2127" s="836">
        <v>1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17</v>
      </c>
      <c r="B2128" s="832" t="s">
        <v>2428</v>
      </c>
      <c r="C2128" s="832" t="s">
        <v>2434</v>
      </c>
      <c r="D2128" s="833" t="s">
        <v>5256</v>
      </c>
      <c r="E2128" s="834" t="s">
        <v>2456</v>
      </c>
      <c r="F2128" s="832" t="s">
        <v>2429</v>
      </c>
      <c r="G2128" s="832" t="s">
        <v>3283</v>
      </c>
      <c r="H2128" s="832" t="s">
        <v>596</v>
      </c>
      <c r="I2128" s="832" t="s">
        <v>3464</v>
      </c>
      <c r="J2128" s="832" t="s">
        <v>3288</v>
      </c>
      <c r="K2128" s="832" t="s">
        <v>2213</v>
      </c>
      <c r="L2128" s="835">
        <v>212.45</v>
      </c>
      <c r="M2128" s="835">
        <v>12322.099999999999</v>
      </c>
      <c r="N2128" s="832">
        <v>58</v>
      </c>
      <c r="O2128" s="836">
        <v>11.5</v>
      </c>
      <c r="P2128" s="835">
        <v>6798.4</v>
      </c>
      <c r="Q2128" s="837">
        <v>0.55172413793103448</v>
      </c>
      <c r="R2128" s="832">
        <v>32</v>
      </c>
      <c r="S2128" s="837">
        <v>0.55172413793103448</v>
      </c>
      <c r="T2128" s="836">
        <v>6.5</v>
      </c>
      <c r="U2128" s="838">
        <v>0.56521739130434778</v>
      </c>
    </row>
    <row r="2129" spans="1:21" ht="14.4" customHeight="1" x14ac:dyDescent="0.3">
      <c r="A2129" s="831">
        <v>17</v>
      </c>
      <c r="B2129" s="832" t="s">
        <v>2428</v>
      </c>
      <c r="C2129" s="832" t="s">
        <v>2434</v>
      </c>
      <c r="D2129" s="833" t="s">
        <v>5256</v>
      </c>
      <c r="E2129" s="834" t="s">
        <v>2456</v>
      </c>
      <c r="F2129" s="832" t="s">
        <v>2429</v>
      </c>
      <c r="G2129" s="832" t="s">
        <v>3283</v>
      </c>
      <c r="H2129" s="832" t="s">
        <v>596</v>
      </c>
      <c r="I2129" s="832" t="s">
        <v>3465</v>
      </c>
      <c r="J2129" s="832" t="s">
        <v>3288</v>
      </c>
      <c r="K2129" s="832" t="s">
        <v>3286</v>
      </c>
      <c r="L2129" s="835">
        <v>531.12</v>
      </c>
      <c r="M2129" s="835">
        <v>6373.4400000000005</v>
      </c>
      <c r="N2129" s="832">
        <v>12</v>
      </c>
      <c r="O2129" s="836">
        <v>2</v>
      </c>
      <c r="P2129" s="835">
        <v>6373.4400000000005</v>
      </c>
      <c r="Q2129" s="837">
        <v>1</v>
      </c>
      <c r="R2129" s="832">
        <v>12</v>
      </c>
      <c r="S2129" s="837">
        <v>1</v>
      </c>
      <c r="T2129" s="836">
        <v>2</v>
      </c>
      <c r="U2129" s="838">
        <v>1</v>
      </c>
    </row>
    <row r="2130" spans="1:21" ht="14.4" customHeight="1" x14ac:dyDescent="0.3">
      <c r="A2130" s="831">
        <v>17</v>
      </c>
      <c r="B2130" s="832" t="s">
        <v>2428</v>
      </c>
      <c r="C2130" s="832" t="s">
        <v>2434</v>
      </c>
      <c r="D2130" s="833" t="s">
        <v>5256</v>
      </c>
      <c r="E2130" s="834" t="s">
        <v>2456</v>
      </c>
      <c r="F2130" s="832" t="s">
        <v>2429</v>
      </c>
      <c r="G2130" s="832" t="s">
        <v>3283</v>
      </c>
      <c r="H2130" s="832" t="s">
        <v>649</v>
      </c>
      <c r="I2130" s="832" t="s">
        <v>2212</v>
      </c>
      <c r="J2130" s="832" t="s">
        <v>1222</v>
      </c>
      <c r="K2130" s="832" t="s">
        <v>2213</v>
      </c>
      <c r="L2130" s="835">
        <v>212.45</v>
      </c>
      <c r="M2130" s="835">
        <v>3611.6499999999996</v>
      </c>
      <c r="N2130" s="832">
        <v>17</v>
      </c>
      <c r="O2130" s="836">
        <v>3</v>
      </c>
      <c r="P2130" s="835">
        <v>849.8</v>
      </c>
      <c r="Q2130" s="837">
        <v>0.23529411764705885</v>
      </c>
      <c r="R2130" s="832">
        <v>4</v>
      </c>
      <c r="S2130" s="837">
        <v>0.23529411764705882</v>
      </c>
      <c r="T2130" s="836">
        <v>0.5</v>
      </c>
      <c r="U2130" s="838">
        <v>0.16666666666666666</v>
      </c>
    </row>
    <row r="2131" spans="1:21" ht="14.4" customHeight="1" x14ac:dyDescent="0.3">
      <c r="A2131" s="831">
        <v>17</v>
      </c>
      <c r="B2131" s="832" t="s">
        <v>2428</v>
      </c>
      <c r="C2131" s="832" t="s">
        <v>2434</v>
      </c>
      <c r="D2131" s="833" t="s">
        <v>5256</v>
      </c>
      <c r="E2131" s="834" t="s">
        <v>2456</v>
      </c>
      <c r="F2131" s="832" t="s">
        <v>2429</v>
      </c>
      <c r="G2131" s="832" t="s">
        <v>3283</v>
      </c>
      <c r="H2131" s="832" t="s">
        <v>596</v>
      </c>
      <c r="I2131" s="832" t="s">
        <v>3939</v>
      </c>
      <c r="J2131" s="832" t="s">
        <v>3940</v>
      </c>
      <c r="K2131" s="832" t="s">
        <v>2213</v>
      </c>
      <c r="L2131" s="835">
        <v>212.45</v>
      </c>
      <c r="M2131" s="835">
        <v>1487.1499999999999</v>
      </c>
      <c r="N2131" s="832">
        <v>7</v>
      </c>
      <c r="O2131" s="836">
        <v>1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17</v>
      </c>
      <c r="B2132" s="832" t="s">
        <v>2428</v>
      </c>
      <c r="C2132" s="832" t="s">
        <v>2434</v>
      </c>
      <c r="D2132" s="833" t="s">
        <v>5256</v>
      </c>
      <c r="E2132" s="834" t="s">
        <v>2456</v>
      </c>
      <c r="F2132" s="832" t="s">
        <v>2429</v>
      </c>
      <c r="G2132" s="832" t="s">
        <v>3283</v>
      </c>
      <c r="H2132" s="832" t="s">
        <v>596</v>
      </c>
      <c r="I2132" s="832" t="s">
        <v>3287</v>
      </c>
      <c r="J2132" s="832" t="s">
        <v>3288</v>
      </c>
      <c r="K2132" s="832" t="s">
        <v>3286</v>
      </c>
      <c r="L2132" s="835">
        <v>531.12</v>
      </c>
      <c r="M2132" s="835">
        <v>4780.08</v>
      </c>
      <c r="N2132" s="832">
        <v>9</v>
      </c>
      <c r="O2132" s="836">
        <v>2</v>
      </c>
      <c r="P2132" s="835">
        <v>1593.3600000000001</v>
      </c>
      <c r="Q2132" s="837">
        <v>0.33333333333333337</v>
      </c>
      <c r="R2132" s="832">
        <v>3</v>
      </c>
      <c r="S2132" s="837">
        <v>0.33333333333333331</v>
      </c>
      <c r="T2132" s="836">
        <v>1</v>
      </c>
      <c r="U2132" s="838">
        <v>0.5</v>
      </c>
    </row>
    <row r="2133" spans="1:21" ht="14.4" customHeight="1" x14ac:dyDescent="0.3">
      <c r="A2133" s="831">
        <v>17</v>
      </c>
      <c r="B2133" s="832" t="s">
        <v>2428</v>
      </c>
      <c r="C2133" s="832" t="s">
        <v>2434</v>
      </c>
      <c r="D2133" s="833" t="s">
        <v>5256</v>
      </c>
      <c r="E2133" s="834" t="s">
        <v>2456</v>
      </c>
      <c r="F2133" s="832" t="s">
        <v>2429</v>
      </c>
      <c r="G2133" s="832" t="s">
        <v>3466</v>
      </c>
      <c r="H2133" s="832" t="s">
        <v>596</v>
      </c>
      <c r="I2133" s="832" t="s">
        <v>3470</v>
      </c>
      <c r="J2133" s="832" t="s">
        <v>3468</v>
      </c>
      <c r="K2133" s="832" t="s">
        <v>3471</v>
      </c>
      <c r="L2133" s="835">
        <v>714.59</v>
      </c>
      <c r="M2133" s="835">
        <v>1429.18</v>
      </c>
      <c r="N2133" s="832">
        <v>2</v>
      </c>
      <c r="O2133" s="836">
        <v>1</v>
      </c>
      <c r="P2133" s="835">
        <v>1429.18</v>
      </c>
      <c r="Q2133" s="837">
        <v>1</v>
      </c>
      <c r="R2133" s="832">
        <v>2</v>
      </c>
      <c r="S2133" s="837">
        <v>1</v>
      </c>
      <c r="T2133" s="836">
        <v>1</v>
      </c>
      <c r="U2133" s="838">
        <v>1</v>
      </c>
    </row>
    <row r="2134" spans="1:21" ht="14.4" customHeight="1" x14ac:dyDescent="0.3">
      <c r="A2134" s="831">
        <v>17</v>
      </c>
      <c r="B2134" s="832" t="s">
        <v>2428</v>
      </c>
      <c r="C2134" s="832" t="s">
        <v>2434</v>
      </c>
      <c r="D2134" s="833" t="s">
        <v>5256</v>
      </c>
      <c r="E2134" s="834" t="s">
        <v>2456</v>
      </c>
      <c r="F2134" s="832" t="s">
        <v>2429</v>
      </c>
      <c r="G2134" s="832" t="s">
        <v>3466</v>
      </c>
      <c r="H2134" s="832" t="s">
        <v>596</v>
      </c>
      <c r="I2134" s="832" t="s">
        <v>3474</v>
      </c>
      <c r="J2134" s="832" t="s">
        <v>3473</v>
      </c>
      <c r="K2134" s="832" t="s">
        <v>3471</v>
      </c>
      <c r="L2134" s="835">
        <v>714.59</v>
      </c>
      <c r="M2134" s="835">
        <v>5716.72</v>
      </c>
      <c r="N2134" s="832">
        <v>8</v>
      </c>
      <c r="O2134" s="836">
        <v>1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17</v>
      </c>
      <c r="B2135" s="832" t="s">
        <v>2428</v>
      </c>
      <c r="C2135" s="832" t="s">
        <v>2434</v>
      </c>
      <c r="D2135" s="833" t="s">
        <v>5256</v>
      </c>
      <c r="E2135" s="834" t="s">
        <v>2456</v>
      </c>
      <c r="F2135" s="832" t="s">
        <v>2429</v>
      </c>
      <c r="G2135" s="832" t="s">
        <v>3466</v>
      </c>
      <c r="H2135" s="832" t="s">
        <v>649</v>
      </c>
      <c r="I2135" s="832" t="s">
        <v>3477</v>
      </c>
      <c r="J2135" s="832" t="s">
        <v>3478</v>
      </c>
      <c r="K2135" s="832" t="s">
        <v>3471</v>
      </c>
      <c r="L2135" s="835">
        <v>714.59</v>
      </c>
      <c r="M2135" s="835">
        <v>1429.18</v>
      </c>
      <c r="N2135" s="832">
        <v>2</v>
      </c>
      <c r="O2135" s="836">
        <v>1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17</v>
      </c>
      <c r="B2136" s="832" t="s">
        <v>2428</v>
      </c>
      <c r="C2136" s="832" t="s">
        <v>2434</v>
      </c>
      <c r="D2136" s="833" t="s">
        <v>5256</v>
      </c>
      <c r="E2136" s="834" t="s">
        <v>2456</v>
      </c>
      <c r="F2136" s="832" t="s">
        <v>2429</v>
      </c>
      <c r="G2136" s="832" t="s">
        <v>3466</v>
      </c>
      <c r="H2136" s="832" t="s">
        <v>596</v>
      </c>
      <c r="I2136" s="832" t="s">
        <v>3481</v>
      </c>
      <c r="J2136" s="832" t="s">
        <v>3473</v>
      </c>
      <c r="K2136" s="832" t="s">
        <v>3480</v>
      </c>
      <c r="L2136" s="835">
        <v>650.69000000000005</v>
      </c>
      <c r="M2136" s="835">
        <v>4554.83</v>
      </c>
      <c r="N2136" s="832">
        <v>7</v>
      </c>
      <c r="O2136" s="836">
        <v>2.5</v>
      </c>
      <c r="P2136" s="835">
        <v>3904.1400000000003</v>
      </c>
      <c r="Q2136" s="837">
        <v>0.85714285714285721</v>
      </c>
      <c r="R2136" s="832">
        <v>6</v>
      </c>
      <c r="S2136" s="837">
        <v>0.8571428571428571</v>
      </c>
      <c r="T2136" s="836">
        <v>2</v>
      </c>
      <c r="U2136" s="838">
        <v>0.8</v>
      </c>
    </row>
    <row r="2137" spans="1:21" ht="14.4" customHeight="1" x14ac:dyDescent="0.3">
      <c r="A2137" s="831">
        <v>17</v>
      </c>
      <c r="B2137" s="832" t="s">
        <v>2428</v>
      </c>
      <c r="C2137" s="832" t="s">
        <v>2434</v>
      </c>
      <c r="D2137" s="833" t="s">
        <v>5256</v>
      </c>
      <c r="E2137" s="834" t="s">
        <v>2456</v>
      </c>
      <c r="F2137" s="832" t="s">
        <v>2429</v>
      </c>
      <c r="G2137" s="832" t="s">
        <v>3466</v>
      </c>
      <c r="H2137" s="832" t="s">
        <v>596</v>
      </c>
      <c r="I2137" s="832" t="s">
        <v>3482</v>
      </c>
      <c r="J2137" s="832" t="s">
        <v>3483</v>
      </c>
      <c r="K2137" s="832" t="s">
        <v>3469</v>
      </c>
      <c r="L2137" s="835">
        <v>603.23</v>
      </c>
      <c r="M2137" s="835">
        <v>6032.3</v>
      </c>
      <c r="N2137" s="832">
        <v>10</v>
      </c>
      <c r="O2137" s="836">
        <v>2</v>
      </c>
      <c r="P2137" s="835">
        <v>6032.3</v>
      </c>
      <c r="Q2137" s="837">
        <v>1</v>
      </c>
      <c r="R2137" s="832">
        <v>10</v>
      </c>
      <c r="S2137" s="837">
        <v>1</v>
      </c>
      <c r="T2137" s="836">
        <v>2</v>
      </c>
      <c r="U2137" s="838">
        <v>1</v>
      </c>
    </row>
    <row r="2138" spans="1:21" ht="14.4" customHeight="1" x14ac:dyDescent="0.3">
      <c r="A2138" s="831">
        <v>17</v>
      </c>
      <c r="B2138" s="832" t="s">
        <v>2428</v>
      </c>
      <c r="C2138" s="832" t="s">
        <v>2434</v>
      </c>
      <c r="D2138" s="833" t="s">
        <v>5256</v>
      </c>
      <c r="E2138" s="834" t="s">
        <v>2456</v>
      </c>
      <c r="F2138" s="832" t="s">
        <v>2429</v>
      </c>
      <c r="G2138" s="832" t="s">
        <v>3466</v>
      </c>
      <c r="H2138" s="832" t="s">
        <v>596</v>
      </c>
      <c r="I2138" s="832" t="s">
        <v>3484</v>
      </c>
      <c r="J2138" s="832" t="s">
        <v>3483</v>
      </c>
      <c r="K2138" s="832" t="s">
        <v>3471</v>
      </c>
      <c r="L2138" s="835">
        <v>714.59</v>
      </c>
      <c r="M2138" s="835">
        <v>7145.9</v>
      </c>
      <c r="N2138" s="832">
        <v>10</v>
      </c>
      <c r="O2138" s="836">
        <v>2</v>
      </c>
      <c r="P2138" s="835">
        <v>4287.54</v>
      </c>
      <c r="Q2138" s="837">
        <v>0.6</v>
      </c>
      <c r="R2138" s="832">
        <v>6</v>
      </c>
      <c r="S2138" s="837">
        <v>0.6</v>
      </c>
      <c r="T2138" s="836">
        <v>1</v>
      </c>
      <c r="U2138" s="838">
        <v>0.5</v>
      </c>
    </row>
    <row r="2139" spans="1:21" ht="14.4" customHeight="1" x14ac:dyDescent="0.3">
      <c r="A2139" s="831">
        <v>17</v>
      </c>
      <c r="B2139" s="832" t="s">
        <v>2428</v>
      </c>
      <c r="C2139" s="832" t="s">
        <v>2434</v>
      </c>
      <c r="D2139" s="833" t="s">
        <v>5256</v>
      </c>
      <c r="E2139" s="834" t="s">
        <v>2456</v>
      </c>
      <c r="F2139" s="832" t="s">
        <v>2429</v>
      </c>
      <c r="G2139" s="832" t="s">
        <v>3466</v>
      </c>
      <c r="H2139" s="832" t="s">
        <v>596</v>
      </c>
      <c r="I2139" s="832" t="s">
        <v>4261</v>
      </c>
      <c r="J2139" s="832" t="s">
        <v>3483</v>
      </c>
      <c r="K2139" s="832" t="s">
        <v>3480</v>
      </c>
      <c r="L2139" s="835">
        <v>650.69000000000005</v>
      </c>
      <c r="M2139" s="835">
        <v>2602.7600000000002</v>
      </c>
      <c r="N2139" s="832">
        <v>4</v>
      </c>
      <c r="O2139" s="836">
        <v>1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17</v>
      </c>
      <c r="B2140" s="832" t="s">
        <v>2428</v>
      </c>
      <c r="C2140" s="832" t="s">
        <v>2434</v>
      </c>
      <c r="D2140" s="833" t="s">
        <v>5256</v>
      </c>
      <c r="E2140" s="834" t="s">
        <v>2456</v>
      </c>
      <c r="F2140" s="832" t="s">
        <v>2429</v>
      </c>
      <c r="G2140" s="832" t="s">
        <v>3466</v>
      </c>
      <c r="H2140" s="832" t="s">
        <v>596</v>
      </c>
      <c r="I2140" s="832" t="s">
        <v>3487</v>
      </c>
      <c r="J2140" s="832" t="s">
        <v>3473</v>
      </c>
      <c r="K2140" s="832" t="s">
        <v>3488</v>
      </c>
      <c r="L2140" s="835">
        <v>140.31</v>
      </c>
      <c r="M2140" s="835">
        <v>420.93</v>
      </c>
      <c r="N2140" s="832">
        <v>3</v>
      </c>
      <c r="O2140" s="836">
        <v>1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17</v>
      </c>
      <c r="B2141" s="832" t="s">
        <v>2428</v>
      </c>
      <c r="C2141" s="832" t="s">
        <v>2434</v>
      </c>
      <c r="D2141" s="833" t="s">
        <v>5256</v>
      </c>
      <c r="E2141" s="834" t="s">
        <v>2456</v>
      </c>
      <c r="F2141" s="832" t="s">
        <v>2429</v>
      </c>
      <c r="G2141" s="832" t="s">
        <v>2924</v>
      </c>
      <c r="H2141" s="832" t="s">
        <v>596</v>
      </c>
      <c r="I2141" s="832" t="s">
        <v>2925</v>
      </c>
      <c r="J2141" s="832" t="s">
        <v>871</v>
      </c>
      <c r="K2141" s="832" t="s">
        <v>872</v>
      </c>
      <c r="L2141" s="835">
        <v>107.27</v>
      </c>
      <c r="M2141" s="835">
        <v>3110.83</v>
      </c>
      <c r="N2141" s="832">
        <v>29</v>
      </c>
      <c r="O2141" s="836">
        <v>8</v>
      </c>
      <c r="P2141" s="835">
        <v>1930.86</v>
      </c>
      <c r="Q2141" s="837">
        <v>0.62068965517241381</v>
      </c>
      <c r="R2141" s="832">
        <v>18</v>
      </c>
      <c r="S2141" s="837">
        <v>0.62068965517241381</v>
      </c>
      <c r="T2141" s="836">
        <v>4.5</v>
      </c>
      <c r="U2141" s="838">
        <v>0.5625</v>
      </c>
    </row>
    <row r="2142" spans="1:21" ht="14.4" customHeight="1" x14ac:dyDescent="0.3">
      <c r="A2142" s="831">
        <v>17</v>
      </c>
      <c r="B2142" s="832" t="s">
        <v>2428</v>
      </c>
      <c r="C2142" s="832" t="s">
        <v>2434</v>
      </c>
      <c r="D2142" s="833" t="s">
        <v>5256</v>
      </c>
      <c r="E2142" s="834" t="s">
        <v>2456</v>
      </c>
      <c r="F2142" s="832" t="s">
        <v>2430</v>
      </c>
      <c r="G2142" s="832" t="s">
        <v>2615</v>
      </c>
      <c r="H2142" s="832" t="s">
        <v>596</v>
      </c>
      <c r="I2142" s="832" t="s">
        <v>3145</v>
      </c>
      <c r="J2142" s="832" t="s">
        <v>2617</v>
      </c>
      <c r="K2142" s="832"/>
      <c r="L2142" s="835">
        <v>0</v>
      </c>
      <c r="M2142" s="835">
        <v>0</v>
      </c>
      <c r="N2142" s="832">
        <v>1</v>
      </c>
      <c r="O2142" s="836">
        <v>1</v>
      </c>
      <c r="P2142" s="835"/>
      <c r="Q2142" s="837"/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17</v>
      </c>
      <c r="B2143" s="832" t="s">
        <v>2428</v>
      </c>
      <c r="C2143" s="832" t="s">
        <v>2434</v>
      </c>
      <c r="D2143" s="833" t="s">
        <v>5256</v>
      </c>
      <c r="E2143" s="834" t="s">
        <v>2456</v>
      </c>
      <c r="F2143" s="832" t="s">
        <v>2430</v>
      </c>
      <c r="G2143" s="832" t="s">
        <v>2615</v>
      </c>
      <c r="H2143" s="832" t="s">
        <v>596</v>
      </c>
      <c r="I2143" s="832" t="s">
        <v>3947</v>
      </c>
      <c r="J2143" s="832" t="s">
        <v>2617</v>
      </c>
      <c r="K2143" s="832"/>
      <c r="L2143" s="835">
        <v>0</v>
      </c>
      <c r="M2143" s="835">
        <v>0</v>
      </c>
      <c r="N2143" s="832">
        <v>1</v>
      </c>
      <c r="O2143" s="836">
        <v>1</v>
      </c>
      <c r="P2143" s="835">
        <v>0</v>
      </c>
      <c r="Q2143" s="837"/>
      <c r="R2143" s="832">
        <v>1</v>
      </c>
      <c r="S2143" s="837">
        <v>1</v>
      </c>
      <c r="T2143" s="836">
        <v>1</v>
      </c>
      <c r="U2143" s="838">
        <v>1</v>
      </c>
    </row>
    <row r="2144" spans="1:21" ht="14.4" customHeight="1" x14ac:dyDescent="0.3">
      <c r="A2144" s="831">
        <v>17</v>
      </c>
      <c r="B2144" s="832" t="s">
        <v>2428</v>
      </c>
      <c r="C2144" s="832" t="s">
        <v>2434</v>
      </c>
      <c r="D2144" s="833" t="s">
        <v>5256</v>
      </c>
      <c r="E2144" s="834" t="s">
        <v>2456</v>
      </c>
      <c r="F2144" s="832" t="s">
        <v>2430</v>
      </c>
      <c r="G2144" s="832" t="s">
        <v>2615</v>
      </c>
      <c r="H2144" s="832" t="s">
        <v>596</v>
      </c>
      <c r="I2144" s="832" t="s">
        <v>3948</v>
      </c>
      <c r="J2144" s="832" t="s">
        <v>2617</v>
      </c>
      <c r="K2144" s="832"/>
      <c r="L2144" s="835">
        <v>0</v>
      </c>
      <c r="M2144" s="835">
        <v>0</v>
      </c>
      <c r="N2144" s="832">
        <v>2</v>
      </c>
      <c r="O2144" s="836">
        <v>2</v>
      </c>
      <c r="P2144" s="835">
        <v>0</v>
      </c>
      <c r="Q2144" s="837"/>
      <c r="R2144" s="832">
        <v>1</v>
      </c>
      <c r="S2144" s="837">
        <v>0.5</v>
      </c>
      <c r="T2144" s="836">
        <v>1</v>
      </c>
      <c r="U2144" s="838">
        <v>0.5</v>
      </c>
    </row>
    <row r="2145" spans="1:21" ht="14.4" customHeight="1" x14ac:dyDescent="0.3">
      <c r="A2145" s="831">
        <v>17</v>
      </c>
      <c r="B2145" s="832" t="s">
        <v>2428</v>
      </c>
      <c r="C2145" s="832" t="s">
        <v>2434</v>
      </c>
      <c r="D2145" s="833" t="s">
        <v>5256</v>
      </c>
      <c r="E2145" s="834" t="s">
        <v>2456</v>
      </c>
      <c r="F2145" s="832" t="s">
        <v>2431</v>
      </c>
      <c r="G2145" s="832" t="s">
        <v>3147</v>
      </c>
      <c r="H2145" s="832" t="s">
        <v>596</v>
      </c>
      <c r="I2145" s="832" t="s">
        <v>4276</v>
      </c>
      <c r="J2145" s="832" t="s">
        <v>4277</v>
      </c>
      <c r="K2145" s="832" t="s">
        <v>4041</v>
      </c>
      <c r="L2145" s="835">
        <v>5000</v>
      </c>
      <c r="M2145" s="835">
        <v>5000</v>
      </c>
      <c r="N2145" s="832">
        <v>1</v>
      </c>
      <c r="O2145" s="836">
        <v>1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17</v>
      </c>
      <c r="B2146" s="832" t="s">
        <v>2428</v>
      </c>
      <c r="C2146" s="832" t="s">
        <v>2434</v>
      </c>
      <c r="D2146" s="833" t="s">
        <v>5256</v>
      </c>
      <c r="E2146" s="834" t="s">
        <v>2456</v>
      </c>
      <c r="F2146" s="832" t="s">
        <v>2431</v>
      </c>
      <c r="G2146" s="832" t="s">
        <v>3778</v>
      </c>
      <c r="H2146" s="832" t="s">
        <v>596</v>
      </c>
      <c r="I2146" s="832" t="s">
        <v>4618</v>
      </c>
      <c r="J2146" s="832" t="s">
        <v>4619</v>
      </c>
      <c r="K2146" s="832" t="s">
        <v>4620</v>
      </c>
      <c r="L2146" s="835">
        <v>315.55</v>
      </c>
      <c r="M2146" s="835">
        <v>1262.2</v>
      </c>
      <c r="N2146" s="832">
        <v>4</v>
      </c>
      <c r="O2146" s="836">
        <v>1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17</v>
      </c>
      <c r="B2147" s="832" t="s">
        <v>2428</v>
      </c>
      <c r="C2147" s="832" t="s">
        <v>2434</v>
      </c>
      <c r="D2147" s="833" t="s">
        <v>5256</v>
      </c>
      <c r="E2147" s="834" t="s">
        <v>2456</v>
      </c>
      <c r="F2147" s="832" t="s">
        <v>2431</v>
      </c>
      <c r="G2147" s="832" t="s">
        <v>3524</v>
      </c>
      <c r="H2147" s="832" t="s">
        <v>596</v>
      </c>
      <c r="I2147" s="832" t="s">
        <v>4621</v>
      </c>
      <c r="J2147" s="832" t="s">
        <v>4622</v>
      </c>
      <c r="K2147" s="832" t="s">
        <v>4623</v>
      </c>
      <c r="L2147" s="835">
        <v>2590</v>
      </c>
      <c r="M2147" s="835">
        <v>2590</v>
      </c>
      <c r="N2147" s="832">
        <v>1</v>
      </c>
      <c r="O2147" s="836">
        <v>1</v>
      </c>
      <c r="P2147" s="835">
        <v>2590</v>
      </c>
      <c r="Q2147" s="837">
        <v>1</v>
      </c>
      <c r="R2147" s="832">
        <v>1</v>
      </c>
      <c r="S2147" s="837">
        <v>1</v>
      </c>
      <c r="T2147" s="836">
        <v>1</v>
      </c>
      <c r="U2147" s="838">
        <v>1</v>
      </c>
    </row>
    <row r="2148" spans="1:21" ht="14.4" customHeight="1" x14ac:dyDescent="0.3">
      <c r="A2148" s="831">
        <v>17</v>
      </c>
      <c r="B2148" s="832" t="s">
        <v>2428</v>
      </c>
      <c r="C2148" s="832" t="s">
        <v>2434</v>
      </c>
      <c r="D2148" s="833" t="s">
        <v>5256</v>
      </c>
      <c r="E2148" s="834" t="s">
        <v>2456</v>
      </c>
      <c r="F2148" s="832" t="s">
        <v>2431</v>
      </c>
      <c r="G2148" s="832" t="s">
        <v>3151</v>
      </c>
      <c r="H2148" s="832" t="s">
        <v>596</v>
      </c>
      <c r="I2148" s="832" t="s">
        <v>3531</v>
      </c>
      <c r="J2148" s="832" t="s">
        <v>3532</v>
      </c>
      <c r="K2148" s="832" t="s">
        <v>3533</v>
      </c>
      <c r="L2148" s="835">
        <v>11820</v>
      </c>
      <c r="M2148" s="835">
        <v>11820</v>
      </c>
      <c r="N2148" s="832">
        <v>1</v>
      </c>
      <c r="O2148" s="836">
        <v>1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17</v>
      </c>
      <c r="B2149" s="832" t="s">
        <v>2428</v>
      </c>
      <c r="C2149" s="832" t="s">
        <v>2434</v>
      </c>
      <c r="D2149" s="833" t="s">
        <v>5256</v>
      </c>
      <c r="E2149" s="834" t="s">
        <v>2449</v>
      </c>
      <c r="F2149" s="832" t="s">
        <v>2429</v>
      </c>
      <c r="G2149" s="832" t="s">
        <v>4331</v>
      </c>
      <c r="H2149" s="832" t="s">
        <v>596</v>
      </c>
      <c r="I2149" s="832" t="s">
        <v>4332</v>
      </c>
      <c r="J2149" s="832" t="s">
        <v>4333</v>
      </c>
      <c r="K2149" s="832" t="s">
        <v>4334</v>
      </c>
      <c r="L2149" s="835">
        <v>462.73</v>
      </c>
      <c r="M2149" s="835">
        <v>1388.19</v>
      </c>
      <c r="N2149" s="832">
        <v>3</v>
      </c>
      <c r="O2149" s="836">
        <v>0.5</v>
      </c>
      <c r="P2149" s="835">
        <v>1388.19</v>
      </c>
      <c r="Q2149" s="837">
        <v>1</v>
      </c>
      <c r="R2149" s="832">
        <v>3</v>
      </c>
      <c r="S2149" s="837">
        <v>1</v>
      </c>
      <c r="T2149" s="836">
        <v>0.5</v>
      </c>
      <c r="U2149" s="838">
        <v>1</v>
      </c>
    </row>
    <row r="2150" spans="1:21" ht="14.4" customHeight="1" x14ac:dyDescent="0.3">
      <c r="A2150" s="831">
        <v>17</v>
      </c>
      <c r="B2150" s="832" t="s">
        <v>2428</v>
      </c>
      <c r="C2150" s="832" t="s">
        <v>2434</v>
      </c>
      <c r="D2150" s="833" t="s">
        <v>5256</v>
      </c>
      <c r="E2150" s="834" t="s">
        <v>2449</v>
      </c>
      <c r="F2150" s="832" t="s">
        <v>2429</v>
      </c>
      <c r="G2150" s="832" t="s">
        <v>4331</v>
      </c>
      <c r="H2150" s="832" t="s">
        <v>596</v>
      </c>
      <c r="I2150" s="832" t="s">
        <v>4335</v>
      </c>
      <c r="J2150" s="832" t="s">
        <v>1185</v>
      </c>
      <c r="K2150" s="832" t="s">
        <v>4336</v>
      </c>
      <c r="L2150" s="835">
        <v>263.26</v>
      </c>
      <c r="M2150" s="835">
        <v>263.26</v>
      </c>
      <c r="N2150" s="832">
        <v>1</v>
      </c>
      <c r="O2150" s="836">
        <v>1</v>
      </c>
      <c r="P2150" s="835">
        <v>263.26</v>
      </c>
      <c r="Q2150" s="837">
        <v>1</v>
      </c>
      <c r="R2150" s="832">
        <v>1</v>
      </c>
      <c r="S2150" s="837">
        <v>1</v>
      </c>
      <c r="T2150" s="836">
        <v>1</v>
      </c>
      <c r="U2150" s="838">
        <v>1</v>
      </c>
    </row>
    <row r="2151" spans="1:21" ht="14.4" customHeight="1" x14ac:dyDescent="0.3">
      <c r="A2151" s="831">
        <v>17</v>
      </c>
      <c r="B2151" s="832" t="s">
        <v>2428</v>
      </c>
      <c r="C2151" s="832" t="s">
        <v>2434</v>
      </c>
      <c r="D2151" s="833" t="s">
        <v>5256</v>
      </c>
      <c r="E2151" s="834" t="s">
        <v>2449</v>
      </c>
      <c r="F2151" s="832" t="s">
        <v>2429</v>
      </c>
      <c r="G2151" s="832" t="s">
        <v>4341</v>
      </c>
      <c r="H2151" s="832" t="s">
        <v>596</v>
      </c>
      <c r="I2151" s="832" t="s">
        <v>4624</v>
      </c>
      <c r="J2151" s="832" t="s">
        <v>4625</v>
      </c>
      <c r="K2151" s="832" t="s">
        <v>4626</v>
      </c>
      <c r="L2151" s="835">
        <v>764.47</v>
      </c>
      <c r="M2151" s="835">
        <v>764.47</v>
      </c>
      <c r="N2151" s="832">
        <v>1</v>
      </c>
      <c r="O2151" s="836">
        <v>1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17</v>
      </c>
      <c r="B2152" s="832" t="s">
        <v>2428</v>
      </c>
      <c r="C2152" s="832" t="s">
        <v>2434</v>
      </c>
      <c r="D2152" s="833" t="s">
        <v>5256</v>
      </c>
      <c r="E2152" s="834" t="s">
        <v>2449</v>
      </c>
      <c r="F2152" s="832" t="s">
        <v>2429</v>
      </c>
      <c r="G2152" s="832" t="s">
        <v>2931</v>
      </c>
      <c r="H2152" s="832" t="s">
        <v>649</v>
      </c>
      <c r="I2152" s="832" t="s">
        <v>2109</v>
      </c>
      <c r="J2152" s="832" t="s">
        <v>2107</v>
      </c>
      <c r="K2152" s="832" t="s">
        <v>2110</v>
      </c>
      <c r="L2152" s="835">
        <v>4.7</v>
      </c>
      <c r="M2152" s="835">
        <v>4.7</v>
      </c>
      <c r="N2152" s="832">
        <v>1</v>
      </c>
      <c r="O2152" s="836">
        <v>0.5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17</v>
      </c>
      <c r="B2153" s="832" t="s">
        <v>2428</v>
      </c>
      <c r="C2153" s="832" t="s">
        <v>2434</v>
      </c>
      <c r="D2153" s="833" t="s">
        <v>5256</v>
      </c>
      <c r="E2153" s="834" t="s">
        <v>2449</v>
      </c>
      <c r="F2153" s="832" t="s">
        <v>2429</v>
      </c>
      <c r="G2153" s="832" t="s">
        <v>3304</v>
      </c>
      <c r="H2153" s="832" t="s">
        <v>596</v>
      </c>
      <c r="I2153" s="832" t="s">
        <v>3603</v>
      </c>
      <c r="J2153" s="832" t="s">
        <v>3604</v>
      </c>
      <c r="K2153" s="832" t="s">
        <v>3605</v>
      </c>
      <c r="L2153" s="835">
        <v>104.48</v>
      </c>
      <c r="M2153" s="835">
        <v>1880.6399999999999</v>
      </c>
      <c r="N2153" s="832">
        <v>18</v>
      </c>
      <c r="O2153" s="836">
        <v>8.5</v>
      </c>
      <c r="P2153" s="835">
        <v>731.36</v>
      </c>
      <c r="Q2153" s="837">
        <v>0.3888888888888889</v>
      </c>
      <c r="R2153" s="832">
        <v>7</v>
      </c>
      <c r="S2153" s="837">
        <v>0.3888888888888889</v>
      </c>
      <c r="T2153" s="836">
        <v>3</v>
      </c>
      <c r="U2153" s="838">
        <v>0.35294117647058826</v>
      </c>
    </row>
    <row r="2154" spans="1:21" ht="14.4" customHeight="1" x14ac:dyDescent="0.3">
      <c r="A2154" s="831">
        <v>17</v>
      </c>
      <c r="B2154" s="832" t="s">
        <v>2428</v>
      </c>
      <c r="C2154" s="832" t="s">
        <v>2434</v>
      </c>
      <c r="D2154" s="833" t="s">
        <v>5256</v>
      </c>
      <c r="E2154" s="834" t="s">
        <v>2449</v>
      </c>
      <c r="F2154" s="832" t="s">
        <v>2429</v>
      </c>
      <c r="G2154" s="832" t="s">
        <v>2478</v>
      </c>
      <c r="H2154" s="832" t="s">
        <v>596</v>
      </c>
      <c r="I2154" s="832" t="s">
        <v>2479</v>
      </c>
      <c r="J2154" s="832" t="s">
        <v>1122</v>
      </c>
      <c r="K2154" s="832" t="s">
        <v>1123</v>
      </c>
      <c r="L2154" s="835">
        <v>51.43</v>
      </c>
      <c r="M2154" s="835">
        <v>102.86</v>
      </c>
      <c r="N2154" s="832">
        <v>2</v>
      </c>
      <c r="O2154" s="836">
        <v>1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17</v>
      </c>
      <c r="B2155" s="832" t="s">
        <v>2428</v>
      </c>
      <c r="C2155" s="832" t="s">
        <v>2434</v>
      </c>
      <c r="D2155" s="833" t="s">
        <v>5256</v>
      </c>
      <c r="E2155" s="834" t="s">
        <v>2449</v>
      </c>
      <c r="F2155" s="832" t="s">
        <v>2429</v>
      </c>
      <c r="G2155" s="832" t="s">
        <v>2478</v>
      </c>
      <c r="H2155" s="832" t="s">
        <v>596</v>
      </c>
      <c r="I2155" s="832" t="s">
        <v>2479</v>
      </c>
      <c r="J2155" s="832" t="s">
        <v>1122</v>
      </c>
      <c r="K2155" s="832" t="s">
        <v>1123</v>
      </c>
      <c r="L2155" s="835">
        <v>55.77</v>
      </c>
      <c r="M2155" s="835">
        <v>501.93000000000006</v>
      </c>
      <c r="N2155" s="832">
        <v>9</v>
      </c>
      <c r="O2155" s="836">
        <v>3</v>
      </c>
      <c r="P2155" s="835">
        <v>501.93000000000006</v>
      </c>
      <c r="Q2155" s="837">
        <v>1</v>
      </c>
      <c r="R2155" s="832">
        <v>9</v>
      </c>
      <c r="S2155" s="837">
        <v>1</v>
      </c>
      <c r="T2155" s="836">
        <v>3</v>
      </c>
      <c r="U2155" s="838">
        <v>1</v>
      </c>
    </row>
    <row r="2156" spans="1:21" ht="14.4" customHeight="1" x14ac:dyDescent="0.3">
      <c r="A2156" s="831">
        <v>17</v>
      </c>
      <c r="B2156" s="832" t="s">
        <v>2428</v>
      </c>
      <c r="C2156" s="832" t="s">
        <v>2434</v>
      </c>
      <c r="D2156" s="833" t="s">
        <v>5256</v>
      </c>
      <c r="E2156" s="834" t="s">
        <v>2449</v>
      </c>
      <c r="F2156" s="832" t="s">
        <v>2429</v>
      </c>
      <c r="G2156" s="832" t="s">
        <v>3190</v>
      </c>
      <c r="H2156" s="832" t="s">
        <v>649</v>
      </c>
      <c r="I2156" s="832" t="s">
        <v>1951</v>
      </c>
      <c r="J2156" s="832" t="s">
        <v>1952</v>
      </c>
      <c r="K2156" s="832" t="s">
        <v>1953</v>
      </c>
      <c r="L2156" s="835">
        <v>31.09</v>
      </c>
      <c r="M2156" s="835">
        <v>31.09</v>
      </c>
      <c r="N2156" s="832">
        <v>1</v>
      </c>
      <c r="O2156" s="836">
        <v>0.5</v>
      </c>
      <c r="P2156" s="835">
        <v>31.09</v>
      </c>
      <c r="Q2156" s="837">
        <v>1</v>
      </c>
      <c r="R2156" s="832">
        <v>1</v>
      </c>
      <c r="S2156" s="837">
        <v>1</v>
      </c>
      <c r="T2156" s="836">
        <v>0.5</v>
      </c>
      <c r="U2156" s="838">
        <v>1</v>
      </c>
    </row>
    <row r="2157" spans="1:21" ht="14.4" customHeight="1" x14ac:dyDescent="0.3">
      <c r="A2157" s="831">
        <v>17</v>
      </c>
      <c r="B2157" s="832" t="s">
        <v>2428</v>
      </c>
      <c r="C2157" s="832" t="s">
        <v>2434</v>
      </c>
      <c r="D2157" s="833" t="s">
        <v>5256</v>
      </c>
      <c r="E2157" s="834" t="s">
        <v>2449</v>
      </c>
      <c r="F2157" s="832" t="s">
        <v>2429</v>
      </c>
      <c r="G2157" s="832" t="s">
        <v>4627</v>
      </c>
      <c r="H2157" s="832" t="s">
        <v>596</v>
      </c>
      <c r="I2157" s="832" t="s">
        <v>4628</v>
      </c>
      <c r="J2157" s="832" t="s">
        <v>990</v>
      </c>
      <c r="K2157" s="832" t="s">
        <v>4629</v>
      </c>
      <c r="L2157" s="835">
        <v>0</v>
      </c>
      <c r="M2157" s="835">
        <v>0</v>
      </c>
      <c r="N2157" s="832">
        <v>1</v>
      </c>
      <c r="O2157" s="836">
        <v>1</v>
      </c>
      <c r="P2157" s="835">
        <v>0</v>
      </c>
      <c r="Q2157" s="837"/>
      <c r="R2157" s="832">
        <v>1</v>
      </c>
      <c r="S2157" s="837">
        <v>1</v>
      </c>
      <c r="T2157" s="836">
        <v>1</v>
      </c>
      <c r="U2157" s="838">
        <v>1</v>
      </c>
    </row>
    <row r="2158" spans="1:21" ht="14.4" customHeight="1" x14ac:dyDescent="0.3">
      <c r="A2158" s="831">
        <v>17</v>
      </c>
      <c r="B2158" s="832" t="s">
        <v>2428</v>
      </c>
      <c r="C2158" s="832" t="s">
        <v>2434</v>
      </c>
      <c r="D2158" s="833" t="s">
        <v>5256</v>
      </c>
      <c r="E2158" s="834" t="s">
        <v>2449</v>
      </c>
      <c r="F2158" s="832" t="s">
        <v>2429</v>
      </c>
      <c r="G2158" s="832" t="s">
        <v>3613</v>
      </c>
      <c r="H2158" s="832" t="s">
        <v>649</v>
      </c>
      <c r="I2158" s="832" t="s">
        <v>2029</v>
      </c>
      <c r="J2158" s="832" t="s">
        <v>2030</v>
      </c>
      <c r="K2158" s="832" t="s">
        <v>2031</v>
      </c>
      <c r="L2158" s="835">
        <v>119.7</v>
      </c>
      <c r="M2158" s="835">
        <v>239.4</v>
      </c>
      <c r="N2158" s="832">
        <v>2</v>
      </c>
      <c r="O2158" s="836">
        <v>1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17</v>
      </c>
      <c r="B2159" s="832" t="s">
        <v>2428</v>
      </c>
      <c r="C2159" s="832" t="s">
        <v>2434</v>
      </c>
      <c r="D2159" s="833" t="s">
        <v>5256</v>
      </c>
      <c r="E2159" s="834" t="s">
        <v>2449</v>
      </c>
      <c r="F2159" s="832" t="s">
        <v>2429</v>
      </c>
      <c r="G2159" s="832" t="s">
        <v>3613</v>
      </c>
      <c r="H2159" s="832" t="s">
        <v>649</v>
      </c>
      <c r="I2159" s="832" t="s">
        <v>3616</v>
      </c>
      <c r="J2159" s="832" t="s">
        <v>2030</v>
      </c>
      <c r="K2159" s="832" t="s">
        <v>3617</v>
      </c>
      <c r="L2159" s="835">
        <v>425.17</v>
      </c>
      <c r="M2159" s="835">
        <v>425.17</v>
      </c>
      <c r="N2159" s="832">
        <v>1</v>
      </c>
      <c r="O2159" s="836">
        <v>1</v>
      </c>
      <c r="P2159" s="835">
        <v>425.17</v>
      </c>
      <c r="Q2159" s="837">
        <v>1</v>
      </c>
      <c r="R2159" s="832">
        <v>1</v>
      </c>
      <c r="S2159" s="837">
        <v>1</v>
      </c>
      <c r="T2159" s="836">
        <v>1</v>
      </c>
      <c r="U2159" s="838">
        <v>1</v>
      </c>
    </row>
    <row r="2160" spans="1:21" ht="14.4" customHeight="1" x14ac:dyDescent="0.3">
      <c r="A2160" s="831">
        <v>17</v>
      </c>
      <c r="B2160" s="832" t="s">
        <v>2428</v>
      </c>
      <c r="C2160" s="832" t="s">
        <v>2434</v>
      </c>
      <c r="D2160" s="833" t="s">
        <v>5256</v>
      </c>
      <c r="E2160" s="834" t="s">
        <v>2449</v>
      </c>
      <c r="F2160" s="832" t="s">
        <v>2429</v>
      </c>
      <c r="G2160" s="832" t="s">
        <v>2496</v>
      </c>
      <c r="H2160" s="832" t="s">
        <v>596</v>
      </c>
      <c r="I2160" s="832" t="s">
        <v>2497</v>
      </c>
      <c r="J2160" s="832" t="s">
        <v>2498</v>
      </c>
      <c r="K2160" s="832" t="s">
        <v>2499</v>
      </c>
      <c r="L2160" s="835">
        <v>55.95</v>
      </c>
      <c r="M2160" s="835">
        <v>1286.8500000000001</v>
      </c>
      <c r="N2160" s="832">
        <v>23</v>
      </c>
      <c r="O2160" s="836">
        <v>3.5</v>
      </c>
      <c r="P2160" s="835">
        <v>783.30000000000007</v>
      </c>
      <c r="Q2160" s="837">
        <v>0.60869565217391308</v>
      </c>
      <c r="R2160" s="832">
        <v>14</v>
      </c>
      <c r="S2160" s="837">
        <v>0.60869565217391308</v>
      </c>
      <c r="T2160" s="836">
        <v>2.5</v>
      </c>
      <c r="U2160" s="838">
        <v>0.7142857142857143</v>
      </c>
    </row>
    <row r="2161" spans="1:21" ht="14.4" customHeight="1" x14ac:dyDescent="0.3">
      <c r="A2161" s="831">
        <v>17</v>
      </c>
      <c r="B2161" s="832" t="s">
        <v>2428</v>
      </c>
      <c r="C2161" s="832" t="s">
        <v>2434</v>
      </c>
      <c r="D2161" s="833" t="s">
        <v>5256</v>
      </c>
      <c r="E2161" s="834" t="s">
        <v>2449</v>
      </c>
      <c r="F2161" s="832" t="s">
        <v>2429</v>
      </c>
      <c r="G2161" s="832" t="s">
        <v>2496</v>
      </c>
      <c r="H2161" s="832" t="s">
        <v>596</v>
      </c>
      <c r="I2161" s="832" t="s">
        <v>3200</v>
      </c>
      <c r="J2161" s="832" t="s">
        <v>2498</v>
      </c>
      <c r="K2161" s="832" t="s">
        <v>2512</v>
      </c>
      <c r="L2161" s="835">
        <v>128.55000000000001</v>
      </c>
      <c r="M2161" s="835">
        <v>257.10000000000002</v>
      </c>
      <c r="N2161" s="832">
        <v>2</v>
      </c>
      <c r="O2161" s="836">
        <v>0.5</v>
      </c>
      <c r="P2161" s="835">
        <v>257.10000000000002</v>
      </c>
      <c r="Q2161" s="837">
        <v>1</v>
      </c>
      <c r="R2161" s="832">
        <v>2</v>
      </c>
      <c r="S2161" s="837">
        <v>1</v>
      </c>
      <c r="T2161" s="836">
        <v>0.5</v>
      </c>
      <c r="U2161" s="838">
        <v>1</v>
      </c>
    </row>
    <row r="2162" spans="1:21" ht="14.4" customHeight="1" x14ac:dyDescent="0.3">
      <c r="A2162" s="831">
        <v>17</v>
      </c>
      <c r="B2162" s="832" t="s">
        <v>2428</v>
      </c>
      <c r="C2162" s="832" t="s">
        <v>2434</v>
      </c>
      <c r="D2162" s="833" t="s">
        <v>5256</v>
      </c>
      <c r="E2162" s="834" t="s">
        <v>2449</v>
      </c>
      <c r="F2162" s="832" t="s">
        <v>2429</v>
      </c>
      <c r="G2162" s="832" t="s">
        <v>2933</v>
      </c>
      <c r="H2162" s="832" t="s">
        <v>596</v>
      </c>
      <c r="I2162" s="832" t="s">
        <v>2934</v>
      </c>
      <c r="J2162" s="832" t="s">
        <v>2935</v>
      </c>
      <c r="K2162" s="832" t="s">
        <v>2936</v>
      </c>
      <c r="L2162" s="835">
        <v>0</v>
      </c>
      <c r="M2162" s="835">
        <v>0</v>
      </c>
      <c r="N2162" s="832">
        <v>2</v>
      </c>
      <c r="O2162" s="836">
        <v>2</v>
      </c>
      <c r="P2162" s="835">
        <v>0</v>
      </c>
      <c r="Q2162" s="837"/>
      <c r="R2162" s="832">
        <v>1</v>
      </c>
      <c r="S2162" s="837">
        <v>0.5</v>
      </c>
      <c r="T2162" s="836">
        <v>1</v>
      </c>
      <c r="U2162" s="838">
        <v>0.5</v>
      </c>
    </row>
    <row r="2163" spans="1:21" ht="14.4" customHeight="1" x14ac:dyDescent="0.3">
      <c r="A2163" s="831">
        <v>17</v>
      </c>
      <c r="B2163" s="832" t="s">
        <v>2428</v>
      </c>
      <c r="C2163" s="832" t="s">
        <v>2434</v>
      </c>
      <c r="D2163" s="833" t="s">
        <v>5256</v>
      </c>
      <c r="E2163" s="834" t="s">
        <v>2449</v>
      </c>
      <c r="F2163" s="832" t="s">
        <v>2429</v>
      </c>
      <c r="G2163" s="832" t="s">
        <v>3159</v>
      </c>
      <c r="H2163" s="832" t="s">
        <v>596</v>
      </c>
      <c r="I2163" s="832" t="s">
        <v>3160</v>
      </c>
      <c r="J2163" s="832" t="s">
        <v>1208</v>
      </c>
      <c r="K2163" s="832" t="s">
        <v>673</v>
      </c>
      <c r="L2163" s="835">
        <v>42.05</v>
      </c>
      <c r="M2163" s="835">
        <v>84.1</v>
      </c>
      <c r="N2163" s="832">
        <v>2</v>
      </c>
      <c r="O2163" s="836">
        <v>2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17</v>
      </c>
      <c r="B2164" s="832" t="s">
        <v>2428</v>
      </c>
      <c r="C2164" s="832" t="s">
        <v>2434</v>
      </c>
      <c r="D2164" s="833" t="s">
        <v>5256</v>
      </c>
      <c r="E2164" s="834" t="s">
        <v>2449</v>
      </c>
      <c r="F2164" s="832" t="s">
        <v>2429</v>
      </c>
      <c r="G2164" s="832" t="s">
        <v>2533</v>
      </c>
      <c r="H2164" s="832" t="s">
        <v>596</v>
      </c>
      <c r="I2164" s="832" t="s">
        <v>2534</v>
      </c>
      <c r="J2164" s="832" t="s">
        <v>2535</v>
      </c>
      <c r="K2164" s="832" t="s">
        <v>2536</v>
      </c>
      <c r="L2164" s="835">
        <v>140.94999999999999</v>
      </c>
      <c r="M2164" s="835">
        <v>281.89999999999998</v>
      </c>
      <c r="N2164" s="832">
        <v>2</v>
      </c>
      <c r="O2164" s="836">
        <v>1</v>
      </c>
      <c r="P2164" s="835">
        <v>281.89999999999998</v>
      </c>
      <c r="Q2164" s="837">
        <v>1</v>
      </c>
      <c r="R2164" s="832">
        <v>2</v>
      </c>
      <c r="S2164" s="837">
        <v>1</v>
      </c>
      <c r="T2164" s="836">
        <v>1</v>
      </c>
      <c r="U2164" s="838">
        <v>1</v>
      </c>
    </row>
    <row r="2165" spans="1:21" ht="14.4" customHeight="1" x14ac:dyDescent="0.3">
      <c r="A2165" s="831">
        <v>17</v>
      </c>
      <c r="B2165" s="832" t="s">
        <v>2428</v>
      </c>
      <c r="C2165" s="832" t="s">
        <v>2434</v>
      </c>
      <c r="D2165" s="833" t="s">
        <v>5256</v>
      </c>
      <c r="E2165" s="834" t="s">
        <v>2449</v>
      </c>
      <c r="F2165" s="832" t="s">
        <v>2429</v>
      </c>
      <c r="G2165" s="832" t="s">
        <v>2539</v>
      </c>
      <c r="H2165" s="832" t="s">
        <v>596</v>
      </c>
      <c r="I2165" s="832" t="s">
        <v>4630</v>
      </c>
      <c r="J2165" s="832" t="s">
        <v>3568</v>
      </c>
      <c r="K2165" s="832" t="s">
        <v>4631</v>
      </c>
      <c r="L2165" s="835">
        <v>35.25</v>
      </c>
      <c r="M2165" s="835">
        <v>35.25</v>
      </c>
      <c r="N2165" s="832">
        <v>1</v>
      </c>
      <c r="O2165" s="836">
        <v>1</v>
      </c>
      <c r="P2165" s="835">
        <v>35.25</v>
      </c>
      <c r="Q2165" s="837">
        <v>1</v>
      </c>
      <c r="R2165" s="832">
        <v>1</v>
      </c>
      <c r="S2165" s="837">
        <v>1</v>
      </c>
      <c r="T2165" s="836">
        <v>1</v>
      </c>
      <c r="U2165" s="838">
        <v>1</v>
      </c>
    </row>
    <row r="2166" spans="1:21" ht="14.4" customHeight="1" x14ac:dyDescent="0.3">
      <c r="A2166" s="831">
        <v>17</v>
      </c>
      <c r="B2166" s="832" t="s">
        <v>2428</v>
      </c>
      <c r="C2166" s="832" t="s">
        <v>2434</v>
      </c>
      <c r="D2166" s="833" t="s">
        <v>5256</v>
      </c>
      <c r="E2166" s="834" t="s">
        <v>2449</v>
      </c>
      <c r="F2166" s="832" t="s">
        <v>2429</v>
      </c>
      <c r="G2166" s="832" t="s">
        <v>4632</v>
      </c>
      <c r="H2166" s="832" t="s">
        <v>596</v>
      </c>
      <c r="I2166" s="832" t="s">
        <v>4633</v>
      </c>
      <c r="J2166" s="832" t="s">
        <v>1704</v>
      </c>
      <c r="K2166" s="832" t="s">
        <v>3371</v>
      </c>
      <c r="L2166" s="835">
        <v>208.39</v>
      </c>
      <c r="M2166" s="835">
        <v>208.39</v>
      </c>
      <c r="N2166" s="832">
        <v>1</v>
      </c>
      <c r="O2166" s="836">
        <v>1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17</v>
      </c>
      <c r="B2167" s="832" t="s">
        <v>2428</v>
      </c>
      <c r="C2167" s="832" t="s">
        <v>2434</v>
      </c>
      <c r="D2167" s="833" t="s">
        <v>5256</v>
      </c>
      <c r="E2167" s="834" t="s">
        <v>2449</v>
      </c>
      <c r="F2167" s="832" t="s">
        <v>2429</v>
      </c>
      <c r="G2167" s="832" t="s">
        <v>4634</v>
      </c>
      <c r="H2167" s="832" t="s">
        <v>596</v>
      </c>
      <c r="I2167" s="832" t="s">
        <v>4635</v>
      </c>
      <c r="J2167" s="832" t="s">
        <v>4636</v>
      </c>
      <c r="K2167" s="832" t="s">
        <v>4637</v>
      </c>
      <c r="L2167" s="835">
        <v>93.49</v>
      </c>
      <c r="M2167" s="835">
        <v>467.44999999999993</v>
      </c>
      <c r="N2167" s="832">
        <v>5</v>
      </c>
      <c r="O2167" s="836">
        <v>2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17</v>
      </c>
      <c r="B2168" s="832" t="s">
        <v>2428</v>
      </c>
      <c r="C2168" s="832" t="s">
        <v>2434</v>
      </c>
      <c r="D2168" s="833" t="s">
        <v>5256</v>
      </c>
      <c r="E2168" s="834" t="s">
        <v>2449</v>
      </c>
      <c r="F2168" s="832" t="s">
        <v>2429</v>
      </c>
      <c r="G2168" s="832" t="s">
        <v>2568</v>
      </c>
      <c r="H2168" s="832" t="s">
        <v>649</v>
      </c>
      <c r="I2168" s="832" t="s">
        <v>2127</v>
      </c>
      <c r="J2168" s="832" t="s">
        <v>2128</v>
      </c>
      <c r="K2168" s="832" t="s">
        <v>2129</v>
      </c>
      <c r="L2168" s="835">
        <v>561.76</v>
      </c>
      <c r="M2168" s="835">
        <v>5617.6</v>
      </c>
      <c r="N2168" s="832">
        <v>10</v>
      </c>
      <c r="O2168" s="836">
        <v>2</v>
      </c>
      <c r="P2168" s="835">
        <v>5617.6</v>
      </c>
      <c r="Q2168" s="837">
        <v>1</v>
      </c>
      <c r="R2168" s="832">
        <v>10</v>
      </c>
      <c r="S2168" s="837">
        <v>1</v>
      </c>
      <c r="T2168" s="836">
        <v>2</v>
      </c>
      <c r="U2168" s="838">
        <v>1</v>
      </c>
    </row>
    <row r="2169" spans="1:21" ht="14.4" customHeight="1" x14ac:dyDescent="0.3">
      <c r="A2169" s="831">
        <v>17</v>
      </c>
      <c r="B2169" s="832" t="s">
        <v>2428</v>
      </c>
      <c r="C2169" s="832" t="s">
        <v>2434</v>
      </c>
      <c r="D2169" s="833" t="s">
        <v>5256</v>
      </c>
      <c r="E2169" s="834" t="s">
        <v>2449</v>
      </c>
      <c r="F2169" s="832" t="s">
        <v>2429</v>
      </c>
      <c r="G2169" s="832" t="s">
        <v>2568</v>
      </c>
      <c r="H2169" s="832" t="s">
        <v>649</v>
      </c>
      <c r="I2169" s="832" t="s">
        <v>3164</v>
      </c>
      <c r="J2169" s="832" t="s">
        <v>2128</v>
      </c>
      <c r="K2169" s="832" t="s">
        <v>3165</v>
      </c>
      <c r="L2169" s="835">
        <v>70.23</v>
      </c>
      <c r="M2169" s="835">
        <v>140.46</v>
      </c>
      <c r="N2169" s="832">
        <v>2</v>
      </c>
      <c r="O2169" s="836">
        <v>1</v>
      </c>
      <c r="P2169" s="835">
        <v>140.46</v>
      </c>
      <c r="Q2169" s="837">
        <v>1</v>
      </c>
      <c r="R2169" s="832">
        <v>2</v>
      </c>
      <c r="S2169" s="837">
        <v>1</v>
      </c>
      <c r="T2169" s="836">
        <v>1</v>
      </c>
      <c r="U2169" s="838">
        <v>1</v>
      </c>
    </row>
    <row r="2170" spans="1:21" ht="14.4" customHeight="1" x14ac:dyDescent="0.3">
      <c r="A2170" s="831">
        <v>17</v>
      </c>
      <c r="B2170" s="832" t="s">
        <v>2428</v>
      </c>
      <c r="C2170" s="832" t="s">
        <v>2434</v>
      </c>
      <c r="D2170" s="833" t="s">
        <v>5256</v>
      </c>
      <c r="E2170" s="834" t="s">
        <v>2449</v>
      </c>
      <c r="F2170" s="832" t="s">
        <v>2429</v>
      </c>
      <c r="G2170" s="832" t="s">
        <v>4638</v>
      </c>
      <c r="H2170" s="832" t="s">
        <v>596</v>
      </c>
      <c r="I2170" s="832" t="s">
        <v>4639</v>
      </c>
      <c r="J2170" s="832" t="s">
        <v>753</v>
      </c>
      <c r="K2170" s="832" t="s">
        <v>4640</v>
      </c>
      <c r="L2170" s="835">
        <v>159.16999999999999</v>
      </c>
      <c r="M2170" s="835">
        <v>159.16999999999999</v>
      </c>
      <c r="N2170" s="832">
        <v>1</v>
      </c>
      <c r="O2170" s="836">
        <v>0.5</v>
      </c>
      <c r="P2170" s="835">
        <v>159.16999999999999</v>
      </c>
      <c r="Q2170" s="837">
        <v>1</v>
      </c>
      <c r="R2170" s="832">
        <v>1</v>
      </c>
      <c r="S2170" s="837">
        <v>1</v>
      </c>
      <c r="T2170" s="836">
        <v>0.5</v>
      </c>
      <c r="U2170" s="838">
        <v>1</v>
      </c>
    </row>
    <row r="2171" spans="1:21" ht="14.4" customHeight="1" x14ac:dyDescent="0.3">
      <c r="A2171" s="831">
        <v>17</v>
      </c>
      <c r="B2171" s="832" t="s">
        <v>2428</v>
      </c>
      <c r="C2171" s="832" t="s">
        <v>2434</v>
      </c>
      <c r="D2171" s="833" t="s">
        <v>5256</v>
      </c>
      <c r="E2171" s="834" t="s">
        <v>2449</v>
      </c>
      <c r="F2171" s="832" t="s">
        <v>2429</v>
      </c>
      <c r="G2171" s="832" t="s">
        <v>2573</v>
      </c>
      <c r="H2171" s="832" t="s">
        <v>596</v>
      </c>
      <c r="I2171" s="832" t="s">
        <v>2575</v>
      </c>
      <c r="J2171" s="832" t="s">
        <v>2576</v>
      </c>
      <c r="K2171" s="832" t="s">
        <v>697</v>
      </c>
      <c r="L2171" s="835">
        <v>132</v>
      </c>
      <c r="M2171" s="835">
        <v>396</v>
      </c>
      <c r="N2171" s="832">
        <v>3</v>
      </c>
      <c r="O2171" s="836">
        <v>0.5</v>
      </c>
      <c r="P2171" s="835">
        <v>396</v>
      </c>
      <c r="Q2171" s="837">
        <v>1</v>
      </c>
      <c r="R2171" s="832">
        <v>3</v>
      </c>
      <c r="S2171" s="837">
        <v>1</v>
      </c>
      <c r="T2171" s="836">
        <v>0.5</v>
      </c>
      <c r="U2171" s="838">
        <v>1</v>
      </c>
    </row>
    <row r="2172" spans="1:21" ht="14.4" customHeight="1" x14ac:dyDescent="0.3">
      <c r="A2172" s="831">
        <v>17</v>
      </c>
      <c r="B2172" s="832" t="s">
        <v>2428</v>
      </c>
      <c r="C2172" s="832" t="s">
        <v>2434</v>
      </c>
      <c r="D2172" s="833" t="s">
        <v>5256</v>
      </c>
      <c r="E2172" s="834" t="s">
        <v>2449</v>
      </c>
      <c r="F2172" s="832" t="s">
        <v>2429</v>
      </c>
      <c r="G2172" s="832" t="s">
        <v>2573</v>
      </c>
      <c r="H2172" s="832" t="s">
        <v>649</v>
      </c>
      <c r="I2172" s="832" t="s">
        <v>2322</v>
      </c>
      <c r="J2172" s="832" t="s">
        <v>2224</v>
      </c>
      <c r="K2172" s="832" t="s">
        <v>2323</v>
      </c>
      <c r="L2172" s="835">
        <v>431.18</v>
      </c>
      <c r="M2172" s="835">
        <v>431.18</v>
      </c>
      <c r="N2172" s="832">
        <v>1</v>
      </c>
      <c r="O2172" s="836">
        <v>0.5</v>
      </c>
      <c r="P2172" s="835">
        <v>431.18</v>
      </c>
      <c r="Q2172" s="837">
        <v>1</v>
      </c>
      <c r="R2172" s="832">
        <v>1</v>
      </c>
      <c r="S2172" s="837">
        <v>1</v>
      </c>
      <c r="T2172" s="836">
        <v>0.5</v>
      </c>
      <c r="U2172" s="838">
        <v>1</v>
      </c>
    </row>
    <row r="2173" spans="1:21" ht="14.4" customHeight="1" x14ac:dyDescent="0.3">
      <c r="A2173" s="831">
        <v>17</v>
      </c>
      <c r="B2173" s="832" t="s">
        <v>2428</v>
      </c>
      <c r="C2173" s="832" t="s">
        <v>2434</v>
      </c>
      <c r="D2173" s="833" t="s">
        <v>5256</v>
      </c>
      <c r="E2173" s="834" t="s">
        <v>2449</v>
      </c>
      <c r="F2173" s="832" t="s">
        <v>2429</v>
      </c>
      <c r="G2173" s="832" t="s">
        <v>2593</v>
      </c>
      <c r="H2173" s="832" t="s">
        <v>596</v>
      </c>
      <c r="I2173" s="832" t="s">
        <v>2594</v>
      </c>
      <c r="J2173" s="832" t="s">
        <v>2595</v>
      </c>
      <c r="K2173" s="832" t="s">
        <v>2596</v>
      </c>
      <c r="L2173" s="835">
        <v>22.64</v>
      </c>
      <c r="M2173" s="835">
        <v>22.64</v>
      </c>
      <c r="N2173" s="832">
        <v>1</v>
      </c>
      <c r="O2173" s="836">
        <v>0.5</v>
      </c>
      <c r="P2173" s="835">
        <v>22.64</v>
      </c>
      <c r="Q2173" s="837">
        <v>1</v>
      </c>
      <c r="R2173" s="832">
        <v>1</v>
      </c>
      <c r="S2173" s="837">
        <v>1</v>
      </c>
      <c r="T2173" s="836">
        <v>0.5</v>
      </c>
      <c r="U2173" s="838">
        <v>1</v>
      </c>
    </row>
    <row r="2174" spans="1:21" ht="14.4" customHeight="1" x14ac:dyDescent="0.3">
      <c r="A2174" s="831">
        <v>17</v>
      </c>
      <c r="B2174" s="832" t="s">
        <v>2428</v>
      </c>
      <c r="C2174" s="832" t="s">
        <v>2434</v>
      </c>
      <c r="D2174" s="833" t="s">
        <v>5256</v>
      </c>
      <c r="E2174" s="834" t="s">
        <v>2449</v>
      </c>
      <c r="F2174" s="832" t="s">
        <v>2429</v>
      </c>
      <c r="G2174" s="832" t="s">
        <v>2593</v>
      </c>
      <c r="H2174" s="832" t="s">
        <v>596</v>
      </c>
      <c r="I2174" s="832" t="s">
        <v>2597</v>
      </c>
      <c r="J2174" s="832" t="s">
        <v>2595</v>
      </c>
      <c r="K2174" s="832" t="s">
        <v>2598</v>
      </c>
      <c r="L2174" s="835">
        <v>113.16</v>
      </c>
      <c r="M2174" s="835">
        <v>226.32</v>
      </c>
      <c r="N2174" s="832">
        <v>2</v>
      </c>
      <c r="O2174" s="836">
        <v>1.5</v>
      </c>
      <c r="P2174" s="835">
        <v>113.16</v>
      </c>
      <c r="Q2174" s="837">
        <v>0.5</v>
      </c>
      <c r="R2174" s="832">
        <v>1</v>
      </c>
      <c r="S2174" s="837">
        <v>0.5</v>
      </c>
      <c r="T2174" s="836">
        <v>0.5</v>
      </c>
      <c r="U2174" s="838">
        <v>0.33333333333333331</v>
      </c>
    </row>
    <row r="2175" spans="1:21" ht="14.4" customHeight="1" x14ac:dyDescent="0.3">
      <c r="A2175" s="831">
        <v>17</v>
      </c>
      <c r="B2175" s="832" t="s">
        <v>2428</v>
      </c>
      <c r="C2175" s="832" t="s">
        <v>2434</v>
      </c>
      <c r="D2175" s="833" t="s">
        <v>5256</v>
      </c>
      <c r="E2175" s="834" t="s">
        <v>2449</v>
      </c>
      <c r="F2175" s="832" t="s">
        <v>2429</v>
      </c>
      <c r="G2175" s="832" t="s">
        <v>2593</v>
      </c>
      <c r="H2175" s="832" t="s">
        <v>596</v>
      </c>
      <c r="I2175" s="832" t="s">
        <v>2977</v>
      </c>
      <c r="J2175" s="832" t="s">
        <v>2595</v>
      </c>
      <c r="K2175" s="832" t="s">
        <v>2978</v>
      </c>
      <c r="L2175" s="835">
        <v>169.73</v>
      </c>
      <c r="M2175" s="835">
        <v>678.92</v>
      </c>
      <c r="N2175" s="832">
        <v>4</v>
      </c>
      <c r="O2175" s="836">
        <v>2</v>
      </c>
      <c r="P2175" s="835">
        <v>169.73</v>
      </c>
      <c r="Q2175" s="837">
        <v>0.25</v>
      </c>
      <c r="R2175" s="832">
        <v>1</v>
      </c>
      <c r="S2175" s="837">
        <v>0.25</v>
      </c>
      <c r="T2175" s="836">
        <v>1</v>
      </c>
      <c r="U2175" s="838">
        <v>0.5</v>
      </c>
    </row>
    <row r="2176" spans="1:21" ht="14.4" customHeight="1" x14ac:dyDescent="0.3">
      <c r="A2176" s="831">
        <v>17</v>
      </c>
      <c r="B2176" s="832" t="s">
        <v>2428</v>
      </c>
      <c r="C2176" s="832" t="s">
        <v>2434</v>
      </c>
      <c r="D2176" s="833" t="s">
        <v>5256</v>
      </c>
      <c r="E2176" s="834" t="s">
        <v>2449</v>
      </c>
      <c r="F2176" s="832" t="s">
        <v>2429</v>
      </c>
      <c r="G2176" s="832" t="s">
        <v>2593</v>
      </c>
      <c r="H2176" s="832" t="s">
        <v>596</v>
      </c>
      <c r="I2176" s="832" t="s">
        <v>2599</v>
      </c>
      <c r="J2176" s="832" t="s">
        <v>2595</v>
      </c>
      <c r="K2176" s="832" t="s">
        <v>2600</v>
      </c>
      <c r="L2176" s="835">
        <v>339.47</v>
      </c>
      <c r="M2176" s="835">
        <v>1357.88</v>
      </c>
      <c r="N2176" s="832">
        <v>4</v>
      </c>
      <c r="O2176" s="836">
        <v>2.5</v>
      </c>
      <c r="P2176" s="835">
        <v>1018.4100000000001</v>
      </c>
      <c r="Q2176" s="837">
        <v>0.75</v>
      </c>
      <c r="R2176" s="832">
        <v>3</v>
      </c>
      <c r="S2176" s="837">
        <v>0.75</v>
      </c>
      <c r="T2176" s="836">
        <v>1.5</v>
      </c>
      <c r="U2176" s="838">
        <v>0.6</v>
      </c>
    </row>
    <row r="2177" spans="1:21" ht="14.4" customHeight="1" x14ac:dyDescent="0.3">
      <c r="A2177" s="831">
        <v>17</v>
      </c>
      <c r="B2177" s="832" t="s">
        <v>2428</v>
      </c>
      <c r="C2177" s="832" t="s">
        <v>2434</v>
      </c>
      <c r="D2177" s="833" t="s">
        <v>5256</v>
      </c>
      <c r="E2177" s="834" t="s">
        <v>2449</v>
      </c>
      <c r="F2177" s="832" t="s">
        <v>2429</v>
      </c>
      <c r="G2177" s="832" t="s">
        <v>2604</v>
      </c>
      <c r="H2177" s="832" t="s">
        <v>596</v>
      </c>
      <c r="I2177" s="832" t="s">
        <v>2605</v>
      </c>
      <c r="J2177" s="832" t="s">
        <v>826</v>
      </c>
      <c r="K2177" s="832" t="s">
        <v>2606</v>
      </c>
      <c r="L2177" s="835">
        <v>75.05</v>
      </c>
      <c r="M2177" s="835">
        <v>450.29999999999995</v>
      </c>
      <c r="N2177" s="832">
        <v>6</v>
      </c>
      <c r="O2177" s="836">
        <v>3.5</v>
      </c>
      <c r="P2177" s="835">
        <v>225.14999999999998</v>
      </c>
      <c r="Q2177" s="837">
        <v>0.5</v>
      </c>
      <c r="R2177" s="832">
        <v>3</v>
      </c>
      <c r="S2177" s="837">
        <v>0.5</v>
      </c>
      <c r="T2177" s="836">
        <v>2</v>
      </c>
      <c r="U2177" s="838">
        <v>0.5714285714285714</v>
      </c>
    </row>
    <row r="2178" spans="1:21" ht="14.4" customHeight="1" x14ac:dyDescent="0.3">
      <c r="A2178" s="831">
        <v>17</v>
      </c>
      <c r="B2178" s="832" t="s">
        <v>2428</v>
      </c>
      <c r="C2178" s="832" t="s">
        <v>2434</v>
      </c>
      <c r="D2178" s="833" t="s">
        <v>5256</v>
      </c>
      <c r="E2178" s="834" t="s">
        <v>2449</v>
      </c>
      <c r="F2178" s="832" t="s">
        <v>2429</v>
      </c>
      <c r="G2178" s="832" t="s">
        <v>3345</v>
      </c>
      <c r="H2178" s="832" t="s">
        <v>596</v>
      </c>
      <c r="I2178" s="832" t="s">
        <v>3346</v>
      </c>
      <c r="J2178" s="832" t="s">
        <v>1038</v>
      </c>
      <c r="K2178" s="832" t="s">
        <v>3347</v>
      </c>
      <c r="L2178" s="835">
        <v>94.7</v>
      </c>
      <c r="M2178" s="835">
        <v>5587.2999999999975</v>
      </c>
      <c r="N2178" s="832">
        <v>59</v>
      </c>
      <c r="O2178" s="836">
        <v>41.5</v>
      </c>
      <c r="P2178" s="835">
        <v>4450.8999999999969</v>
      </c>
      <c r="Q2178" s="837">
        <v>0.79661016949152519</v>
      </c>
      <c r="R2178" s="832">
        <v>47</v>
      </c>
      <c r="S2178" s="837">
        <v>0.79661016949152541</v>
      </c>
      <c r="T2178" s="836">
        <v>32</v>
      </c>
      <c r="U2178" s="838">
        <v>0.77108433734939763</v>
      </c>
    </row>
    <row r="2179" spans="1:21" ht="14.4" customHeight="1" x14ac:dyDescent="0.3">
      <c r="A2179" s="831">
        <v>17</v>
      </c>
      <c r="B2179" s="832" t="s">
        <v>2428</v>
      </c>
      <c r="C2179" s="832" t="s">
        <v>2434</v>
      </c>
      <c r="D2179" s="833" t="s">
        <v>5256</v>
      </c>
      <c r="E2179" s="834" t="s">
        <v>2449</v>
      </c>
      <c r="F2179" s="832" t="s">
        <v>2429</v>
      </c>
      <c r="G2179" s="832" t="s">
        <v>2623</v>
      </c>
      <c r="H2179" s="832" t="s">
        <v>596</v>
      </c>
      <c r="I2179" s="832" t="s">
        <v>4641</v>
      </c>
      <c r="J2179" s="832" t="s">
        <v>4642</v>
      </c>
      <c r="K2179" s="832" t="s">
        <v>4643</v>
      </c>
      <c r="L2179" s="835">
        <v>68.599999999999994</v>
      </c>
      <c r="M2179" s="835">
        <v>68.599999999999994</v>
      </c>
      <c r="N2179" s="832">
        <v>1</v>
      </c>
      <c r="O2179" s="836">
        <v>0.5</v>
      </c>
      <c r="P2179" s="835">
        <v>68.599999999999994</v>
      </c>
      <c r="Q2179" s="837">
        <v>1</v>
      </c>
      <c r="R2179" s="832">
        <v>1</v>
      </c>
      <c r="S2179" s="837">
        <v>1</v>
      </c>
      <c r="T2179" s="836">
        <v>0.5</v>
      </c>
      <c r="U2179" s="838">
        <v>1</v>
      </c>
    </row>
    <row r="2180" spans="1:21" ht="14.4" customHeight="1" x14ac:dyDescent="0.3">
      <c r="A2180" s="831">
        <v>17</v>
      </c>
      <c r="B2180" s="832" t="s">
        <v>2428</v>
      </c>
      <c r="C2180" s="832" t="s">
        <v>2434</v>
      </c>
      <c r="D2180" s="833" t="s">
        <v>5256</v>
      </c>
      <c r="E2180" s="834" t="s">
        <v>2449</v>
      </c>
      <c r="F2180" s="832" t="s">
        <v>2429</v>
      </c>
      <c r="G2180" s="832" t="s">
        <v>4063</v>
      </c>
      <c r="H2180" s="832" t="s">
        <v>596</v>
      </c>
      <c r="I2180" s="832" t="s">
        <v>4644</v>
      </c>
      <c r="J2180" s="832" t="s">
        <v>4645</v>
      </c>
      <c r="K2180" s="832" t="s">
        <v>4139</v>
      </c>
      <c r="L2180" s="835">
        <v>31.33</v>
      </c>
      <c r="M2180" s="835">
        <v>93.99</v>
      </c>
      <c r="N2180" s="832">
        <v>3</v>
      </c>
      <c r="O2180" s="836">
        <v>1.5</v>
      </c>
      <c r="P2180" s="835">
        <v>93.99</v>
      </c>
      <c r="Q2180" s="837">
        <v>1</v>
      </c>
      <c r="R2180" s="832">
        <v>3</v>
      </c>
      <c r="S2180" s="837">
        <v>1</v>
      </c>
      <c r="T2180" s="836">
        <v>1.5</v>
      </c>
      <c r="U2180" s="838">
        <v>1</v>
      </c>
    </row>
    <row r="2181" spans="1:21" ht="14.4" customHeight="1" x14ac:dyDescent="0.3">
      <c r="A2181" s="831">
        <v>17</v>
      </c>
      <c r="B2181" s="832" t="s">
        <v>2428</v>
      </c>
      <c r="C2181" s="832" t="s">
        <v>2434</v>
      </c>
      <c r="D2181" s="833" t="s">
        <v>5256</v>
      </c>
      <c r="E2181" s="834" t="s">
        <v>2449</v>
      </c>
      <c r="F2181" s="832" t="s">
        <v>2429</v>
      </c>
      <c r="G2181" s="832" t="s">
        <v>3217</v>
      </c>
      <c r="H2181" s="832" t="s">
        <v>596</v>
      </c>
      <c r="I2181" s="832" t="s">
        <v>3218</v>
      </c>
      <c r="J2181" s="832" t="s">
        <v>3219</v>
      </c>
      <c r="K2181" s="832" t="s">
        <v>3220</v>
      </c>
      <c r="L2181" s="835">
        <v>111.72</v>
      </c>
      <c r="M2181" s="835">
        <v>111.72</v>
      </c>
      <c r="N2181" s="832">
        <v>1</v>
      </c>
      <c r="O2181" s="836">
        <v>0.5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17</v>
      </c>
      <c r="B2182" s="832" t="s">
        <v>2428</v>
      </c>
      <c r="C2182" s="832" t="s">
        <v>2434</v>
      </c>
      <c r="D2182" s="833" t="s">
        <v>5256</v>
      </c>
      <c r="E2182" s="834" t="s">
        <v>2449</v>
      </c>
      <c r="F2182" s="832" t="s">
        <v>2429</v>
      </c>
      <c r="G2182" s="832" t="s">
        <v>2632</v>
      </c>
      <c r="H2182" s="832" t="s">
        <v>596</v>
      </c>
      <c r="I2182" s="832" t="s">
        <v>2633</v>
      </c>
      <c r="J2182" s="832" t="s">
        <v>1563</v>
      </c>
      <c r="K2182" s="832" t="s">
        <v>2634</v>
      </c>
      <c r="L2182" s="835">
        <v>24.37</v>
      </c>
      <c r="M2182" s="835">
        <v>146.22</v>
      </c>
      <c r="N2182" s="832">
        <v>6</v>
      </c>
      <c r="O2182" s="836">
        <v>2</v>
      </c>
      <c r="P2182" s="835">
        <v>48.74</v>
      </c>
      <c r="Q2182" s="837">
        <v>0.33333333333333337</v>
      </c>
      <c r="R2182" s="832">
        <v>2</v>
      </c>
      <c r="S2182" s="837">
        <v>0.33333333333333331</v>
      </c>
      <c r="T2182" s="836">
        <v>1</v>
      </c>
      <c r="U2182" s="838">
        <v>0.5</v>
      </c>
    </row>
    <row r="2183" spans="1:21" ht="14.4" customHeight="1" x14ac:dyDescent="0.3">
      <c r="A2183" s="831">
        <v>17</v>
      </c>
      <c r="B2183" s="832" t="s">
        <v>2428</v>
      </c>
      <c r="C2183" s="832" t="s">
        <v>2434</v>
      </c>
      <c r="D2183" s="833" t="s">
        <v>5256</v>
      </c>
      <c r="E2183" s="834" t="s">
        <v>2449</v>
      </c>
      <c r="F2183" s="832" t="s">
        <v>2429</v>
      </c>
      <c r="G2183" s="832" t="s">
        <v>2632</v>
      </c>
      <c r="H2183" s="832" t="s">
        <v>596</v>
      </c>
      <c r="I2183" s="832" t="s">
        <v>2999</v>
      </c>
      <c r="J2183" s="832" t="s">
        <v>1563</v>
      </c>
      <c r="K2183" s="832" t="s">
        <v>1903</v>
      </c>
      <c r="L2183" s="835">
        <v>38.590000000000003</v>
      </c>
      <c r="M2183" s="835">
        <v>38.590000000000003</v>
      </c>
      <c r="N2183" s="832">
        <v>1</v>
      </c>
      <c r="O2183" s="836">
        <v>0.5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17</v>
      </c>
      <c r="B2184" s="832" t="s">
        <v>2428</v>
      </c>
      <c r="C2184" s="832" t="s">
        <v>2434</v>
      </c>
      <c r="D2184" s="833" t="s">
        <v>5256</v>
      </c>
      <c r="E2184" s="834" t="s">
        <v>2449</v>
      </c>
      <c r="F2184" s="832" t="s">
        <v>2429</v>
      </c>
      <c r="G2184" s="832" t="s">
        <v>2653</v>
      </c>
      <c r="H2184" s="832" t="s">
        <v>596</v>
      </c>
      <c r="I2184" s="832" t="s">
        <v>2661</v>
      </c>
      <c r="J2184" s="832" t="s">
        <v>660</v>
      </c>
      <c r="K2184" s="832" t="s">
        <v>1121</v>
      </c>
      <c r="L2184" s="835">
        <v>58.62</v>
      </c>
      <c r="M2184" s="835">
        <v>117.24</v>
      </c>
      <c r="N2184" s="832">
        <v>2</v>
      </c>
      <c r="O2184" s="836">
        <v>1.5</v>
      </c>
      <c r="P2184" s="835">
        <v>117.24</v>
      </c>
      <c r="Q2184" s="837">
        <v>1</v>
      </c>
      <c r="R2184" s="832">
        <v>2</v>
      </c>
      <c r="S2184" s="837">
        <v>1</v>
      </c>
      <c r="T2184" s="836">
        <v>1.5</v>
      </c>
      <c r="U2184" s="838">
        <v>1</v>
      </c>
    </row>
    <row r="2185" spans="1:21" ht="14.4" customHeight="1" x14ac:dyDescent="0.3">
      <c r="A2185" s="831">
        <v>17</v>
      </c>
      <c r="B2185" s="832" t="s">
        <v>2428</v>
      </c>
      <c r="C2185" s="832" t="s">
        <v>2434</v>
      </c>
      <c r="D2185" s="833" t="s">
        <v>5256</v>
      </c>
      <c r="E2185" s="834" t="s">
        <v>2449</v>
      </c>
      <c r="F2185" s="832" t="s">
        <v>2429</v>
      </c>
      <c r="G2185" s="832" t="s">
        <v>2653</v>
      </c>
      <c r="H2185" s="832" t="s">
        <v>596</v>
      </c>
      <c r="I2185" s="832" t="s">
        <v>3663</v>
      </c>
      <c r="J2185" s="832" t="s">
        <v>668</v>
      </c>
      <c r="K2185" s="832" t="s">
        <v>3352</v>
      </c>
      <c r="L2185" s="835">
        <v>0</v>
      </c>
      <c r="M2185" s="835">
        <v>0</v>
      </c>
      <c r="N2185" s="832">
        <v>2</v>
      </c>
      <c r="O2185" s="836">
        <v>2</v>
      </c>
      <c r="P2185" s="835">
        <v>0</v>
      </c>
      <c r="Q2185" s="837"/>
      <c r="R2185" s="832">
        <v>2</v>
      </c>
      <c r="S2185" s="837">
        <v>1</v>
      </c>
      <c r="T2185" s="836">
        <v>2</v>
      </c>
      <c r="U2185" s="838">
        <v>1</v>
      </c>
    </row>
    <row r="2186" spans="1:21" ht="14.4" customHeight="1" x14ac:dyDescent="0.3">
      <c r="A2186" s="831">
        <v>17</v>
      </c>
      <c r="B2186" s="832" t="s">
        <v>2428</v>
      </c>
      <c r="C2186" s="832" t="s">
        <v>2434</v>
      </c>
      <c r="D2186" s="833" t="s">
        <v>5256</v>
      </c>
      <c r="E2186" s="834" t="s">
        <v>2449</v>
      </c>
      <c r="F2186" s="832" t="s">
        <v>2429</v>
      </c>
      <c r="G2186" s="832" t="s">
        <v>4646</v>
      </c>
      <c r="H2186" s="832" t="s">
        <v>596</v>
      </c>
      <c r="I2186" s="832" t="s">
        <v>4647</v>
      </c>
      <c r="J2186" s="832" t="s">
        <v>4648</v>
      </c>
      <c r="K2186" s="832" t="s">
        <v>4649</v>
      </c>
      <c r="L2186" s="835">
        <v>1222.95</v>
      </c>
      <c r="M2186" s="835">
        <v>1222.95</v>
      </c>
      <c r="N2186" s="832">
        <v>1</v>
      </c>
      <c r="O2186" s="836">
        <v>0.5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17</v>
      </c>
      <c r="B2187" s="832" t="s">
        <v>2428</v>
      </c>
      <c r="C2187" s="832" t="s">
        <v>2434</v>
      </c>
      <c r="D2187" s="833" t="s">
        <v>5256</v>
      </c>
      <c r="E2187" s="834" t="s">
        <v>2449</v>
      </c>
      <c r="F2187" s="832" t="s">
        <v>2429</v>
      </c>
      <c r="G2187" s="832" t="s">
        <v>2666</v>
      </c>
      <c r="H2187" s="832" t="s">
        <v>649</v>
      </c>
      <c r="I2187" s="832" t="s">
        <v>2318</v>
      </c>
      <c r="J2187" s="832" t="s">
        <v>2084</v>
      </c>
      <c r="K2187" s="832" t="s">
        <v>2319</v>
      </c>
      <c r="L2187" s="835">
        <v>366.31</v>
      </c>
      <c r="M2187" s="835">
        <v>732.62</v>
      </c>
      <c r="N2187" s="832">
        <v>2</v>
      </c>
      <c r="O2187" s="836">
        <v>1</v>
      </c>
      <c r="P2187" s="835">
        <v>732.62</v>
      </c>
      <c r="Q2187" s="837">
        <v>1</v>
      </c>
      <c r="R2187" s="832">
        <v>2</v>
      </c>
      <c r="S2187" s="837">
        <v>1</v>
      </c>
      <c r="T2187" s="836">
        <v>1</v>
      </c>
      <c r="U2187" s="838">
        <v>1</v>
      </c>
    </row>
    <row r="2188" spans="1:21" ht="14.4" customHeight="1" x14ac:dyDescent="0.3">
      <c r="A2188" s="831">
        <v>17</v>
      </c>
      <c r="B2188" s="832" t="s">
        <v>2428</v>
      </c>
      <c r="C2188" s="832" t="s">
        <v>2434</v>
      </c>
      <c r="D2188" s="833" t="s">
        <v>5256</v>
      </c>
      <c r="E2188" s="834" t="s">
        <v>2449</v>
      </c>
      <c r="F2188" s="832" t="s">
        <v>2429</v>
      </c>
      <c r="G2188" s="832" t="s">
        <v>3357</v>
      </c>
      <c r="H2188" s="832" t="s">
        <v>649</v>
      </c>
      <c r="I2188" s="832" t="s">
        <v>4650</v>
      </c>
      <c r="J2188" s="832" t="s">
        <v>844</v>
      </c>
      <c r="K2188" s="832" t="s">
        <v>4651</v>
      </c>
      <c r="L2188" s="835">
        <v>16.12</v>
      </c>
      <c r="M2188" s="835">
        <v>64.48</v>
      </c>
      <c r="N2188" s="832">
        <v>4</v>
      </c>
      <c r="O2188" s="836">
        <v>0.5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" customHeight="1" x14ac:dyDescent="0.3">
      <c r="A2189" s="831">
        <v>17</v>
      </c>
      <c r="B2189" s="832" t="s">
        <v>2428</v>
      </c>
      <c r="C2189" s="832" t="s">
        <v>2434</v>
      </c>
      <c r="D2189" s="833" t="s">
        <v>5256</v>
      </c>
      <c r="E2189" s="834" t="s">
        <v>2449</v>
      </c>
      <c r="F2189" s="832" t="s">
        <v>2429</v>
      </c>
      <c r="G2189" s="832" t="s">
        <v>3030</v>
      </c>
      <c r="H2189" s="832" t="s">
        <v>596</v>
      </c>
      <c r="I2189" s="832" t="s">
        <v>4652</v>
      </c>
      <c r="J2189" s="832" t="s">
        <v>759</v>
      </c>
      <c r="K2189" s="832" t="s">
        <v>2600</v>
      </c>
      <c r="L2189" s="835">
        <v>0</v>
      </c>
      <c r="M2189" s="835">
        <v>0</v>
      </c>
      <c r="N2189" s="832">
        <v>1</v>
      </c>
      <c r="O2189" s="836">
        <v>0.5</v>
      </c>
      <c r="P2189" s="835"/>
      <c r="Q2189" s="837"/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17</v>
      </c>
      <c r="B2190" s="832" t="s">
        <v>2428</v>
      </c>
      <c r="C2190" s="832" t="s">
        <v>2434</v>
      </c>
      <c r="D2190" s="833" t="s">
        <v>5256</v>
      </c>
      <c r="E2190" s="834" t="s">
        <v>2449</v>
      </c>
      <c r="F2190" s="832" t="s">
        <v>2429</v>
      </c>
      <c r="G2190" s="832" t="s">
        <v>2676</v>
      </c>
      <c r="H2190" s="832" t="s">
        <v>596</v>
      </c>
      <c r="I2190" s="832" t="s">
        <v>3033</v>
      </c>
      <c r="J2190" s="832" t="s">
        <v>2679</v>
      </c>
      <c r="K2190" s="832" t="s">
        <v>3034</v>
      </c>
      <c r="L2190" s="835">
        <v>910.2</v>
      </c>
      <c r="M2190" s="835">
        <v>2730.6000000000004</v>
      </c>
      <c r="N2190" s="832">
        <v>3</v>
      </c>
      <c r="O2190" s="836">
        <v>1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17</v>
      </c>
      <c r="B2191" s="832" t="s">
        <v>2428</v>
      </c>
      <c r="C2191" s="832" t="s">
        <v>2434</v>
      </c>
      <c r="D2191" s="833" t="s">
        <v>5256</v>
      </c>
      <c r="E2191" s="834" t="s">
        <v>2449</v>
      </c>
      <c r="F2191" s="832" t="s">
        <v>2429</v>
      </c>
      <c r="G2191" s="832" t="s">
        <v>4653</v>
      </c>
      <c r="H2191" s="832" t="s">
        <v>596</v>
      </c>
      <c r="I2191" s="832" t="s">
        <v>4654</v>
      </c>
      <c r="J2191" s="832" t="s">
        <v>4655</v>
      </c>
      <c r="K2191" s="832" t="s">
        <v>4656</v>
      </c>
      <c r="L2191" s="835">
        <v>248.55</v>
      </c>
      <c r="M2191" s="835">
        <v>248.55</v>
      </c>
      <c r="N2191" s="832">
        <v>1</v>
      </c>
      <c r="O2191" s="836">
        <v>0.5</v>
      </c>
      <c r="P2191" s="835">
        <v>248.55</v>
      </c>
      <c r="Q2191" s="837">
        <v>1</v>
      </c>
      <c r="R2191" s="832">
        <v>1</v>
      </c>
      <c r="S2191" s="837">
        <v>1</v>
      </c>
      <c r="T2191" s="836">
        <v>0.5</v>
      </c>
      <c r="U2191" s="838">
        <v>1</v>
      </c>
    </row>
    <row r="2192" spans="1:21" ht="14.4" customHeight="1" x14ac:dyDescent="0.3">
      <c r="A2192" s="831">
        <v>17</v>
      </c>
      <c r="B2192" s="832" t="s">
        <v>2428</v>
      </c>
      <c r="C2192" s="832" t="s">
        <v>2434</v>
      </c>
      <c r="D2192" s="833" t="s">
        <v>5256</v>
      </c>
      <c r="E2192" s="834" t="s">
        <v>2449</v>
      </c>
      <c r="F2192" s="832" t="s">
        <v>2429</v>
      </c>
      <c r="G2192" s="832" t="s">
        <v>3360</v>
      </c>
      <c r="H2192" s="832" t="s">
        <v>596</v>
      </c>
      <c r="I2192" s="832" t="s">
        <v>3361</v>
      </c>
      <c r="J2192" s="832" t="s">
        <v>738</v>
      </c>
      <c r="K2192" s="832" t="s">
        <v>2140</v>
      </c>
      <c r="L2192" s="835">
        <v>38.56</v>
      </c>
      <c r="M2192" s="835">
        <v>154.24</v>
      </c>
      <c r="N2192" s="832">
        <v>4</v>
      </c>
      <c r="O2192" s="836">
        <v>2</v>
      </c>
      <c r="P2192" s="835">
        <v>38.56</v>
      </c>
      <c r="Q2192" s="837">
        <v>0.25</v>
      </c>
      <c r="R2192" s="832">
        <v>1</v>
      </c>
      <c r="S2192" s="837">
        <v>0.25</v>
      </c>
      <c r="T2192" s="836">
        <v>0.5</v>
      </c>
      <c r="U2192" s="838">
        <v>0.25</v>
      </c>
    </row>
    <row r="2193" spans="1:21" ht="14.4" customHeight="1" x14ac:dyDescent="0.3">
      <c r="A2193" s="831">
        <v>17</v>
      </c>
      <c r="B2193" s="832" t="s">
        <v>2428</v>
      </c>
      <c r="C2193" s="832" t="s">
        <v>2434</v>
      </c>
      <c r="D2193" s="833" t="s">
        <v>5256</v>
      </c>
      <c r="E2193" s="834" t="s">
        <v>2449</v>
      </c>
      <c r="F2193" s="832" t="s">
        <v>2429</v>
      </c>
      <c r="G2193" s="832" t="s">
        <v>3675</v>
      </c>
      <c r="H2193" s="832" t="s">
        <v>649</v>
      </c>
      <c r="I2193" s="832" t="s">
        <v>4070</v>
      </c>
      <c r="J2193" s="832" t="s">
        <v>3677</v>
      </c>
      <c r="K2193" s="832" t="s">
        <v>4071</v>
      </c>
      <c r="L2193" s="835">
        <v>32.869999999999997</v>
      </c>
      <c r="M2193" s="835">
        <v>131.47999999999999</v>
      </c>
      <c r="N2193" s="832">
        <v>4</v>
      </c>
      <c r="O2193" s="836">
        <v>1.5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17</v>
      </c>
      <c r="B2194" s="832" t="s">
        <v>2428</v>
      </c>
      <c r="C2194" s="832" t="s">
        <v>2434</v>
      </c>
      <c r="D2194" s="833" t="s">
        <v>5256</v>
      </c>
      <c r="E2194" s="834" t="s">
        <v>2449</v>
      </c>
      <c r="F2194" s="832" t="s">
        <v>2429</v>
      </c>
      <c r="G2194" s="832" t="s">
        <v>3675</v>
      </c>
      <c r="H2194" s="832" t="s">
        <v>649</v>
      </c>
      <c r="I2194" s="832" t="s">
        <v>3676</v>
      </c>
      <c r="J2194" s="832" t="s">
        <v>3677</v>
      </c>
      <c r="K2194" s="832" t="s">
        <v>3678</v>
      </c>
      <c r="L2194" s="835">
        <v>219.18</v>
      </c>
      <c r="M2194" s="835">
        <v>876.72</v>
      </c>
      <c r="N2194" s="832">
        <v>4</v>
      </c>
      <c r="O2194" s="836">
        <v>2</v>
      </c>
      <c r="P2194" s="835">
        <v>876.72</v>
      </c>
      <c r="Q2194" s="837">
        <v>1</v>
      </c>
      <c r="R2194" s="832">
        <v>4</v>
      </c>
      <c r="S2194" s="837">
        <v>1</v>
      </c>
      <c r="T2194" s="836">
        <v>2</v>
      </c>
      <c r="U2194" s="838">
        <v>1</v>
      </c>
    </row>
    <row r="2195" spans="1:21" ht="14.4" customHeight="1" x14ac:dyDescent="0.3">
      <c r="A2195" s="831">
        <v>17</v>
      </c>
      <c r="B2195" s="832" t="s">
        <v>2428</v>
      </c>
      <c r="C2195" s="832" t="s">
        <v>2434</v>
      </c>
      <c r="D2195" s="833" t="s">
        <v>5256</v>
      </c>
      <c r="E2195" s="834" t="s">
        <v>2449</v>
      </c>
      <c r="F2195" s="832" t="s">
        <v>2429</v>
      </c>
      <c r="G2195" s="832" t="s">
        <v>3827</v>
      </c>
      <c r="H2195" s="832" t="s">
        <v>649</v>
      </c>
      <c r="I2195" s="832" t="s">
        <v>2329</v>
      </c>
      <c r="J2195" s="832" t="s">
        <v>2330</v>
      </c>
      <c r="K2195" s="832" t="s">
        <v>2331</v>
      </c>
      <c r="L2195" s="835">
        <v>141.25</v>
      </c>
      <c r="M2195" s="835">
        <v>141.25</v>
      </c>
      <c r="N2195" s="832">
        <v>1</v>
      </c>
      <c r="O2195" s="836">
        <v>1</v>
      </c>
      <c r="P2195" s="835">
        <v>141.25</v>
      </c>
      <c r="Q2195" s="837">
        <v>1</v>
      </c>
      <c r="R2195" s="832">
        <v>1</v>
      </c>
      <c r="S2195" s="837">
        <v>1</v>
      </c>
      <c r="T2195" s="836">
        <v>1</v>
      </c>
      <c r="U2195" s="838">
        <v>1</v>
      </c>
    </row>
    <row r="2196" spans="1:21" ht="14.4" customHeight="1" x14ac:dyDescent="0.3">
      <c r="A2196" s="831">
        <v>17</v>
      </c>
      <c r="B2196" s="832" t="s">
        <v>2428</v>
      </c>
      <c r="C2196" s="832" t="s">
        <v>2434</v>
      </c>
      <c r="D2196" s="833" t="s">
        <v>5256</v>
      </c>
      <c r="E2196" s="834" t="s">
        <v>2449</v>
      </c>
      <c r="F2196" s="832" t="s">
        <v>2429</v>
      </c>
      <c r="G2196" s="832" t="s">
        <v>2688</v>
      </c>
      <c r="H2196" s="832" t="s">
        <v>649</v>
      </c>
      <c r="I2196" s="832" t="s">
        <v>4657</v>
      </c>
      <c r="J2196" s="832" t="s">
        <v>3580</v>
      </c>
      <c r="K2196" s="832" t="s">
        <v>4658</v>
      </c>
      <c r="L2196" s="835">
        <v>2309.36</v>
      </c>
      <c r="M2196" s="835">
        <v>2309.36</v>
      </c>
      <c r="N2196" s="832">
        <v>1</v>
      </c>
      <c r="O2196" s="836">
        <v>0.5</v>
      </c>
      <c r="P2196" s="835">
        <v>2309.36</v>
      </c>
      <c r="Q2196" s="837">
        <v>1</v>
      </c>
      <c r="R2196" s="832">
        <v>1</v>
      </c>
      <c r="S2196" s="837">
        <v>1</v>
      </c>
      <c r="T2196" s="836">
        <v>0.5</v>
      </c>
      <c r="U2196" s="838">
        <v>1</v>
      </c>
    </row>
    <row r="2197" spans="1:21" ht="14.4" customHeight="1" x14ac:dyDescent="0.3">
      <c r="A2197" s="831">
        <v>17</v>
      </c>
      <c r="B2197" s="832" t="s">
        <v>2428</v>
      </c>
      <c r="C2197" s="832" t="s">
        <v>2434</v>
      </c>
      <c r="D2197" s="833" t="s">
        <v>5256</v>
      </c>
      <c r="E2197" s="834" t="s">
        <v>2449</v>
      </c>
      <c r="F2197" s="832" t="s">
        <v>2429</v>
      </c>
      <c r="G2197" s="832" t="s">
        <v>2706</v>
      </c>
      <c r="H2197" s="832" t="s">
        <v>596</v>
      </c>
      <c r="I2197" s="832" t="s">
        <v>4659</v>
      </c>
      <c r="J2197" s="832" t="s">
        <v>670</v>
      </c>
      <c r="K2197" s="832" t="s">
        <v>4660</v>
      </c>
      <c r="L2197" s="835">
        <v>17.62</v>
      </c>
      <c r="M2197" s="835">
        <v>17.62</v>
      </c>
      <c r="N2197" s="832">
        <v>1</v>
      </c>
      <c r="O2197" s="836">
        <v>1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17</v>
      </c>
      <c r="B2198" s="832" t="s">
        <v>2428</v>
      </c>
      <c r="C2198" s="832" t="s">
        <v>2434</v>
      </c>
      <c r="D2198" s="833" t="s">
        <v>5256</v>
      </c>
      <c r="E2198" s="834" t="s">
        <v>2449</v>
      </c>
      <c r="F2198" s="832" t="s">
        <v>2429</v>
      </c>
      <c r="G2198" s="832" t="s">
        <v>2706</v>
      </c>
      <c r="H2198" s="832" t="s">
        <v>596</v>
      </c>
      <c r="I2198" s="832" t="s">
        <v>2707</v>
      </c>
      <c r="J2198" s="832" t="s">
        <v>670</v>
      </c>
      <c r="K2198" s="832" t="s">
        <v>2708</v>
      </c>
      <c r="L2198" s="835">
        <v>35.25</v>
      </c>
      <c r="M2198" s="835">
        <v>211.5</v>
      </c>
      <c r="N2198" s="832">
        <v>6</v>
      </c>
      <c r="O2198" s="836">
        <v>2.5</v>
      </c>
      <c r="P2198" s="835">
        <v>211.5</v>
      </c>
      <c r="Q2198" s="837">
        <v>1</v>
      </c>
      <c r="R2198" s="832">
        <v>6</v>
      </c>
      <c r="S2198" s="837">
        <v>1</v>
      </c>
      <c r="T2198" s="836">
        <v>2.5</v>
      </c>
      <c r="U2198" s="838">
        <v>1</v>
      </c>
    </row>
    <row r="2199" spans="1:21" ht="14.4" customHeight="1" x14ac:dyDescent="0.3">
      <c r="A2199" s="831">
        <v>17</v>
      </c>
      <c r="B2199" s="832" t="s">
        <v>2428</v>
      </c>
      <c r="C2199" s="832" t="s">
        <v>2434</v>
      </c>
      <c r="D2199" s="833" t="s">
        <v>5256</v>
      </c>
      <c r="E2199" s="834" t="s">
        <v>2449</v>
      </c>
      <c r="F2199" s="832" t="s">
        <v>2429</v>
      </c>
      <c r="G2199" s="832" t="s">
        <v>2706</v>
      </c>
      <c r="H2199" s="832" t="s">
        <v>596</v>
      </c>
      <c r="I2199" s="832" t="s">
        <v>2709</v>
      </c>
      <c r="J2199" s="832" t="s">
        <v>670</v>
      </c>
      <c r="K2199" s="832" t="s">
        <v>2710</v>
      </c>
      <c r="L2199" s="835">
        <v>35.25</v>
      </c>
      <c r="M2199" s="835">
        <v>141</v>
      </c>
      <c r="N2199" s="832">
        <v>4</v>
      </c>
      <c r="O2199" s="836">
        <v>2</v>
      </c>
      <c r="P2199" s="835">
        <v>70.5</v>
      </c>
      <c r="Q2199" s="837">
        <v>0.5</v>
      </c>
      <c r="R2199" s="832">
        <v>2</v>
      </c>
      <c r="S2199" s="837">
        <v>0.5</v>
      </c>
      <c r="T2199" s="836">
        <v>1.5</v>
      </c>
      <c r="U2199" s="838">
        <v>0.75</v>
      </c>
    </row>
    <row r="2200" spans="1:21" ht="14.4" customHeight="1" x14ac:dyDescent="0.3">
      <c r="A2200" s="831">
        <v>17</v>
      </c>
      <c r="B2200" s="832" t="s">
        <v>2428</v>
      </c>
      <c r="C2200" s="832" t="s">
        <v>2434</v>
      </c>
      <c r="D2200" s="833" t="s">
        <v>5256</v>
      </c>
      <c r="E2200" s="834" t="s">
        <v>2449</v>
      </c>
      <c r="F2200" s="832" t="s">
        <v>2429</v>
      </c>
      <c r="G2200" s="832" t="s">
        <v>2706</v>
      </c>
      <c r="H2200" s="832" t="s">
        <v>596</v>
      </c>
      <c r="I2200" s="832" t="s">
        <v>2711</v>
      </c>
      <c r="J2200" s="832" t="s">
        <v>2712</v>
      </c>
      <c r="K2200" s="832" t="s">
        <v>2713</v>
      </c>
      <c r="L2200" s="835">
        <v>35.25</v>
      </c>
      <c r="M2200" s="835">
        <v>70.5</v>
      </c>
      <c r="N2200" s="832">
        <v>2</v>
      </c>
      <c r="O2200" s="836">
        <v>1</v>
      </c>
      <c r="P2200" s="835">
        <v>70.5</v>
      </c>
      <c r="Q2200" s="837">
        <v>1</v>
      </c>
      <c r="R2200" s="832">
        <v>2</v>
      </c>
      <c r="S2200" s="837">
        <v>1</v>
      </c>
      <c r="T2200" s="836">
        <v>1</v>
      </c>
      <c r="U2200" s="838">
        <v>1</v>
      </c>
    </row>
    <row r="2201" spans="1:21" ht="14.4" customHeight="1" x14ac:dyDescent="0.3">
      <c r="A2201" s="831">
        <v>17</v>
      </c>
      <c r="B2201" s="832" t="s">
        <v>2428</v>
      </c>
      <c r="C2201" s="832" t="s">
        <v>2434</v>
      </c>
      <c r="D2201" s="833" t="s">
        <v>5256</v>
      </c>
      <c r="E2201" s="834" t="s">
        <v>2449</v>
      </c>
      <c r="F2201" s="832" t="s">
        <v>2429</v>
      </c>
      <c r="G2201" s="832" t="s">
        <v>2706</v>
      </c>
      <c r="H2201" s="832" t="s">
        <v>596</v>
      </c>
      <c r="I2201" s="832" t="s">
        <v>4197</v>
      </c>
      <c r="J2201" s="832" t="s">
        <v>670</v>
      </c>
      <c r="K2201" s="832" t="s">
        <v>4198</v>
      </c>
      <c r="L2201" s="835">
        <v>17.62</v>
      </c>
      <c r="M2201" s="835">
        <v>52.86</v>
      </c>
      <c r="N2201" s="832">
        <v>3</v>
      </c>
      <c r="O2201" s="836">
        <v>2</v>
      </c>
      <c r="P2201" s="835">
        <v>35.24</v>
      </c>
      <c r="Q2201" s="837">
        <v>0.66666666666666674</v>
      </c>
      <c r="R2201" s="832">
        <v>2</v>
      </c>
      <c r="S2201" s="837">
        <v>0.66666666666666663</v>
      </c>
      <c r="T2201" s="836">
        <v>1.5</v>
      </c>
      <c r="U2201" s="838">
        <v>0.75</v>
      </c>
    </row>
    <row r="2202" spans="1:21" ht="14.4" customHeight="1" x14ac:dyDescent="0.3">
      <c r="A2202" s="831">
        <v>17</v>
      </c>
      <c r="B2202" s="832" t="s">
        <v>2428</v>
      </c>
      <c r="C2202" s="832" t="s">
        <v>2434</v>
      </c>
      <c r="D2202" s="833" t="s">
        <v>5256</v>
      </c>
      <c r="E2202" s="834" t="s">
        <v>2449</v>
      </c>
      <c r="F2202" s="832" t="s">
        <v>2429</v>
      </c>
      <c r="G2202" s="832" t="s">
        <v>2714</v>
      </c>
      <c r="H2202" s="832" t="s">
        <v>596</v>
      </c>
      <c r="I2202" s="832" t="s">
        <v>2715</v>
      </c>
      <c r="J2202" s="832" t="s">
        <v>2716</v>
      </c>
      <c r="K2202" s="832" t="s">
        <v>2708</v>
      </c>
      <c r="L2202" s="835">
        <v>174.59</v>
      </c>
      <c r="M2202" s="835">
        <v>174.59</v>
      </c>
      <c r="N2202" s="832">
        <v>1</v>
      </c>
      <c r="O2202" s="836">
        <v>1</v>
      </c>
      <c r="P2202" s="835">
        <v>174.59</v>
      </c>
      <c r="Q2202" s="837">
        <v>1</v>
      </c>
      <c r="R2202" s="832">
        <v>1</v>
      </c>
      <c r="S2202" s="837">
        <v>1</v>
      </c>
      <c r="T2202" s="836">
        <v>1</v>
      </c>
      <c r="U2202" s="838">
        <v>1</v>
      </c>
    </row>
    <row r="2203" spans="1:21" ht="14.4" customHeight="1" x14ac:dyDescent="0.3">
      <c r="A2203" s="831">
        <v>17</v>
      </c>
      <c r="B2203" s="832" t="s">
        <v>2428</v>
      </c>
      <c r="C2203" s="832" t="s">
        <v>2434</v>
      </c>
      <c r="D2203" s="833" t="s">
        <v>5256</v>
      </c>
      <c r="E2203" s="834" t="s">
        <v>2449</v>
      </c>
      <c r="F2203" s="832" t="s">
        <v>2429</v>
      </c>
      <c r="G2203" s="832" t="s">
        <v>2717</v>
      </c>
      <c r="H2203" s="832" t="s">
        <v>596</v>
      </c>
      <c r="I2203" s="832" t="s">
        <v>2718</v>
      </c>
      <c r="J2203" s="832" t="s">
        <v>790</v>
      </c>
      <c r="K2203" s="832" t="s">
        <v>2719</v>
      </c>
      <c r="L2203" s="835">
        <v>103.67</v>
      </c>
      <c r="M2203" s="835">
        <v>207.34</v>
      </c>
      <c r="N2203" s="832">
        <v>2</v>
      </c>
      <c r="O2203" s="836">
        <v>1</v>
      </c>
      <c r="P2203" s="835">
        <v>103.67</v>
      </c>
      <c r="Q2203" s="837">
        <v>0.5</v>
      </c>
      <c r="R2203" s="832">
        <v>1</v>
      </c>
      <c r="S2203" s="837">
        <v>0.5</v>
      </c>
      <c r="T2203" s="836">
        <v>0.5</v>
      </c>
      <c r="U2203" s="838">
        <v>0.5</v>
      </c>
    </row>
    <row r="2204" spans="1:21" ht="14.4" customHeight="1" x14ac:dyDescent="0.3">
      <c r="A2204" s="831">
        <v>17</v>
      </c>
      <c r="B2204" s="832" t="s">
        <v>2428</v>
      </c>
      <c r="C2204" s="832" t="s">
        <v>2434</v>
      </c>
      <c r="D2204" s="833" t="s">
        <v>5256</v>
      </c>
      <c r="E2204" s="834" t="s">
        <v>2449</v>
      </c>
      <c r="F2204" s="832" t="s">
        <v>2429</v>
      </c>
      <c r="G2204" s="832" t="s">
        <v>2717</v>
      </c>
      <c r="H2204" s="832" t="s">
        <v>596</v>
      </c>
      <c r="I2204" s="832" t="s">
        <v>4420</v>
      </c>
      <c r="J2204" s="832" t="s">
        <v>4200</v>
      </c>
      <c r="K2204" s="832" t="s">
        <v>3908</v>
      </c>
      <c r="L2204" s="835">
        <v>115.18</v>
      </c>
      <c r="M2204" s="835">
        <v>230.36</v>
      </c>
      <c r="N2204" s="832">
        <v>2</v>
      </c>
      <c r="O2204" s="836">
        <v>1.5</v>
      </c>
      <c r="P2204" s="835">
        <v>115.18</v>
      </c>
      <c r="Q2204" s="837">
        <v>0.5</v>
      </c>
      <c r="R2204" s="832">
        <v>1</v>
      </c>
      <c r="S2204" s="837">
        <v>0.5</v>
      </c>
      <c r="T2204" s="836">
        <v>1</v>
      </c>
      <c r="U2204" s="838">
        <v>0.66666666666666663</v>
      </c>
    </row>
    <row r="2205" spans="1:21" ht="14.4" customHeight="1" x14ac:dyDescent="0.3">
      <c r="A2205" s="831">
        <v>17</v>
      </c>
      <c r="B2205" s="832" t="s">
        <v>2428</v>
      </c>
      <c r="C2205" s="832" t="s">
        <v>2434</v>
      </c>
      <c r="D2205" s="833" t="s">
        <v>5256</v>
      </c>
      <c r="E2205" s="834" t="s">
        <v>2449</v>
      </c>
      <c r="F2205" s="832" t="s">
        <v>2429</v>
      </c>
      <c r="G2205" s="832" t="s">
        <v>2717</v>
      </c>
      <c r="H2205" s="832" t="s">
        <v>596</v>
      </c>
      <c r="I2205" s="832" t="s">
        <v>3685</v>
      </c>
      <c r="J2205" s="832" t="s">
        <v>790</v>
      </c>
      <c r="K2205" s="832" t="s">
        <v>3686</v>
      </c>
      <c r="L2205" s="835">
        <v>32.25</v>
      </c>
      <c r="M2205" s="835">
        <v>64.5</v>
      </c>
      <c r="N2205" s="832">
        <v>2</v>
      </c>
      <c r="O2205" s="836">
        <v>1</v>
      </c>
      <c r="P2205" s="835">
        <v>64.5</v>
      </c>
      <c r="Q2205" s="837">
        <v>1</v>
      </c>
      <c r="R2205" s="832">
        <v>2</v>
      </c>
      <c r="S2205" s="837">
        <v>1</v>
      </c>
      <c r="T2205" s="836">
        <v>1</v>
      </c>
      <c r="U2205" s="838">
        <v>1</v>
      </c>
    </row>
    <row r="2206" spans="1:21" ht="14.4" customHeight="1" x14ac:dyDescent="0.3">
      <c r="A2206" s="831">
        <v>17</v>
      </c>
      <c r="B2206" s="832" t="s">
        <v>2428</v>
      </c>
      <c r="C2206" s="832" t="s">
        <v>2434</v>
      </c>
      <c r="D2206" s="833" t="s">
        <v>5256</v>
      </c>
      <c r="E2206" s="834" t="s">
        <v>2449</v>
      </c>
      <c r="F2206" s="832" t="s">
        <v>2429</v>
      </c>
      <c r="G2206" s="832" t="s">
        <v>2717</v>
      </c>
      <c r="H2206" s="832" t="s">
        <v>596</v>
      </c>
      <c r="I2206" s="832" t="s">
        <v>2723</v>
      </c>
      <c r="J2206" s="832" t="s">
        <v>790</v>
      </c>
      <c r="K2206" s="832" t="s">
        <v>2724</v>
      </c>
      <c r="L2206" s="835">
        <v>103.67</v>
      </c>
      <c r="M2206" s="835">
        <v>311.01</v>
      </c>
      <c r="N2206" s="832">
        <v>3</v>
      </c>
      <c r="O2206" s="836">
        <v>1.5</v>
      </c>
      <c r="P2206" s="835">
        <v>311.01</v>
      </c>
      <c r="Q2206" s="837">
        <v>1</v>
      </c>
      <c r="R2206" s="832">
        <v>3</v>
      </c>
      <c r="S2206" s="837">
        <v>1</v>
      </c>
      <c r="T2206" s="836">
        <v>1.5</v>
      </c>
      <c r="U2206" s="838">
        <v>1</v>
      </c>
    </row>
    <row r="2207" spans="1:21" ht="14.4" customHeight="1" x14ac:dyDescent="0.3">
      <c r="A2207" s="831">
        <v>17</v>
      </c>
      <c r="B2207" s="832" t="s">
        <v>2428</v>
      </c>
      <c r="C2207" s="832" t="s">
        <v>2434</v>
      </c>
      <c r="D2207" s="833" t="s">
        <v>5256</v>
      </c>
      <c r="E2207" s="834" t="s">
        <v>2449</v>
      </c>
      <c r="F2207" s="832" t="s">
        <v>2429</v>
      </c>
      <c r="G2207" s="832" t="s">
        <v>2717</v>
      </c>
      <c r="H2207" s="832" t="s">
        <v>596</v>
      </c>
      <c r="I2207" s="832" t="s">
        <v>4202</v>
      </c>
      <c r="J2207" s="832" t="s">
        <v>790</v>
      </c>
      <c r="K2207" s="832" t="s">
        <v>2724</v>
      </c>
      <c r="L2207" s="835">
        <v>103.67</v>
      </c>
      <c r="M2207" s="835">
        <v>103.67</v>
      </c>
      <c r="N2207" s="832">
        <v>1</v>
      </c>
      <c r="O2207" s="836">
        <v>0.5</v>
      </c>
      <c r="P2207" s="835">
        <v>103.67</v>
      </c>
      <c r="Q2207" s="837">
        <v>1</v>
      </c>
      <c r="R2207" s="832">
        <v>1</v>
      </c>
      <c r="S2207" s="837">
        <v>1</v>
      </c>
      <c r="T2207" s="836">
        <v>0.5</v>
      </c>
      <c r="U2207" s="838">
        <v>1</v>
      </c>
    </row>
    <row r="2208" spans="1:21" ht="14.4" customHeight="1" x14ac:dyDescent="0.3">
      <c r="A2208" s="831">
        <v>17</v>
      </c>
      <c r="B2208" s="832" t="s">
        <v>2428</v>
      </c>
      <c r="C2208" s="832" t="s">
        <v>2434</v>
      </c>
      <c r="D2208" s="833" t="s">
        <v>5256</v>
      </c>
      <c r="E2208" s="834" t="s">
        <v>2449</v>
      </c>
      <c r="F2208" s="832" t="s">
        <v>2429</v>
      </c>
      <c r="G2208" s="832" t="s">
        <v>2725</v>
      </c>
      <c r="H2208" s="832" t="s">
        <v>596</v>
      </c>
      <c r="I2208" s="832" t="s">
        <v>4661</v>
      </c>
      <c r="J2208" s="832" t="s">
        <v>4662</v>
      </c>
      <c r="K2208" s="832" t="s">
        <v>4663</v>
      </c>
      <c r="L2208" s="835">
        <v>16.12</v>
      </c>
      <c r="M2208" s="835">
        <v>48.36</v>
      </c>
      <c r="N2208" s="832">
        <v>3</v>
      </c>
      <c r="O2208" s="836">
        <v>0.5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17</v>
      </c>
      <c r="B2209" s="832" t="s">
        <v>2428</v>
      </c>
      <c r="C2209" s="832" t="s">
        <v>2434</v>
      </c>
      <c r="D2209" s="833" t="s">
        <v>5256</v>
      </c>
      <c r="E2209" s="834" t="s">
        <v>2449</v>
      </c>
      <c r="F2209" s="832" t="s">
        <v>2429</v>
      </c>
      <c r="G2209" s="832" t="s">
        <v>3061</v>
      </c>
      <c r="H2209" s="832" t="s">
        <v>649</v>
      </c>
      <c r="I2209" s="832" t="s">
        <v>3062</v>
      </c>
      <c r="J2209" s="832" t="s">
        <v>1971</v>
      </c>
      <c r="K2209" s="832" t="s">
        <v>3063</v>
      </c>
      <c r="L2209" s="835">
        <v>819.07</v>
      </c>
      <c r="M2209" s="835">
        <v>819.07</v>
      </c>
      <c r="N2209" s="832">
        <v>1</v>
      </c>
      <c r="O2209" s="836">
        <v>1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17</v>
      </c>
      <c r="B2210" s="832" t="s">
        <v>2428</v>
      </c>
      <c r="C2210" s="832" t="s">
        <v>2434</v>
      </c>
      <c r="D2210" s="833" t="s">
        <v>5256</v>
      </c>
      <c r="E2210" s="834" t="s">
        <v>2449</v>
      </c>
      <c r="F2210" s="832" t="s">
        <v>2429</v>
      </c>
      <c r="G2210" s="832" t="s">
        <v>2746</v>
      </c>
      <c r="H2210" s="832" t="s">
        <v>596</v>
      </c>
      <c r="I2210" s="832" t="s">
        <v>2747</v>
      </c>
      <c r="J2210" s="832" t="s">
        <v>2748</v>
      </c>
      <c r="K2210" s="832" t="s">
        <v>2209</v>
      </c>
      <c r="L2210" s="835">
        <v>169.29</v>
      </c>
      <c r="M2210" s="835">
        <v>507.87</v>
      </c>
      <c r="N2210" s="832">
        <v>3</v>
      </c>
      <c r="O2210" s="836">
        <v>0.5</v>
      </c>
      <c r="P2210" s="835">
        <v>507.87</v>
      </c>
      <c r="Q2210" s="837">
        <v>1</v>
      </c>
      <c r="R2210" s="832">
        <v>3</v>
      </c>
      <c r="S2210" s="837">
        <v>1</v>
      </c>
      <c r="T2210" s="836">
        <v>0.5</v>
      </c>
      <c r="U2210" s="838">
        <v>1</v>
      </c>
    </row>
    <row r="2211" spans="1:21" ht="14.4" customHeight="1" x14ac:dyDescent="0.3">
      <c r="A2211" s="831">
        <v>17</v>
      </c>
      <c r="B2211" s="832" t="s">
        <v>2428</v>
      </c>
      <c r="C2211" s="832" t="s">
        <v>2434</v>
      </c>
      <c r="D2211" s="833" t="s">
        <v>5256</v>
      </c>
      <c r="E2211" s="834" t="s">
        <v>2449</v>
      </c>
      <c r="F2211" s="832" t="s">
        <v>2429</v>
      </c>
      <c r="G2211" s="832" t="s">
        <v>2746</v>
      </c>
      <c r="H2211" s="832" t="s">
        <v>596</v>
      </c>
      <c r="I2211" s="832" t="s">
        <v>2749</v>
      </c>
      <c r="J2211" s="832" t="s">
        <v>2748</v>
      </c>
      <c r="K2211" s="832" t="s">
        <v>2750</v>
      </c>
      <c r="L2211" s="835">
        <v>338.58</v>
      </c>
      <c r="M2211" s="835">
        <v>1015.74</v>
      </c>
      <c r="N2211" s="832">
        <v>3</v>
      </c>
      <c r="O2211" s="836">
        <v>1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17</v>
      </c>
      <c r="B2212" s="832" t="s">
        <v>2428</v>
      </c>
      <c r="C2212" s="832" t="s">
        <v>2434</v>
      </c>
      <c r="D2212" s="833" t="s">
        <v>5256</v>
      </c>
      <c r="E2212" s="834" t="s">
        <v>2449</v>
      </c>
      <c r="F2212" s="832" t="s">
        <v>2429</v>
      </c>
      <c r="G2212" s="832" t="s">
        <v>2746</v>
      </c>
      <c r="H2212" s="832" t="s">
        <v>596</v>
      </c>
      <c r="I2212" s="832" t="s">
        <v>2753</v>
      </c>
      <c r="J2212" s="832" t="s">
        <v>2748</v>
      </c>
      <c r="K2212" s="832" t="s">
        <v>2754</v>
      </c>
      <c r="L2212" s="835">
        <v>338.58</v>
      </c>
      <c r="M2212" s="835">
        <v>677.16</v>
      </c>
      <c r="N2212" s="832">
        <v>2</v>
      </c>
      <c r="O2212" s="836">
        <v>0.5</v>
      </c>
      <c r="P2212" s="835">
        <v>677.16</v>
      </c>
      <c r="Q2212" s="837">
        <v>1</v>
      </c>
      <c r="R2212" s="832">
        <v>2</v>
      </c>
      <c r="S2212" s="837">
        <v>1</v>
      </c>
      <c r="T2212" s="836">
        <v>0.5</v>
      </c>
      <c r="U2212" s="838">
        <v>1</v>
      </c>
    </row>
    <row r="2213" spans="1:21" ht="14.4" customHeight="1" x14ac:dyDescent="0.3">
      <c r="A2213" s="831">
        <v>17</v>
      </c>
      <c r="B2213" s="832" t="s">
        <v>2428</v>
      </c>
      <c r="C2213" s="832" t="s">
        <v>2434</v>
      </c>
      <c r="D2213" s="833" t="s">
        <v>5256</v>
      </c>
      <c r="E2213" s="834" t="s">
        <v>2449</v>
      </c>
      <c r="F2213" s="832" t="s">
        <v>2429</v>
      </c>
      <c r="G2213" s="832" t="s">
        <v>3703</v>
      </c>
      <c r="H2213" s="832" t="s">
        <v>596</v>
      </c>
      <c r="I2213" s="832" t="s">
        <v>4664</v>
      </c>
      <c r="J2213" s="832" t="s">
        <v>4665</v>
      </c>
      <c r="K2213" s="832" t="s">
        <v>4666</v>
      </c>
      <c r="L2213" s="835">
        <v>89.88</v>
      </c>
      <c r="M2213" s="835">
        <v>898.8</v>
      </c>
      <c r="N2213" s="832">
        <v>10</v>
      </c>
      <c r="O2213" s="836">
        <v>2</v>
      </c>
      <c r="P2213" s="835">
        <v>719.04</v>
      </c>
      <c r="Q2213" s="837">
        <v>0.8</v>
      </c>
      <c r="R2213" s="832">
        <v>8</v>
      </c>
      <c r="S2213" s="837">
        <v>0.8</v>
      </c>
      <c r="T2213" s="836">
        <v>1.5</v>
      </c>
      <c r="U2213" s="838">
        <v>0.75</v>
      </c>
    </row>
    <row r="2214" spans="1:21" ht="14.4" customHeight="1" x14ac:dyDescent="0.3">
      <c r="A2214" s="831">
        <v>17</v>
      </c>
      <c r="B2214" s="832" t="s">
        <v>2428</v>
      </c>
      <c r="C2214" s="832" t="s">
        <v>2434</v>
      </c>
      <c r="D2214" s="833" t="s">
        <v>5256</v>
      </c>
      <c r="E2214" s="834" t="s">
        <v>2449</v>
      </c>
      <c r="F2214" s="832" t="s">
        <v>2429</v>
      </c>
      <c r="G2214" s="832" t="s">
        <v>3703</v>
      </c>
      <c r="H2214" s="832" t="s">
        <v>596</v>
      </c>
      <c r="I2214" s="832" t="s">
        <v>4667</v>
      </c>
      <c r="J2214" s="832" t="s">
        <v>4665</v>
      </c>
      <c r="K2214" s="832" t="s">
        <v>4666</v>
      </c>
      <c r="L2214" s="835">
        <v>89.88</v>
      </c>
      <c r="M2214" s="835">
        <v>629.16</v>
      </c>
      <c r="N2214" s="832">
        <v>7</v>
      </c>
      <c r="O2214" s="836">
        <v>1.5</v>
      </c>
      <c r="P2214" s="835">
        <v>269.64</v>
      </c>
      <c r="Q2214" s="837">
        <v>0.42857142857142855</v>
      </c>
      <c r="R2214" s="832">
        <v>3</v>
      </c>
      <c r="S2214" s="837">
        <v>0.42857142857142855</v>
      </c>
      <c r="T2214" s="836">
        <v>0.5</v>
      </c>
      <c r="U2214" s="838">
        <v>0.33333333333333331</v>
      </c>
    </row>
    <row r="2215" spans="1:21" ht="14.4" customHeight="1" x14ac:dyDescent="0.3">
      <c r="A2215" s="831">
        <v>17</v>
      </c>
      <c r="B2215" s="832" t="s">
        <v>2428</v>
      </c>
      <c r="C2215" s="832" t="s">
        <v>2434</v>
      </c>
      <c r="D2215" s="833" t="s">
        <v>5256</v>
      </c>
      <c r="E2215" s="834" t="s">
        <v>2449</v>
      </c>
      <c r="F2215" s="832" t="s">
        <v>2429</v>
      </c>
      <c r="G2215" s="832" t="s">
        <v>3175</v>
      </c>
      <c r="H2215" s="832" t="s">
        <v>649</v>
      </c>
      <c r="I2215" s="832" t="s">
        <v>3424</v>
      </c>
      <c r="J2215" s="832" t="s">
        <v>965</v>
      </c>
      <c r="K2215" s="832" t="s">
        <v>3425</v>
      </c>
      <c r="L2215" s="835">
        <v>1591.14</v>
      </c>
      <c r="M2215" s="835">
        <v>4773.42</v>
      </c>
      <c r="N2215" s="832">
        <v>3</v>
      </c>
      <c r="O2215" s="836">
        <v>0.5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17</v>
      </c>
      <c r="B2216" s="832" t="s">
        <v>2428</v>
      </c>
      <c r="C2216" s="832" t="s">
        <v>2434</v>
      </c>
      <c r="D2216" s="833" t="s">
        <v>5256</v>
      </c>
      <c r="E2216" s="834" t="s">
        <v>2449</v>
      </c>
      <c r="F2216" s="832" t="s">
        <v>2429</v>
      </c>
      <c r="G2216" s="832" t="s">
        <v>2776</v>
      </c>
      <c r="H2216" s="832" t="s">
        <v>649</v>
      </c>
      <c r="I2216" s="832" t="s">
        <v>2119</v>
      </c>
      <c r="J2216" s="832" t="s">
        <v>2120</v>
      </c>
      <c r="K2216" s="832" t="s">
        <v>2121</v>
      </c>
      <c r="L2216" s="835">
        <v>122.96</v>
      </c>
      <c r="M2216" s="835">
        <v>368.88</v>
      </c>
      <c r="N2216" s="832">
        <v>3</v>
      </c>
      <c r="O2216" s="836">
        <v>0.5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17</v>
      </c>
      <c r="B2217" s="832" t="s">
        <v>2428</v>
      </c>
      <c r="C2217" s="832" t="s">
        <v>2434</v>
      </c>
      <c r="D2217" s="833" t="s">
        <v>5256</v>
      </c>
      <c r="E2217" s="834" t="s">
        <v>2449</v>
      </c>
      <c r="F2217" s="832" t="s">
        <v>2429</v>
      </c>
      <c r="G2217" s="832" t="s">
        <v>3717</v>
      </c>
      <c r="H2217" s="832" t="s">
        <v>596</v>
      </c>
      <c r="I2217" s="832" t="s">
        <v>4454</v>
      </c>
      <c r="J2217" s="832" t="s">
        <v>975</v>
      </c>
      <c r="K2217" s="832" t="s">
        <v>4455</v>
      </c>
      <c r="L2217" s="835">
        <v>0</v>
      </c>
      <c r="M2217" s="835">
        <v>0</v>
      </c>
      <c r="N2217" s="832">
        <v>1</v>
      </c>
      <c r="O2217" s="836">
        <v>0.5</v>
      </c>
      <c r="P2217" s="835"/>
      <c r="Q2217" s="837"/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17</v>
      </c>
      <c r="B2218" s="832" t="s">
        <v>2428</v>
      </c>
      <c r="C2218" s="832" t="s">
        <v>2434</v>
      </c>
      <c r="D2218" s="833" t="s">
        <v>5256</v>
      </c>
      <c r="E2218" s="834" t="s">
        <v>2449</v>
      </c>
      <c r="F2218" s="832" t="s">
        <v>2429</v>
      </c>
      <c r="G2218" s="832" t="s">
        <v>3717</v>
      </c>
      <c r="H2218" s="832" t="s">
        <v>596</v>
      </c>
      <c r="I2218" s="832" t="s">
        <v>3719</v>
      </c>
      <c r="J2218" s="832" t="s">
        <v>1542</v>
      </c>
      <c r="K2218" s="832" t="s">
        <v>3720</v>
      </c>
      <c r="L2218" s="835">
        <v>0</v>
      </c>
      <c r="M2218" s="835">
        <v>0</v>
      </c>
      <c r="N2218" s="832">
        <v>6</v>
      </c>
      <c r="O2218" s="836">
        <v>2.5</v>
      </c>
      <c r="P2218" s="835">
        <v>0</v>
      </c>
      <c r="Q2218" s="837"/>
      <c r="R2218" s="832">
        <v>3</v>
      </c>
      <c r="S2218" s="837">
        <v>0.5</v>
      </c>
      <c r="T2218" s="836">
        <v>1</v>
      </c>
      <c r="U2218" s="838">
        <v>0.4</v>
      </c>
    </row>
    <row r="2219" spans="1:21" ht="14.4" customHeight="1" x14ac:dyDescent="0.3">
      <c r="A2219" s="831">
        <v>17</v>
      </c>
      <c r="B2219" s="832" t="s">
        <v>2428</v>
      </c>
      <c r="C2219" s="832" t="s">
        <v>2434</v>
      </c>
      <c r="D2219" s="833" t="s">
        <v>5256</v>
      </c>
      <c r="E2219" s="834" t="s">
        <v>2449</v>
      </c>
      <c r="F2219" s="832" t="s">
        <v>2429</v>
      </c>
      <c r="G2219" s="832" t="s">
        <v>2786</v>
      </c>
      <c r="H2219" s="832" t="s">
        <v>649</v>
      </c>
      <c r="I2219" s="832" t="s">
        <v>2073</v>
      </c>
      <c r="J2219" s="832" t="s">
        <v>911</v>
      </c>
      <c r="K2219" s="832" t="s">
        <v>912</v>
      </c>
      <c r="L2219" s="835">
        <v>0</v>
      </c>
      <c r="M2219" s="835">
        <v>0</v>
      </c>
      <c r="N2219" s="832">
        <v>9</v>
      </c>
      <c r="O2219" s="836">
        <v>5</v>
      </c>
      <c r="P2219" s="835">
        <v>0</v>
      </c>
      <c r="Q2219" s="837"/>
      <c r="R2219" s="832">
        <v>3</v>
      </c>
      <c r="S2219" s="837">
        <v>0.33333333333333331</v>
      </c>
      <c r="T2219" s="836">
        <v>1.5</v>
      </c>
      <c r="U2219" s="838">
        <v>0.3</v>
      </c>
    </row>
    <row r="2220" spans="1:21" ht="14.4" customHeight="1" x14ac:dyDescent="0.3">
      <c r="A2220" s="831">
        <v>17</v>
      </c>
      <c r="B2220" s="832" t="s">
        <v>2428</v>
      </c>
      <c r="C2220" s="832" t="s">
        <v>2434</v>
      </c>
      <c r="D2220" s="833" t="s">
        <v>5256</v>
      </c>
      <c r="E2220" s="834" t="s">
        <v>2449</v>
      </c>
      <c r="F2220" s="832" t="s">
        <v>2429</v>
      </c>
      <c r="G2220" s="832" t="s">
        <v>3266</v>
      </c>
      <c r="H2220" s="832" t="s">
        <v>596</v>
      </c>
      <c r="I2220" s="832" t="s">
        <v>4668</v>
      </c>
      <c r="J2220" s="832" t="s">
        <v>4669</v>
      </c>
      <c r="K2220" s="832" t="s">
        <v>3269</v>
      </c>
      <c r="L2220" s="835">
        <v>42.54</v>
      </c>
      <c r="M2220" s="835">
        <v>170.16</v>
      </c>
      <c r="N2220" s="832">
        <v>4</v>
      </c>
      <c r="O2220" s="836">
        <v>3</v>
      </c>
      <c r="P2220" s="835">
        <v>85.08</v>
      </c>
      <c r="Q2220" s="837">
        <v>0.5</v>
      </c>
      <c r="R2220" s="832">
        <v>2</v>
      </c>
      <c r="S2220" s="837">
        <v>0.5</v>
      </c>
      <c r="T2220" s="836">
        <v>1</v>
      </c>
      <c r="U2220" s="838">
        <v>0.33333333333333331</v>
      </c>
    </row>
    <row r="2221" spans="1:21" ht="14.4" customHeight="1" x14ac:dyDescent="0.3">
      <c r="A2221" s="831">
        <v>17</v>
      </c>
      <c r="B2221" s="832" t="s">
        <v>2428</v>
      </c>
      <c r="C2221" s="832" t="s">
        <v>2434</v>
      </c>
      <c r="D2221" s="833" t="s">
        <v>5256</v>
      </c>
      <c r="E2221" s="834" t="s">
        <v>2449</v>
      </c>
      <c r="F2221" s="832" t="s">
        <v>2429</v>
      </c>
      <c r="G2221" s="832" t="s">
        <v>2793</v>
      </c>
      <c r="H2221" s="832" t="s">
        <v>649</v>
      </c>
      <c r="I2221" s="832" t="s">
        <v>2818</v>
      </c>
      <c r="J2221" s="832" t="s">
        <v>2815</v>
      </c>
      <c r="K2221" s="832" t="s">
        <v>2807</v>
      </c>
      <c r="L2221" s="835">
        <v>60.39</v>
      </c>
      <c r="M2221" s="835">
        <v>60.39</v>
      </c>
      <c r="N2221" s="832">
        <v>1</v>
      </c>
      <c r="O2221" s="836">
        <v>0.5</v>
      </c>
      <c r="P2221" s="835">
        <v>60.39</v>
      </c>
      <c r="Q2221" s="837">
        <v>1</v>
      </c>
      <c r="R2221" s="832">
        <v>1</v>
      </c>
      <c r="S2221" s="837">
        <v>1</v>
      </c>
      <c r="T2221" s="836">
        <v>0.5</v>
      </c>
      <c r="U2221" s="838">
        <v>1</v>
      </c>
    </row>
    <row r="2222" spans="1:21" ht="14.4" customHeight="1" x14ac:dyDescent="0.3">
      <c r="A2222" s="831">
        <v>17</v>
      </c>
      <c r="B2222" s="832" t="s">
        <v>2428</v>
      </c>
      <c r="C2222" s="832" t="s">
        <v>2434</v>
      </c>
      <c r="D2222" s="833" t="s">
        <v>5256</v>
      </c>
      <c r="E2222" s="834" t="s">
        <v>2449</v>
      </c>
      <c r="F2222" s="832" t="s">
        <v>2429</v>
      </c>
      <c r="G2222" s="832" t="s">
        <v>2793</v>
      </c>
      <c r="H2222" s="832" t="s">
        <v>596</v>
      </c>
      <c r="I2222" s="832" t="s">
        <v>4465</v>
      </c>
      <c r="J2222" s="832" t="s">
        <v>2806</v>
      </c>
      <c r="K2222" s="832" t="s">
        <v>4464</v>
      </c>
      <c r="L2222" s="835">
        <v>40.25</v>
      </c>
      <c r="M2222" s="835">
        <v>80.5</v>
      </c>
      <c r="N2222" s="832">
        <v>2</v>
      </c>
      <c r="O2222" s="836">
        <v>0.5</v>
      </c>
      <c r="P2222" s="835">
        <v>80.5</v>
      </c>
      <c r="Q2222" s="837">
        <v>1</v>
      </c>
      <c r="R2222" s="832">
        <v>2</v>
      </c>
      <c r="S2222" s="837">
        <v>1</v>
      </c>
      <c r="T2222" s="836">
        <v>0.5</v>
      </c>
      <c r="U2222" s="838">
        <v>1</v>
      </c>
    </row>
    <row r="2223" spans="1:21" ht="14.4" customHeight="1" x14ac:dyDescent="0.3">
      <c r="A2223" s="831">
        <v>17</v>
      </c>
      <c r="B2223" s="832" t="s">
        <v>2428</v>
      </c>
      <c r="C2223" s="832" t="s">
        <v>2434</v>
      </c>
      <c r="D2223" s="833" t="s">
        <v>5256</v>
      </c>
      <c r="E2223" s="834" t="s">
        <v>2449</v>
      </c>
      <c r="F2223" s="832" t="s">
        <v>2429</v>
      </c>
      <c r="G2223" s="832" t="s">
        <v>3728</v>
      </c>
      <c r="H2223" s="832" t="s">
        <v>649</v>
      </c>
      <c r="I2223" s="832" t="s">
        <v>4670</v>
      </c>
      <c r="J2223" s="832" t="s">
        <v>773</v>
      </c>
      <c r="K2223" s="832" t="s">
        <v>4671</v>
      </c>
      <c r="L2223" s="835">
        <v>300.31</v>
      </c>
      <c r="M2223" s="835">
        <v>300.31</v>
      </c>
      <c r="N2223" s="832">
        <v>1</v>
      </c>
      <c r="O2223" s="836">
        <v>0.5</v>
      </c>
      <c r="P2223" s="835">
        <v>300.31</v>
      </c>
      <c r="Q2223" s="837">
        <v>1</v>
      </c>
      <c r="R2223" s="832">
        <v>1</v>
      </c>
      <c r="S2223" s="837">
        <v>1</v>
      </c>
      <c r="T2223" s="836">
        <v>0.5</v>
      </c>
      <c r="U2223" s="838">
        <v>1</v>
      </c>
    </row>
    <row r="2224" spans="1:21" ht="14.4" customHeight="1" x14ac:dyDescent="0.3">
      <c r="A2224" s="831">
        <v>17</v>
      </c>
      <c r="B2224" s="832" t="s">
        <v>2428</v>
      </c>
      <c r="C2224" s="832" t="s">
        <v>2434</v>
      </c>
      <c r="D2224" s="833" t="s">
        <v>5256</v>
      </c>
      <c r="E2224" s="834" t="s">
        <v>2449</v>
      </c>
      <c r="F2224" s="832" t="s">
        <v>2429</v>
      </c>
      <c r="G2224" s="832" t="s">
        <v>3728</v>
      </c>
      <c r="H2224" s="832" t="s">
        <v>596</v>
      </c>
      <c r="I2224" s="832" t="s">
        <v>4672</v>
      </c>
      <c r="J2224" s="832" t="s">
        <v>4673</v>
      </c>
      <c r="K2224" s="832" t="s">
        <v>4674</v>
      </c>
      <c r="L2224" s="835">
        <v>333.68</v>
      </c>
      <c r="M2224" s="835">
        <v>333.68</v>
      </c>
      <c r="N2224" s="832">
        <v>1</v>
      </c>
      <c r="O2224" s="836">
        <v>0.5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17</v>
      </c>
      <c r="B2225" s="832" t="s">
        <v>2428</v>
      </c>
      <c r="C2225" s="832" t="s">
        <v>2434</v>
      </c>
      <c r="D2225" s="833" t="s">
        <v>5256</v>
      </c>
      <c r="E2225" s="834" t="s">
        <v>2449</v>
      </c>
      <c r="F2225" s="832" t="s">
        <v>2429</v>
      </c>
      <c r="G2225" s="832" t="s">
        <v>2823</v>
      </c>
      <c r="H2225" s="832" t="s">
        <v>596</v>
      </c>
      <c r="I2225" s="832" t="s">
        <v>4675</v>
      </c>
      <c r="J2225" s="832" t="s">
        <v>4676</v>
      </c>
      <c r="K2225" s="832" t="s">
        <v>4677</v>
      </c>
      <c r="L2225" s="835">
        <v>221.48</v>
      </c>
      <c r="M2225" s="835">
        <v>221.48</v>
      </c>
      <c r="N2225" s="832">
        <v>1</v>
      </c>
      <c r="O2225" s="836">
        <v>0.5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17</v>
      </c>
      <c r="B2226" s="832" t="s">
        <v>2428</v>
      </c>
      <c r="C2226" s="832" t="s">
        <v>2434</v>
      </c>
      <c r="D2226" s="833" t="s">
        <v>5256</v>
      </c>
      <c r="E2226" s="834" t="s">
        <v>2449</v>
      </c>
      <c r="F2226" s="832" t="s">
        <v>2429</v>
      </c>
      <c r="G2226" s="832" t="s">
        <v>3442</v>
      </c>
      <c r="H2226" s="832" t="s">
        <v>596</v>
      </c>
      <c r="I2226" s="832" t="s">
        <v>3734</v>
      </c>
      <c r="J2226" s="832" t="s">
        <v>3444</v>
      </c>
      <c r="K2226" s="832" t="s">
        <v>1903</v>
      </c>
      <c r="L2226" s="835">
        <v>38.56</v>
      </c>
      <c r="M2226" s="835">
        <v>385.6</v>
      </c>
      <c r="N2226" s="832">
        <v>10</v>
      </c>
      <c r="O2226" s="836">
        <v>1.5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17</v>
      </c>
      <c r="B2227" s="832" t="s">
        <v>2428</v>
      </c>
      <c r="C2227" s="832" t="s">
        <v>2434</v>
      </c>
      <c r="D2227" s="833" t="s">
        <v>5256</v>
      </c>
      <c r="E2227" s="834" t="s">
        <v>2449</v>
      </c>
      <c r="F2227" s="832" t="s">
        <v>2429</v>
      </c>
      <c r="G2227" s="832" t="s">
        <v>3442</v>
      </c>
      <c r="H2227" s="832" t="s">
        <v>596</v>
      </c>
      <c r="I2227" s="832" t="s">
        <v>3443</v>
      </c>
      <c r="J2227" s="832" t="s">
        <v>3444</v>
      </c>
      <c r="K2227" s="832" t="s">
        <v>937</v>
      </c>
      <c r="L2227" s="835">
        <v>77.13</v>
      </c>
      <c r="M2227" s="835">
        <v>694.17</v>
      </c>
      <c r="N2227" s="832">
        <v>9</v>
      </c>
      <c r="O2227" s="836">
        <v>0.5</v>
      </c>
      <c r="P2227" s="835">
        <v>694.17</v>
      </c>
      <c r="Q2227" s="837">
        <v>1</v>
      </c>
      <c r="R2227" s="832">
        <v>9</v>
      </c>
      <c r="S2227" s="837">
        <v>1</v>
      </c>
      <c r="T2227" s="836">
        <v>0.5</v>
      </c>
      <c r="U2227" s="838">
        <v>1</v>
      </c>
    </row>
    <row r="2228" spans="1:21" ht="14.4" customHeight="1" x14ac:dyDescent="0.3">
      <c r="A2228" s="831">
        <v>17</v>
      </c>
      <c r="B2228" s="832" t="s">
        <v>2428</v>
      </c>
      <c r="C2228" s="832" t="s">
        <v>2434</v>
      </c>
      <c r="D2228" s="833" t="s">
        <v>5256</v>
      </c>
      <c r="E2228" s="834" t="s">
        <v>2449</v>
      </c>
      <c r="F2228" s="832" t="s">
        <v>2429</v>
      </c>
      <c r="G2228" s="832" t="s">
        <v>2841</v>
      </c>
      <c r="H2228" s="832" t="s">
        <v>596</v>
      </c>
      <c r="I2228" s="832" t="s">
        <v>2842</v>
      </c>
      <c r="J2228" s="832" t="s">
        <v>1280</v>
      </c>
      <c r="K2228" s="832" t="s">
        <v>2843</v>
      </c>
      <c r="L2228" s="835">
        <v>264</v>
      </c>
      <c r="M2228" s="835">
        <v>792</v>
      </c>
      <c r="N2228" s="832">
        <v>3</v>
      </c>
      <c r="O2228" s="836">
        <v>1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17</v>
      </c>
      <c r="B2229" s="832" t="s">
        <v>2428</v>
      </c>
      <c r="C2229" s="832" t="s">
        <v>2434</v>
      </c>
      <c r="D2229" s="833" t="s">
        <v>5256</v>
      </c>
      <c r="E2229" s="834" t="s">
        <v>2449</v>
      </c>
      <c r="F2229" s="832" t="s">
        <v>2429</v>
      </c>
      <c r="G2229" s="832" t="s">
        <v>3101</v>
      </c>
      <c r="H2229" s="832" t="s">
        <v>596</v>
      </c>
      <c r="I2229" s="832" t="s">
        <v>3102</v>
      </c>
      <c r="J2229" s="832" t="s">
        <v>689</v>
      </c>
      <c r="K2229" s="832" t="s">
        <v>3103</v>
      </c>
      <c r="L2229" s="835">
        <v>311.02</v>
      </c>
      <c r="M2229" s="835">
        <v>622.04</v>
      </c>
      <c r="N2229" s="832">
        <v>2</v>
      </c>
      <c r="O2229" s="836">
        <v>1.5</v>
      </c>
      <c r="P2229" s="835">
        <v>311.02</v>
      </c>
      <c r="Q2229" s="837">
        <v>0.5</v>
      </c>
      <c r="R2229" s="832">
        <v>1</v>
      </c>
      <c r="S2229" s="837">
        <v>0.5</v>
      </c>
      <c r="T2229" s="836">
        <v>0.5</v>
      </c>
      <c r="U2229" s="838">
        <v>0.33333333333333331</v>
      </c>
    </row>
    <row r="2230" spans="1:21" ht="14.4" customHeight="1" x14ac:dyDescent="0.3">
      <c r="A2230" s="831">
        <v>17</v>
      </c>
      <c r="B2230" s="832" t="s">
        <v>2428</v>
      </c>
      <c r="C2230" s="832" t="s">
        <v>2434</v>
      </c>
      <c r="D2230" s="833" t="s">
        <v>5256</v>
      </c>
      <c r="E2230" s="834" t="s">
        <v>2449</v>
      </c>
      <c r="F2230" s="832" t="s">
        <v>2429</v>
      </c>
      <c r="G2230" s="832" t="s">
        <v>3101</v>
      </c>
      <c r="H2230" s="832" t="s">
        <v>596</v>
      </c>
      <c r="I2230" s="832" t="s">
        <v>4480</v>
      </c>
      <c r="J2230" s="832" t="s">
        <v>4481</v>
      </c>
      <c r="K2230" s="832" t="s">
        <v>4482</v>
      </c>
      <c r="L2230" s="835">
        <v>177.92</v>
      </c>
      <c r="M2230" s="835">
        <v>355.84</v>
      </c>
      <c r="N2230" s="832">
        <v>2</v>
      </c>
      <c r="O2230" s="836">
        <v>0.5</v>
      </c>
      <c r="P2230" s="835">
        <v>355.84</v>
      </c>
      <c r="Q2230" s="837">
        <v>1</v>
      </c>
      <c r="R2230" s="832">
        <v>2</v>
      </c>
      <c r="S2230" s="837">
        <v>1</v>
      </c>
      <c r="T2230" s="836">
        <v>0.5</v>
      </c>
      <c r="U2230" s="838">
        <v>1</v>
      </c>
    </row>
    <row r="2231" spans="1:21" ht="14.4" customHeight="1" x14ac:dyDescent="0.3">
      <c r="A2231" s="831">
        <v>17</v>
      </c>
      <c r="B2231" s="832" t="s">
        <v>2428</v>
      </c>
      <c r="C2231" s="832" t="s">
        <v>2434</v>
      </c>
      <c r="D2231" s="833" t="s">
        <v>5256</v>
      </c>
      <c r="E2231" s="834" t="s">
        <v>2449</v>
      </c>
      <c r="F2231" s="832" t="s">
        <v>2429</v>
      </c>
      <c r="G2231" s="832" t="s">
        <v>2846</v>
      </c>
      <c r="H2231" s="832" t="s">
        <v>649</v>
      </c>
      <c r="I2231" s="832" t="s">
        <v>2853</v>
      </c>
      <c r="J2231" s="832" t="s">
        <v>2854</v>
      </c>
      <c r="K2231" s="832" t="s">
        <v>2855</v>
      </c>
      <c r="L2231" s="835">
        <v>80.53</v>
      </c>
      <c r="M2231" s="835">
        <v>161.06</v>
      </c>
      <c r="N2231" s="832">
        <v>2</v>
      </c>
      <c r="O2231" s="836">
        <v>0.5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17</v>
      </c>
      <c r="B2232" s="832" t="s">
        <v>2428</v>
      </c>
      <c r="C2232" s="832" t="s">
        <v>2434</v>
      </c>
      <c r="D2232" s="833" t="s">
        <v>5256</v>
      </c>
      <c r="E2232" s="834" t="s">
        <v>2449</v>
      </c>
      <c r="F2232" s="832" t="s">
        <v>2429</v>
      </c>
      <c r="G2232" s="832" t="s">
        <v>2846</v>
      </c>
      <c r="H2232" s="832" t="s">
        <v>649</v>
      </c>
      <c r="I2232" s="832" t="s">
        <v>2856</v>
      </c>
      <c r="J2232" s="832" t="s">
        <v>2854</v>
      </c>
      <c r="K2232" s="832" t="s">
        <v>2857</v>
      </c>
      <c r="L2232" s="835">
        <v>400.17</v>
      </c>
      <c r="M2232" s="835">
        <v>400.17</v>
      </c>
      <c r="N2232" s="832">
        <v>1</v>
      </c>
      <c r="O2232" s="836">
        <v>0.5</v>
      </c>
      <c r="P2232" s="835">
        <v>400.17</v>
      </c>
      <c r="Q2232" s="837">
        <v>1</v>
      </c>
      <c r="R2232" s="832">
        <v>1</v>
      </c>
      <c r="S2232" s="837">
        <v>1</v>
      </c>
      <c r="T2232" s="836">
        <v>0.5</v>
      </c>
      <c r="U2232" s="838">
        <v>1</v>
      </c>
    </row>
    <row r="2233" spans="1:21" ht="14.4" customHeight="1" x14ac:dyDescent="0.3">
      <c r="A2233" s="831">
        <v>17</v>
      </c>
      <c r="B2233" s="832" t="s">
        <v>2428</v>
      </c>
      <c r="C2233" s="832" t="s">
        <v>2434</v>
      </c>
      <c r="D2233" s="833" t="s">
        <v>5256</v>
      </c>
      <c r="E2233" s="834" t="s">
        <v>2449</v>
      </c>
      <c r="F2233" s="832" t="s">
        <v>2429</v>
      </c>
      <c r="G2233" s="832" t="s">
        <v>2871</v>
      </c>
      <c r="H2233" s="832" t="s">
        <v>596</v>
      </c>
      <c r="I2233" s="832" t="s">
        <v>3740</v>
      </c>
      <c r="J2233" s="832" t="s">
        <v>1051</v>
      </c>
      <c r="K2233" s="832" t="s">
        <v>2873</v>
      </c>
      <c r="L2233" s="835">
        <v>0</v>
      </c>
      <c r="M2233" s="835">
        <v>0</v>
      </c>
      <c r="N2233" s="832">
        <v>1</v>
      </c>
      <c r="O2233" s="836">
        <v>1</v>
      </c>
      <c r="P2233" s="835">
        <v>0</v>
      </c>
      <c r="Q2233" s="837"/>
      <c r="R2233" s="832">
        <v>1</v>
      </c>
      <c r="S2233" s="837">
        <v>1</v>
      </c>
      <c r="T2233" s="836">
        <v>1</v>
      </c>
      <c r="U2233" s="838">
        <v>1</v>
      </c>
    </row>
    <row r="2234" spans="1:21" ht="14.4" customHeight="1" x14ac:dyDescent="0.3">
      <c r="A2234" s="831">
        <v>17</v>
      </c>
      <c r="B2234" s="832" t="s">
        <v>2428</v>
      </c>
      <c r="C2234" s="832" t="s">
        <v>2434</v>
      </c>
      <c r="D2234" s="833" t="s">
        <v>5256</v>
      </c>
      <c r="E2234" s="834" t="s">
        <v>2449</v>
      </c>
      <c r="F2234" s="832" t="s">
        <v>2429</v>
      </c>
      <c r="G2234" s="832" t="s">
        <v>2871</v>
      </c>
      <c r="H2234" s="832" t="s">
        <v>649</v>
      </c>
      <c r="I2234" s="832" t="s">
        <v>2872</v>
      </c>
      <c r="J2234" s="832" t="s">
        <v>1051</v>
      </c>
      <c r="K2234" s="832" t="s">
        <v>2873</v>
      </c>
      <c r="L2234" s="835">
        <v>0</v>
      </c>
      <c r="M2234" s="835">
        <v>0</v>
      </c>
      <c r="N2234" s="832">
        <v>1</v>
      </c>
      <c r="O2234" s="836">
        <v>0.5</v>
      </c>
      <c r="P2234" s="835">
        <v>0</v>
      </c>
      <c r="Q2234" s="837"/>
      <c r="R2234" s="832">
        <v>1</v>
      </c>
      <c r="S2234" s="837">
        <v>1</v>
      </c>
      <c r="T2234" s="836">
        <v>0.5</v>
      </c>
      <c r="U2234" s="838">
        <v>1</v>
      </c>
    </row>
    <row r="2235" spans="1:21" ht="14.4" customHeight="1" x14ac:dyDescent="0.3">
      <c r="A2235" s="831">
        <v>17</v>
      </c>
      <c r="B2235" s="832" t="s">
        <v>2428</v>
      </c>
      <c r="C2235" s="832" t="s">
        <v>2434</v>
      </c>
      <c r="D2235" s="833" t="s">
        <v>5256</v>
      </c>
      <c r="E2235" s="834" t="s">
        <v>2449</v>
      </c>
      <c r="F2235" s="832" t="s">
        <v>2429</v>
      </c>
      <c r="G2235" s="832" t="s">
        <v>2871</v>
      </c>
      <c r="H2235" s="832" t="s">
        <v>596</v>
      </c>
      <c r="I2235" s="832" t="s">
        <v>3741</v>
      </c>
      <c r="J2235" s="832" t="s">
        <v>3742</v>
      </c>
      <c r="K2235" s="832" t="s">
        <v>2873</v>
      </c>
      <c r="L2235" s="835">
        <v>0</v>
      </c>
      <c r="M2235" s="835">
        <v>0</v>
      </c>
      <c r="N2235" s="832">
        <v>1</v>
      </c>
      <c r="O2235" s="836">
        <v>0.5</v>
      </c>
      <c r="P2235" s="835">
        <v>0</v>
      </c>
      <c r="Q2235" s="837"/>
      <c r="R2235" s="832">
        <v>1</v>
      </c>
      <c r="S2235" s="837">
        <v>1</v>
      </c>
      <c r="T2235" s="836">
        <v>0.5</v>
      </c>
      <c r="U2235" s="838">
        <v>1</v>
      </c>
    </row>
    <row r="2236" spans="1:21" ht="14.4" customHeight="1" x14ac:dyDescent="0.3">
      <c r="A2236" s="831">
        <v>17</v>
      </c>
      <c r="B2236" s="832" t="s">
        <v>2428</v>
      </c>
      <c r="C2236" s="832" t="s">
        <v>2434</v>
      </c>
      <c r="D2236" s="833" t="s">
        <v>5256</v>
      </c>
      <c r="E2236" s="834" t="s">
        <v>2449</v>
      </c>
      <c r="F2236" s="832" t="s">
        <v>2429</v>
      </c>
      <c r="G2236" s="832" t="s">
        <v>2871</v>
      </c>
      <c r="H2236" s="832" t="s">
        <v>596</v>
      </c>
      <c r="I2236" s="832" t="s">
        <v>3107</v>
      </c>
      <c r="J2236" s="832" t="s">
        <v>3108</v>
      </c>
      <c r="K2236" s="832" t="s">
        <v>2173</v>
      </c>
      <c r="L2236" s="835">
        <v>0</v>
      </c>
      <c r="M2236" s="835">
        <v>0</v>
      </c>
      <c r="N2236" s="832">
        <v>1</v>
      </c>
      <c r="O2236" s="836">
        <v>0.5</v>
      </c>
      <c r="P2236" s="835">
        <v>0</v>
      </c>
      <c r="Q2236" s="837"/>
      <c r="R2236" s="832">
        <v>1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17</v>
      </c>
      <c r="B2237" s="832" t="s">
        <v>2428</v>
      </c>
      <c r="C2237" s="832" t="s">
        <v>2434</v>
      </c>
      <c r="D2237" s="833" t="s">
        <v>5256</v>
      </c>
      <c r="E2237" s="834" t="s">
        <v>2449</v>
      </c>
      <c r="F2237" s="832" t="s">
        <v>2429</v>
      </c>
      <c r="G2237" s="832" t="s">
        <v>2871</v>
      </c>
      <c r="H2237" s="832" t="s">
        <v>596</v>
      </c>
      <c r="I2237" s="832" t="s">
        <v>4251</v>
      </c>
      <c r="J2237" s="832" t="s">
        <v>3742</v>
      </c>
      <c r="K2237" s="832" t="s">
        <v>2225</v>
      </c>
      <c r="L2237" s="835">
        <v>0</v>
      </c>
      <c r="M2237" s="835">
        <v>0</v>
      </c>
      <c r="N2237" s="832">
        <v>3</v>
      </c>
      <c r="O2237" s="836">
        <v>3</v>
      </c>
      <c r="P2237" s="835">
        <v>0</v>
      </c>
      <c r="Q2237" s="837"/>
      <c r="R2237" s="832">
        <v>2</v>
      </c>
      <c r="S2237" s="837">
        <v>0.66666666666666663</v>
      </c>
      <c r="T2237" s="836">
        <v>2</v>
      </c>
      <c r="U2237" s="838">
        <v>0.66666666666666663</v>
      </c>
    </row>
    <row r="2238" spans="1:21" ht="14.4" customHeight="1" x14ac:dyDescent="0.3">
      <c r="A2238" s="831">
        <v>17</v>
      </c>
      <c r="B2238" s="832" t="s">
        <v>2428</v>
      </c>
      <c r="C2238" s="832" t="s">
        <v>2434</v>
      </c>
      <c r="D2238" s="833" t="s">
        <v>5256</v>
      </c>
      <c r="E2238" s="834" t="s">
        <v>2449</v>
      </c>
      <c r="F2238" s="832" t="s">
        <v>2429</v>
      </c>
      <c r="G2238" s="832" t="s">
        <v>4505</v>
      </c>
      <c r="H2238" s="832" t="s">
        <v>596</v>
      </c>
      <c r="I2238" s="832" t="s">
        <v>4506</v>
      </c>
      <c r="J2238" s="832" t="s">
        <v>4507</v>
      </c>
      <c r="K2238" s="832" t="s">
        <v>4508</v>
      </c>
      <c r="L2238" s="835">
        <v>0</v>
      </c>
      <c r="M2238" s="835">
        <v>0</v>
      </c>
      <c r="N2238" s="832">
        <v>3</v>
      </c>
      <c r="O2238" s="836">
        <v>2.5</v>
      </c>
      <c r="P2238" s="835">
        <v>0</v>
      </c>
      <c r="Q2238" s="837"/>
      <c r="R2238" s="832">
        <v>1</v>
      </c>
      <c r="S2238" s="837">
        <v>0.33333333333333331</v>
      </c>
      <c r="T2238" s="836">
        <v>0.5</v>
      </c>
      <c r="U2238" s="838">
        <v>0.2</v>
      </c>
    </row>
    <row r="2239" spans="1:21" ht="14.4" customHeight="1" x14ac:dyDescent="0.3">
      <c r="A2239" s="831">
        <v>17</v>
      </c>
      <c r="B2239" s="832" t="s">
        <v>2428</v>
      </c>
      <c r="C2239" s="832" t="s">
        <v>2434</v>
      </c>
      <c r="D2239" s="833" t="s">
        <v>5256</v>
      </c>
      <c r="E2239" s="834" t="s">
        <v>2449</v>
      </c>
      <c r="F2239" s="832" t="s">
        <v>2429</v>
      </c>
      <c r="G2239" s="832" t="s">
        <v>3743</v>
      </c>
      <c r="H2239" s="832" t="s">
        <v>596</v>
      </c>
      <c r="I2239" s="832" t="s">
        <v>3744</v>
      </c>
      <c r="J2239" s="832" t="s">
        <v>3745</v>
      </c>
      <c r="K2239" s="832" t="s">
        <v>3746</v>
      </c>
      <c r="L2239" s="835">
        <v>656.92</v>
      </c>
      <c r="M2239" s="835">
        <v>1313.84</v>
      </c>
      <c r="N2239" s="832">
        <v>2</v>
      </c>
      <c r="O2239" s="836">
        <v>0.5</v>
      </c>
      <c r="P2239" s="835">
        <v>1313.84</v>
      </c>
      <c r="Q2239" s="837">
        <v>1</v>
      </c>
      <c r="R2239" s="832">
        <v>2</v>
      </c>
      <c r="S2239" s="837">
        <v>1</v>
      </c>
      <c r="T2239" s="836">
        <v>0.5</v>
      </c>
      <c r="U2239" s="838">
        <v>1</v>
      </c>
    </row>
    <row r="2240" spans="1:21" ht="14.4" customHeight="1" x14ac:dyDescent="0.3">
      <c r="A2240" s="831">
        <v>17</v>
      </c>
      <c r="B2240" s="832" t="s">
        <v>2428</v>
      </c>
      <c r="C2240" s="832" t="s">
        <v>2434</v>
      </c>
      <c r="D2240" s="833" t="s">
        <v>5256</v>
      </c>
      <c r="E2240" s="834" t="s">
        <v>2449</v>
      </c>
      <c r="F2240" s="832" t="s">
        <v>2429</v>
      </c>
      <c r="G2240" s="832" t="s">
        <v>2906</v>
      </c>
      <c r="H2240" s="832" t="s">
        <v>596</v>
      </c>
      <c r="I2240" s="832" t="s">
        <v>2910</v>
      </c>
      <c r="J2240" s="832" t="s">
        <v>1045</v>
      </c>
      <c r="K2240" s="832" t="s">
        <v>2911</v>
      </c>
      <c r="L2240" s="835">
        <v>50.32</v>
      </c>
      <c r="M2240" s="835">
        <v>201.28</v>
      </c>
      <c r="N2240" s="832">
        <v>4</v>
      </c>
      <c r="O2240" s="836">
        <v>3</v>
      </c>
      <c r="P2240" s="835">
        <v>100.64</v>
      </c>
      <c r="Q2240" s="837">
        <v>0.5</v>
      </c>
      <c r="R2240" s="832">
        <v>2</v>
      </c>
      <c r="S2240" s="837">
        <v>0.5</v>
      </c>
      <c r="T2240" s="836">
        <v>1.5</v>
      </c>
      <c r="U2240" s="838">
        <v>0.5</v>
      </c>
    </row>
    <row r="2241" spans="1:21" ht="14.4" customHeight="1" x14ac:dyDescent="0.3">
      <c r="A2241" s="831">
        <v>17</v>
      </c>
      <c r="B2241" s="832" t="s">
        <v>2428</v>
      </c>
      <c r="C2241" s="832" t="s">
        <v>2434</v>
      </c>
      <c r="D2241" s="833" t="s">
        <v>5256</v>
      </c>
      <c r="E2241" s="834" t="s">
        <v>2449</v>
      </c>
      <c r="F2241" s="832" t="s">
        <v>2429</v>
      </c>
      <c r="G2241" s="832" t="s">
        <v>3126</v>
      </c>
      <c r="H2241" s="832" t="s">
        <v>596</v>
      </c>
      <c r="I2241" s="832" t="s">
        <v>3130</v>
      </c>
      <c r="J2241" s="832" t="s">
        <v>3128</v>
      </c>
      <c r="K2241" s="832" t="s">
        <v>3131</v>
      </c>
      <c r="L2241" s="835">
        <v>2048.64</v>
      </c>
      <c r="M2241" s="835">
        <v>6145.92</v>
      </c>
      <c r="N2241" s="832">
        <v>3</v>
      </c>
      <c r="O2241" s="836">
        <v>1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17</v>
      </c>
      <c r="B2242" s="832" t="s">
        <v>2428</v>
      </c>
      <c r="C2242" s="832" t="s">
        <v>2434</v>
      </c>
      <c r="D2242" s="833" t="s">
        <v>5256</v>
      </c>
      <c r="E2242" s="834" t="s">
        <v>2449</v>
      </c>
      <c r="F2242" s="832" t="s">
        <v>2429</v>
      </c>
      <c r="G2242" s="832" t="s">
        <v>3277</v>
      </c>
      <c r="H2242" s="832" t="s">
        <v>649</v>
      </c>
      <c r="I2242" s="832" t="s">
        <v>2015</v>
      </c>
      <c r="J2242" s="832" t="s">
        <v>1074</v>
      </c>
      <c r="K2242" s="832" t="s">
        <v>2016</v>
      </c>
      <c r="L2242" s="835">
        <v>154.36000000000001</v>
      </c>
      <c r="M2242" s="835">
        <v>308.72000000000003</v>
      </c>
      <c r="N2242" s="832">
        <v>2</v>
      </c>
      <c r="O2242" s="836">
        <v>2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17</v>
      </c>
      <c r="B2243" s="832" t="s">
        <v>2428</v>
      </c>
      <c r="C2243" s="832" t="s">
        <v>2434</v>
      </c>
      <c r="D2243" s="833" t="s">
        <v>5256</v>
      </c>
      <c r="E2243" s="834" t="s">
        <v>2449</v>
      </c>
      <c r="F2243" s="832" t="s">
        <v>2429</v>
      </c>
      <c r="G2243" s="832" t="s">
        <v>3283</v>
      </c>
      <c r="H2243" s="832" t="s">
        <v>649</v>
      </c>
      <c r="I2243" s="832" t="s">
        <v>2212</v>
      </c>
      <c r="J2243" s="832" t="s">
        <v>1222</v>
      </c>
      <c r="K2243" s="832" t="s">
        <v>2213</v>
      </c>
      <c r="L2243" s="835">
        <v>212.45</v>
      </c>
      <c r="M2243" s="835">
        <v>424.9</v>
      </c>
      <c r="N2243" s="832">
        <v>2</v>
      </c>
      <c r="O2243" s="836">
        <v>0.5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17</v>
      </c>
      <c r="B2244" s="832" t="s">
        <v>2428</v>
      </c>
      <c r="C2244" s="832" t="s">
        <v>2434</v>
      </c>
      <c r="D2244" s="833" t="s">
        <v>5256</v>
      </c>
      <c r="E2244" s="834" t="s">
        <v>2449</v>
      </c>
      <c r="F2244" s="832" t="s">
        <v>2429</v>
      </c>
      <c r="G2244" s="832" t="s">
        <v>3466</v>
      </c>
      <c r="H2244" s="832" t="s">
        <v>596</v>
      </c>
      <c r="I2244" s="832" t="s">
        <v>3470</v>
      </c>
      <c r="J2244" s="832" t="s">
        <v>3468</v>
      </c>
      <c r="K2244" s="832" t="s">
        <v>3471</v>
      </c>
      <c r="L2244" s="835">
        <v>714.59</v>
      </c>
      <c r="M2244" s="835">
        <v>1429.18</v>
      </c>
      <c r="N2244" s="832">
        <v>2</v>
      </c>
      <c r="O2244" s="836">
        <v>1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17</v>
      </c>
      <c r="B2245" s="832" t="s">
        <v>2428</v>
      </c>
      <c r="C2245" s="832" t="s">
        <v>2434</v>
      </c>
      <c r="D2245" s="833" t="s">
        <v>5256</v>
      </c>
      <c r="E2245" s="834" t="s">
        <v>2449</v>
      </c>
      <c r="F2245" s="832" t="s">
        <v>2429</v>
      </c>
      <c r="G2245" s="832" t="s">
        <v>3857</v>
      </c>
      <c r="H2245" s="832" t="s">
        <v>596</v>
      </c>
      <c r="I2245" s="832" t="s">
        <v>3858</v>
      </c>
      <c r="J2245" s="832" t="s">
        <v>876</v>
      </c>
      <c r="K2245" s="832" t="s">
        <v>3859</v>
      </c>
      <c r="L2245" s="835">
        <v>783.88</v>
      </c>
      <c r="M2245" s="835">
        <v>1567.76</v>
      </c>
      <c r="N2245" s="832">
        <v>2</v>
      </c>
      <c r="O2245" s="836">
        <v>0.5</v>
      </c>
      <c r="P2245" s="835">
        <v>1567.76</v>
      </c>
      <c r="Q2245" s="837">
        <v>1</v>
      </c>
      <c r="R2245" s="832">
        <v>2</v>
      </c>
      <c r="S2245" s="837">
        <v>1</v>
      </c>
      <c r="T2245" s="836">
        <v>0.5</v>
      </c>
      <c r="U2245" s="838">
        <v>1</v>
      </c>
    </row>
    <row r="2246" spans="1:21" ht="14.4" customHeight="1" x14ac:dyDescent="0.3">
      <c r="A2246" s="831">
        <v>17</v>
      </c>
      <c r="B2246" s="832" t="s">
        <v>2428</v>
      </c>
      <c r="C2246" s="832" t="s">
        <v>2434</v>
      </c>
      <c r="D2246" s="833" t="s">
        <v>5256</v>
      </c>
      <c r="E2246" s="834" t="s">
        <v>2449</v>
      </c>
      <c r="F2246" s="832" t="s">
        <v>2429</v>
      </c>
      <c r="G2246" s="832" t="s">
        <v>2924</v>
      </c>
      <c r="H2246" s="832" t="s">
        <v>596</v>
      </c>
      <c r="I2246" s="832" t="s">
        <v>2925</v>
      </c>
      <c r="J2246" s="832" t="s">
        <v>871</v>
      </c>
      <c r="K2246" s="832" t="s">
        <v>872</v>
      </c>
      <c r="L2246" s="835">
        <v>107.27</v>
      </c>
      <c r="M2246" s="835">
        <v>5685.3099999999995</v>
      </c>
      <c r="N2246" s="832">
        <v>53</v>
      </c>
      <c r="O2246" s="836">
        <v>15.5</v>
      </c>
      <c r="P2246" s="835">
        <v>3968.99</v>
      </c>
      <c r="Q2246" s="837">
        <v>0.69811320754716988</v>
      </c>
      <c r="R2246" s="832">
        <v>37</v>
      </c>
      <c r="S2246" s="837">
        <v>0.69811320754716977</v>
      </c>
      <c r="T2246" s="836">
        <v>10.5</v>
      </c>
      <c r="U2246" s="838">
        <v>0.67741935483870963</v>
      </c>
    </row>
    <row r="2247" spans="1:21" ht="14.4" customHeight="1" x14ac:dyDescent="0.3">
      <c r="A2247" s="831">
        <v>17</v>
      </c>
      <c r="B2247" s="832" t="s">
        <v>2428</v>
      </c>
      <c r="C2247" s="832" t="s">
        <v>2434</v>
      </c>
      <c r="D2247" s="833" t="s">
        <v>5256</v>
      </c>
      <c r="E2247" s="834" t="s">
        <v>2449</v>
      </c>
      <c r="F2247" s="832" t="s">
        <v>2430</v>
      </c>
      <c r="G2247" s="832" t="s">
        <v>2615</v>
      </c>
      <c r="H2247" s="832" t="s">
        <v>596</v>
      </c>
      <c r="I2247" s="832" t="s">
        <v>3144</v>
      </c>
      <c r="J2247" s="832" t="s">
        <v>2617</v>
      </c>
      <c r="K2247" s="832"/>
      <c r="L2247" s="835">
        <v>0</v>
      </c>
      <c r="M2247" s="835">
        <v>0</v>
      </c>
      <c r="N2247" s="832">
        <v>1</v>
      </c>
      <c r="O2247" s="836">
        <v>1</v>
      </c>
      <c r="P2247" s="835">
        <v>0</v>
      </c>
      <c r="Q2247" s="837"/>
      <c r="R2247" s="832">
        <v>1</v>
      </c>
      <c r="S2247" s="837">
        <v>1</v>
      </c>
      <c r="T2247" s="836">
        <v>1</v>
      </c>
      <c r="U2247" s="838">
        <v>1</v>
      </c>
    </row>
    <row r="2248" spans="1:21" ht="14.4" customHeight="1" x14ac:dyDescent="0.3">
      <c r="A2248" s="831">
        <v>17</v>
      </c>
      <c r="B2248" s="832" t="s">
        <v>2428</v>
      </c>
      <c r="C2248" s="832" t="s">
        <v>2434</v>
      </c>
      <c r="D2248" s="833" t="s">
        <v>5256</v>
      </c>
      <c r="E2248" s="834" t="s">
        <v>2449</v>
      </c>
      <c r="F2248" s="832" t="s">
        <v>2430</v>
      </c>
      <c r="G2248" s="832" t="s">
        <v>2615</v>
      </c>
      <c r="H2248" s="832" t="s">
        <v>596</v>
      </c>
      <c r="I2248" s="832" t="s">
        <v>3145</v>
      </c>
      <c r="J2248" s="832" t="s">
        <v>2617</v>
      </c>
      <c r="K2248" s="832"/>
      <c r="L2248" s="835">
        <v>0</v>
      </c>
      <c r="M2248" s="835">
        <v>0</v>
      </c>
      <c r="N2248" s="832">
        <v>8</v>
      </c>
      <c r="O2248" s="836">
        <v>6.5</v>
      </c>
      <c r="P2248" s="835">
        <v>0</v>
      </c>
      <c r="Q2248" s="837"/>
      <c r="R2248" s="832">
        <v>8</v>
      </c>
      <c r="S2248" s="837">
        <v>1</v>
      </c>
      <c r="T2248" s="836">
        <v>6.5</v>
      </c>
      <c r="U2248" s="838">
        <v>1</v>
      </c>
    </row>
    <row r="2249" spans="1:21" ht="14.4" customHeight="1" x14ac:dyDescent="0.3">
      <c r="A2249" s="831">
        <v>17</v>
      </c>
      <c r="B2249" s="832" t="s">
        <v>2428</v>
      </c>
      <c r="C2249" s="832" t="s">
        <v>2434</v>
      </c>
      <c r="D2249" s="833" t="s">
        <v>5256</v>
      </c>
      <c r="E2249" s="834" t="s">
        <v>2449</v>
      </c>
      <c r="F2249" s="832" t="s">
        <v>2430</v>
      </c>
      <c r="G2249" s="832" t="s">
        <v>2615</v>
      </c>
      <c r="H2249" s="832" t="s">
        <v>596</v>
      </c>
      <c r="I2249" s="832" t="s">
        <v>4518</v>
      </c>
      <c r="J2249" s="832" t="s">
        <v>2617</v>
      </c>
      <c r="K2249" s="832"/>
      <c r="L2249" s="835">
        <v>0</v>
      </c>
      <c r="M2249" s="835">
        <v>0</v>
      </c>
      <c r="N2249" s="832">
        <v>1</v>
      </c>
      <c r="O2249" s="836">
        <v>0.5</v>
      </c>
      <c r="P2249" s="835">
        <v>0</v>
      </c>
      <c r="Q2249" s="837"/>
      <c r="R2249" s="832">
        <v>1</v>
      </c>
      <c r="S2249" s="837">
        <v>1</v>
      </c>
      <c r="T2249" s="836">
        <v>0.5</v>
      </c>
      <c r="U2249" s="838">
        <v>1</v>
      </c>
    </row>
    <row r="2250" spans="1:21" ht="14.4" customHeight="1" x14ac:dyDescent="0.3">
      <c r="A2250" s="831">
        <v>17</v>
      </c>
      <c r="B2250" s="832" t="s">
        <v>2428</v>
      </c>
      <c r="C2250" s="832" t="s">
        <v>2434</v>
      </c>
      <c r="D2250" s="833" t="s">
        <v>5256</v>
      </c>
      <c r="E2250" s="834" t="s">
        <v>2449</v>
      </c>
      <c r="F2250" s="832" t="s">
        <v>2431</v>
      </c>
      <c r="G2250" s="832" t="s">
        <v>3147</v>
      </c>
      <c r="H2250" s="832" t="s">
        <v>596</v>
      </c>
      <c r="I2250" s="832" t="s">
        <v>4678</v>
      </c>
      <c r="J2250" s="832" t="s">
        <v>4679</v>
      </c>
      <c r="K2250" s="832" t="s">
        <v>4680</v>
      </c>
      <c r="L2250" s="835">
        <v>2640</v>
      </c>
      <c r="M2250" s="835">
        <v>2640</v>
      </c>
      <c r="N2250" s="832">
        <v>1</v>
      </c>
      <c r="O2250" s="836">
        <v>1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17</v>
      </c>
      <c r="B2251" s="832" t="s">
        <v>2428</v>
      </c>
      <c r="C2251" s="832" t="s">
        <v>2434</v>
      </c>
      <c r="D2251" s="833" t="s">
        <v>5256</v>
      </c>
      <c r="E2251" s="834" t="s">
        <v>2449</v>
      </c>
      <c r="F2251" s="832" t="s">
        <v>2431</v>
      </c>
      <c r="G2251" s="832" t="s">
        <v>3147</v>
      </c>
      <c r="H2251" s="832" t="s">
        <v>596</v>
      </c>
      <c r="I2251" s="832" t="s">
        <v>4681</v>
      </c>
      <c r="J2251" s="832" t="s">
        <v>4682</v>
      </c>
      <c r="K2251" s="832" t="s">
        <v>4683</v>
      </c>
      <c r="L2251" s="835">
        <v>25000</v>
      </c>
      <c r="M2251" s="835">
        <v>25000</v>
      </c>
      <c r="N2251" s="832">
        <v>1</v>
      </c>
      <c r="O2251" s="836">
        <v>1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17</v>
      </c>
      <c r="B2252" s="832" t="s">
        <v>2428</v>
      </c>
      <c r="C2252" s="832" t="s">
        <v>2434</v>
      </c>
      <c r="D2252" s="833" t="s">
        <v>5256</v>
      </c>
      <c r="E2252" s="834" t="s">
        <v>2449</v>
      </c>
      <c r="F2252" s="832" t="s">
        <v>2431</v>
      </c>
      <c r="G2252" s="832" t="s">
        <v>3778</v>
      </c>
      <c r="H2252" s="832" t="s">
        <v>596</v>
      </c>
      <c r="I2252" s="832" t="s">
        <v>4684</v>
      </c>
      <c r="J2252" s="832" t="s">
        <v>4685</v>
      </c>
      <c r="K2252" s="832" t="s">
        <v>4686</v>
      </c>
      <c r="L2252" s="835">
        <v>309</v>
      </c>
      <c r="M2252" s="835">
        <v>3708</v>
      </c>
      <c r="N2252" s="832">
        <v>12</v>
      </c>
      <c r="O2252" s="836">
        <v>1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17</v>
      </c>
      <c r="B2253" s="832" t="s">
        <v>2428</v>
      </c>
      <c r="C2253" s="832" t="s">
        <v>2434</v>
      </c>
      <c r="D2253" s="833" t="s">
        <v>5256</v>
      </c>
      <c r="E2253" s="834" t="s">
        <v>2449</v>
      </c>
      <c r="F2253" s="832" t="s">
        <v>2431</v>
      </c>
      <c r="G2253" s="832" t="s">
        <v>3524</v>
      </c>
      <c r="H2253" s="832" t="s">
        <v>596</v>
      </c>
      <c r="I2253" s="832" t="s">
        <v>4687</v>
      </c>
      <c r="J2253" s="832" t="s">
        <v>4688</v>
      </c>
      <c r="K2253" s="832" t="s">
        <v>4689</v>
      </c>
      <c r="L2253" s="835">
        <v>2170</v>
      </c>
      <c r="M2253" s="835">
        <v>2170</v>
      </c>
      <c r="N2253" s="832">
        <v>1</v>
      </c>
      <c r="O2253" s="836">
        <v>1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17</v>
      </c>
      <c r="B2254" s="832" t="s">
        <v>2428</v>
      </c>
      <c r="C2254" s="832" t="s">
        <v>2434</v>
      </c>
      <c r="D2254" s="833" t="s">
        <v>5256</v>
      </c>
      <c r="E2254" s="834" t="s">
        <v>2449</v>
      </c>
      <c r="F2254" s="832" t="s">
        <v>2431</v>
      </c>
      <c r="G2254" s="832" t="s">
        <v>3151</v>
      </c>
      <c r="H2254" s="832" t="s">
        <v>596</v>
      </c>
      <c r="I2254" s="832" t="s">
        <v>4690</v>
      </c>
      <c r="J2254" s="832" t="s">
        <v>4691</v>
      </c>
      <c r="K2254" s="832" t="s">
        <v>4692</v>
      </c>
      <c r="L2254" s="835">
        <v>1267</v>
      </c>
      <c r="M2254" s="835">
        <v>1267</v>
      </c>
      <c r="N2254" s="832">
        <v>1</v>
      </c>
      <c r="O2254" s="836">
        <v>1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17</v>
      </c>
      <c r="B2255" s="832" t="s">
        <v>2428</v>
      </c>
      <c r="C2255" s="832" t="s">
        <v>2434</v>
      </c>
      <c r="D2255" s="833" t="s">
        <v>5256</v>
      </c>
      <c r="E2255" s="834" t="s">
        <v>2441</v>
      </c>
      <c r="F2255" s="832" t="s">
        <v>2429</v>
      </c>
      <c r="G2255" s="832" t="s">
        <v>2480</v>
      </c>
      <c r="H2255" s="832" t="s">
        <v>596</v>
      </c>
      <c r="I2255" s="832" t="s">
        <v>2481</v>
      </c>
      <c r="J2255" s="832" t="s">
        <v>2482</v>
      </c>
      <c r="K2255" s="832" t="s">
        <v>2173</v>
      </c>
      <c r="L2255" s="835">
        <v>196.2</v>
      </c>
      <c r="M2255" s="835">
        <v>196.2</v>
      </c>
      <c r="N2255" s="832">
        <v>1</v>
      </c>
      <c r="O2255" s="836">
        <v>1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17</v>
      </c>
      <c r="B2256" s="832" t="s">
        <v>2428</v>
      </c>
      <c r="C2256" s="832" t="s">
        <v>2434</v>
      </c>
      <c r="D2256" s="833" t="s">
        <v>5256</v>
      </c>
      <c r="E2256" s="834" t="s">
        <v>2441</v>
      </c>
      <c r="F2256" s="832" t="s">
        <v>2429</v>
      </c>
      <c r="G2256" s="832" t="s">
        <v>2496</v>
      </c>
      <c r="H2256" s="832" t="s">
        <v>596</v>
      </c>
      <c r="I2256" s="832" t="s">
        <v>2497</v>
      </c>
      <c r="J2256" s="832" t="s">
        <v>2498</v>
      </c>
      <c r="K2256" s="832" t="s">
        <v>2499</v>
      </c>
      <c r="L2256" s="835">
        <v>55.95</v>
      </c>
      <c r="M2256" s="835">
        <v>167.85000000000002</v>
      </c>
      <c r="N2256" s="832">
        <v>3</v>
      </c>
      <c r="O2256" s="836">
        <v>0.5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17</v>
      </c>
      <c r="B2257" s="832" t="s">
        <v>2428</v>
      </c>
      <c r="C2257" s="832" t="s">
        <v>2434</v>
      </c>
      <c r="D2257" s="833" t="s">
        <v>5256</v>
      </c>
      <c r="E2257" s="834" t="s">
        <v>2441</v>
      </c>
      <c r="F2257" s="832" t="s">
        <v>2429</v>
      </c>
      <c r="G2257" s="832" t="s">
        <v>2496</v>
      </c>
      <c r="H2257" s="832" t="s">
        <v>596</v>
      </c>
      <c r="I2257" s="832" t="s">
        <v>3200</v>
      </c>
      <c r="J2257" s="832" t="s">
        <v>2498</v>
      </c>
      <c r="K2257" s="832" t="s">
        <v>2512</v>
      </c>
      <c r="L2257" s="835">
        <v>128.55000000000001</v>
      </c>
      <c r="M2257" s="835">
        <v>1156.95</v>
      </c>
      <c r="N2257" s="832">
        <v>9</v>
      </c>
      <c r="O2257" s="836">
        <v>1.5</v>
      </c>
      <c r="P2257" s="835">
        <v>771.30000000000007</v>
      </c>
      <c r="Q2257" s="837">
        <v>0.66666666666666674</v>
      </c>
      <c r="R2257" s="832">
        <v>6</v>
      </c>
      <c r="S2257" s="837">
        <v>0.66666666666666663</v>
      </c>
      <c r="T2257" s="836">
        <v>0.5</v>
      </c>
      <c r="U2257" s="838">
        <v>0.33333333333333331</v>
      </c>
    </row>
    <row r="2258" spans="1:21" ht="14.4" customHeight="1" x14ac:dyDescent="0.3">
      <c r="A2258" s="831">
        <v>17</v>
      </c>
      <c r="B2258" s="832" t="s">
        <v>2428</v>
      </c>
      <c r="C2258" s="832" t="s">
        <v>2434</v>
      </c>
      <c r="D2258" s="833" t="s">
        <v>5256</v>
      </c>
      <c r="E2258" s="834" t="s">
        <v>2441</v>
      </c>
      <c r="F2258" s="832" t="s">
        <v>2429</v>
      </c>
      <c r="G2258" s="832" t="s">
        <v>3620</v>
      </c>
      <c r="H2258" s="832" t="s">
        <v>649</v>
      </c>
      <c r="I2258" s="832" t="s">
        <v>2281</v>
      </c>
      <c r="J2258" s="832" t="s">
        <v>1479</v>
      </c>
      <c r="K2258" s="832" t="s">
        <v>697</v>
      </c>
      <c r="L2258" s="835">
        <v>70.23</v>
      </c>
      <c r="M2258" s="835">
        <v>70.23</v>
      </c>
      <c r="N2258" s="832">
        <v>1</v>
      </c>
      <c r="O2258" s="836">
        <v>0.5</v>
      </c>
      <c r="P2258" s="835">
        <v>70.23</v>
      </c>
      <c r="Q2258" s="837">
        <v>1</v>
      </c>
      <c r="R2258" s="832">
        <v>1</v>
      </c>
      <c r="S2258" s="837">
        <v>1</v>
      </c>
      <c r="T2258" s="836">
        <v>0.5</v>
      </c>
      <c r="U2258" s="838">
        <v>1</v>
      </c>
    </row>
    <row r="2259" spans="1:21" ht="14.4" customHeight="1" x14ac:dyDescent="0.3">
      <c r="A2259" s="831">
        <v>17</v>
      </c>
      <c r="B2259" s="832" t="s">
        <v>2428</v>
      </c>
      <c r="C2259" s="832" t="s">
        <v>2434</v>
      </c>
      <c r="D2259" s="833" t="s">
        <v>5256</v>
      </c>
      <c r="E2259" s="834" t="s">
        <v>2441</v>
      </c>
      <c r="F2259" s="832" t="s">
        <v>2429</v>
      </c>
      <c r="G2259" s="832" t="s">
        <v>2515</v>
      </c>
      <c r="H2259" s="832" t="s">
        <v>596</v>
      </c>
      <c r="I2259" s="832" t="s">
        <v>2516</v>
      </c>
      <c r="J2259" s="832" t="s">
        <v>2517</v>
      </c>
      <c r="K2259" s="832" t="s">
        <v>2518</v>
      </c>
      <c r="L2259" s="835">
        <v>1891.17</v>
      </c>
      <c r="M2259" s="835">
        <v>3782.34</v>
      </c>
      <c r="N2259" s="832">
        <v>2</v>
      </c>
      <c r="O2259" s="836">
        <v>1</v>
      </c>
      <c r="P2259" s="835">
        <v>3782.34</v>
      </c>
      <c r="Q2259" s="837">
        <v>1</v>
      </c>
      <c r="R2259" s="832">
        <v>2</v>
      </c>
      <c r="S2259" s="837">
        <v>1</v>
      </c>
      <c r="T2259" s="836">
        <v>1</v>
      </c>
      <c r="U2259" s="838">
        <v>1</v>
      </c>
    </row>
    <row r="2260" spans="1:21" ht="14.4" customHeight="1" x14ac:dyDescent="0.3">
      <c r="A2260" s="831">
        <v>17</v>
      </c>
      <c r="B2260" s="832" t="s">
        <v>2428</v>
      </c>
      <c r="C2260" s="832" t="s">
        <v>2434</v>
      </c>
      <c r="D2260" s="833" t="s">
        <v>5256</v>
      </c>
      <c r="E2260" s="834" t="s">
        <v>2441</v>
      </c>
      <c r="F2260" s="832" t="s">
        <v>2429</v>
      </c>
      <c r="G2260" s="832" t="s">
        <v>2515</v>
      </c>
      <c r="H2260" s="832" t="s">
        <v>596</v>
      </c>
      <c r="I2260" s="832" t="s">
        <v>2521</v>
      </c>
      <c r="J2260" s="832" t="s">
        <v>2517</v>
      </c>
      <c r="K2260" s="832" t="s">
        <v>2522</v>
      </c>
      <c r="L2260" s="835">
        <v>2026.32</v>
      </c>
      <c r="M2260" s="835">
        <v>6078.96</v>
      </c>
      <c r="N2260" s="832">
        <v>3</v>
      </c>
      <c r="O2260" s="836">
        <v>1</v>
      </c>
      <c r="P2260" s="835">
        <v>6078.96</v>
      </c>
      <c r="Q2260" s="837">
        <v>1</v>
      </c>
      <c r="R2260" s="832">
        <v>3</v>
      </c>
      <c r="S2260" s="837">
        <v>1</v>
      </c>
      <c r="T2260" s="836">
        <v>1</v>
      </c>
      <c r="U2260" s="838">
        <v>1</v>
      </c>
    </row>
    <row r="2261" spans="1:21" ht="14.4" customHeight="1" x14ac:dyDescent="0.3">
      <c r="A2261" s="831">
        <v>17</v>
      </c>
      <c r="B2261" s="832" t="s">
        <v>2428</v>
      </c>
      <c r="C2261" s="832" t="s">
        <v>2434</v>
      </c>
      <c r="D2261" s="833" t="s">
        <v>5256</v>
      </c>
      <c r="E2261" s="834" t="s">
        <v>2441</v>
      </c>
      <c r="F2261" s="832" t="s">
        <v>2429</v>
      </c>
      <c r="G2261" s="832" t="s">
        <v>4693</v>
      </c>
      <c r="H2261" s="832" t="s">
        <v>596</v>
      </c>
      <c r="I2261" s="832" t="s">
        <v>4694</v>
      </c>
      <c r="J2261" s="832" t="s">
        <v>775</v>
      </c>
      <c r="K2261" s="832" t="s">
        <v>4695</v>
      </c>
      <c r="L2261" s="835">
        <v>1719.99</v>
      </c>
      <c r="M2261" s="835">
        <v>1719.99</v>
      </c>
      <c r="N2261" s="832">
        <v>1</v>
      </c>
      <c r="O2261" s="836">
        <v>0.5</v>
      </c>
      <c r="P2261" s="835">
        <v>1719.99</v>
      </c>
      <c r="Q2261" s="837">
        <v>1</v>
      </c>
      <c r="R2261" s="832">
        <v>1</v>
      </c>
      <c r="S2261" s="837">
        <v>1</v>
      </c>
      <c r="T2261" s="836">
        <v>0.5</v>
      </c>
      <c r="U2261" s="838">
        <v>1</v>
      </c>
    </row>
    <row r="2262" spans="1:21" ht="14.4" customHeight="1" x14ac:dyDescent="0.3">
      <c r="A2262" s="831">
        <v>17</v>
      </c>
      <c r="B2262" s="832" t="s">
        <v>2428</v>
      </c>
      <c r="C2262" s="832" t="s">
        <v>2434</v>
      </c>
      <c r="D2262" s="833" t="s">
        <v>5256</v>
      </c>
      <c r="E2262" s="834" t="s">
        <v>2441</v>
      </c>
      <c r="F2262" s="832" t="s">
        <v>2429</v>
      </c>
      <c r="G2262" s="832" t="s">
        <v>3159</v>
      </c>
      <c r="H2262" s="832" t="s">
        <v>596</v>
      </c>
      <c r="I2262" s="832" t="s">
        <v>4696</v>
      </c>
      <c r="J2262" s="832" t="s">
        <v>1402</v>
      </c>
      <c r="K2262" s="832" t="s">
        <v>1403</v>
      </c>
      <c r="L2262" s="835">
        <v>47.47</v>
      </c>
      <c r="M2262" s="835">
        <v>47.47</v>
      </c>
      <c r="N2262" s="832">
        <v>1</v>
      </c>
      <c r="O2262" s="836">
        <v>0.5</v>
      </c>
      <c r="P2262" s="835">
        <v>47.47</v>
      </c>
      <c r="Q2262" s="837">
        <v>1</v>
      </c>
      <c r="R2262" s="832">
        <v>1</v>
      </c>
      <c r="S2262" s="837">
        <v>1</v>
      </c>
      <c r="T2262" s="836">
        <v>0.5</v>
      </c>
      <c r="U2262" s="838">
        <v>1</v>
      </c>
    </row>
    <row r="2263" spans="1:21" ht="14.4" customHeight="1" x14ac:dyDescent="0.3">
      <c r="A2263" s="831">
        <v>17</v>
      </c>
      <c r="B2263" s="832" t="s">
        <v>2428</v>
      </c>
      <c r="C2263" s="832" t="s">
        <v>2434</v>
      </c>
      <c r="D2263" s="833" t="s">
        <v>5256</v>
      </c>
      <c r="E2263" s="834" t="s">
        <v>2441</v>
      </c>
      <c r="F2263" s="832" t="s">
        <v>2429</v>
      </c>
      <c r="G2263" s="832" t="s">
        <v>2531</v>
      </c>
      <c r="H2263" s="832" t="s">
        <v>596</v>
      </c>
      <c r="I2263" s="832" t="s">
        <v>3315</v>
      </c>
      <c r="J2263" s="832" t="s">
        <v>727</v>
      </c>
      <c r="K2263" s="832" t="s">
        <v>2998</v>
      </c>
      <c r="L2263" s="835">
        <v>37.61</v>
      </c>
      <c r="M2263" s="835">
        <v>37.61</v>
      </c>
      <c r="N2263" s="832">
        <v>1</v>
      </c>
      <c r="O2263" s="836">
        <v>1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17</v>
      </c>
      <c r="B2264" s="832" t="s">
        <v>2428</v>
      </c>
      <c r="C2264" s="832" t="s">
        <v>2434</v>
      </c>
      <c r="D2264" s="833" t="s">
        <v>5256</v>
      </c>
      <c r="E2264" s="834" t="s">
        <v>2441</v>
      </c>
      <c r="F2264" s="832" t="s">
        <v>2429</v>
      </c>
      <c r="G2264" s="832" t="s">
        <v>2539</v>
      </c>
      <c r="H2264" s="832" t="s">
        <v>596</v>
      </c>
      <c r="I2264" s="832" t="s">
        <v>2945</v>
      </c>
      <c r="J2264" s="832" t="s">
        <v>2946</v>
      </c>
      <c r="K2264" s="832" t="s">
        <v>2947</v>
      </c>
      <c r="L2264" s="835">
        <v>23.49</v>
      </c>
      <c r="M2264" s="835">
        <v>23.49</v>
      </c>
      <c r="N2264" s="832">
        <v>1</v>
      </c>
      <c r="O2264" s="836">
        <v>0.5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17</v>
      </c>
      <c r="B2265" s="832" t="s">
        <v>2428</v>
      </c>
      <c r="C2265" s="832" t="s">
        <v>2434</v>
      </c>
      <c r="D2265" s="833" t="s">
        <v>5256</v>
      </c>
      <c r="E2265" s="834" t="s">
        <v>2441</v>
      </c>
      <c r="F2265" s="832" t="s">
        <v>2429</v>
      </c>
      <c r="G2265" s="832" t="s">
        <v>2539</v>
      </c>
      <c r="H2265" s="832" t="s">
        <v>596</v>
      </c>
      <c r="I2265" s="832" t="s">
        <v>3316</v>
      </c>
      <c r="J2265" s="832" t="s">
        <v>2946</v>
      </c>
      <c r="K2265" s="832" t="s">
        <v>3317</v>
      </c>
      <c r="L2265" s="835">
        <v>58.74</v>
      </c>
      <c r="M2265" s="835">
        <v>117.48</v>
      </c>
      <c r="N2265" s="832">
        <v>2</v>
      </c>
      <c r="O2265" s="836">
        <v>1</v>
      </c>
      <c r="P2265" s="835">
        <v>58.74</v>
      </c>
      <c r="Q2265" s="837">
        <v>0.5</v>
      </c>
      <c r="R2265" s="832">
        <v>1</v>
      </c>
      <c r="S2265" s="837">
        <v>0.5</v>
      </c>
      <c r="T2265" s="836">
        <v>0.5</v>
      </c>
      <c r="U2265" s="838">
        <v>0.5</v>
      </c>
    </row>
    <row r="2266" spans="1:21" ht="14.4" customHeight="1" x14ac:dyDescent="0.3">
      <c r="A2266" s="831">
        <v>17</v>
      </c>
      <c r="B2266" s="832" t="s">
        <v>2428</v>
      </c>
      <c r="C2266" s="832" t="s">
        <v>2434</v>
      </c>
      <c r="D2266" s="833" t="s">
        <v>5256</v>
      </c>
      <c r="E2266" s="834" t="s">
        <v>2441</v>
      </c>
      <c r="F2266" s="832" t="s">
        <v>2429</v>
      </c>
      <c r="G2266" s="832" t="s">
        <v>3323</v>
      </c>
      <c r="H2266" s="832" t="s">
        <v>596</v>
      </c>
      <c r="I2266" s="832" t="s">
        <v>3324</v>
      </c>
      <c r="J2266" s="832" t="s">
        <v>888</v>
      </c>
      <c r="K2266" s="832" t="s">
        <v>697</v>
      </c>
      <c r="L2266" s="835">
        <v>0</v>
      </c>
      <c r="M2266" s="835">
        <v>0</v>
      </c>
      <c r="N2266" s="832">
        <v>4</v>
      </c>
      <c r="O2266" s="836">
        <v>0.5</v>
      </c>
      <c r="P2266" s="835">
        <v>0</v>
      </c>
      <c r="Q2266" s="837"/>
      <c r="R2266" s="832">
        <v>4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17</v>
      </c>
      <c r="B2267" s="832" t="s">
        <v>2428</v>
      </c>
      <c r="C2267" s="832" t="s">
        <v>2434</v>
      </c>
      <c r="D2267" s="833" t="s">
        <v>5256</v>
      </c>
      <c r="E2267" s="834" t="s">
        <v>2441</v>
      </c>
      <c r="F2267" s="832" t="s">
        <v>2429</v>
      </c>
      <c r="G2267" s="832" t="s">
        <v>4697</v>
      </c>
      <c r="H2267" s="832" t="s">
        <v>596</v>
      </c>
      <c r="I2267" s="832" t="s">
        <v>4698</v>
      </c>
      <c r="J2267" s="832" t="s">
        <v>4699</v>
      </c>
      <c r="K2267" s="832" t="s">
        <v>4700</v>
      </c>
      <c r="L2267" s="835">
        <v>0</v>
      </c>
      <c r="M2267" s="835">
        <v>0</v>
      </c>
      <c r="N2267" s="832">
        <v>1</v>
      </c>
      <c r="O2267" s="836">
        <v>1</v>
      </c>
      <c r="P2267" s="835">
        <v>0</v>
      </c>
      <c r="Q2267" s="837"/>
      <c r="R2267" s="832">
        <v>1</v>
      </c>
      <c r="S2267" s="837">
        <v>1</v>
      </c>
      <c r="T2267" s="836">
        <v>1</v>
      </c>
      <c r="U2267" s="838">
        <v>1</v>
      </c>
    </row>
    <row r="2268" spans="1:21" ht="14.4" customHeight="1" x14ac:dyDescent="0.3">
      <c r="A2268" s="831">
        <v>17</v>
      </c>
      <c r="B2268" s="832" t="s">
        <v>2428</v>
      </c>
      <c r="C2268" s="832" t="s">
        <v>2434</v>
      </c>
      <c r="D2268" s="833" t="s">
        <v>5256</v>
      </c>
      <c r="E2268" s="834" t="s">
        <v>2441</v>
      </c>
      <c r="F2268" s="832" t="s">
        <v>2429</v>
      </c>
      <c r="G2268" s="832" t="s">
        <v>2573</v>
      </c>
      <c r="H2268" s="832" t="s">
        <v>596</v>
      </c>
      <c r="I2268" s="832" t="s">
        <v>2575</v>
      </c>
      <c r="J2268" s="832" t="s">
        <v>2576</v>
      </c>
      <c r="K2268" s="832" t="s">
        <v>697</v>
      </c>
      <c r="L2268" s="835">
        <v>132</v>
      </c>
      <c r="M2268" s="835">
        <v>264</v>
      </c>
      <c r="N2268" s="832">
        <v>2</v>
      </c>
      <c r="O2268" s="836">
        <v>0.5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17</v>
      </c>
      <c r="B2269" s="832" t="s">
        <v>2428</v>
      </c>
      <c r="C2269" s="832" t="s">
        <v>2434</v>
      </c>
      <c r="D2269" s="833" t="s">
        <v>5256</v>
      </c>
      <c r="E2269" s="834" t="s">
        <v>2441</v>
      </c>
      <c r="F2269" s="832" t="s">
        <v>2429</v>
      </c>
      <c r="G2269" s="832" t="s">
        <v>2573</v>
      </c>
      <c r="H2269" s="832" t="s">
        <v>596</v>
      </c>
      <c r="I2269" s="832" t="s">
        <v>2577</v>
      </c>
      <c r="J2269" s="832" t="s">
        <v>2578</v>
      </c>
      <c r="K2269" s="832" t="s">
        <v>2579</v>
      </c>
      <c r="L2269" s="835">
        <v>123.2</v>
      </c>
      <c r="M2269" s="835">
        <v>123.2</v>
      </c>
      <c r="N2269" s="832">
        <v>1</v>
      </c>
      <c r="O2269" s="836">
        <v>1</v>
      </c>
      <c r="P2269" s="835">
        <v>123.2</v>
      </c>
      <c r="Q2269" s="837">
        <v>1</v>
      </c>
      <c r="R2269" s="832">
        <v>1</v>
      </c>
      <c r="S2269" s="837">
        <v>1</v>
      </c>
      <c r="T2269" s="836">
        <v>1</v>
      </c>
      <c r="U2269" s="838">
        <v>1</v>
      </c>
    </row>
    <row r="2270" spans="1:21" ht="14.4" customHeight="1" x14ac:dyDescent="0.3">
      <c r="A2270" s="831">
        <v>17</v>
      </c>
      <c r="B2270" s="832" t="s">
        <v>2428</v>
      </c>
      <c r="C2270" s="832" t="s">
        <v>2434</v>
      </c>
      <c r="D2270" s="833" t="s">
        <v>5256</v>
      </c>
      <c r="E2270" s="834" t="s">
        <v>2441</v>
      </c>
      <c r="F2270" s="832" t="s">
        <v>2429</v>
      </c>
      <c r="G2270" s="832" t="s">
        <v>2573</v>
      </c>
      <c r="H2270" s="832" t="s">
        <v>649</v>
      </c>
      <c r="I2270" s="832" t="s">
        <v>3336</v>
      </c>
      <c r="J2270" s="832" t="s">
        <v>2224</v>
      </c>
      <c r="K2270" s="832" t="s">
        <v>3328</v>
      </c>
      <c r="L2270" s="835">
        <v>246.39</v>
      </c>
      <c r="M2270" s="835">
        <v>246.39</v>
      </c>
      <c r="N2270" s="832">
        <v>1</v>
      </c>
      <c r="O2270" s="836">
        <v>1</v>
      </c>
      <c r="P2270" s="835">
        <v>246.39</v>
      </c>
      <c r="Q2270" s="837">
        <v>1</v>
      </c>
      <c r="R2270" s="832">
        <v>1</v>
      </c>
      <c r="S2270" s="837">
        <v>1</v>
      </c>
      <c r="T2270" s="836">
        <v>1</v>
      </c>
      <c r="U2270" s="838">
        <v>1</v>
      </c>
    </row>
    <row r="2271" spans="1:21" ht="14.4" customHeight="1" x14ac:dyDescent="0.3">
      <c r="A2271" s="831">
        <v>17</v>
      </c>
      <c r="B2271" s="832" t="s">
        <v>2428</v>
      </c>
      <c r="C2271" s="832" t="s">
        <v>2434</v>
      </c>
      <c r="D2271" s="833" t="s">
        <v>5256</v>
      </c>
      <c r="E2271" s="834" t="s">
        <v>2441</v>
      </c>
      <c r="F2271" s="832" t="s">
        <v>2429</v>
      </c>
      <c r="G2271" s="832" t="s">
        <v>2970</v>
      </c>
      <c r="H2271" s="832" t="s">
        <v>596</v>
      </c>
      <c r="I2271" s="832" t="s">
        <v>2971</v>
      </c>
      <c r="J2271" s="832" t="s">
        <v>2972</v>
      </c>
      <c r="K2271" s="832" t="s">
        <v>1121</v>
      </c>
      <c r="L2271" s="835">
        <v>76.069999999999993</v>
      </c>
      <c r="M2271" s="835">
        <v>76.069999999999993</v>
      </c>
      <c r="N2271" s="832">
        <v>1</v>
      </c>
      <c r="O2271" s="836">
        <v>0.5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17</v>
      </c>
      <c r="B2272" s="832" t="s">
        <v>2428</v>
      </c>
      <c r="C2272" s="832" t="s">
        <v>2434</v>
      </c>
      <c r="D2272" s="833" t="s">
        <v>5256</v>
      </c>
      <c r="E2272" s="834" t="s">
        <v>2441</v>
      </c>
      <c r="F2272" s="832" t="s">
        <v>2429</v>
      </c>
      <c r="G2272" s="832" t="s">
        <v>4701</v>
      </c>
      <c r="H2272" s="832" t="s">
        <v>596</v>
      </c>
      <c r="I2272" s="832" t="s">
        <v>4702</v>
      </c>
      <c r="J2272" s="832" t="s">
        <v>4703</v>
      </c>
      <c r="K2272" s="832" t="s">
        <v>4704</v>
      </c>
      <c r="L2272" s="835">
        <v>176.32</v>
      </c>
      <c r="M2272" s="835">
        <v>176.32</v>
      </c>
      <c r="N2272" s="832">
        <v>1</v>
      </c>
      <c r="O2272" s="836">
        <v>1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17</v>
      </c>
      <c r="B2273" s="832" t="s">
        <v>2428</v>
      </c>
      <c r="C2273" s="832" t="s">
        <v>2434</v>
      </c>
      <c r="D2273" s="833" t="s">
        <v>5256</v>
      </c>
      <c r="E2273" s="834" t="s">
        <v>2441</v>
      </c>
      <c r="F2273" s="832" t="s">
        <v>2429</v>
      </c>
      <c r="G2273" s="832" t="s">
        <v>2593</v>
      </c>
      <c r="H2273" s="832" t="s">
        <v>596</v>
      </c>
      <c r="I2273" s="832" t="s">
        <v>2977</v>
      </c>
      <c r="J2273" s="832" t="s">
        <v>2595</v>
      </c>
      <c r="K2273" s="832" t="s">
        <v>2978</v>
      </c>
      <c r="L2273" s="835">
        <v>169.73</v>
      </c>
      <c r="M2273" s="835">
        <v>509.18999999999994</v>
      </c>
      <c r="N2273" s="832">
        <v>3</v>
      </c>
      <c r="O2273" s="836">
        <v>0.5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17</v>
      </c>
      <c r="B2274" s="832" t="s">
        <v>2428</v>
      </c>
      <c r="C2274" s="832" t="s">
        <v>2434</v>
      </c>
      <c r="D2274" s="833" t="s">
        <v>5256</v>
      </c>
      <c r="E2274" s="834" t="s">
        <v>2441</v>
      </c>
      <c r="F2274" s="832" t="s">
        <v>2429</v>
      </c>
      <c r="G2274" s="832" t="s">
        <v>2593</v>
      </c>
      <c r="H2274" s="832" t="s">
        <v>596</v>
      </c>
      <c r="I2274" s="832" t="s">
        <v>2599</v>
      </c>
      <c r="J2274" s="832" t="s">
        <v>2595</v>
      </c>
      <c r="K2274" s="832" t="s">
        <v>2600</v>
      </c>
      <c r="L2274" s="835">
        <v>339.47</v>
      </c>
      <c r="M2274" s="835">
        <v>1018.4100000000001</v>
      </c>
      <c r="N2274" s="832">
        <v>3</v>
      </c>
      <c r="O2274" s="836">
        <v>1.5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17</v>
      </c>
      <c r="B2275" s="832" t="s">
        <v>2428</v>
      </c>
      <c r="C2275" s="832" t="s">
        <v>2434</v>
      </c>
      <c r="D2275" s="833" t="s">
        <v>5256</v>
      </c>
      <c r="E2275" s="834" t="s">
        <v>2441</v>
      </c>
      <c r="F2275" s="832" t="s">
        <v>2429</v>
      </c>
      <c r="G2275" s="832" t="s">
        <v>2604</v>
      </c>
      <c r="H2275" s="832" t="s">
        <v>596</v>
      </c>
      <c r="I2275" s="832" t="s">
        <v>2605</v>
      </c>
      <c r="J2275" s="832" t="s">
        <v>826</v>
      </c>
      <c r="K2275" s="832" t="s">
        <v>2606</v>
      </c>
      <c r="L2275" s="835">
        <v>75.05</v>
      </c>
      <c r="M2275" s="835">
        <v>225.14999999999998</v>
      </c>
      <c r="N2275" s="832">
        <v>3</v>
      </c>
      <c r="O2275" s="836">
        <v>2.5</v>
      </c>
      <c r="P2275" s="835">
        <v>150.1</v>
      </c>
      <c r="Q2275" s="837">
        <v>0.66666666666666674</v>
      </c>
      <c r="R2275" s="832">
        <v>2</v>
      </c>
      <c r="S2275" s="837">
        <v>0.66666666666666663</v>
      </c>
      <c r="T2275" s="836">
        <v>1.5</v>
      </c>
      <c r="U2275" s="838">
        <v>0.6</v>
      </c>
    </row>
    <row r="2276" spans="1:21" ht="14.4" customHeight="1" x14ac:dyDescent="0.3">
      <c r="A2276" s="831">
        <v>17</v>
      </c>
      <c r="B2276" s="832" t="s">
        <v>2428</v>
      </c>
      <c r="C2276" s="832" t="s">
        <v>2434</v>
      </c>
      <c r="D2276" s="833" t="s">
        <v>5256</v>
      </c>
      <c r="E2276" s="834" t="s">
        <v>2441</v>
      </c>
      <c r="F2276" s="832" t="s">
        <v>2429</v>
      </c>
      <c r="G2276" s="832" t="s">
        <v>4377</v>
      </c>
      <c r="H2276" s="832" t="s">
        <v>596</v>
      </c>
      <c r="I2276" s="832" t="s">
        <v>4378</v>
      </c>
      <c r="J2276" s="832" t="s">
        <v>4379</v>
      </c>
      <c r="K2276" s="832" t="s">
        <v>4380</v>
      </c>
      <c r="L2276" s="835">
        <v>23.49</v>
      </c>
      <c r="M2276" s="835">
        <v>70.47</v>
      </c>
      <c r="N2276" s="832">
        <v>3</v>
      </c>
      <c r="O2276" s="836">
        <v>1.5</v>
      </c>
      <c r="P2276" s="835">
        <v>46.98</v>
      </c>
      <c r="Q2276" s="837">
        <v>0.66666666666666663</v>
      </c>
      <c r="R2276" s="832">
        <v>2</v>
      </c>
      <c r="S2276" s="837">
        <v>0.66666666666666663</v>
      </c>
      <c r="T2276" s="836">
        <v>1</v>
      </c>
      <c r="U2276" s="838">
        <v>0.66666666666666663</v>
      </c>
    </row>
    <row r="2277" spans="1:21" ht="14.4" customHeight="1" x14ac:dyDescent="0.3">
      <c r="A2277" s="831">
        <v>17</v>
      </c>
      <c r="B2277" s="832" t="s">
        <v>2428</v>
      </c>
      <c r="C2277" s="832" t="s">
        <v>2434</v>
      </c>
      <c r="D2277" s="833" t="s">
        <v>5256</v>
      </c>
      <c r="E2277" s="834" t="s">
        <v>2441</v>
      </c>
      <c r="F2277" s="832" t="s">
        <v>2429</v>
      </c>
      <c r="G2277" s="832" t="s">
        <v>4705</v>
      </c>
      <c r="H2277" s="832" t="s">
        <v>596</v>
      </c>
      <c r="I2277" s="832" t="s">
        <v>4706</v>
      </c>
      <c r="J2277" s="832" t="s">
        <v>4707</v>
      </c>
      <c r="K2277" s="832" t="s">
        <v>4708</v>
      </c>
      <c r="L2277" s="835">
        <v>80.260000000000005</v>
      </c>
      <c r="M2277" s="835">
        <v>80.260000000000005</v>
      </c>
      <c r="N2277" s="832">
        <v>1</v>
      </c>
      <c r="O2277" s="836">
        <v>0.5</v>
      </c>
      <c r="P2277" s="835">
        <v>80.260000000000005</v>
      </c>
      <c r="Q2277" s="837">
        <v>1</v>
      </c>
      <c r="R2277" s="832">
        <v>1</v>
      </c>
      <c r="S2277" s="837">
        <v>1</v>
      </c>
      <c r="T2277" s="836">
        <v>0.5</v>
      </c>
      <c r="U2277" s="838">
        <v>1</v>
      </c>
    </row>
    <row r="2278" spans="1:21" ht="14.4" customHeight="1" x14ac:dyDescent="0.3">
      <c r="A2278" s="831">
        <v>17</v>
      </c>
      <c r="B2278" s="832" t="s">
        <v>2428</v>
      </c>
      <c r="C2278" s="832" t="s">
        <v>2434</v>
      </c>
      <c r="D2278" s="833" t="s">
        <v>5256</v>
      </c>
      <c r="E2278" s="834" t="s">
        <v>2441</v>
      </c>
      <c r="F2278" s="832" t="s">
        <v>2429</v>
      </c>
      <c r="G2278" s="832" t="s">
        <v>4709</v>
      </c>
      <c r="H2278" s="832" t="s">
        <v>596</v>
      </c>
      <c r="I2278" s="832" t="s">
        <v>4710</v>
      </c>
      <c r="J2278" s="832" t="s">
        <v>4711</v>
      </c>
      <c r="K2278" s="832" t="s">
        <v>4712</v>
      </c>
      <c r="L2278" s="835">
        <v>132.97999999999999</v>
      </c>
      <c r="M2278" s="835">
        <v>664.9</v>
      </c>
      <c r="N2278" s="832">
        <v>5</v>
      </c>
      <c r="O2278" s="836">
        <v>1</v>
      </c>
      <c r="P2278" s="835">
        <v>664.9</v>
      </c>
      <c r="Q2278" s="837">
        <v>1</v>
      </c>
      <c r="R2278" s="832">
        <v>5</v>
      </c>
      <c r="S2278" s="837">
        <v>1</v>
      </c>
      <c r="T2278" s="836">
        <v>1</v>
      </c>
      <c r="U2278" s="838">
        <v>1</v>
      </c>
    </row>
    <row r="2279" spans="1:21" ht="14.4" customHeight="1" x14ac:dyDescent="0.3">
      <c r="A2279" s="831">
        <v>17</v>
      </c>
      <c r="B2279" s="832" t="s">
        <v>2428</v>
      </c>
      <c r="C2279" s="832" t="s">
        <v>2434</v>
      </c>
      <c r="D2279" s="833" t="s">
        <v>5256</v>
      </c>
      <c r="E2279" s="834" t="s">
        <v>2441</v>
      </c>
      <c r="F2279" s="832" t="s">
        <v>2429</v>
      </c>
      <c r="G2279" s="832" t="s">
        <v>3223</v>
      </c>
      <c r="H2279" s="832" t="s">
        <v>596</v>
      </c>
      <c r="I2279" s="832" t="s">
        <v>3224</v>
      </c>
      <c r="J2279" s="832" t="s">
        <v>1641</v>
      </c>
      <c r="K2279" s="832" t="s">
        <v>3225</v>
      </c>
      <c r="L2279" s="835">
        <v>61.97</v>
      </c>
      <c r="M2279" s="835">
        <v>61.97</v>
      </c>
      <c r="N2279" s="832">
        <v>1</v>
      </c>
      <c r="O2279" s="836">
        <v>0.5</v>
      </c>
      <c r="P2279" s="835">
        <v>61.97</v>
      </c>
      <c r="Q2279" s="837">
        <v>1</v>
      </c>
      <c r="R2279" s="832">
        <v>1</v>
      </c>
      <c r="S2279" s="837">
        <v>1</v>
      </c>
      <c r="T2279" s="836">
        <v>0.5</v>
      </c>
      <c r="U2279" s="838">
        <v>1</v>
      </c>
    </row>
    <row r="2280" spans="1:21" ht="14.4" customHeight="1" x14ac:dyDescent="0.3">
      <c r="A2280" s="831">
        <v>17</v>
      </c>
      <c r="B2280" s="832" t="s">
        <v>2428</v>
      </c>
      <c r="C2280" s="832" t="s">
        <v>2434</v>
      </c>
      <c r="D2280" s="833" t="s">
        <v>5256</v>
      </c>
      <c r="E2280" s="834" t="s">
        <v>2441</v>
      </c>
      <c r="F2280" s="832" t="s">
        <v>2429</v>
      </c>
      <c r="G2280" s="832" t="s">
        <v>2645</v>
      </c>
      <c r="H2280" s="832" t="s">
        <v>596</v>
      </c>
      <c r="I2280" s="832" t="s">
        <v>3350</v>
      </c>
      <c r="J2280" s="832" t="s">
        <v>2651</v>
      </c>
      <c r="K2280" s="832" t="s">
        <v>2648</v>
      </c>
      <c r="L2280" s="835">
        <v>244.5</v>
      </c>
      <c r="M2280" s="835">
        <v>733.5</v>
      </c>
      <c r="N2280" s="832">
        <v>3</v>
      </c>
      <c r="O2280" s="836">
        <v>0.5</v>
      </c>
      <c r="P2280" s="835">
        <v>733.5</v>
      </c>
      <c r="Q2280" s="837">
        <v>1</v>
      </c>
      <c r="R2280" s="832">
        <v>3</v>
      </c>
      <c r="S2280" s="837">
        <v>1</v>
      </c>
      <c r="T2280" s="836">
        <v>0.5</v>
      </c>
      <c r="U2280" s="838">
        <v>1</v>
      </c>
    </row>
    <row r="2281" spans="1:21" ht="14.4" customHeight="1" x14ac:dyDescent="0.3">
      <c r="A2281" s="831">
        <v>17</v>
      </c>
      <c r="B2281" s="832" t="s">
        <v>2428</v>
      </c>
      <c r="C2281" s="832" t="s">
        <v>2434</v>
      </c>
      <c r="D2281" s="833" t="s">
        <v>5256</v>
      </c>
      <c r="E2281" s="834" t="s">
        <v>2441</v>
      </c>
      <c r="F2281" s="832" t="s">
        <v>2429</v>
      </c>
      <c r="G2281" s="832" t="s">
        <v>2653</v>
      </c>
      <c r="H2281" s="832" t="s">
        <v>596</v>
      </c>
      <c r="I2281" s="832" t="s">
        <v>2658</v>
      </c>
      <c r="J2281" s="832" t="s">
        <v>2659</v>
      </c>
      <c r="K2281" s="832" t="s">
        <v>2660</v>
      </c>
      <c r="L2281" s="835">
        <v>52.75</v>
      </c>
      <c r="M2281" s="835">
        <v>52.75</v>
      </c>
      <c r="N2281" s="832">
        <v>1</v>
      </c>
      <c r="O2281" s="836">
        <v>0.5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17</v>
      </c>
      <c r="B2282" s="832" t="s">
        <v>2428</v>
      </c>
      <c r="C2282" s="832" t="s">
        <v>2434</v>
      </c>
      <c r="D2282" s="833" t="s">
        <v>5256</v>
      </c>
      <c r="E2282" s="834" t="s">
        <v>2441</v>
      </c>
      <c r="F2282" s="832" t="s">
        <v>2429</v>
      </c>
      <c r="G2282" s="832" t="s">
        <v>2653</v>
      </c>
      <c r="H2282" s="832" t="s">
        <v>596</v>
      </c>
      <c r="I2282" s="832" t="s">
        <v>4713</v>
      </c>
      <c r="J2282" s="832" t="s">
        <v>2659</v>
      </c>
      <c r="K2282" s="832" t="s">
        <v>4714</v>
      </c>
      <c r="L2282" s="835">
        <v>31.65</v>
      </c>
      <c r="M2282" s="835">
        <v>31.65</v>
      </c>
      <c r="N2282" s="832">
        <v>1</v>
      </c>
      <c r="O2282" s="836">
        <v>0.5</v>
      </c>
      <c r="P2282" s="835">
        <v>31.65</v>
      </c>
      <c r="Q2282" s="837">
        <v>1</v>
      </c>
      <c r="R2282" s="832">
        <v>1</v>
      </c>
      <c r="S2282" s="837">
        <v>1</v>
      </c>
      <c r="T2282" s="836">
        <v>0.5</v>
      </c>
      <c r="U2282" s="838">
        <v>1</v>
      </c>
    </row>
    <row r="2283" spans="1:21" ht="14.4" customHeight="1" x14ac:dyDescent="0.3">
      <c r="A2283" s="831">
        <v>17</v>
      </c>
      <c r="B2283" s="832" t="s">
        <v>2428</v>
      </c>
      <c r="C2283" s="832" t="s">
        <v>2434</v>
      </c>
      <c r="D2283" s="833" t="s">
        <v>5256</v>
      </c>
      <c r="E2283" s="834" t="s">
        <v>2441</v>
      </c>
      <c r="F2283" s="832" t="s">
        <v>2429</v>
      </c>
      <c r="G2283" s="832" t="s">
        <v>2653</v>
      </c>
      <c r="H2283" s="832" t="s">
        <v>596</v>
      </c>
      <c r="I2283" s="832" t="s">
        <v>3663</v>
      </c>
      <c r="J2283" s="832" t="s">
        <v>668</v>
      </c>
      <c r="K2283" s="832" t="s">
        <v>3352</v>
      </c>
      <c r="L2283" s="835">
        <v>0</v>
      </c>
      <c r="M2283" s="835">
        <v>0</v>
      </c>
      <c r="N2283" s="832">
        <v>2</v>
      </c>
      <c r="O2283" s="836">
        <v>1.5</v>
      </c>
      <c r="P2283" s="835"/>
      <c r="Q2283" s="837"/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17</v>
      </c>
      <c r="B2284" s="832" t="s">
        <v>2428</v>
      </c>
      <c r="C2284" s="832" t="s">
        <v>2434</v>
      </c>
      <c r="D2284" s="833" t="s">
        <v>5256</v>
      </c>
      <c r="E2284" s="834" t="s">
        <v>2441</v>
      </c>
      <c r="F2284" s="832" t="s">
        <v>2429</v>
      </c>
      <c r="G2284" s="832" t="s">
        <v>2676</v>
      </c>
      <c r="H2284" s="832" t="s">
        <v>596</v>
      </c>
      <c r="I2284" s="832" t="s">
        <v>3032</v>
      </c>
      <c r="J2284" s="832" t="s">
        <v>2679</v>
      </c>
      <c r="K2284" s="832" t="s">
        <v>2098</v>
      </c>
      <c r="L2284" s="835">
        <v>227.56</v>
      </c>
      <c r="M2284" s="835">
        <v>227.56</v>
      </c>
      <c r="N2284" s="832">
        <v>1</v>
      </c>
      <c r="O2284" s="836">
        <v>0.5</v>
      </c>
      <c r="P2284" s="835">
        <v>227.56</v>
      </c>
      <c r="Q2284" s="837">
        <v>1</v>
      </c>
      <c r="R2284" s="832">
        <v>1</v>
      </c>
      <c r="S2284" s="837">
        <v>1</v>
      </c>
      <c r="T2284" s="836">
        <v>0.5</v>
      </c>
      <c r="U2284" s="838">
        <v>1</v>
      </c>
    </row>
    <row r="2285" spans="1:21" ht="14.4" customHeight="1" x14ac:dyDescent="0.3">
      <c r="A2285" s="831">
        <v>17</v>
      </c>
      <c r="B2285" s="832" t="s">
        <v>2428</v>
      </c>
      <c r="C2285" s="832" t="s">
        <v>2434</v>
      </c>
      <c r="D2285" s="833" t="s">
        <v>5256</v>
      </c>
      <c r="E2285" s="834" t="s">
        <v>2441</v>
      </c>
      <c r="F2285" s="832" t="s">
        <v>2429</v>
      </c>
      <c r="G2285" s="832" t="s">
        <v>2676</v>
      </c>
      <c r="H2285" s="832" t="s">
        <v>596</v>
      </c>
      <c r="I2285" s="832" t="s">
        <v>3035</v>
      </c>
      <c r="J2285" s="832" t="s">
        <v>2679</v>
      </c>
      <c r="K2285" s="832" t="s">
        <v>3036</v>
      </c>
      <c r="L2285" s="835">
        <v>455.1</v>
      </c>
      <c r="M2285" s="835">
        <v>455.1</v>
      </c>
      <c r="N2285" s="832">
        <v>1</v>
      </c>
      <c r="O2285" s="836">
        <v>0.5</v>
      </c>
      <c r="P2285" s="835">
        <v>455.1</v>
      </c>
      <c r="Q2285" s="837">
        <v>1</v>
      </c>
      <c r="R2285" s="832">
        <v>1</v>
      </c>
      <c r="S2285" s="837">
        <v>1</v>
      </c>
      <c r="T2285" s="836">
        <v>0.5</v>
      </c>
      <c r="U2285" s="838">
        <v>1</v>
      </c>
    </row>
    <row r="2286" spans="1:21" ht="14.4" customHeight="1" x14ac:dyDescent="0.3">
      <c r="A2286" s="831">
        <v>17</v>
      </c>
      <c r="B2286" s="832" t="s">
        <v>2428</v>
      </c>
      <c r="C2286" s="832" t="s">
        <v>2434</v>
      </c>
      <c r="D2286" s="833" t="s">
        <v>5256</v>
      </c>
      <c r="E2286" s="834" t="s">
        <v>2441</v>
      </c>
      <c r="F2286" s="832" t="s">
        <v>2429</v>
      </c>
      <c r="G2286" s="832" t="s">
        <v>3360</v>
      </c>
      <c r="H2286" s="832" t="s">
        <v>596</v>
      </c>
      <c r="I2286" s="832" t="s">
        <v>3361</v>
      </c>
      <c r="J2286" s="832" t="s">
        <v>738</v>
      </c>
      <c r="K2286" s="832" t="s">
        <v>2140</v>
      </c>
      <c r="L2286" s="835">
        <v>38.56</v>
      </c>
      <c r="M2286" s="835">
        <v>77.12</v>
      </c>
      <c r="N2286" s="832">
        <v>2</v>
      </c>
      <c r="O2286" s="836">
        <v>1</v>
      </c>
      <c r="P2286" s="835">
        <v>38.56</v>
      </c>
      <c r="Q2286" s="837">
        <v>0.5</v>
      </c>
      <c r="R2286" s="832">
        <v>1</v>
      </c>
      <c r="S2286" s="837">
        <v>0.5</v>
      </c>
      <c r="T2286" s="836">
        <v>0.5</v>
      </c>
      <c r="U2286" s="838">
        <v>0.5</v>
      </c>
    </row>
    <row r="2287" spans="1:21" ht="14.4" customHeight="1" x14ac:dyDescent="0.3">
      <c r="A2287" s="831">
        <v>17</v>
      </c>
      <c r="B2287" s="832" t="s">
        <v>2428</v>
      </c>
      <c r="C2287" s="832" t="s">
        <v>2434</v>
      </c>
      <c r="D2287" s="833" t="s">
        <v>5256</v>
      </c>
      <c r="E2287" s="834" t="s">
        <v>2441</v>
      </c>
      <c r="F2287" s="832" t="s">
        <v>2429</v>
      </c>
      <c r="G2287" s="832" t="s">
        <v>3362</v>
      </c>
      <c r="H2287" s="832" t="s">
        <v>596</v>
      </c>
      <c r="I2287" s="832" t="s">
        <v>3363</v>
      </c>
      <c r="J2287" s="832" t="s">
        <v>3364</v>
      </c>
      <c r="K2287" s="832" t="s">
        <v>2954</v>
      </c>
      <c r="L2287" s="835">
        <v>1228</v>
      </c>
      <c r="M2287" s="835">
        <v>1228</v>
      </c>
      <c r="N2287" s="832">
        <v>1</v>
      </c>
      <c r="O2287" s="836">
        <v>0.5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17</v>
      </c>
      <c r="B2288" s="832" t="s">
        <v>2428</v>
      </c>
      <c r="C2288" s="832" t="s">
        <v>2434</v>
      </c>
      <c r="D2288" s="833" t="s">
        <v>5256</v>
      </c>
      <c r="E2288" s="834" t="s">
        <v>2441</v>
      </c>
      <c r="F2288" s="832" t="s">
        <v>2429</v>
      </c>
      <c r="G2288" s="832" t="s">
        <v>3362</v>
      </c>
      <c r="H2288" s="832" t="s">
        <v>596</v>
      </c>
      <c r="I2288" s="832" t="s">
        <v>3822</v>
      </c>
      <c r="J2288" s="832" t="s">
        <v>3364</v>
      </c>
      <c r="K2288" s="832" t="s">
        <v>3823</v>
      </c>
      <c r="L2288" s="835">
        <v>4298.01</v>
      </c>
      <c r="M2288" s="835">
        <v>4298.01</v>
      </c>
      <c r="N2288" s="832">
        <v>1</v>
      </c>
      <c r="O2288" s="836">
        <v>0.5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17</v>
      </c>
      <c r="B2289" s="832" t="s">
        <v>2428</v>
      </c>
      <c r="C2289" s="832" t="s">
        <v>2434</v>
      </c>
      <c r="D2289" s="833" t="s">
        <v>5256</v>
      </c>
      <c r="E2289" s="834" t="s">
        <v>2441</v>
      </c>
      <c r="F2289" s="832" t="s">
        <v>2429</v>
      </c>
      <c r="G2289" s="832" t="s">
        <v>3675</v>
      </c>
      <c r="H2289" s="832" t="s">
        <v>649</v>
      </c>
      <c r="I2289" s="832" t="s">
        <v>3676</v>
      </c>
      <c r="J2289" s="832" t="s">
        <v>3677</v>
      </c>
      <c r="K2289" s="832" t="s">
        <v>3678</v>
      </c>
      <c r="L2289" s="835">
        <v>219.18</v>
      </c>
      <c r="M2289" s="835">
        <v>657.54</v>
      </c>
      <c r="N2289" s="832">
        <v>3</v>
      </c>
      <c r="O2289" s="836">
        <v>1.5</v>
      </c>
      <c r="P2289" s="835">
        <v>219.18</v>
      </c>
      <c r="Q2289" s="837">
        <v>0.33333333333333337</v>
      </c>
      <c r="R2289" s="832">
        <v>1</v>
      </c>
      <c r="S2289" s="837">
        <v>0.33333333333333331</v>
      </c>
      <c r="T2289" s="836">
        <v>0.5</v>
      </c>
      <c r="U2289" s="838">
        <v>0.33333333333333331</v>
      </c>
    </row>
    <row r="2290" spans="1:21" ht="14.4" customHeight="1" x14ac:dyDescent="0.3">
      <c r="A2290" s="831">
        <v>17</v>
      </c>
      <c r="B2290" s="832" t="s">
        <v>2428</v>
      </c>
      <c r="C2290" s="832" t="s">
        <v>2434</v>
      </c>
      <c r="D2290" s="833" t="s">
        <v>5256</v>
      </c>
      <c r="E2290" s="834" t="s">
        <v>2441</v>
      </c>
      <c r="F2290" s="832" t="s">
        <v>2429</v>
      </c>
      <c r="G2290" s="832" t="s">
        <v>2717</v>
      </c>
      <c r="H2290" s="832" t="s">
        <v>596</v>
      </c>
      <c r="I2290" s="832" t="s">
        <v>2718</v>
      </c>
      <c r="J2290" s="832" t="s">
        <v>790</v>
      </c>
      <c r="K2290" s="832" t="s">
        <v>2719</v>
      </c>
      <c r="L2290" s="835">
        <v>103.67</v>
      </c>
      <c r="M2290" s="835">
        <v>207.34</v>
      </c>
      <c r="N2290" s="832">
        <v>2</v>
      </c>
      <c r="O2290" s="836">
        <v>1</v>
      </c>
      <c r="P2290" s="835">
        <v>103.67</v>
      </c>
      <c r="Q2290" s="837">
        <v>0.5</v>
      </c>
      <c r="R2290" s="832">
        <v>1</v>
      </c>
      <c r="S2290" s="837">
        <v>0.5</v>
      </c>
      <c r="T2290" s="836">
        <v>0.5</v>
      </c>
      <c r="U2290" s="838">
        <v>0.5</v>
      </c>
    </row>
    <row r="2291" spans="1:21" ht="14.4" customHeight="1" x14ac:dyDescent="0.3">
      <c r="A2291" s="831">
        <v>17</v>
      </c>
      <c r="B2291" s="832" t="s">
        <v>2428</v>
      </c>
      <c r="C2291" s="832" t="s">
        <v>2434</v>
      </c>
      <c r="D2291" s="833" t="s">
        <v>5256</v>
      </c>
      <c r="E2291" s="834" t="s">
        <v>2441</v>
      </c>
      <c r="F2291" s="832" t="s">
        <v>2429</v>
      </c>
      <c r="G2291" s="832" t="s">
        <v>2717</v>
      </c>
      <c r="H2291" s="832" t="s">
        <v>596</v>
      </c>
      <c r="I2291" s="832" t="s">
        <v>2723</v>
      </c>
      <c r="J2291" s="832" t="s">
        <v>790</v>
      </c>
      <c r="K2291" s="832" t="s">
        <v>2724</v>
      </c>
      <c r="L2291" s="835">
        <v>103.67</v>
      </c>
      <c r="M2291" s="835">
        <v>207.34</v>
      </c>
      <c r="N2291" s="832">
        <v>2</v>
      </c>
      <c r="O2291" s="836">
        <v>1</v>
      </c>
      <c r="P2291" s="835">
        <v>103.67</v>
      </c>
      <c r="Q2291" s="837">
        <v>0.5</v>
      </c>
      <c r="R2291" s="832">
        <v>1</v>
      </c>
      <c r="S2291" s="837">
        <v>0.5</v>
      </c>
      <c r="T2291" s="836">
        <v>0.5</v>
      </c>
      <c r="U2291" s="838">
        <v>0.5</v>
      </c>
    </row>
    <row r="2292" spans="1:21" ht="14.4" customHeight="1" x14ac:dyDescent="0.3">
      <c r="A2292" s="831">
        <v>17</v>
      </c>
      <c r="B2292" s="832" t="s">
        <v>2428</v>
      </c>
      <c r="C2292" s="832" t="s">
        <v>2434</v>
      </c>
      <c r="D2292" s="833" t="s">
        <v>5256</v>
      </c>
      <c r="E2292" s="834" t="s">
        <v>2441</v>
      </c>
      <c r="F2292" s="832" t="s">
        <v>2429</v>
      </c>
      <c r="G2292" s="832" t="s">
        <v>2736</v>
      </c>
      <c r="H2292" s="832" t="s">
        <v>596</v>
      </c>
      <c r="I2292" s="832" t="s">
        <v>3387</v>
      </c>
      <c r="J2292" s="832" t="s">
        <v>2216</v>
      </c>
      <c r="K2292" s="832" t="s">
        <v>3388</v>
      </c>
      <c r="L2292" s="835">
        <v>1065.5</v>
      </c>
      <c r="M2292" s="835">
        <v>1065.5</v>
      </c>
      <c r="N2292" s="832">
        <v>1</v>
      </c>
      <c r="O2292" s="836">
        <v>1</v>
      </c>
      <c r="P2292" s="835">
        <v>1065.5</v>
      </c>
      <c r="Q2292" s="837">
        <v>1</v>
      </c>
      <c r="R2292" s="832">
        <v>1</v>
      </c>
      <c r="S2292" s="837">
        <v>1</v>
      </c>
      <c r="T2292" s="836">
        <v>1</v>
      </c>
      <c r="U2292" s="838">
        <v>1</v>
      </c>
    </row>
    <row r="2293" spans="1:21" ht="14.4" customHeight="1" x14ac:dyDescent="0.3">
      <c r="A2293" s="831">
        <v>17</v>
      </c>
      <c r="B2293" s="832" t="s">
        <v>2428</v>
      </c>
      <c r="C2293" s="832" t="s">
        <v>2434</v>
      </c>
      <c r="D2293" s="833" t="s">
        <v>5256</v>
      </c>
      <c r="E2293" s="834" t="s">
        <v>2441</v>
      </c>
      <c r="F2293" s="832" t="s">
        <v>2429</v>
      </c>
      <c r="G2293" s="832" t="s">
        <v>3399</v>
      </c>
      <c r="H2293" s="832" t="s">
        <v>596</v>
      </c>
      <c r="I2293" s="832" t="s">
        <v>3400</v>
      </c>
      <c r="J2293" s="832" t="s">
        <v>3401</v>
      </c>
      <c r="K2293" s="832" t="s">
        <v>3143</v>
      </c>
      <c r="L2293" s="835">
        <v>1098.0999999999999</v>
      </c>
      <c r="M2293" s="835">
        <v>3294.2999999999997</v>
      </c>
      <c r="N2293" s="832">
        <v>3</v>
      </c>
      <c r="O2293" s="836">
        <v>1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17</v>
      </c>
      <c r="B2294" s="832" t="s">
        <v>2428</v>
      </c>
      <c r="C2294" s="832" t="s">
        <v>2434</v>
      </c>
      <c r="D2294" s="833" t="s">
        <v>5256</v>
      </c>
      <c r="E2294" s="834" t="s">
        <v>2441</v>
      </c>
      <c r="F2294" s="832" t="s">
        <v>2429</v>
      </c>
      <c r="G2294" s="832" t="s">
        <v>2767</v>
      </c>
      <c r="H2294" s="832" t="s">
        <v>596</v>
      </c>
      <c r="I2294" s="832" t="s">
        <v>2768</v>
      </c>
      <c r="J2294" s="832" t="s">
        <v>2769</v>
      </c>
      <c r="K2294" s="832" t="s">
        <v>2770</v>
      </c>
      <c r="L2294" s="835">
        <v>6177.8</v>
      </c>
      <c r="M2294" s="835">
        <v>6177.8</v>
      </c>
      <c r="N2294" s="832">
        <v>1</v>
      </c>
      <c r="O2294" s="836">
        <v>0.5</v>
      </c>
      <c r="P2294" s="835">
        <v>6177.8</v>
      </c>
      <c r="Q2294" s="837">
        <v>1</v>
      </c>
      <c r="R2294" s="832">
        <v>1</v>
      </c>
      <c r="S2294" s="837">
        <v>1</v>
      </c>
      <c r="T2294" s="836">
        <v>0.5</v>
      </c>
      <c r="U2294" s="838">
        <v>1</v>
      </c>
    </row>
    <row r="2295" spans="1:21" ht="14.4" customHeight="1" x14ac:dyDescent="0.3">
      <c r="A2295" s="831">
        <v>17</v>
      </c>
      <c r="B2295" s="832" t="s">
        <v>2428</v>
      </c>
      <c r="C2295" s="832" t="s">
        <v>2434</v>
      </c>
      <c r="D2295" s="833" t="s">
        <v>5256</v>
      </c>
      <c r="E2295" s="834" t="s">
        <v>2441</v>
      </c>
      <c r="F2295" s="832" t="s">
        <v>2429</v>
      </c>
      <c r="G2295" s="832" t="s">
        <v>3405</v>
      </c>
      <c r="H2295" s="832" t="s">
        <v>596</v>
      </c>
      <c r="I2295" s="832" t="s">
        <v>3413</v>
      </c>
      <c r="J2295" s="832" t="s">
        <v>3407</v>
      </c>
      <c r="K2295" s="832" t="s">
        <v>3414</v>
      </c>
      <c r="L2295" s="835">
        <v>566.19000000000005</v>
      </c>
      <c r="M2295" s="835">
        <v>1698.5700000000002</v>
      </c>
      <c r="N2295" s="832">
        <v>3</v>
      </c>
      <c r="O2295" s="836">
        <v>0.5</v>
      </c>
      <c r="P2295" s="835">
        <v>1698.5700000000002</v>
      </c>
      <c r="Q2295" s="837">
        <v>1</v>
      </c>
      <c r="R2295" s="832">
        <v>3</v>
      </c>
      <c r="S2295" s="837">
        <v>1</v>
      </c>
      <c r="T2295" s="836">
        <v>0.5</v>
      </c>
      <c r="U2295" s="838">
        <v>1</v>
      </c>
    </row>
    <row r="2296" spans="1:21" ht="14.4" customHeight="1" x14ac:dyDescent="0.3">
      <c r="A2296" s="831">
        <v>17</v>
      </c>
      <c r="B2296" s="832" t="s">
        <v>2428</v>
      </c>
      <c r="C2296" s="832" t="s">
        <v>2434</v>
      </c>
      <c r="D2296" s="833" t="s">
        <v>5256</v>
      </c>
      <c r="E2296" s="834" t="s">
        <v>2441</v>
      </c>
      <c r="F2296" s="832" t="s">
        <v>2429</v>
      </c>
      <c r="G2296" s="832" t="s">
        <v>3175</v>
      </c>
      <c r="H2296" s="832" t="s">
        <v>649</v>
      </c>
      <c r="I2296" s="832" t="s">
        <v>3176</v>
      </c>
      <c r="J2296" s="832" t="s">
        <v>965</v>
      </c>
      <c r="K2296" s="832" t="s">
        <v>3177</v>
      </c>
      <c r="L2296" s="835">
        <v>998.76</v>
      </c>
      <c r="M2296" s="835">
        <v>1997.52</v>
      </c>
      <c r="N2296" s="832">
        <v>2</v>
      </c>
      <c r="O2296" s="836">
        <v>0.5</v>
      </c>
      <c r="P2296" s="835">
        <v>1997.52</v>
      </c>
      <c r="Q2296" s="837">
        <v>1</v>
      </c>
      <c r="R2296" s="832">
        <v>2</v>
      </c>
      <c r="S2296" s="837">
        <v>1</v>
      </c>
      <c r="T2296" s="836">
        <v>0.5</v>
      </c>
      <c r="U2296" s="838">
        <v>1</v>
      </c>
    </row>
    <row r="2297" spans="1:21" ht="14.4" customHeight="1" x14ac:dyDescent="0.3">
      <c r="A2297" s="831">
        <v>17</v>
      </c>
      <c r="B2297" s="832" t="s">
        <v>2428</v>
      </c>
      <c r="C2297" s="832" t="s">
        <v>2434</v>
      </c>
      <c r="D2297" s="833" t="s">
        <v>5256</v>
      </c>
      <c r="E2297" s="834" t="s">
        <v>2441</v>
      </c>
      <c r="F2297" s="832" t="s">
        <v>2429</v>
      </c>
      <c r="G2297" s="832" t="s">
        <v>2771</v>
      </c>
      <c r="H2297" s="832" t="s">
        <v>596</v>
      </c>
      <c r="I2297" s="832" t="s">
        <v>4715</v>
      </c>
      <c r="J2297" s="832" t="s">
        <v>1210</v>
      </c>
      <c r="K2297" s="832" t="s">
        <v>1332</v>
      </c>
      <c r="L2297" s="835">
        <v>143.35</v>
      </c>
      <c r="M2297" s="835">
        <v>143.35</v>
      </c>
      <c r="N2297" s="832">
        <v>1</v>
      </c>
      <c r="O2297" s="836">
        <v>0.5</v>
      </c>
      <c r="P2297" s="835"/>
      <c r="Q2297" s="837">
        <v>0</v>
      </c>
      <c r="R2297" s="832"/>
      <c r="S2297" s="837">
        <v>0</v>
      </c>
      <c r="T2297" s="836"/>
      <c r="U2297" s="838">
        <v>0</v>
      </c>
    </row>
    <row r="2298" spans="1:21" ht="14.4" customHeight="1" x14ac:dyDescent="0.3">
      <c r="A2298" s="831">
        <v>17</v>
      </c>
      <c r="B2298" s="832" t="s">
        <v>2428</v>
      </c>
      <c r="C2298" s="832" t="s">
        <v>2434</v>
      </c>
      <c r="D2298" s="833" t="s">
        <v>5256</v>
      </c>
      <c r="E2298" s="834" t="s">
        <v>2441</v>
      </c>
      <c r="F2298" s="832" t="s">
        <v>2429</v>
      </c>
      <c r="G2298" s="832" t="s">
        <v>3431</v>
      </c>
      <c r="H2298" s="832" t="s">
        <v>596</v>
      </c>
      <c r="I2298" s="832" t="s">
        <v>4230</v>
      </c>
      <c r="J2298" s="832" t="s">
        <v>3433</v>
      </c>
      <c r="K2298" s="832" t="s">
        <v>4231</v>
      </c>
      <c r="L2298" s="835">
        <v>401.79</v>
      </c>
      <c r="M2298" s="835">
        <v>401.79</v>
      </c>
      <c r="N2298" s="832">
        <v>1</v>
      </c>
      <c r="O2298" s="836">
        <v>0.5</v>
      </c>
      <c r="P2298" s="835">
        <v>401.79</v>
      </c>
      <c r="Q2298" s="837">
        <v>1</v>
      </c>
      <c r="R2298" s="832">
        <v>1</v>
      </c>
      <c r="S2298" s="837">
        <v>1</v>
      </c>
      <c r="T2298" s="836">
        <v>0.5</v>
      </c>
      <c r="U2298" s="838">
        <v>1</v>
      </c>
    </row>
    <row r="2299" spans="1:21" ht="14.4" customHeight="1" x14ac:dyDescent="0.3">
      <c r="A2299" s="831">
        <v>17</v>
      </c>
      <c r="B2299" s="832" t="s">
        <v>2428</v>
      </c>
      <c r="C2299" s="832" t="s">
        <v>2434</v>
      </c>
      <c r="D2299" s="833" t="s">
        <v>5256</v>
      </c>
      <c r="E2299" s="834" t="s">
        <v>2441</v>
      </c>
      <c r="F2299" s="832" t="s">
        <v>2429</v>
      </c>
      <c r="G2299" s="832" t="s">
        <v>3431</v>
      </c>
      <c r="H2299" s="832" t="s">
        <v>596</v>
      </c>
      <c r="I2299" s="832" t="s">
        <v>4603</v>
      </c>
      <c r="J2299" s="832" t="s">
        <v>3433</v>
      </c>
      <c r="K2299" s="832" t="s">
        <v>4604</v>
      </c>
      <c r="L2299" s="835">
        <v>386.88</v>
      </c>
      <c r="M2299" s="835">
        <v>386.88</v>
      </c>
      <c r="N2299" s="832">
        <v>1</v>
      </c>
      <c r="O2299" s="836">
        <v>0.5</v>
      </c>
      <c r="P2299" s="835">
        <v>386.88</v>
      </c>
      <c r="Q2299" s="837">
        <v>1</v>
      </c>
      <c r="R2299" s="832">
        <v>1</v>
      </c>
      <c r="S2299" s="837">
        <v>1</v>
      </c>
      <c r="T2299" s="836">
        <v>0.5</v>
      </c>
      <c r="U2299" s="838">
        <v>1</v>
      </c>
    </row>
    <row r="2300" spans="1:21" ht="14.4" customHeight="1" x14ac:dyDescent="0.3">
      <c r="A2300" s="831">
        <v>17</v>
      </c>
      <c r="B2300" s="832" t="s">
        <v>2428</v>
      </c>
      <c r="C2300" s="832" t="s">
        <v>2434</v>
      </c>
      <c r="D2300" s="833" t="s">
        <v>5256</v>
      </c>
      <c r="E2300" s="834" t="s">
        <v>2441</v>
      </c>
      <c r="F2300" s="832" t="s">
        <v>2429</v>
      </c>
      <c r="G2300" s="832" t="s">
        <v>3431</v>
      </c>
      <c r="H2300" s="832" t="s">
        <v>596</v>
      </c>
      <c r="I2300" s="832" t="s">
        <v>4232</v>
      </c>
      <c r="J2300" s="832" t="s">
        <v>3433</v>
      </c>
      <c r="K2300" s="832" t="s">
        <v>4233</v>
      </c>
      <c r="L2300" s="835">
        <v>580.30999999999995</v>
      </c>
      <c r="M2300" s="835">
        <v>580.30999999999995</v>
      </c>
      <c r="N2300" s="832">
        <v>1</v>
      </c>
      <c r="O2300" s="836">
        <v>0.5</v>
      </c>
      <c r="P2300" s="835">
        <v>580.30999999999995</v>
      </c>
      <c r="Q2300" s="837">
        <v>1</v>
      </c>
      <c r="R2300" s="832">
        <v>1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17</v>
      </c>
      <c r="B2301" s="832" t="s">
        <v>2428</v>
      </c>
      <c r="C2301" s="832" t="s">
        <v>2434</v>
      </c>
      <c r="D2301" s="833" t="s">
        <v>5256</v>
      </c>
      <c r="E2301" s="834" t="s">
        <v>2441</v>
      </c>
      <c r="F2301" s="832" t="s">
        <v>2429</v>
      </c>
      <c r="G2301" s="832" t="s">
        <v>3431</v>
      </c>
      <c r="H2301" s="832" t="s">
        <v>596</v>
      </c>
      <c r="I2301" s="832" t="s">
        <v>3435</v>
      </c>
      <c r="J2301" s="832" t="s">
        <v>3433</v>
      </c>
      <c r="K2301" s="832" t="s">
        <v>3436</v>
      </c>
      <c r="L2301" s="835">
        <v>3095.02</v>
      </c>
      <c r="M2301" s="835">
        <v>9285.06</v>
      </c>
      <c r="N2301" s="832">
        <v>3</v>
      </c>
      <c r="O2301" s="836">
        <v>0.5</v>
      </c>
      <c r="P2301" s="835">
        <v>9285.06</v>
      </c>
      <c r="Q2301" s="837">
        <v>1</v>
      </c>
      <c r="R2301" s="832">
        <v>3</v>
      </c>
      <c r="S2301" s="837">
        <v>1</v>
      </c>
      <c r="T2301" s="836">
        <v>0.5</v>
      </c>
      <c r="U2301" s="838">
        <v>1</v>
      </c>
    </row>
    <row r="2302" spans="1:21" ht="14.4" customHeight="1" x14ac:dyDescent="0.3">
      <c r="A2302" s="831">
        <v>17</v>
      </c>
      <c r="B2302" s="832" t="s">
        <v>2428</v>
      </c>
      <c r="C2302" s="832" t="s">
        <v>2434</v>
      </c>
      <c r="D2302" s="833" t="s">
        <v>5256</v>
      </c>
      <c r="E2302" s="834" t="s">
        <v>2441</v>
      </c>
      <c r="F2302" s="832" t="s">
        <v>2429</v>
      </c>
      <c r="G2302" s="832" t="s">
        <v>3544</v>
      </c>
      <c r="H2302" s="832" t="s">
        <v>596</v>
      </c>
      <c r="I2302" s="832" t="s">
        <v>3714</v>
      </c>
      <c r="J2302" s="832" t="s">
        <v>3715</v>
      </c>
      <c r="K2302" s="832" t="s">
        <v>3716</v>
      </c>
      <c r="L2302" s="835">
        <v>0</v>
      </c>
      <c r="M2302" s="835">
        <v>0</v>
      </c>
      <c r="N2302" s="832">
        <v>1</v>
      </c>
      <c r="O2302" s="836">
        <v>1</v>
      </c>
      <c r="P2302" s="835"/>
      <c r="Q2302" s="837"/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17</v>
      </c>
      <c r="B2303" s="832" t="s">
        <v>2428</v>
      </c>
      <c r="C2303" s="832" t="s">
        <v>2434</v>
      </c>
      <c r="D2303" s="833" t="s">
        <v>5256</v>
      </c>
      <c r="E2303" s="834" t="s">
        <v>2441</v>
      </c>
      <c r="F2303" s="832" t="s">
        <v>2429</v>
      </c>
      <c r="G2303" s="832" t="s">
        <v>2786</v>
      </c>
      <c r="H2303" s="832" t="s">
        <v>649</v>
      </c>
      <c r="I2303" s="832" t="s">
        <v>2073</v>
      </c>
      <c r="J2303" s="832" t="s">
        <v>911</v>
      </c>
      <c r="K2303" s="832" t="s">
        <v>912</v>
      </c>
      <c r="L2303" s="835">
        <v>0</v>
      </c>
      <c r="M2303" s="835">
        <v>0</v>
      </c>
      <c r="N2303" s="832">
        <v>8</v>
      </c>
      <c r="O2303" s="836">
        <v>5</v>
      </c>
      <c r="P2303" s="835">
        <v>0</v>
      </c>
      <c r="Q2303" s="837"/>
      <c r="R2303" s="832">
        <v>2</v>
      </c>
      <c r="S2303" s="837">
        <v>0.25</v>
      </c>
      <c r="T2303" s="836">
        <v>1</v>
      </c>
      <c r="U2303" s="838">
        <v>0.2</v>
      </c>
    </row>
    <row r="2304" spans="1:21" ht="14.4" customHeight="1" x14ac:dyDescent="0.3">
      <c r="A2304" s="831">
        <v>17</v>
      </c>
      <c r="B2304" s="832" t="s">
        <v>2428</v>
      </c>
      <c r="C2304" s="832" t="s">
        <v>2434</v>
      </c>
      <c r="D2304" s="833" t="s">
        <v>5256</v>
      </c>
      <c r="E2304" s="834" t="s">
        <v>2441</v>
      </c>
      <c r="F2304" s="832" t="s">
        <v>2429</v>
      </c>
      <c r="G2304" s="832" t="s">
        <v>3266</v>
      </c>
      <c r="H2304" s="832" t="s">
        <v>596</v>
      </c>
      <c r="I2304" s="832" t="s">
        <v>3267</v>
      </c>
      <c r="J2304" s="832" t="s">
        <v>3268</v>
      </c>
      <c r="K2304" s="832" t="s">
        <v>3269</v>
      </c>
      <c r="L2304" s="835">
        <v>42.54</v>
      </c>
      <c r="M2304" s="835">
        <v>42.54</v>
      </c>
      <c r="N2304" s="832">
        <v>1</v>
      </c>
      <c r="O2304" s="836">
        <v>0.5</v>
      </c>
      <c r="P2304" s="835">
        <v>42.54</v>
      </c>
      <c r="Q2304" s="837">
        <v>1</v>
      </c>
      <c r="R2304" s="832">
        <v>1</v>
      </c>
      <c r="S2304" s="837">
        <v>1</v>
      </c>
      <c r="T2304" s="836">
        <v>0.5</v>
      </c>
      <c r="U2304" s="838">
        <v>1</v>
      </c>
    </row>
    <row r="2305" spans="1:21" ht="14.4" customHeight="1" x14ac:dyDescent="0.3">
      <c r="A2305" s="831">
        <v>17</v>
      </c>
      <c r="B2305" s="832" t="s">
        <v>2428</v>
      </c>
      <c r="C2305" s="832" t="s">
        <v>2434</v>
      </c>
      <c r="D2305" s="833" t="s">
        <v>5256</v>
      </c>
      <c r="E2305" s="834" t="s">
        <v>2441</v>
      </c>
      <c r="F2305" s="832" t="s">
        <v>2429</v>
      </c>
      <c r="G2305" s="832" t="s">
        <v>2789</v>
      </c>
      <c r="H2305" s="832" t="s">
        <v>596</v>
      </c>
      <c r="I2305" s="832" t="s">
        <v>4716</v>
      </c>
      <c r="J2305" s="832" t="s">
        <v>2791</v>
      </c>
      <c r="K2305" s="832" t="s">
        <v>4717</v>
      </c>
      <c r="L2305" s="835">
        <v>1578.41</v>
      </c>
      <c r="M2305" s="835">
        <v>3156.82</v>
      </c>
      <c r="N2305" s="832">
        <v>2</v>
      </c>
      <c r="O2305" s="836">
        <v>1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17</v>
      </c>
      <c r="B2306" s="832" t="s">
        <v>2428</v>
      </c>
      <c r="C2306" s="832" t="s">
        <v>2434</v>
      </c>
      <c r="D2306" s="833" t="s">
        <v>5256</v>
      </c>
      <c r="E2306" s="834" t="s">
        <v>2441</v>
      </c>
      <c r="F2306" s="832" t="s">
        <v>2429</v>
      </c>
      <c r="G2306" s="832" t="s">
        <v>4718</v>
      </c>
      <c r="H2306" s="832" t="s">
        <v>596</v>
      </c>
      <c r="I2306" s="832" t="s">
        <v>4719</v>
      </c>
      <c r="J2306" s="832" t="s">
        <v>4720</v>
      </c>
      <c r="K2306" s="832" t="s">
        <v>4721</v>
      </c>
      <c r="L2306" s="835">
        <v>1514.87</v>
      </c>
      <c r="M2306" s="835">
        <v>1514.87</v>
      </c>
      <c r="N2306" s="832">
        <v>1</v>
      </c>
      <c r="O2306" s="836">
        <v>0.5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" customHeight="1" x14ac:dyDescent="0.3">
      <c r="A2307" s="831">
        <v>17</v>
      </c>
      <c r="B2307" s="832" t="s">
        <v>2428</v>
      </c>
      <c r="C2307" s="832" t="s">
        <v>2434</v>
      </c>
      <c r="D2307" s="833" t="s">
        <v>5256</v>
      </c>
      <c r="E2307" s="834" t="s">
        <v>2441</v>
      </c>
      <c r="F2307" s="832" t="s">
        <v>2429</v>
      </c>
      <c r="G2307" s="832" t="s">
        <v>3442</v>
      </c>
      <c r="H2307" s="832" t="s">
        <v>596</v>
      </c>
      <c r="I2307" s="832" t="s">
        <v>3443</v>
      </c>
      <c r="J2307" s="832" t="s">
        <v>3444</v>
      </c>
      <c r="K2307" s="832" t="s">
        <v>937</v>
      </c>
      <c r="L2307" s="835">
        <v>77.13</v>
      </c>
      <c r="M2307" s="835">
        <v>771.3</v>
      </c>
      <c r="N2307" s="832">
        <v>10</v>
      </c>
      <c r="O2307" s="836">
        <v>1.5</v>
      </c>
      <c r="P2307" s="835">
        <v>462.78</v>
      </c>
      <c r="Q2307" s="837">
        <v>0.6</v>
      </c>
      <c r="R2307" s="832">
        <v>6</v>
      </c>
      <c r="S2307" s="837">
        <v>0.6</v>
      </c>
      <c r="T2307" s="836">
        <v>0.5</v>
      </c>
      <c r="U2307" s="838">
        <v>0.33333333333333331</v>
      </c>
    </row>
    <row r="2308" spans="1:21" ht="14.4" customHeight="1" x14ac:dyDescent="0.3">
      <c r="A2308" s="831">
        <v>17</v>
      </c>
      <c r="B2308" s="832" t="s">
        <v>2428</v>
      </c>
      <c r="C2308" s="832" t="s">
        <v>2434</v>
      </c>
      <c r="D2308" s="833" t="s">
        <v>5256</v>
      </c>
      <c r="E2308" s="834" t="s">
        <v>2441</v>
      </c>
      <c r="F2308" s="832" t="s">
        <v>2429</v>
      </c>
      <c r="G2308" s="832" t="s">
        <v>2834</v>
      </c>
      <c r="H2308" s="832" t="s">
        <v>596</v>
      </c>
      <c r="I2308" s="832" t="s">
        <v>4722</v>
      </c>
      <c r="J2308" s="832" t="s">
        <v>3296</v>
      </c>
      <c r="K2308" s="832" t="s">
        <v>4723</v>
      </c>
      <c r="L2308" s="835">
        <v>31.32</v>
      </c>
      <c r="M2308" s="835">
        <v>31.32</v>
      </c>
      <c r="N2308" s="832">
        <v>1</v>
      </c>
      <c r="O2308" s="836">
        <v>0.5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17</v>
      </c>
      <c r="B2309" s="832" t="s">
        <v>2428</v>
      </c>
      <c r="C2309" s="832" t="s">
        <v>2434</v>
      </c>
      <c r="D2309" s="833" t="s">
        <v>5256</v>
      </c>
      <c r="E2309" s="834" t="s">
        <v>2441</v>
      </c>
      <c r="F2309" s="832" t="s">
        <v>2429</v>
      </c>
      <c r="G2309" s="832" t="s">
        <v>2834</v>
      </c>
      <c r="H2309" s="832" t="s">
        <v>596</v>
      </c>
      <c r="I2309" s="832" t="s">
        <v>4475</v>
      </c>
      <c r="J2309" s="832" t="s">
        <v>1590</v>
      </c>
      <c r="K2309" s="832" t="s">
        <v>4474</v>
      </c>
      <c r="L2309" s="835">
        <v>300.68</v>
      </c>
      <c r="M2309" s="835">
        <v>300.68</v>
      </c>
      <c r="N2309" s="832">
        <v>1</v>
      </c>
      <c r="O2309" s="836">
        <v>0.5</v>
      </c>
      <c r="P2309" s="835">
        <v>300.68</v>
      </c>
      <c r="Q2309" s="837">
        <v>1</v>
      </c>
      <c r="R2309" s="832">
        <v>1</v>
      </c>
      <c r="S2309" s="837">
        <v>1</v>
      </c>
      <c r="T2309" s="836">
        <v>0.5</v>
      </c>
      <c r="U2309" s="838">
        <v>1</v>
      </c>
    </row>
    <row r="2310" spans="1:21" ht="14.4" customHeight="1" x14ac:dyDescent="0.3">
      <c r="A2310" s="831">
        <v>17</v>
      </c>
      <c r="B2310" s="832" t="s">
        <v>2428</v>
      </c>
      <c r="C2310" s="832" t="s">
        <v>2434</v>
      </c>
      <c r="D2310" s="833" t="s">
        <v>5256</v>
      </c>
      <c r="E2310" s="834" t="s">
        <v>2441</v>
      </c>
      <c r="F2310" s="832" t="s">
        <v>2429</v>
      </c>
      <c r="G2310" s="832" t="s">
        <v>1711</v>
      </c>
      <c r="H2310" s="832" t="s">
        <v>649</v>
      </c>
      <c r="I2310" s="832" t="s">
        <v>2349</v>
      </c>
      <c r="J2310" s="832" t="s">
        <v>2350</v>
      </c>
      <c r="K2310" s="832" t="s">
        <v>2351</v>
      </c>
      <c r="L2310" s="835">
        <v>120.61</v>
      </c>
      <c r="M2310" s="835">
        <v>120.61</v>
      </c>
      <c r="N2310" s="832">
        <v>1</v>
      </c>
      <c r="O2310" s="836">
        <v>0.5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" customHeight="1" x14ac:dyDescent="0.3">
      <c r="A2311" s="831">
        <v>17</v>
      </c>
      <c r="B2311" s="832" t="s">
        <v>2428</v>
      </c>
      <c r="C2311" s="832" t="s">
        <v>2434</v>
      </c>
      <c r="D2311" s="833" t="s">
        <v>5256</v>
      </c>
      <c r="E2311" s="834" t="s">
        <v>2441</v>
      </c>
      <c r="F2311" s="832" t="s">
        <v>2429</v>
      </c>
      <c r="G2311" s="832" t="s">
        <v>1711</v>
      </c>
      <c r="H2311" s="832" t="s">
        <v>596</v>
      </c>
      <c r="I2311" s="832" t="s">
        <v>3270</v>
      </c>
      <c r="J2311" s="832" t="s">
        <v>2350</v>
      </c>
      <c r="K2311" s="832" t="s">
        <v>1968</v>
      </c>
      <c r="L2311" s="835">
        <v>184.74</v>
      </c>
      <c r="M2311" s="835">
        <v>184.74</v>
      </c>
      <c r="N2311" s="832">
        <v>1</v>
      </c>
      <c r="O2311" s="836">
        <v>1</v>
      </c>
      <c r="P2311" s="835">
        <v>184.74</v>
      </c>
      <c r="Q2311" s="837">
        <v>1</v>
      </c>
      <c r="R2311" s="832">
        <v>1</v>
      </c>
      <c r="S2311" s="837">
        <v>1</v>
      </c>
      <c r="T2311" s="836">
        <v>1</v>
      </c>
      <c r="U2311" s="838">
        <v>1</v>
      </c>
    </row>
    <row r="2312" spans="1:21" ht="14.4" customHeight="1" x14ac:dyDescent="0.3">
      <c r="A2312" s="831">
        <v>17</v>
      </c>
      <c r="B2312" s="832" t="s">
        <v>2428</v>
      </c>
      <c r="C2312" s="832" t="s">
        <v>2434</v>
      </c>
      <c r="D2312" s="833" t="s">
        <v>5256</v>
      </c>
      <c r="E2312" s="834" t="s">
        <v>2441</v>
      </c>
      <c r="F2312" s="832" t="s">
        <v>2429</v>
      </c>
      <c r="G2312" s="832" t="s">
        <v>2871</v>
      </c>
      <c r="H2312" s="832" t="s">
        <v>649</v>
      </c>
      <c r="I2312" s="832" t="s">
        <v>2116</v>
      </c>
      <c r="J2312" s="832" t="s">
        <v>1051</v>
      </c>
      <c r="K2312" s="832" t="s">
        <v>2117</v>
      </c>
      <c r="L2312" s="835">
        <v>0</v>
      </c>
      <c r="M2312" s="835">
        <v>0</v>
      </c>
      <c r="N2312" s="832">
        <v>1</v>
      </c>
      <c r="O2312" s="836">
        <v>0.5</v>
      </c>
      <c r="P2312" s="835"/>
      <c r="Q2312" s="837"/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17</v>
      </c>
      <c r="B2313" s="832" t="s">
        <v>2428</v>
      </c>
      <c r="C2313" s="832" t="s">
        <v>2434</v>
      </c>
      <c r="D2313" s="833" t="s">
        <v>5256</v>
      </c>
      <c r="E2313" s="834" t="s">
        <v>2441</v>
      </c>
      <c r="F2313" s="832" t="s">
        <v>2429</v>
      </c>
      <c r="G2313" s="832" t="s">
        <v>2906</v>
      </c>
      <c r="H2313" s="832" t="s">
        <v>596</v>
      </c>
      <c r="I2313" s="832" t="s">
        <v>2910</v>
      </c>
      <c r="J2313" s="832" t="s">
        <v>1045</v>
      </c>
      <c r="K2313" s="832" t="s">
        <v>2911</v>
      </c>
      <c r="L2313" s="835">
        <v>50.32</v>
      </c>
      <c r="M2313" s="835">
        <v>50.32</v>
      </c>
      <c r="N2313" s="832">
        <v>1</v>
      </c>
      <c r="O2313" s="836">
        <v>1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17</v>
      </c>
      <c r="B2314" s="832" t="s">
        <v>2428</v>
      </c>
      <c r="C2314" s="832" t="s">
        <v>2434</v>
      </c>
      <c r="D2314" s="833" t="s">
        <v>5256</v>
      </c>
      <c r="E2314" s="834" t="s">
        <v>2441</v>
      </c>
      <c r="F2314" s="832" t="s">
        <v>2429</v>
      </c>
      <c r="G2314" s="832" t="s">
        <v>3277</v>
      </c>
      <c r="H2314" s="832" t="s">
        <v>649</v>
      </c>
      <c r="I2314" s="832" t="s">
        <v>2015</v>
      </c>
      <c r="J2314" s="832" t="s">
        <v>1074</v>
      </c>
      <c r="K2314" s="832" t="s">
        <v>2016</v>
      </c>
      <c r="L2314" s="835">
        <v>154.36000000000001</v>
      </c>
      <c r="M2314" s="835">
        <v>308.72000000000003</v>
      </c>
      <c r="N2314" s="832">
        <v>2</v>
      </c>
      <c r="O2314" s="836">
        <v>1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17</v>
      </c>
      <c r="B2315" s="832" t="s">
        <v>2428</v>
      </c>
      <c r="C2315" s="832" t="s">
        <v>2434</v>
      </c>
      <c r="D2315" s="833" t="s">
        <v>5256</v>
      </c>
      <c r="E2315" s="834" t="s">
        <v>2441</v>
      </c>
      <c r="F2315" s="832" t="s">
        <v>2429</v>
      </c>
      <c r="G2315" s="832" t="s">
        <v>3283</v>
      </c>
      <c r="H2315" s="832" t="s">
        <v>596</v>
      </c>
      <c r="I2315" s="832" t="s">
        <v>3464</v>
      </c>
      <c r="J2315" s="832" t="s">
        <v>3288</v>
      </c>
      <c r="K2315" s="832" t="s">
        <v>2213</v>
      </c>
      <c r="L2315" s="835">
        <v>212.45</v>
      </c>
      <c r="M2315" s="835">
        <v>1912.05</v>
      </c>
      <c r="N2315" s="832">
        <v>9</v>
      </c>
      <c r="O2315" s="836">
        <v>2.5</v>
      </c>
      <c r="P2315" s="835">
        <v>1912.05</v>
      </c>
      <c r="Q2315" s="837">
        <v>1</v>
      </c>
      <c r="R2315" s="832">
        <v>9</v>
      </c>
      <c r="S2315" s="837">
        <v>1</v>
      </c>
      <c r="T2315" s="836">
        <v>2.5</v>
      </c>
      <c r="U2315" s="838">
        <v>1</v>
      </c>
    </row>
    <row r="2316" spans="1:21" ht="14.4" customHeight="1" x14ac:dyDescent="0.3">
      <c r="A2316" s="831">
        <v>17</v>
      </c>
      <c r="B2316" s="832" t="s">
        <v>2428</v>
      </c>
      <c r="C2316" s="832" t="s">
        <v>2434</v>
      </c>
      <c r="D2316" s="833" t="s">
        <v>5256</v>
      </c>
      <c r="E2316" s="834" t="s">
        <v>2441</v>
      </c>
      <c r="F2316" s="832" t="s">
        <v>2429</v>
      </c>
      <c r="G2316" s="832" t="s">
        <v>2924</v>
      </c>
      <c r="H2316" s="832" t="s">
        <v>596</v>
      </c>
      <c r="I2316" s="832" t="s">
        <v>2925</v>
      </c>
      <c r="J2316" s="832" t="s">
        <v>871</v>
      </c>
      <c r="K2316" s="832" t="s">
        <v>872</v>
      </c>
      <c r="L2316" s="835">
        <v>107.27</v>
      </c>
      <c r="M2316" s="835">
        <v>750.89</v>
      </c>
      <c r="N2316" s="832">
        <v>7</v>
      </c>
      <c r="O2316" s="836">
        <v>5</v>
      </c>
      <c r="P2316" s="835">
        <v>107.27</v>
      </c>
      <c r="Q2316" s="837">
        <v>0.14285714285714285</v>
      </c>
      <c r="R2316" s="832">
        <v>1</v>
      </c>
      <c r="S2316" s="837">
        <v>0.14285714285714285</v>
      </c>
      <c r="T2316" s="836">
        <v>1</v>
      </c>
      <c r="U2316" s="838">
        <v>0.2</v>
      </c>
    </row>
    <row r="2317" spans="1:21" ht="14.4" customHeight="1" x14ac:dyDescent="0.3">
      <c r="A2317" s="831">
        <v>17</v>
      </c>
      <c r="B2317" s="832" t="s">
        <v>2428</v>
      </c>
      <c r="C2317" s="832" t="s">
        <v>2434</v>
      </c>
      <c r="D2317" s="833" t="s">
        <v>5256</v>
      </c>
      <c r="E2317" s="834" t="s">
        <v>2445</v>
      </c>
      <c r="F2317" s="832" t="s">
        <v>2429</v>
      </c>
      <c r="G2317" s="832" t="s">
        <v>2470</v>
      </c>
      <c r="H2317" s="832" t="s">
        <v>596</v>
      </c>
      <c r="I2317" s="832" t="s">
        <v>2471</v>
      </c>
      <c r="J2317" s="832" t="s">
        <v>2472</v>
      </c>
      <c r="K2317" s="832" t="s">
        <v>2473</v>
      </c>
      <c r="L2317" s="835">
        <v>70.48</v>
      </c>
      <c r="M2317" s="835">
        <v>140.96</v>
      </c>
      <c r="N2317" s="832">
        <v>2</v>
      </c>
      <c r="O2317" s="836">
        <v>0.5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17</v>
      </c>
      <c r="B2318" s="832" t="s">
        <v>2428</v>
      </c>
      <c r="C2318" s="832" t="s">
        <v>2434</v>
      </c>
      <c r="D2318" s="833" t="s">
        <v>5256</v>
      </c>
      <c r="E2318" s="834" t="s">
        <v>2445</v>
      </c>
      <c r="F2318" s="832" t="s">
        <v>2429</v>
      </c>
      <c r="G2318" s="832" t="s">
        <v>4331</v>
      </c>
      <c r="H2318" s="832" t="s">
        <v>596</v>
      </c>
      <c r="I2318" s="832" t="s">
        <v>4332</v>
      </c>
      <c r="J2318" s="832" t="s">
        <v>4333</v>
      </c>
      <c r="K2318" s="832" t="s">
        <v>4334</v>
      </c>
      <c r="L2318" s="835">
        <v>462.73</v>
      </c>
      <c r="M2318" s="835">
        <v>462.73</v>
      </c>
      <c r="N2318" s="832">
        <v>1</v>
      </c>
      <c r="O2318" s="836">
        <v>0.5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17</v>
      </c>
      <c r="B2319" s="832" t="s">
        <v>2428</v>
      </c>
      <c r="C2319" s="832" t="s">
        <v>2434</v>
      </c>
      <c r="D2319" s="833" t="s">
        <v>5256</v>
      </c>
      <c r="E2319" s="834" t="s">
        <v>2445</v>
      </c>
      <c r="F2319" s="832" t="s">
        <v>2429</v>
      </c>
      <c r="G2319" s="832" t="s">
        <v>4337</v>
      </c>
      <c r="H2319" s="832" t="s">
        <v>596</v>
      </c>
      <c r="I2319" s="832" t="s">
        <v>4338</v>
      </c>
      <c r="J2319" s="832" t="s">
        <v>4339</v>
      </c>
      <c r="K2319" s="832" t="s">
        <v>4340</v>
      </c>
      <c r="L2319" s="835">
        <v>0</v>
      </c>
      <c r="M2319" s="835">
        <v>0</v>
      </c>
      <c r="N2319" s="832">
        <v>3</v>
      </c>
      <c r="O2319" s="836">
        <v>0.5</v>
      </c>
      <c r="P2319" s="835"/>
      <c r="Q2319" s="837"/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17</v>
      </c>
      <c r="B2320" s="832" t="s">
        <v>2428</v>
      </c>
      <c r="C2320" s="832" t="s">
        <v>2434</v>
      </c>
      <c r="D2320" s="833" t="s">
        <v>5256</v>
      </c>
      <c r="E2320" s="834" t="s">
        <v>2445</v>
      </c>
      <c r="F2320" s="832" t="s">
        <v>2429</v>
      </c>
      <c r="G2320" s="832" t="s">
        <v>4724</v>
      </c>
      <c r="H2320" s="832" t="s">
        <v>596</v>
      </c>
      <c r="I2320" s="832" t="s">
        <v>4725</v>
      </c>
      <c r="J2320" s="832" t="s">
        <v>4726</v>
      </c>
      <c r="K2320" s="832" t="s">
        <v>4727</v>
      </c>
      <c r="L2320" s="835">
        <v>3145.05</v>
      </c>
      <c r="M2320" s="835">
        <v>3145.05</v>
      </c>
      <c r="N2320" s="832">
        <v>1</v>
      </c>
      <c r="O2320" s="836">
        <v>0.5</v>
      </c>
      <c r="P2320" s="835">
        <v>3145.05</v>
      </c>
      <c r="Q2320" s="837">
        <v>1</v>
      </c>
      <c r="R2320" s="832">
        <v>1</v>
      </c>
      <c r="S2320" s="837">
        <v>1</v>
      </c>
      <c r="T2320" s="836">
        <v>0.5</v>
      </c>
      <c r="U2320" s="838">
        <v>1</v>
      </c>
    </row>
    <row r="2321" spans="1:21" ht="14.4" customHeight="1" x14ac:dyDescent="0.3">
      <c r="A2321" s="831">
        <v>17</v>
      </c>
      <c r="B2321" s="832" t="s">
        <v>2428</v>
      </c>
      <c r="C2321" s="832" t="s">
        <v>2434</v>
      </c>
      <c r="D2321" s="833" t="s">
        <v>5256</v>
      </c>
      <c r="E2321" s="834" t="s">
        <v>2445</v>
      </c>
      <c r="F2321" s="832" t="s">
        <v>2429</v>
      </c>
      <c r="G2321" s="832" t="s">
        <v>2931</v>
      </c>
      <c r="H2321" s="832" t="s">
        <v>649</v>
      </c>
      <c r="I2321" s="832" t="s">
        <v>2106</v>
      </c>
      <c r="J2321" s="832" t="s">
        <v>2107</v>
      </c>
      <c r="K2321" s="832" t="s">
        <v>2108</v>
      </c>
      <c r="L2321" s="835">
        <v>9.4</v>
      </c>
      <c r="M2321" s="835">
        <v>18.8</v>
      </c>
      <c r="N2321" s="832">
        <v>2</v>
      </c>
      <c r="O2321" s="836">
        <v>2</v>
      </c>
      <c r="P2321" s="835">
        <v>9.4</v>
      </c>
      <c r="Q2321" s="837">
        <v>0.5</v>
      </c>
      <c r="R2321" s="832">
        <v>1</v>
      </c>
      <c r="S2321" s="837">
        <v>0.5</v>
      </c>
      <c r="T2321" s="836">
        <v>1</v>
      </c>
      <c r="U2321" s="838">
        <v>0.5</v>
      </c>
    </row>
    <row r="2322" spans="1:21" ht="14.4" customHeight="1" x14ac:dyDescent="0.3">
      <c r="A2322" s="831">
        <v>17</v>
      </c>
      <c r="B2322" s="832" t="s">
        <v>2428</v>
      </c>
      <c r="C2322" s="832" t="s">
        <v>2434</v>
      </c>
      <c r="D2322" s="833" t="s">
        <v>5256</v>
      </c>
      <c r="E2322" s="834" t="s">
        <v>2445</v>
      </c>
      <c r="F2322" s="832" t="s">
        <v>2429</v>
      </c>
      <c r="G2322" s="832" t="s">
        <v>2931</v>
      </c>
      <c r="H2322" s="832" t="s">
        <v>596</v>
      </c>
      <c r="I2322" s="832" t="s">
        <v>3155</v>
      </c>
      <c r="J2322" s="832" t="s">
        <v>3156</v>
      </c>
      <c r="K2322" s="832" t="s">
        <v>2108</v>
      </c>
      <c r="L2322" s="835">
        <v>9.4</v>
      </c>
      <c r="M2322" s="835">
        <v>47</v>
      </c>
      <c r="N2322" s="832">
        <v>5</v>
      </c>
      <c r="O2322" s="836">
        <v>1</v>
      </c>
      <c r="P2322" s="835">
        <v>47</v>
      </c>
      <c r="Q2322" s="837">
        <v>1</v>
      </c>
      <c r="R2322" s="832">
        <v>5</v>
      </c>
      <c r="S2322" s="837">
        <v>1</v>
      </c>
      <c r="T2322" s="836">
        <v>1</v>
      </c>
      <c r="U2322" s="838">
        <v>1</v>
      </c>
    </row>
    <row r="2323" spans="1:21" ht="14.4" customHeight="1" x14ac:dyDescent="0.3">
      <c r="A2323" s="831">
        <v>17</v>
      </c>
      <c r="B2323" s="832" t="s">
        <v>2428</v>
      </c>
      <c r="C2323" s="832" t="s">
        <v>2434</v>
      </c>
      <c r="D2323" s="833" t="s">
        <v>5256</v>
      </c>
      <c r="E2323" s="834" t="s">
        <v>2445</v>
      </c>
      <c r="F2323" s="832" t="s">
        <v>2429</v>
      </c>
      <c r="G2323" s="832" t="s">
        <v>2931</v>
      </c>
      <c r="H2323" s="832" t="s">
        <v>649</v>
      </c>
      <c r="I2323" s="832" t="s">
        <v>2109</v>
      </c>
      <c r="J2323" s="832" t="s">
        <v>2107</v>
      </c>
      <c r="K2323" s="832" t="s">
        <v>2110</v>
      </c>
      <c r="L2323" s="835">
        <v>4.7</v>
      </c>
      <c r="M2323" s="835">
        <v>18.8</v>
      </c>
      <c r="N2323" s="832">
        <v>4</v>
      </c>
      <c r="O2323" s="836">
        <v>3</v>
      </c>
      <c r="P2323" s="835">
        <v>14.100000000000001</v>
      </c>
      <c r="Q2323" s="837">
        <v>0.75</v>
      </c>
      <c r="R2323" s="832">
        <v>3</v>
      </c>
      <c r="S2323" s="837">
        <v>0.75</v>
      </c>
      <c r="T2323" s="836">
        <v>2</v>
      </c>
      <c r="U2323" s="838">
        <v>0.66666666666666663</v>
      </c>
    </row>
    <row r="2324" spans="1:21" ht="14.4" customHeight="1" x14ac:dyDescent="0.3">
      <c r="A2324" s="831">
        <v>17</v>
      </c>
      <c r="B2324" s="832" t="s">
        <v>2428</v>
      </c>
      <c r="C2324" s="832" t="s">
        <v>2434</v>
      </c>
      <c r="D2324" s="833" t="s">
        <v>5256</v>
      </c>
      <c r="E2324" s="834" t="s">
        <v>2445</v>
      </c>
      <c r="F2324" s="832" t="s">
        <v>2429</v>
      </c>
      <c r="G2324" s="832" t="s">
        <v>3304</v>
      </c>
      <c r="H2324" s="832" t="s">
        <v>596</v>
      </c>
      <c r="I2324" s="832" t="s">
        <v>3603</v>
      </c>
      <c r="J2324" s="832" t="s">
        <v>3604</v>
      </c>
      <c r="K2324" s="832" t="s">
        <v>3605</v>
      </c>
      <c r="L2324" s="835">
        <v>104.48</v>
      </c>
      <c r="M2324" s="835">
        <v>1985.12</v>
      </c>
      <c r="N2324" s="832">
        <v>19</v>
      </c>
      <c r="O2324" s="836">
        <v>7.5</v>
      </c>
      <c r="P2324" s="835">
        <v>1462.72</v>
      </c>
      <c r="Q2324" s="837">
        <v>0.73684210526315796</v>
      </c>
      <c r="R2324" s="832">
        <v>14</v>
      </c>
      <c r="S2324" s="837">
        <v>0.73684210526315785</v>
      </c>
      <c r="T2324" s="836">
        <v>5.5</v>
      </c>
      <c r="U2324" s="838">
        <v>0.73333333333333328</v>
      </c>
    </row>
    <row r="2325" spans="1:21" ht="14.4" customHeight="1" x14ac:dyDescent="0.3">
      <c r="A2325" s="831">
        <v>17</v>
      </c>
      <c r="B2325" s="832" t="s">
        <v>2428</v>
      </c>
      <c r="C2325" s="832" t="s">
        <v>2434</v>
      </c>
      <c r="D2325" s="833" t="s">
        <v>5256</v>
      </c>
      <c r="E2325" s="834" t="s">
        <v>2445</v>
      </c>
      <c r="F2325" s="832" t="s">
        <v>2429</v>
      </c>
      <c r="G2325" s="832" t="s">
        <v>3190</v>
      </c>
      <c r="H2325" s="832" t="s">
        <v>596</v>
      </c>
      <c r="I2325" s="832" t="s">
        <v>4728</v>
      </c>
      <c r="J2325" s="832" t="s">
        <v>4729</v>
      </c>
      <c r="K2325" s="832" t="s">
        <v>1955</v>
      </c>
      <c r="L2325" s="835">
        <v>62.18</v>
      </c>
      <c r="M2325" s="835">
        <v>62.18</v>
      </c>
      <c r="N2325" s="832">
        <v>1</v>
      </c>
      <c r="O2325" s="836">
        <v>0.5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17</v>
      </c>
      <c r="B2326" s="832" t="s">
        <v>2428</v>
      </c>
      <c r="C2326" s="832" t="s">
        <v>2434</v>
      </c>
      <c r="D2326" s="833" t="s">
        <v>5256</v>
      </c>
      <c r="E2326" s="834" t="s">
        <v>2445</v>
      </c>
      <c r="F2326" s="832" t="s">
        <v>2429</v>
      </c>
      <c r="G2326" s="832" t="s">
        <v>4730</v>
      </c>
      <c r="H2326" s="832" t="s">
        <v>596</v>
      </c>
      <c r="I2326" s="832" t="s">
        <v>4731</v>
      </c>
      <c r="J2326" s="832" t="s">
        <v>4732</v>
      </c>
      <c r="K2326" s="832" t="s">
        <v>4733</v>
      </c>
      <c r="L2326" s="835">
        <v>57.76</v>
      </c>
      <c r="M2326" s="835">
        <v>57.76</v>
      </c>
      <c r="N2326" s="832">
        <v>1</v>
      </c>
      <c r="O2326" s="836">
        <v>0.5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17</v>
      </c>
      <c r="B2327" s="832" t="s">
        <v>2428</v>
      </c>
      <c r="C2327" s="832" t="s">
        <v>2434</v>
      </c>
      <c r="D2327" s="833" t="s">
        <v>5256</v>
      </c>
      <c r="E2327" s="834" t="s">
        <v>2445</v>
      </c>
      <c r="F2327" s="832" t="s">
        <v>2429</v>
      </c>
      <c r="G2327" s="832" t="s">
        <v>4734</v>
      </c>
      <c r="H2327" s="832" t="s">
        <v>649</v>
      </c>
      <c r="I2327" s="832" t="s">
        <v>4735</v>
      </c>
      <c r="J2327" s="832" t="s">
        <v>4736</v>
      </c>
      <c r="K2327" s="832" t="s">
        <v>4737</v>
      </c>
      <c r="L2327" s="835">
        <v>0</v>
      </c>
      <c r="M2327" s="835">
        <v>0</v>
      </c>
      <c r="N2327" s="832">
        <v>3</v>
      </c>
      <c r="O2327" s="836">
        <v>0.5</v>
      </c>
      <c r="P2327" s="835">
        <v>0</v>
      </c>
      <c r="Q2327" s="837"/>
      <c r="R2327" s="832">
        <v>3</v>
      </c>
      <c r="S2327" s="837">
        <v>1</v>
      </c>
      <c r="T2327" s="836">
        <v>0.5</v>
      </c>
      <c r="U2327" s="838">
        <v>1</v>
      </c>
    </row>
    <row r="2328" spans="1:21" ht="14.4" customHeight="1" x14ac:dyDescent="0.3">
      <c r="A2328" s="831">
        <v>17</v>
      </c>
      <c r="B2328" s="832" t="s">
        <v>2428</v>
      </c>
      <c r="C2328" s="832" t="s">
        <v>2434</v>
      </c>
      <c r="D2328" s="833" t="s">
        <v>5256</v>
      </c>
      <c r="E2328" s="834" t="s">
        <v>2445</v>
      </c>
      <c r="F2328" s="832" t="s">
        <v>2429</v>
      </c>
      <c r="G2328" s="832" t="s">
        <v>2480</v>
      </c>
      <c r="H2328" s="832" t="s">
        <v>596</v>
      </c>
      <c r="I2328" s="832" t="s">
        <v>2481</v>
      </c>
      <c r="J2328" s="832" t="s">
        <v>2482</v>
      </c>
      <c r="K2328" s="832" t="s">
        <v>2173</v>
      </c>
      <c r="L2328" s="835">
        <v>196.2</v>
      </c>
      <c r="M2328" s="835">
        <v>196.2</v>
      </c>
      <c r="N2328" s="832">
        <v>1</v>
      </c>
      <c r="O2328" s="836">
        <v>0.5</v>
      </c>
      <c r="P2328" s="835">
        <v>196.2</v>
      </c>
      <c r="Q2328" s="837">
        <v>1</v>
      </c>
      <c r="R2328" s="832">
        <v>1</v>
      </c>
      <c r="S2328" s="837">
        <v>1</v>
      </c>
      <c r="T2328" s="836">
        <v>0.5</v>
      </c>
      <c r="U2328" s="838">
        <v>1</v>
      </c>
    </row>
    <row r="2329" spans="1:21" ht="14.4" customHeight="1" x14ac:dyDescent="0.3">
      <c r="A2329" s="831">
        <v>17</v>
      </c>
      <c r="B2329" s="832" t="s">
        <v>2428</v>
      </c>
      <c r="C2329" s="832" t="s">
        <v>2434</v>
      </c>
      <c r="D2329" s="833" t="s">
        <v>5256</v>
      </c>
      <c r="E2329" s="834" t="s">
        <v>2445</v>
      </c>
      <c r="F2329" s="832" t="s">
        <v>2429</v>
      </c>
      <c r="G2329" s="832" t="s">
        <v>2480</v>
      </c>
      <c r="H2329" s="832" t="s">
        <v>596</v>
      </c>
      <c r="I2329" s="832" t="s">
        <v>2483</v>
      </c>
      <c r="J2329" s="832" t="s">
        <v>2482</v>
      </c>
      <c r="K2329" s="832" t="s">
        <v>2484</v>
      </c>
      <c r="L2329" s="835">
        <v>392.41</v>
      </c>
      <c r="M2329" s="835">
        <v>392.41</v>
      </c>
      <c r="N2329" s="832">
        <v>1</v>
      </c>
      <c r="O2329" s="836">
        <v>1</v>
      </c>
      <c r="P2329" s="835">
        <v>392.41</v>
      </c>
      <c r="Q2329" s="837">
        <v>1</v>
      </c>
      <c r="R2329" s="832">
        <v>1</v>
      </c>
      <c r="S2329" s="837">
        <v>1</v>
      </c>
      <c r="T2329" s="836">
        <v>1</v>
      </c>
      <c r="U2329" s="838">
        <v>1</v>
      </c>
    </row>
    <row r="2330" spans="1:21" ht="14.4" customHeight="1" x14ac:dyDescent="0.3">
      <c r="A2330" s="831">
        <v>17</v>
      </c>
      <c r="B2330" s="832" t="s">
        <v>2428</v>
      </c>
      <c r="C2330" s="832" t="s">
        <v>2434</v>
      </c>
      <c r="D2330" s="833" t="s">
        <v>5256</v>
      </c>
      <c r="E2330" s="834" t="s">
        <v>2445</v>
      </c>
      <c r="F2330" s="832" t="s">
        <v>2429</v>
      </c>
      <c r="G2330" s="832" t="s">
        <v>2490</v>
      </c>
      <c r="H2330" s="832" t="s">
        <v>649</v>
      </c>
      <c r="I2330" s="832" t="s">
        <v>2491</v>
      </c>
      <c r="J2330" s="832" t="s">
        <v>2492</v>
      </c>
      <c r="K2330" s="832" t="s">
        <v>2493</v>
      </c>
      <c r="L2330" s="835">
        <v>318.16000000000003</v>
      </c>
      <c r="M2330" s="835">
        <v>318.16000000000003</v>
      </c>
      <c r="N2330" s="832">
        <v>1</v>
      </c>
      <c r="O2330" s="836">
        <v>0.5</v>
      </c>
      <c r="P2330" s="835">
        <v>318.16000000000003</v>
      </c>
      <c r="Q2330" s="837">
        <v>1</v>
      </c>
      <c r="R2330" s="832">
        <v>1</v>
      </c>
      <c r="S2330" s="837">
        <v>1</v>
      </c>
      <c r="T2330" s="836">
        <v>0.5</v>
      </c>
      <c r="U2330" s="838">
        <v>1</v>
      </c>
    </row>
    <row r="2331" spans="1:21" ht="14.4" customHeight="1" x14ac:dyDescent="0.3">
      <c r="A2331" s="831">
        <v>17</v>
      </c>
      <c r="B2331" s="832" t="s">
        <v>2428</v>
      </c>
      <c r="C2331" s="832" t="s">
        <v>2434</v>
      </c>
      <c r="D2331" s="833" t="s">
        <v>5256</v>
      </c>
      <c r="E2331" s="834" t="s">
        <v>2445</v>
      </c>
      <c r="F2331" s="832" t="s">
        <v>2429</v>
      </c>
      <c r="G2331" s="832" t="s">
        <v>2490</v>
      </c>
      <c r="H2331" s="832" t="s">
        <v>649</v>
      </c>
      <c r="I2331" s="832" t="s">
        <v>2491</v>
      </c>
      <c r="J2331" s="832" t="s">
        <v>2492</v>
      </c>
      <c r="K2331" s="832" t="s">
        <v>2493</v>
      </c>
      <c r="L2331" s="835">
        <v>369.29</v>
      </c>
      <c r="M2331" s="835">
        <v>1477.16</v>
      </c>
      <c r="N2331" s="832">
        <v>4</v>
      </c>
      <c r="O2331" s="836">
        <v>1.5</v>
      </c>
      <c r="P2331" s="835">
        <v>1107.8700000000001</v>
      </c>
      <c r="Q2331" s="837">
        <v>0.75</v>
      </c>
      <c r="R2331" s="832">
        <v>3</v>
      </c>
      <c r="S2331" s="837">
        <v>0.75</v>
      </c>
      <c r="T2331" s="836">
        <v>1</v>
      </c>
      <c r="U2331" s="838">
        <v>0.66666666666666663</v>
      </c>
    </row>
    <row r="2332" spans="1:21" ht="14.4" customHeight="1" x14ac:dyDescent="0.3">
      <c r="A2332" s="831">
        <v>17</v>
      </c>
      <c r="B2332" s="832" t="s">
        <v>2428</v>
      </c>
      <c r="C2332" s="832" t="s">
        <v>2434</v>
      </c>
      <c r="D2332" s="833" t="s">
        <v>5256</v>
      </c>
      <c r="E2332" s="834" t="s">
        <v>2445</v>
      </c>
      <c r="F2332" s="832" t="s">
        <v>2429</v>
      </c>
      <c r="G2332" s="832" t="s">
        <v>2490</v>
      </c>
      <c r="H2332" s="832" t="s">
        <v>596</v>
      </c>
      <c r="I2332" s="832" t="s">
        <v>2494</v>
      </c>
      <c r="J2332" s="832" t="s">
        <v>2495</v>
      </c>
      <c r="K2332" s="832" t="s">
        <v>2493</v>
      </c>
      <c r="L2332" s="835">
        <v>318.16000000000003</v>
      </c>
      <c r="M2332" s="835">
        <v>318.16000000000003</v>
      </c>
      <c r="N2332" s="832">
        <v>1</v>
      </c>
      <c r="O2332" s="836">
        <v>0.5</v>
      </c>
      <c r="P2332" s="835">
        <v>318.16000000000003</v>
      </c>
      <c r="Q2332" s="837">
        <v>1</v>
      </c>
      <c r="R2332" s="832">
        <v>1</v>
      </c>
      <c r="S2332" s="837">
        <v>1</v>
      </c>
      <c r="T2332" s="836">
        <v>0.5</v>
      </c>
      <c r="U2332" s="838">
        <v>1</v>
      </c>
    </row>
    <row r="2333" spans="1:21" ht="14.4" customHeight="1" x14ac:dyDescent="0.3">
      <c r="A2333" s="831">
        <v>17</v>
      </c>
      <c r="B2333" s="832" t="s">
        <v>2428</v>
      </c>
      <c r="C2333" s="832" t="s">
        <v>2434</v>
      </c>
      <c r="D2333" s="833" t="s">
        <v>5256</v>
      </c>
      <c r="E2333" s="834" t="s">
        <v>2445</v>
      </c>
      <c r="F2333" s="832" t="s">
        <v>2429</v>
      </c>
      <c r="G2333" s="832" t="s">
        <v>3613</v>
      </c>
      <c r="H2333" s="832" t="s">
        <v>649</v>
      </c>
      <c r="I2333" s="832" t="s">
        <v>2029</v>
      </c>
      <c r="J2333" s="832" t="s">
        <v>2030</v>
      </c>
      <c r="K2333" s="832" t="s">
        <v>2031</v>
      </c>
      <c r="L2333" s="835">
        <v>119.7</v>
      </c>
      <c r="M2333" s="835">
        <v>239.4</v>
      </c>
      <c r="N2333" s="832">
        <v>2</v>
      </c>
      <c r="O2333" s="836">
        <v>1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17</v>
      </c>
      <c r="B2334" s="832" t="s">
        <v>2428</v>
      </c>
      <c r="C2334" s="832" t="s">
        <v>2434</v>
      </c>
      <c r="D2334" s="833" t="s">
        <v>5256</v>
      </c>
      <c r="E2334" s="834" t="s">
        <v>2445</v>
      </c>
      <c r="F2334" s="832" t="s">
        <v>2429</v>
      </c>
      <c r="G2334" s="832" t="s">
        <v>2496</v>
      </c>
      <c r="H2334" s="832" t="s">
        <v>596</v>
      </c>
      <c r="I2334" s="832" t="s">
        <v>2497</v>
      </c>
      <c r="J2334" s="832" t="s">
        <v>2498</v>
      </c>
      <c r="K2334" s="832" t="s">
        <v>2499</v>
      </c>
      <c r="L2334" s="835">
        <v>55.95</v>
      </c>
      <c r="M2334" s="835">
        <v>10182.900000000001</v>
      </c>
      <c r="N2334" s="832">
        <v>182</v>
      </c>
      <c r="O2334" s="836">
        <v>31.5</v>
      </c>
      <c r="P2334" s="835">
        <v>5147.3999999999996</v>
      </c>
      <c r="Q2334" s="837">
        <v>0.50549450549450536</v>
      </c>
      <c r="R2334" s="832">
        <v>92</v>
      </c>
      <c r="S2334" s="837">
        <v>0.50549450549450547</v>
      </c>
      <c r="T2334" s="836">
        <v>15.5</v>
      </c>
      <c r="U2334" s="838">
        <v>0.49206349206349204</v>
      </c>
    </row>
    <row r="2335" spans="1:21" ht="14.4" customHeight="1" x14ac:dyDescent="0.3">
      <c r="A2335" s="831">
        <v>17</v>
      </c>
      <c r="B2335" s="832" t="s">
        <v>2428</v>
      </c>
      <c r="C2335" s="832" t="s">
        <v>2434</v>
      </c>
      <c r="D2335" s="833" t="s">
        <v>5256</v>
      </c>
      <c r="E2335" s="834" t="s">
        <v>2445</v>
      </c>
      <c r="F2335" s="832" t="s">
        <v>2429</v>
      </c>
      <c r="G2335" s="832" t="s">
        <v>2496</v>
      </c>
      <c r="H2335" s="832" t="s">
        <v>596</v>
      </c>
      <c r="I2335" s="832" t="s">
        <v>3200</v>
      </c>
      <c r="J2335" s="832" t="s">
        <v>2498</v>
      </c>
      <c r="K2335" s="832" t="s">
        <v>2512</v>
      </c>
      <c r="L2335" s="835">
        <v>128.55000000000001</v>
      </c>
      <c r="M2335" s="835">
        <v>11698.05</v>
      </c>
      <c r="N2335" s="832">
        <v>91</v>
      </c>
      <c r="O2335" s="836">
        <v>11.5</v>
      </c>
      <c r="P2335" s="835">
        <v>5784.75</v>
      </c>
      <c r="Q2335" s="837">
        <v>0.49450549450549453</v>
      </c>
      <c r="R2335" s="832">
        <v>45</v>
      </c>
      <c r="S2335" s="837">
        <v>0.49450549450549453</v>
      </c>
      <c r="T2335" s="836">
        <v>6</v>
      </c>
      <c r="U2335" s="838">
        <v>0.52173913043478259</v>
      </c>
    </row>
    <row r="2336" spans="1:21" ht="14.4" customHeight="1" x14ac:dyDescent="0.3">
      <c r="A2336" s="831">
        <v>17</v>
      </c>
      <c r="B2336" s="832" t="s">
        <v>2428</v>
      </c>
      <c r="C2336" s="832" t="s">
        <v>2434</v>
      </c>
      <c r="D2336" s="833" t="s">
        <v>5256</v>
      </c>
      <c r="E2336" s="834" t="s">
        <v>2445</v>
      </c>
      <c r="F2336" s="832" t="s">
        <v>2429</v>
      </c>
      <c r="G2336" s="832" t="s">
        <v>2500</v>
      </c>
      <c r="H2336" s="832" t="s">
        <v>596</v>
      </c>
      <c r="I2336" s="832" t="s">
        <v>4146</v>
      </c>
      <c r="J2336" s="832" t="s">
        <v>1472</v>
      </c>
      <c r="K2336" s="832" t="s">
        <v>1476</v>
      </c>
      <c r="L2336" s="835">
        <v>86.5</v>
      </c>
      <c r="M2336" s="835">
        <v>86.5</v>
      </c>
      <c r="N2336" s="832">
        <v>1</v>
      </c>
      <c r="O2336" s="836">
        <v>0.5</v>
      </c>
      <c r="P2336" s="835">
        <v>86.5</v>
      </c>
      <c r="Q2336" s="837">
        <v>1</v>
      </c>
      <c r="R2336" s="832">
        <v>1</v>
      </c>
      <c r="S2336" s="837">
        <v>1</v>
      </c>
      <c r="T2336" s="836">
        <v>0.5</v>
      </c>
      <c r="U2336" s="838">
        <v>1</v>
      </c>
    </row>
    <row r="2337" spans="1:21" ht="14.4" customHeight="1" x14ac:dyDescent="0.3">
      <c r="A2337" s="831">
        <v>17</v>
      </c>
      <c r="B2337" s="832" t="s">
        <v>2428</v>
      </c>
      <c r="C2337" s="832" t="s">
        <v>2434</v>
      </c>
      <c r="D2337" s="833" t="s">
        <v>5256</v>
      </c>
      <c r="E2337" s="834" t="s">
        <v>2445</v>
      </c>
      <c r="F2337" s="832" t="s">
        <v>2429</v>
      </c>
      <c r="G2337" s="832" t="s">
        <v>2500</v>
      </c>
      <c r="H2337" s="832" t="s">
        <v>596</v>
      </c>
      <c r="I2337" s="832" t="s">
        <v>2501</v>
      </c>
      <c r="J2337" s="832" t="s">
        <v>1472</v>
      </c>
      <c r="K2337" s="832" t="s">
        <v>1473</v>
      </c>
      <c r="L2337" s="835">
        <v>103.8</v>
      </c>
      <c r="M2337" s="835">
        <v>1141.8</v>
      </c>
      <c r="N2337" s="832">
        <v>11</v>
      </c>
      <c r="O2337" s="836">
        <v>2.5</v>
      </c>
      <c r="P2337" s="835">
        <v>830.4</v>
      </c>
      <c r="Q2337" s="837">
        <v>0.72727272727272729</v>
      </c>
      <c r="R2337" s="832">
        <v>8</v>
      </c>
      <c r="S2337" s="837">
        <v>0.72727272727272729</v>
      </c>
      <c r="T2337" s="836">
        <v>2</v>
      </c>
      <c r="U2337" s="838">
        <v>0.8</v>
      </c>
    </row>
    <row r="2338" spans="1:21" ht="14.4" customHeight="1" x14ac:dyDescent="0.3">
      <c r="A2338" s="831">
        <v>17</v>
      </c>
      <c r="B2338" s="832" t="s">
        <v>2428</v>
      </c>
      <c r="C2338" s="832" t="s">
        <v>2434</v>
      </c>
      <c r="D2338" s="833" t="s">
        <v>5256</v>
      </c>
      <c r="E2338" s="834" t="s">
        <v>2445</v>
      </c>
      <c r="F2338" s="832" t="s">
        <v>2429</v>
      </c>
      <c r="G2338" s="832" t="s">
        <v>2500</v>
      </c>
      <c r="H2338" s="832" t="s">
        <v>649</v>
      </c>
      <c r="I2338" s="832" t="s">
        <v>2502</v>
      </c>
      <c r="J2338" s="832" t="s">
        <v>2503</v>
      </c>
      <c r="K2338" s="832" t="s">
        <v>1473</v>
      </c>
      <c r="L2338" s="835">
        <v>103.8</v>
      </c>
      <c r="M2338" s="835">
        <v>622.79999999999995</v>
      </c>
      <c r="N2338" s="832">
        <v>6</v>
      </c>
      <c r="O2338" s="836">
        <v>1.5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17</v>
      </c>
      <c r="B2339" s="832" t="s">
        <v>2428</v>
      </c>
      <c r="C2339" s="832" t="s">
        <v>2434</v>
      </c>
      <c r="D2339" s="833" t="s">
        <v>5256</v>
      </c>
      <c r="E2339" s="834" t="s">
        <v>2445</v>
      </c>
      <c r="F2339" s="832" t="s">
        <v>2429</v>
      </c>
      <c r="G2339" s="832" t="s">
        <v>2500</v>
      </c>
      <c r="H2339" s="832" t="s">
        <v>596</v>
      </c>
      <c r="I2339" s="832" t="s">
        <v>4738</v>
      </c>
      <c r="J2339" s="832" t="s">
        <v>4150</v>
      </c>
      <c r="K2339" s="832" t="s">
        <v>1473</v>
      </c>
      <c r="L2339" s="835">
        <v>103.8</v>
      </c>
      <c r="M2339" s="835">
        <v>622.79999999999995</v>
      </c>
      <c r="N2339" s="832">
        <v>6</v>
      </c>
      <c r="O2339" s="836">
        <v>0.5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17</v>
      </c>
      <c r="B2340" s="832" t="s">
        <v>2428</v>
      </c>
      <c r="C2340" s="832" t="s">
        <v>2434</v>
      </c>
      <c r="D2340" s="833" t="s">
        <v>5256</v>
      </c>
      <c r="E2340" s="834" t="s">
        <v>2445</v>
      </c>
      <c r="F2340" s="832" t="s">
        <v>2429</v>
      </c>
      <c r="G2340" s="832" t="s">
        <v>4739</v>
      </c>
      <c r="H2340" s="832" t="s">
        <v>596</v>
      </c>
      <c r="I2340" s="832" t="s">
        <v>4740</v>
      </c>
      <c r="J2340" s="832" t="s">
        <v>4741</v>
      </c>
      <c r="K2340" s="832" t="s">
        <v>4742</v>
      </c>
      <c r="L2340" s="835">
        <v>97.96</v>
      </c>
      <c r="M2340" s="835">
        <v>97.96</v>
      </c>
      <c r="N2340" s="832">
        <v>1</v>
      </c>
      <c r="O2340" s="836">
        <v>1</v>
      </c>
      <c r="P2340" s="835">
        <v>97.96</v>
      </c>
      <c r="Q2340" s="837">
        <v>1</v>
      </c>
      <c r="R2340" s="832">
        <v>1</v>
      </c>
      <c r="S2340" s="837">
        <v>1</v>
      </c>
      <c r="T2340" s="836">
        <v>1</v>
      </c>
      <c r="U2340" s="838">
        <v>1</v>
      </c>
    </row>
    <row r="2341" spans="1:21" ht="14.4" customHeight="1" x14ac:dyDescent="0.3">
      <c r="A2341" s="831">
        <v>17</v>
      </c>
      <c r="B2341" s="832" t="s">
        <v>2428</v>
      </c>
      <c r="C2341" s="832" t="s">
        <v>2434</v>
      </c>
      <c r="D2341" s="833" t="s">
        <v>5256</v>
      </c>
      <c r="E2341" s="834" t="s">
        <v>2445</v>
      </c>
      <c r="F2341" s="832" t="s">
        <v>2429</v>
      </c>
      <c r="G2341" s="832" t="s">
        <v>2933</v>
      </c>
      <c r="H2341" s="832" t="s">
        <v>596</v>
      </c>
      <c r="I2341" s="832" t="s">
        <v>2934</v>
      </c>
      <c r="J2341" s="832" t="s">
        <v>2935</v>
      </c>
      <c r="K2341" s="832" t="s">
        <v>2936</v>
      </c>
      <c r="L2341" s="835">
        <v>0</v>
      </c>
      <c r="M2341" s="835">
        <v>0</v>
      </c>
      <c r="N2341" s="832">
        <v>1</v>
      </c>
      <c r="O2341" s="836">
        <v>0.5</v>
      </c>
      <c r="P2341" s="835">
        <v>0</v>
      </c>
      <c r="Q2341" s="837"/>
      <c r="R2341" s="832">
        <v>1</v>
      </c>
      <c r="S2341" s="837">
        <v>1</v>
      </c>
      <c r="T2341" s="836">
        <v>0.5</v>
      </c>
      <c r="U2341" s="838">
        <v>1</v>
      </c>
    </row>
    <row r="2342" spans="1:21" ht="14.4" customHeight="1" x14ac:dyDescent="0.3">
      <c r="A2342" s="831">
        <v>17</v>
      </c>
      <c r="B2342" s="832" t="s">
        <v>2428</v>
      </c>
      <c r="C2342" s="832" t="s">
        <v>2434</v>
      </c>
      <c r="D2342" s="833" t="s">
        <v>5256</v>
      </c>
      <c r="E2342" s="834" t="s">
        <v>2445</v>
      </c>
      <c r="F2342" s="832" t="s">
        <v>2429</v>
      </c>
      <c r="G2342" s="832" t="s">
        <v>2933</v>
      </c>
      <c r="H2342" s="832" t="s">
        <v>596</v>
      </c>
      <c r="I2342" s="832" t="s">
        <v>3623</v>
      </c>
      <c r="J2342" s="832" t="s">
        <v>2935</v>
      </c>
      <c r="K2342" s="832" t="s">
        <v>853</v>
      </c>
      <c r="L2342" s="835">
        <v>0</v>
      </c>
      <c r="M2342" s="835">
        <v>0</v>
      </c>
      <c r="N2342" s="832">
        <v>2</v>
      </c>
      <c r="O2342" s="836">
        <v>0.5</v>
      </c>
      <c r="P2342" s="835"/>
      <c r="Q2342" s="837"/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17</v>
      </c>
      <c r="B2343" s="832" t="s">
        <v>2428</v>
      </c>
      <c r="C2343" s="832" t="s">
        <v>2434</v>
      </c>
      <c r="D2343" s="833" t="s">
        <v>5256</v>
      </c>
      <c r="E2343" s="834" t="s">
        <v>2445</v>
      </c>
      <c r="F2343" s="832" t="s">
        <v>2429</v>
      </c>
      <c r="G2343" s="832" t="s">
        <v>2508</v>
      </c>
      <c r="H2343" s="832" t="s">
        <v>649</v>
      </c>
      <c r="I2343" s="832" t="s">
        <v>2342</v>
      </c>
      <c r="J2343" s="832" t="s">
        <v>1048</v>
      </c>
      <c r="K2343" s="832" t="s">
        <v>2343</v>
      </c>
      <c r="L2343" s="835">
        <v>117.55</v>
      </c>
      <c r="M2343" s="835">
        <v>117.55</v>
      </c>
      <c r="N2343" s="832">
        <v>1</v>
      </c>
      <c r="O2343" s="836">
        <v>0.5</v>
      </c>
      <c r="P2343" s="835">
        <v>117.55</v>
      </c>
      <c r="Q2343" s="837">
        <v>1</v>
      </c>
      <c r="R2343" s="832">
        <v>1</v>
      </c>
      <c r="S2343" s="837">
        <v>1</v>
      </c>
      <c r="T2343" s="836">
        <v>0.5</v>
      </c>
      <c r="U2343" s="838">
        <v>1</v>
      </c>
    </row>
    <row r="2344" spans="1:21" ht="14.4" customHeight="1" x14ac:dyDescent="0.3">
      <c r="A2344" s="831">
        <v>17</v>
      </c>
      <c r="B2344" s="832" t="s">
        <v>2428</v>
      </c>
      <c r="C2344" s="832" t="s">
        <v>2434</v>
      </c>
      <c r="D2344" s="833" t="s">
        <v>5256</v>
      </c>
      <c r="E2344" s="834" t="s">
        <v>2445</v>
      </c>
      <c r="F2344" s="832" t="s">
        <v>2429</v>
      </c>
      <c r="G2344" s="832" t="s">
        <v>2509</v>
      </c>
      <c r="H2344" s="832" t="s">
        <v>596</v>
      </c>
      <c r="I2344" s="832" t="s">
        <v>2510</v>
      </c>
      <c r="J2344" s="832" t="s">
        <v>2511</v>
      </c>
      <c r="K2344" s="832" t="s">
        <v>2512</v>
      </c>
      <c r="L2344" s="835">
        <v>0</v>
      </c>
      <c r="M2344" s="835">
        <v>0</v>
      </c>
      <c r="N2344" s="832">
        <v>23</v>
      </c>
      <c r="O2344" s="836">
        <v>6</v>
      </c>
      <c r="P2344" s="835">
        <v>0</v>
      </c>
      <c r="Q2344" s="837"/>
      <c r="R2344" s="832">
        <v>8</v>
      </c>
      <c r="S2344" s="837">
        <v>0.34782608695652173</v>
      </c>
      <c r="T2344" s="836">
        <v>3</v>
      </c>
      <c r="U2344" s="838">
        <v>0.5</v>
      </c>
    </row>
    <row r="2345" spans="1:21" ht="14.4" customHeight="1" x14ac:dyDescent="0.3">
      <c r="A2345" s="831">
        <v>17</v>
      </c>
      <c r="B2345" s="832" t="s">
        <v>2428</v>
      </c>
      <c r="C2345" s="832" t="s">
        <v>2434</v>
      </c>
      <c r="D2345" s="833" t="s">
        <v>5256</v>
      </c>
      <c r="E2345" s="834" t="s">
        <v>2445</v>
      </c>
      <c r="F2345" s="832" t="s">
        <v>2429</v>
      </c>
      <c r="G2345" s="832" t="s">
        <v>2513</v>
      </c>
      <c r="H2345" s="832" t="s">
        <v>596</v>
      </c>
      <c r="I2345" s="832" t="s">
        <v>3797</v>
      </c>
      <c r="J2345" s="832" t="s">
        <v>3798</v>
      </c>
      <c r="K2345" s="832" t="s">
        <v>2484</v>
      </c>
      <c r="L2345" s="835">
        <v>439.98</v>
      </c>
      <c r="M2345" s="835">
        <v>879.96</v>
      </c>
      <c r="N2345" s="832">
        <v>2</v>
      </c>
      <c r="O2345" s="836">
        <v>1</v>
      </c>
      <c r="P2345" s="835">
        <v>439.98</v>
      </c>
      <c r="Q2345" s="837">
        <v>0.5</v>
      </c>
      <c r="R2345" s="832">
        <v>1</v>
      </c>
      <c r="S2345" s="837">
        <v>0.5</v>
      </c>
      <c r="T2345" s="836">
        <v>0.5</v>
      </c>
      <c r="U2345" s="838">
        <v>0.5</v>
      </c>
    </row>
    <row r="2346" spans="1:21" ht="14.4" customHeight="1" x14ac:dyDescent="0.3">
      <c r="A2346" s="831">
        <v>17</v>
      </c>
      <c r="B2346" s="832" t="s">
        <v>2428</v>
      </c>
      <c r="C2346" s="832" t="s">
        <v>2434</v>
      </c>
      <c r="D2346" s="833" t="s">
        <v>5256</v>
      </c>
      <c r="E2346" s="834" t="s">
        <v>2445</v>
      </c>
      <c r="F2346" s="832" t="s">
        <v>2429</v>
      </c>
      <c r="G2346" s="832" t="s">
        <v>2513</v>
      </c>
      <c r="H2346" s="832" t="s">
        <v>649</v>
      </c>
      <c r="I2346" s="832" t="s">
        <v>3311</v>
      </c>
      <c r="J2346" s="832" t="s">
        <v>1331</v>
      </c>
      <c r="K2346" s="832" t="s">
        <v>1332</v>
      </c>
      <c r="L2346" s="835">
        <v>132</v>
      </c>
      <c r="M2346" s="835">
        <v>3168</v>
      </c>
      <c r="N2346" s="832">
        <v>24</v>
      </c>
      <c r="O2346" s="836">
        <v>5.5</v>
      </c>
      <c r="P2346" s="835">
        <v>2376</v>
      </c>
      <c r="Q2346" s="837">
        <v>0.75</v>
      </c>
      <c r="R2346" s="832">
        <v>18</v>
      </c>
      <c r="S2346" s="837">
        <v>0.75</v>
      </c>
      <c r="T2346" s="836">
        <v>4</v>
      </c>
      <c r="U2346" s="838">
        <v>0.72727272727272729</v>
      </c>
    </row>
    <row r="2347" spans="1:21" ht="14.4" customHeight="1" x14ac:dyDescent="0.3">
      <c r="A2347" s="831">
        <v>17</v>
      </c>
      <c r="B2347" s="832" t="s">
        <v>2428</v>
      </c>
      <c r="C2347" s="832" t="s">
        <v>2434</v>
      </c>
      <c r="D2347" s="833" t="s">
        <v>5256</v>
      </c>
      <c r="E2347" s="834" t="s">
        <v>2445</v>
      </c>
      <c r="F2347" s="832" t="s">
        <v>2429</v>
      </c>
      <c r="G2347" s="832" t="s">
        <v>2513</v>
      </c>
      <c r="H2347" s="832" t="s">
        <v>649</v>
      </c>
      <c r="I2347" s="832" t="s">
        <v>2937</v>
      </c>
      <c r="J2347" s="832" t="s">
        <v>696</v>
      </c>
      <c r="K2347" s="832" t="s">
        <v>697</v>
      </c>
      <c r="L2347" s="835">
        <v>65.989999999999995</v>
      </c>
      <c r="M2347" s="835">
        <v>197.96999999999997</v>
      </c>
      <c r="N2347" s="832">
        <v>3</v>
      </c>
      <c r="O2347" s="836">
        <v>0.5</v>
      </c>
      <c r="P2347" s="835">
        <v>197.96999999999997</v>
      </c>
      <c r="Q2347" s="837">
        <v>1</v>
      </c>
      <c r="R2347" s="832">
        <v>3</v>
      </c>
      <c r="S2347" s="837">
        <v>1</v>
      </c>
      <c r="T2347" s="836">
        <v>0.5</v>
      </c>
      <c r="U2347" s="838">
        <v>1</v>
      </c>
    </row>
    <row r="2348" spans="1:21" ht="14.4" customHeight="1" x14ac:dyDescent="0.3">
      <c r="A2348" s="831">
        <v>17</v>
      </c>
      <c r="B2348" s="832" t="s">
        <v>2428</v>
      </c>
      <c r="C2348" s="832" t="s">
        <v>2434</v>
      </c>
      <c r="D2348" s="833" t="s">
        <v>5256</v>
      </c>
      <c r="E2348" s="834" t="s">
        <v>2445</v>
      </c>
      <c r="F2348" s="832" t="s">
        <v>2429</v>
      </c>
      <c r="G2348" s="832" t="s">
        <v>2513</v>
      </c>
      <c r="H2348" s="832" t="s">
        <v>649</v>
      </c>
      <c r="I2348" s="832" t="s">
        <v>3312</v>
      </c>
      <c r="J2348" s="832" t="s">
        <v>1331</v>
      </c>
      <c r="K2348" s="832" t="s">
        <v>1332</v>
      </c>
      <c r="L2348" s="835">
        <v>132</v>
      </c>
      <c r="M2348" s="835">
        <v>1188</v>
      </c>
      <c r="N2348" s="832">
        <v>9</v>
      </c>
      <c r="O2348" s="836">
        <v>2</v>
      </c>
      <c r="P2348" s="835">
        <v>792</v>
      </c>
      <c r="Q2348" s="837">
        <v>0.66666666666666663</v>
      </c>
      <c r="R2348" s="832">
        <v>6</v>
      </c>
      <c r="S2348" s="837">
        <v>0.66666666666666663</v>
      </c>
      <c r="T2348" s="836">
        <v>1.5</v>
      </c>
      <c r="U2348" s="838">
        <v>0.75</v>
      </c>
    </row>
    <row r="2349" spans="1:21" ht="14.4" customHeight="1" x14ac:dyDescent="0.3">
      <c r="A2349" s="831">
        <v>17</v>
      </c>
      <c r="B2349" s="832" t="s">
        <v>2428</v>
      </c>
      <c r="C2349" s="832" t="s">
        <v>2434</v>
      </c>
      <c r="D2349" s="833" t="s">
        <v>5256</v>
      </c>
      <c r="E2349" s="834" t="s">
        <v>2445</v>
      </c>
      <c r="F2349" s="832" t="s">
        <v>2429</v>
      </c>
      <c r="G2349" s="832" t="s">
        <v>2513</v>
      </c>
      <c r="H2349" s="832" t="s">
        <v>596</v>
      </c>
      <c r="I2349" s="832" t="s">
        <v>3968</v>
      </c>
      <c r="J2349" s="832" t="s">
        <v>3969</v>
      </c>
      <c r="K2349" s="832" t="s">
        <v>1332</v>
      </c>
      <c r="L2349" s="835">
        <v>132</v>
      </c>
      <c r="M2349" s="835">
        <v>660</v>
      </c>
      <c r="N2349" s="832">
        <v>5</v>
      </c>
      <c r="O2349" s="836">
        <v>1</v>
      </c>
      <c r="P2349" s="835">
        <v>396</v>
      </c>
      <c r="Q2349" s="837">
        <v>0.6</v>
      </c>
      <c r="R2349" s="832">
        <v>3</v>
      </c>
      <c r="S2349" s="837">
        <v>0.6</v>
      </c>
      <c r="T2349" s="836">
        <v>0.5</v>
      </c>
      <c r="U2349" s="838">
        <v>0.5</v>
      </c>
    </row>
    <row r="2350" spans="1:21" ht="14.4" customHeight="1" x14ac:dyDescent="0.3">
      <c r="A2350" s="831">
        <v>17</v>
      </c>
      <c r="B2350" s="832" t="s">
        <v>2428</v>
      </c>
      <c r="C2350" s="832" t="s">
        <v>2434</v>
      </c>
      <c r="D2350" s="833" t="s">
        <v>5256</v>
      </c>
      <c r="E2350" s="834" t="s">
        <v>2445</v>
      </c>
      <c r="F2350" s="832" t="s">
        <v>2429</v>
      </c>
      <c r="G2350" s="832" t="s">
        <v>2513</v>
      </c>
      <c r="H2350" s="832" t="s">
        <v>596</v>
      </c>
      <c r="I2350" s="832" t="s">
        <v>2514</v>
      </c>
      <c r="J2350" s="832" t="s">
        <v>696</v>
      </c>
      <c r="K2350" s="832" t="s">
        <v>697</v>
      </c>
      <c r="L2350" s="835">
        <v>65.989999999999995</v>
      </c>
      <c r="M2350" s="835">
        <v>857.86999999999989</v>
      </c>
      <c r="N2350" s="832">
        <v>13</v>
      </c>
      <c r="O2350" s="836">
        <v>2.5</v>
      </c>
      <c r="P2350" s="835">
        <v>395.93999999999994</v>
      </c>
      <c r="Q2350" s="837">
        <v>0.46153846153846151</v>
      </c>
      <c r="R2350" s="832">
        <v>6</v>
      </c>
      <c r="S2350" s="837">
        <v>0.46153846153846156</v>
      </c>
      <c r="T2350" s="836">
        <v>1.5</v>
      </c>
      <c r="U2350" s="838">
        <v>0.6</v>
      </c>
    </row>
    <row r="2351" spans="1:21" ht="14.4" customHeight="1" x14ac:dyDescent="0.3">
      <c r="A2351" s="831">
        <v>17</v>
      </c>
      <c r="B2351" s="832" t="s">
        <v>2428</v>
      </c>
      <c r="C2351" s="832" t="s">
        <v>2434</v>
      </c>
      <c r="D2351" s="833" t="s">
        <v>5256</v>
      </c>
      <c r="E2351" s="834" t="s">
        <v>2445</v>
      </c>
      <c r="F2351" s="832" t="s">
        <v>2429</v>
      </c>
      <c r="G2351" s="832" t="s">
        <v>2513</v>
      </c>
      <c r="H2351" s="832" t="s">
        <v>596</v>
      </c>
      <c r="I2351" s="832" t="s">
        <v>4743</v>
      </c>
      <c r="J2351" s="832" t="s">
        <v>1331</v>
      </c>
      <c r="K2351" s="832" t="s">
        <v>1332</v>
      </c>
      <c r="L2351" s="835">
        <v>132</v>
      </c>
      <c r="M2351" s="835">
        <v>396</v>
      </c>
      <c r="N2351" s="832">
        <v>3</v>
      </c>
      <c r="O2351" s="836">
        <v>0.5</v>
      </c>
      <c r="P2351" s="835">
        <v>396</v>
      </c>
      <c r="Q2351" s="837">
        <v>1</v>
      </c>
      <c r="R2351" s="832">
        <v>3</v>
      </c>
      <c r="S2351" s="837">
        <v>1</v>
      </c>
      <c r="T2351" s="836">
        <v>0.5</v>
      </c>
      <c r="U2351" s="838">
        <v>1</v>
      </c>
    </row>
    <row r="2352" spans="1:21" ht="14.4" customHeight="1" x14ac:dyDescent="0.3">
      <c r="A2352" s="831">
        <v>17</v>
      </c>
      <c r="B2352" s="832" t="s">
        <v>2428</v>
      </c>
      <c r="C2352" s="832" t="s">
        <v>2434</v>
      </c>
      <c r="D2352" s="833" t="s">
        <v>5256</v>
      </c>
      <c r="E2352" s="834" t="s">
        <v>2445</v>
      </c>
      <c r="F2352" s="832" t="s">
        <v>2429</v>
      </c>
      <c r="G2352" s="832" t="s">
        <v>2515</v>
      </c>
      <c r="H2352" s="832" t="s">
        <v>596</v>
      </c>
      <c r="I2352" s="832" t="s">
        <v>4361</v>
      </c>
      <c r="J2352" s="832" t="s">
        <v>2517</v>
      </c>
      <c r="K2352" s="832" t="s">
        <v>4362</v>
      </c>
      <c r="L2352" s="835">
        <v>1187.3599999999999</v>
      </c>
      <c r="M2352" s="835">
        <v>3562.08</v>
      </c>
      <c r="N2352" s="832">
        <v>3</v>
      </c>
      <c r="O2352" s="836">
        <v>1</v>
      </c>
      <c r="P2352" s="835">
        <v>3562.08</v>
      </c>
      <c r="Q2352" s="837">
        <v>1</v>
      </c>
      <c r="R2352" s="832">
        <v>3</v>
      </c>
      <c r="S2352" s="837">
        <v>1</v>
      </c>
      <c r="T2352" s="836">
        <v>1</v>
      </c>
      <c r="U2352" s="838">
        <v>1</v>
      </c>
    </row>
    <row r="2353" spans="1:21" ht="14.4" customHeight="1" x14ac:dyDescent="0.3">
      <c r="A2353" s="831">
        <v>17</v>
      </c>
      <c r="B2353" s="832" t="s">
        <v>2428</v>
      </c>
      <c r="C2353" s="832" t="s">
        <v>2434</v>
      </c>
      <c r="D2353" s="833" t="s">
        <v>5256</v>
      </c>
      <c r="E2353" s="834" t="s">
        <v>2445</v>
      </c>
      <c r="F2353" s="832" t="s">
        <v>2429</v>
      </c>
      <c r="G2353" s="832" t="s">
        <v>2527</v>
      </c>
      <c r="H2353" s="832" t="s">
        <v>596</v>
      </c>
      <c r="I2353" s="832" t="s">
        <v>4744</v>
      </c>
      <c r="J2353" s="832" t="s">
        <v>4745</v>
      </c>
      <c r="K2353" s="832" t="s">
        <v>2530</v>
      </c>
      <c r="L2353" s="835">
        <v>176.32</v>
      </c>
      <c r="M2353" s="835">
        <v>176.32</v>
      </c>
      <c r="N2353" s="832">
        <v>1</v>
      </c>
      <c r="O2353" s="836">
        <v>0.5</v>
      </c>
      <c r="P2353" s="835">
        <v>176.32</v>
      </c>
      <c r="Q2353" s="837">
        <v>1</v>
      </c>
      <c r="R2353" s="832">
        <v>1</v>
      </c>
      <c r="S2353" s="837">
        <v>1</v>
      </c>
      <c r="T2353" s="836">
        <v>0.5</v>
      </c>
      <c r="U2353" s="838">
        <v>1</v>
      </c>
    </row>
    <row r="2354" spans="1:21" ht="14.4" customHeight="1" x14ac:dyDescent="0.3">
      <c r="A2354" s="831">
        <v>17</v>
      </c>
      <c r="B2354" s="832" t="s">
        <v>2428</v>
      </c>
      <c r="C2354" s="832" t="s">
        <v>2434</v>
      </c>
      <c r="D2354" s="833" t="s">
        <v>5256</v>
      </c>
      <c r="E2354" s="834" t="s">
        <v>2445</v>
      </c>
      <c r="F2354" s="832" t="s">
        <v>2429</v>
      </c>
      <c r="G2354" s="832" t="s">
        <v>4746</v>
      </c>
      <c r="H2354" s="832" t="s">
        <v>596</v>
      </c>
      <c r="I2354" s="832" t="s">
        <v>4747</v>
      </c>
      <c r="J2354" s="832" t="s">
        <v>4748</v>
      </c>
      <c r="K2354" s="832" t="s">
        <v>4749</v>
      </c>
      <c r="L2354" s="835">
        <v>741.88</v>
      </c>
      <c r="M2354" s="835">
        <v>1483.76</v>
      </c>
      <c r="N2354" s="832">
        <v>2</v>
      </c>
      <c r="O2354" s="836">
        <v>0.5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17</v>
      </c>
      <c r="B2355" s="832" t="s">
        <v>2428</v>
      </c>
      <c r="C2355" s="832" t="s">
        <v>2434</v>
      </c>
      <c r="D2355" s="833" t="s">
        <v>5256</v>
      </c>
      <c r="E2355" s="834" t="s">
        <v>2445</v>
      </c>
      <c r="F2355" s="832" t="s">
        <v>2429</v>
      </c>
      <c r="G2355" s="832" t="s">
        <v>3159</v>
      </c>
      <c r="H2355" s="832" t="s">
        <v>596</v>
      </c>
      <c r="I2355" s="832" t="s">
        <v>3160</v>
      </c>
      <c r="J2355" s="832" t="s">
        <v>1208</v>
      </c>
      <c r="K2355" s="832" t="s">
        <v>673</v>
      </c>
      <c r="L2355" s="835">
        <v>42.05</v>
      </c>
      <c r="M2355" s="835">
        <v>42.05</v>
      </c>
      <c r="N2355" s="832">
        <v>1</v>
      </c>
      <c r="O2355" s="836">
        <v>0.5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17</v>
      </c>
      <c r="B2356" s="832" t="s">
        <v>2428</v>
      </c>
      <c r="C2356" s="832" t="s">
        <v>2434</v>
      </c>
      <c r="D2356" s="833" t="s">
        <v>5256</v>
      </c>
      <c r="E2356" s="834" t="s">
        <v>2445</v>
      </c>
      <c r="F2356" s="832" t="s">
        <v>2429</v>
      </c>
      <c r="G2356" s="832" t="s">
        <v>3159</v>
      </c>
      <c r="H2356" s="832" t="s">
        <v>596</v>
      </c>
      <c r="I2356" s="832" t="s">
        <v>4750</v>
      </c>
      <c r="J2356" s="832" t="s">
        <v>1402</v>
      </c>
      <c r="K2356" s="832" t="s">
        <v>4751</v>
      </c>
      <c r="L2356" s="835">
        <v>47.47</v>
      </c>
      <c r="M2356" s="835">
        <v>94.94</v>
      </c>
      <c r="N2356" s="832">
        <v>2</v>
      </c>
      <c r="O2356" s="836">
        <v>1</v>
      </c>
      <c r="P2356" s="835">
        <v>94.94</v>
      </c>
      <c r="Q2356" s="837">
        <v>1</v>
      </c>
      <c r="R2356" s="832">
        <v>2</v>
      </c>
      <c r="S2356" s="837">
        <v>1</v>
      </c>
      <c r="T2356" s="836">
        <v>1</v>
      </c>
      <c r="U2356" s="838">
        <v>1</v>
      </c>
    </row>
    <row r="2357" spans="1:21" ht="14.4" customHeight="1" x14ac:dyDescent="0.3">
      <c r="A2357" s="831">
        <v>17</v>
      </c>
      <c r="B2357" s="832" t="s">
        <v>2428</v>
      </c>
      <c r="C2357" s="832" t="s">
        <v>2434</v>
      </c>
      <c r="D2357" s="833" t="s">
        <v>5256</v>
      </c>
      <c r="E2357" s="834" t="s">
        <v>2445</v>
      </c>
      <c r="F2357" s="832" t="s">
        <v>2429</v>
      </c>
      <c r="G2357" s="832" t="s">
        <v>2533</v>
      </c>
      <c r="H2357" s="832" t="s">
        <v>596</v>
      </c>
      <c r="I2357" s="832" t="s">
        <v>2537</v>
      </c>
      <c r="J2357" s="832" t="s">
        <v>2535</v>
      </c>
      <c r="K2357" s="832" t="s">
        <v>2538</v>
      </c>
      <c r="L2357" s="835">
        <v>211.42</v>
      </c>
      <c r="M2357" s="835">
        <v>1691.36</v>
      </c>
      <c r="N2357" s="832">
        <v>8</v>
      </c>
      <c r="O2357" s="836">
        <v>3.5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17</v>
      </c>
      <c r="B2358" s="832" t="s">
        <v>2428</v>
      </c>
      <c r="C2358" s="832" t="s">
        <v>2434</v>
      </c>
      <c r="D2358" s="833" t="s">
        <v>5256</v>
      </c>
      <c r="E2358" s="834" t="s">
        <v>2445</v>
      </c>
      <c r="F2358" s="832" t="s">
        <v>2429</v>
      </c>
      <c r="G2358" s="832" t="s">
        <v>2539</v>
      </c>
      <c r="H2358" s="832" t="s">
        <v>596</v>
      </c>
      <c r="I2358" s="832" t="s">
        <v>2540</v>
      </c>
      <c r="J2358" s="832" t="s">
        <v>2541</v>
      </c>
      <c r="K2358" s="832" t="s">
        <v>2542</v>
      </c>
      <c r="L2358" s="835">
        <v>52.87</v>
      </c>
      <c r="M2358" s="835">
        <v>158.60999999999999</v>
      </c>
      <c r="N2358" s="832">
        <v>3</v>
      </c>
      <c r="O2358" s="836">
        <v>1.5</v>
      </c>
      <c r="P2358" s="835">
        <v>158.60999999999999</v>
      </c>
      <c r="Q2358" s="837">
        <v>1</v>
      </c>
      <c r="R2358" s="832">
        <v>3</v>
      </c>
      <c r="S2358" s="837">
        <v>1</v>
      </c>
      <c r="T2358" s="836">
        <v>1.5</v>
      </c>
      <c r="U2358" s="838">
        <v>1</v>
      </c>
    </row>
    <row r="2359" spans="1:21" ht="14.4" customHeight="1" x14ac:dyDescent="0.3">
      <c r="A2359" s="831">
        <v>17</v>
      </c>
      <c r="B2359" s="832" t="s">
        <v>2428</v>
      </c>
      <c r="C2359" s="832" t="s">
        <v>2434</v>
      </c>
      <c r="D2359" s="833" t="s">
        <v>5256</v>
      </c>
      <c r="E2359" s="834" t="s">
        <v>2445</v>
      </c>
      <c r="F2359" s="832" t="s">
        <v>2429</v>
      </c>
      <c r="G2359" s="832" t="s">
        <v>2539</v>
      </c>
      <c r="H2359" s="832" t="s">
        <v>596</v>
      </c>
      <c r="I2359" s="832" t="s">
        <v>2554</v>
      </c>
      <c r="J2359" s="832" t="s">
        <v>2555</v>
      </c>
      <c r="K2359" s="832" t="s">
        <v>2556</v>
      </c>
      <c r="L2359" s="835">
        <v>39.020000000000003</v>
      </c>
      <c r="M2359" s="835">
        <v>39.020000000000003</v>
      </c>
      <c r="N2359" s="832">
        <v>1</v>
      </c>
      <c r="O2359" s="836">
        <v>1</v>
      </c>
      <c r="P2359" s="835">
        <v>39.020000000000003</v>
      </c>
      <c r="Q2359" s="837">
        <v>1</v>
      </c>
      <c r="R2359" s="832">
        <v>1</v>
      </c>
      <c r="S2359" s="837">
        <v>1</v>
      </c>
      <c r="T2359" s="836">
        <v>1</v>
      </c>
      <c r="U2359" s="838">
        <v>1</v>
      </c>
    </row>
    <row r="2360" spans="1:21" ht="14.4" customHeight="1" x14ac:dyDescent="0.3">
      <c r="A2360" s="831">
        <v>17</v>
      </c>
      <c r="B2360" s="832" t="s">
        <v>2428</v>
      </c>
      <c r="C2360" s="832" t="s">
        <v>2434</v>
      </c>
      <c r="D2360" s="833" t="s">
        <v>5256</v>
      </c>
      <c r="E2360" s="834" t="s">
        <v>2445</v>
      </c>
      <c r="F2360" s="832" t="s">
        <v>2429</v>
      </c>
      <c r="G2360" s="832" t="s">
        <v>2539</v>
      </c>
      <c r="H2360" s="832" t="s">
        <v>596</v>
      </c>
      <c r="I2360" s="832" t="s">
        <v>4752</v>
      </c>
      <c r="J2360" s="832" t="s">
        <v>4753</v>
      </c>
      <c r="K2360" s="832" t="s">
        <v>4754</v>
      </c>
      <c r="L2360" s="835">
        <v>0</v>
      </c>
      <c r="M2360" s="835">
        <v>0</v>
      </c>
      <c r="N2360" s="832">
        <v>1</v>
      </c>
      <c r="O2360" s="836">
        <v>0.5</v>
      </c>
      <c r="P2360" s="835">
        <v>0</v>
      </c>
      <c r="Q2360" s="837"/>
      <c r="R2360" s="832">
        <v>1</v>
      </c>
      <c r="S2360" s="837">
        <v>1</v>
      </c>
      <c r="T2360" s="836">
        <v>0.5</v>
      </c>
      <c r="U2360" s="838">
        <v>1</v>
      </c>
    </row>
    <row r="2361" spans="1:21" ht="14.4" customHeight="1" x14ac:dyDescent="0.3">
      <c r="A2361" s="831">
        <v>17</v>
      </c>
      <c r="B2361" s="832" t="s">
        <v>2428</v>
      </c>
      <c r="C2361" s="832" t="s">
        <v>2434</v>
      </c>
      <c r="D2361" s="833" t="s">
        <v>5256</v>
      </c>
      <c r="E2361" s="834" t="s">
        <v>2445</v>
      </c>
      <c r="F2361" s="832" t="s">
        <v>2429</v>
      </c>
      <c r="G2361" s="832" t="s">
        <v>2557</v>
      </c>
      <c r="H2361" s="832" t="s">
        <v>596</v>
      </c>
      <c r="I2361" s="832" t="s">
        <v>2558</v>
      </c>
      <c r="J2361" s="832" t="s">
        <v>720</v>
      </c>
      <c r="K2361" s="832" t="s">
        <v>2559</v>
      </c>
      <c r="L2361" s="835">
        <v>91.11</v>
      </c>
      <c r="M2361" s="835">
        <v>273.33</v>
      </c>
      <c r="N2361" s="832">
        <v>3</v>
      </c>
      <c r="O2361" s="836">
        <v>0.5</v>
      </c>
      <c r="P2361" s="835">
        <v>273.33</v>
      </c>
      <c r="Q2361" s="837">
        <v>1</v>
      </c>
      <c r="R2361" s="832">
        <v>3</v>
      </c>
      <c r="S2361" s="837">
        <v>1</v>
      </c>
      <c r="T2361" s="836">
        <v>0.5</v>
      </c>
      <c r="U2361" s="838">
        <v>1</v>
      </c>
    </row>
    <row r="2362" spans="1:21" ht="14.4" customHeight="1" x14ac:dyDescent="0.3">
      <c r="A2362" s="831">
        <v>17</v>
      </c>
      <c r="B2362" s="832" t="s">
        <v>2428</v>
      </c>
      <c r="C2362" s="832" t="s">
        <v>2434</v>
      </c>
      <c r="D2362" s="833" t="s">
        <v>5256</v>
      </c>
      <c r="E2362" s="834" t="s">
        <v>2445</v>
      </c>
      <c r="F2362" s="832" t="s">
        <v>2429</v>
      </c>
      <c r="G2362" s="832" t="s">
        <v>2565</v>
      </c>
      <c r="H2362" s="832" t="s">
        <v>596</v>
      </c>
      <c r="I2362" s="832" t="s">
        <v>4755</v>
      </c>
      <c r="J2362" s="832" t="s">
        <v>1561</v>
      </c>
      <c r="K2362" s="832" t="s">
        <v>3222</v>
      </c>
      <c r="L2362" s="835">
        <v>80.319999999999993</v>
      </c>
      <c r="M2362" s="835">
        <v>240.95999999999998</v>
      </c>
      <c r="N2362" s="832">
        <v>3</v>
      </c>
      <c r="O2362" s="836">
        <v>0.5</v>
      </c>
      <c r="P2362" s="835">
        <v>240.95999999999998</v>
      </c>
      <c r="Q2362" s="837">
        <v>1</v>
      </c>
      <c r="R2362" s="832">
        <v>3</v>
      </c>
      <c r="S2362" s="837">
        <v>1</v>
      </c>
      <c r="T2362" s="836">
        <v>0.5</v>
      </c>
      <c r="U2362" s="838">
        <v>1</v>
      </c>
    </row>
    <row r="2363" spans="1:21" ht="14.4" customHeight="1" x14ac:dyDescent="0.3">
      <c r="A2363" s="831">
        <v>17</v>
      </c>
      <c r="B2363" s="832" t="s">
        <v>2428</v>
      </c>
      <c r="C2363" s="832" t="s">
        <v>2434</v>
      </c>
      <c r="D2363" s="833" t="s">
        <v>5256</v>
      </c>
      <c r="E2363" s="834" t="s">
        <v>2445</v>
      </c>
      <c r="F2363" s="832" t="s">
        <v>2429</v>
      </c>
      <c r="G2363" s="832" t="s">
        <v>2568</v>
      </c>
      <c r="H2363" s="832" t="s">
        <v>649</v>
      </c>
      <c r="I2363" s="832" t="s">
        <v>2127</v>
      </c>
      <c r="J2363" s="832" t="s">
        <v>2128</v>
      </c>
      <c r="K2363" s="832" t="s">
        <v>2129</v>
      </c>
      <c r="L2363" s="835">
        <v>561.76</v>
      </c>
      <c r="M2363" s="835">
        <v>5055.84</v>
      </c>
      <c r="N2363" s="832">
        <v>9</v>
      </c>
      <c r="O2363" s="836">
        <v>2</v>
      </c>
      <c r="P2363" s="835">
        <v>561.76</v>
      </c>
      <c r="Q2363" s="837">
        <v>0.1111111111111111</v>
      </c>
      <c r="R2363" s="832">
        <v>1</v>
      </c>
      <c r="S2363" s="837">
        <v>0.1111111111111111</v>
      </c>
      <c r="T2363" s="836">
        <v>1</v>
      </c>
      <c r="U2363" s="838">
        <v>0.5</v>
      </c>
    </row>
    <row r="2364" spans="1:21" ht="14.4" customHeight="1" x14ac:dyDescent="0.3">
      <c r="A2364" s="831">
        <v>17</v>
      </c>
      <c r="B2364" s="832" t="s">
        <v>2428</v>
      </c>
      <c r="C2364" s="832" t="s">
        <v>2434</v>
      </c>
      <c r="D2364" s="833" t="s">
        <v>5256</v>
      </c>
      <c r="E2364" s="834" t="s">
        <v>2445</v>
      </c>
      <c r="F2364" s="832" t="s">
        <v>2429</v>
      </c>
      <c r="G2364" s="832" t="s">
        <v>2573</v>
      </c>
      <c r="H2364" s="832" t="s">
        <v>596</v>
      </c>
      <c r="I2364" s="832" t="s">
        <v>2574</v>
      </c>
      <c r="J2364" s="832" t="s">
        <v>2224</v>
      </c>
      <c r="K2364" s="832" t="s">
        <v>2232</v>
      </c>
      <c r="L2364" s="835">
        <v>395.98</v>
      </c>
      <c r="M2364" s="835">
        <v>1979.9</v>
      </c>
      <c r="N2364" s="832">
        <v>5</v>
      </c>
      <c r="O2364" s="836">
        <v>2</v>
      </c>
      <c r="P2364" s="835">
        <v>1187.94</v>
      </c>
      <c r="Q2364" s="837">
        <v>0.6</v>
      </c>
      <c r="R2364" s="832">
        <v>3</v>
      </c>
      <c r="S2364" s="837">
        <v>0.6</v>
      </c>
      <c r="T2364" s="836">
        <v>1</v>
      </c>
      <c r="U2364" s="838">
        <v>0.5</v>
      </c>
    </row>
    <row r="2365" spans="1:21" ht="14.4" customHeight="1" x14ac:dyDescent="0.3">
      <c r="A2365" s="831">
        <v>17</v>
      </c>
      <c r="B2365" s="832" t="s">
        <v>2428</v>
      </c>
      <c r="C2365" s="832" t="s">
        <v>2434</v>
      </c>
      <c r="D2365" s="833" t="s">
        <v>5256</v>
      </c>
      <c r="E2365" s="834" t="s">
        <v>2445</v>
      </c>
      <c r="F2365" s="832" t="s">
        <v>2429</v>
      </c>
      <c r="G2365" s="832" t="s">
        <v>2573</v>
      </c>
      <c r="H2365" s="832" t="s">
        <v>596</v>
      </c>
      <c r="I2365" s="832" t="s">
        <v>2575</v>
      </c>
      <c r="J2365" s="832" t="s">
        <v>2576</v>
      </c>
      <c r="K2365" s="832" t="s">
        <v>697</v>
      </c>
      <c r="L2365" s="835">
        <v>132</v>
      </c>
      <c r="M2365" s="835">
        <v>2640</v>
      </c>
      <c r="N2365" s="832">
        <v>20</v>
      </c>
      <c r="O2365" s="836">
        <v>3.5</v>
      </c>
      <c r="P2365" s="835">
        <v>1188</v>
      </c>
      <c r="Q2365" s="837">
        <v>0.45</v>
      </c>
      <c r="R2365" s="832">
        <v>9</v>
      </c>
      <c r="S2365" s="837">
        <v>0.45</v>
      </c>
      <c r="T2365" s="836">
        <v>1.5</v>
      </c>
      <c r="U2365" s="838">
        <v>0.42857142857142855</v>
      </c>
    </row>
    <row r="2366" spans="1:21" ht="14.4" customHeight="1" x14ac:dyDescent="0.3">
      <c r="A2366" s="831">
        <v>17</v>
      </c>
      <c r="B2366" s="832" t="s">
        <v>2428</v>
      </c>
      <c r="C2366" s="832" t="s">
        <v>2434</v>
      </c>
      <c r="D2366" s="833" t="s">
        <v>5256</v>
      </c>
      <c r="E2366" s="834" t="s">
        <v>2445</v>
      </c>
      <c r="F2366" s="832" t="s">
        <v>2429</v>
      </c>
      <c r="G2366" s="832" t="s">
        <v>2573</v>
      </c>
      <c r="H2366" s="832" t="s">
        <v>596</v>
      </c>
      <c r="I2366" s="832" t="s">
        <v>3333</v>
      </c>
      <c r="J2366" s="832" t="s">
        <v>3334</v>
      </c>
      <c r="K2366" s="832" t="s">
        <v>3335</v>
      </c>
      <c r="L2366" s="835">
        <v>264</v>
      </c>
      <c r="M2366" s="835">
        <v>792</v>
      </c>
      <c r="N2366" s="832">
        <v>3</v>
      </c>
      <c r="O2366" s="836">
        <v>0.5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17</v>
      </c>
      <c r="B2367" s="832" t="s">
        <v>2428</v>
      </c>
      <c r="C2367" s="832" t="s">
        <v>2434</v>
      </c>
      <c r="D2367" s="833" t="s">
        <v>5256</v>
      </c>
      <c r="E2367" s="834" t="s">
        <v>2445</v>
      </c>
      <c r="F2367" s="832" t="s">
        <v>2429</v>
      </c>
      <c r="G2367" s="832" t="s">
        <v>2573</v>
      </c>
      <c r="H2367" s="832" t="s">
        <v>596</v>
      </c>
      <c r="I2367" s="832" t="s">
        <v>2577</v>
      </c>
      <c r="J2367" s="832" t="s">
        <v>2578</v>
      </c>
      <c r="K2367" s="832" t="s">
        <v>2579</v>
      </c>
      <c r="L2367" s="835">
        <v>123.2</v>
      </c>
      <c r="M2367" s="835">
        <v>369.6</v>
      </c>
      <c r="N2367" s="832">
        <v>3</v>
      </c>
      <c r="O2367" s="836">
        <v>1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17</v>
      </c>
      <c r="B2368" s="832" t="s">
        <v>2428</v>
      </c>
      <c r="C2368" s="832" t="s">
        <v>2434</v>
      </c>
      <c r="D2368" s="833" t="s">
        <v>5256</v>
      </c>
      <c r="E2368" s="834" t="s">
        <v>2445</v>
      </c>
      <c r="F2368" s="832" t="s">
        <v>2429</v>
      </c>
      <c r="G2368" s="832" t="s">
        <v>2573</v>
      </c>
      <c r="H2368" s="832" t="s">
        <v>649</v>
      </c>
      <c r="I2368" s="832" t="s">
        <v>3336</v>
      </c>
      <c r="J2368" s="832" t="s">
        <v>2224</v>
      </c>
      <c r="K2368" s="832" t="s">
        <v>3328</v>
      </c>
      <c r="L2368" s="835">
        <v>246.39</v>
      </c>
      <c r="M2368" s="835">
        <v>246.39</v>
      </c>
      <c r="N2368" s="832">
        <v>1</v>
      </c>
      <c r="O2368" s="836">
        <v>1</v>
      </c>
      <c r="P2368" s="835">
        <v>246.39</v>
      </c>
      <c r="Q2368" s="837">
        <v>1</v>
      </c>
      <c r="R2368" s="832">
        <v>1</v>
      </c>
      <c r="S2368" s="837">
        <v>1</v>
      </c>
      <c r="T2368" s="836">
        <v>1</v>
      </c>
      <c r="U2368" s="838">
        <v>1</v>
      </c>
    </row>
    <row r="2369" spans="1:21" ht="14.4" customHeight="1" x14ac:dyDescent="0.3">
      <c r="A2369" s="831">
        <v>17</v>
      </c>
      <c r="B2369" s="832" t="s">
        <v>2428</v>
      </c>
      <c r="C2369" s="832" t="s">
        <v>2434</v>
      </c>
      <c r="D2369" s="833" t="s">
        <v>5256</v>
      </c>
      <c r="E2369" s="834" t="s">
        <v>2445</v>
      </c>
      <c r="F2369" s="832" t="s">
        <v>2429</v>
      </c>
      <c r="G2369" s="832" t="s">
        <v>2573</v>
      </c>
      <c r="H2369" s="832" t="s">
        <v>596</v>
      </c>
      <c r="I2369" s="832" t="s">
        <v>4756</v>
      </c>
      <c r="J2369" s="832" t="s">
        <v>4757</v>
      </c>
      <c r="K2369" s="832" t="s">
        <v>697</v>
      </c>
      <c r="L2369" s="835">
        <v>132</v>
      </c>
      <c r="M2369" s="835">
        <v>396</v>
      </c>
      <c r="N2369" s="832">
        <v>3</v>
      </c>
      <c r="O2369" s="836">
        <v>0.5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17</v>
      </c>
      <c r="B2370" s="832" t="s">
        <v>2428</v>
      </c>
      <c r="C2370" s="832" t="s">
        <v>2434</v>
      </c>
      <c r="D2370" s="833" t="s">
        <v>5256</v>
      </c>
      <c r="E2370" s="834" t="s">
        <v>2445</v>
      </c>
      <c r="F2370" s="832" t="s">
        <v>2429</v>
      </c>
      <c r="G2370" s="832" t="s">
        <v>2573</v>
      </c>
      <c r="H2370" s="832" t="s">
        <v>596</v>
      </c>
      <c r="I2370" s="832" t="s">
        <v>4758</v>
      </c>
      <c r="J2370" s="832" t="s">
        <v>4759</v>
      </c>
      <c r="K2370" s="832" t="s">
        <v>4760</v>
      </c>
      <c r="L2370" s="835">
        <v>431.18</v>
      </c>
      <c r="M2370" s="835">
        <v>431.18</v>
      </c>
      <c r="N2370" s="832">
        <v>1</v>
      </c>
      <c r="O2370" s="836">
        <v>0.5</v>
      </c>
      <c r="P2370" s="835">
        <v>431.18</v>
      </c>
      <c r="Q2370" s="837">
        <v>1</v>
      </c>
      <c r="R2370" s="832">
        <v>1</v>
      </c>
      <c r="S2370" s="837">
        <v>1</v>
      </c>
      <c r="T2370" s="836">
        <v>0.5</v>
      </c>
      <c r="U2370" s="838">
        <v>1</v>
      </c>
    </row>
    <row r="2371" spans="1:21" ht="14.4" customHeight="1" x14ac:dyDescent="0.3">
      <c r="A2371" s="831">
        <v>17</v>
      </c>
      <c r="B2371" s="832" t="s">
        <v>2428</v>
      </c>
      <c r="C2371" s="832" t="s">
        <v>2434</v>
      </c>
      <c r="D2371" s="833" t="s">
        <v>5256</v>
      </c>
      <c r="E2371" s="834" t="s">
        <v>2445</v>
      </c>
      <c r="F2371" s="832" t="s">
        <v>2429</v>
      </c>
      <c r="G2371" s="832" t="s">
        <v>2573</v>
      </c>
      <c r="H2371" s="832" t="s">
        <v>596</v>
      </c>
      <c r="I2371" s="832" t="s">
        <v>4761</v>
      </c>
      <c r="J2371" s="832" t="s">
        <v>4757</v>
      </c>
      <c r="K2371" s="832" t="s">
        <v>2774</v>
      </c>
      <c r="L2371" s="835">
        <v>791.97</v>
      </c>
      <c r="M2371" s="835">
        <v>791.97</v>
      </c>
      <c r="N2371" s="832">
        <v>1</v>
      </c>
      <c r="O2371" s="836">
        <v>0.5</v>
      </c>
      <c r="P2371" s="835"/>
      <c r="Q2371" s="837">
        <v>0</v>
      </c>
      <c r="R2371" s="832"/>
      <c r="S2371" s="837">
        <v>0</v>
      </c>
      <c r="T2371" s="836"/>
      <c r="U2371" s="838">
        <v>0</v>
      </c>
    </row>
    <row r="2372" spans="1:21" ht="14.4" customHeight="1" x14ac:dyDescent="0.3">
      <c r="A2372" s="831">
        <v>17</v>
      </c>
      <c r="B2372" s="832" t="s">
        <v>2428</v>
      </c>
      <c r="C2372" s="832" t="s">
        <v>2434</v>
      </c>
      <c r="D2372" s="833" t="s">
        <v>5256</v>
      </c>
      <c r="E2372" s="834" t="s">
        <v>2445</v>
      </c>
      <c r="F2372" s="832" t="s">
        <v>2429</v>
      </c>
      <c r="G2372" s="832" t="s">
        <v>2586</v>
      </c>
      <c r="H2372" s="832" t="s">
        <v>649</v>
      </c>
      <c r="I2372" s="832" t="s">
        <v>2587</v>
      </c>
      <c r="J2372" s="832" t="s">
        <v>1546</v>
      </c>
      <c r="K2372" s="832" t="s">
        <v>2588</v>
      </c>
      <c r="L2372" s="835">
        <v>556.04</v>
      </c>
      <c r="M2372" s="835">
        <v>556.04</v>
      </c>
      <c r="N2372" s="832">
        <v>1</v>
      </c>
      <c r="O2372" s="836">
        <v>0.5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17</v>
      </c>
      <c r="B2373" s="832" t="s">
        <v>2428</v>
      </c>
      <c r="C2373" s="832" t="s">
        <v>2434</v>
      </c>
      <c r="D2373" s="833" t="s">
        <v>5256</v>
      </c>
      <c r="E2373" s="834" t="s">
        <v>2445</v>
      </c>
      <c r="F2373" s="832" t="s">
        <v>2429</v>
      </c>
      <c r="G2373" s="832" t="s">
        <v>4762</v>
      </c>
      <c r="H2373" s="832" t="s">
        <v>596</v>
      </c>
      <c r="I2373" s="832" t="s">
        <v>4763</v>
      </c>
      <c r="J2373" s="832" t="s">
        <v>4764</v>
      </c>
      <c r="K2373" s="832" t="s">
        <v>4765</v>
      </c>
      <c r="L2373" s="835">
        <v>184.16</v>
      </c>
      <c r="M2373" s="835">
        <v>184.16</v>
      </c>
      <c r="N2373" s="832">
        <v>1</v>
      </c>
      <c r="O2373" s="836">
        <v>0.5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17</v>
      </c>
      <c r="B2374" s="832" t="s">
        <v>2428</v>
      </c>
      <c r="C2374" s="832" t="s">
        <v>2434</v>
      </c>
      <c r="D2374" s="833" t="s">
        <v>5256</v>
      </c>
      <c r="E2374" s="834" t="s">
        <v>2445</v>
      </c>
      <c r="F2374" s="832" t="s">
        <v>2429</v>
      </c>
      <c r="G2374" s="832" t="s">
        <v>4766</v>
      </c>
      <c r="H2374" s="832" t="s">
        <v>596</v>
      </c>
      <c r="I2374" s="832" t="s">
        <v>4767</v>
      </c>
      <c r="J2374" s="832" t="s">
        <v>4768</v>
      </c>
      <c r="K2374" s="832" t="s">
        <v>4769</v>
      </c>
      <c r="L2374" s="835">
        <v>37.68</v>
      </c>
      <c r="M2374" s="835">
        <v>37.68</v>
      </c>
      <c r="N2374" s="832">
        <v>1</v>
      </c>
      <c r="O2374" s="836">
        <v>1</v>
      </c>
      <c r="P2374" s="835">
        <v>37.68</v>
      </c>
      <c r="Q2374" s="837">
        <v>1</v>
      </c>
      <c r="R2374" s="832">
        <v>1</v>
      </c>
      <c r="S2374" s="837">
        <v>1</v>
      </c>
      <c r="T2374" s="836">
        <v>1</v>
      </c>
      <c r="U2374" s="838">
        <v>1</v>
      </c>
    </row>
    <row r="2375" spans="1:21" ht="14.4" customHeight="1" x14ac:dyDescent="0.3">
      <c r="A2375" s="831">
        <v>17</v>
      </c>
      <c r="B2375" s="832" t="s">
        <v>2428</v>
      </c>
      <c r="C2375" s="832" t="s">
        <v>2434</v>
      </c>
      <c r="D2375" s="833" t="s">
        <v>5256</v>
      </c>
      <c r="E2375" s="834" t="s">
        <v>2445</v>
      </c>
      <c r="F2375" s="832" t="s">
        <v>2429</v>
      </c>
      <c r="G2375" s="832" t="s">
        <v>4770</v>
      </c>
      <c r="H2375" s="832" t="s">
        <v>596</v>
      </c>
      <c r="I2375" s="832" t="s">
        <v>4771</v>
      </c>
      <c r="J2375" s="832" t="s">
        <v>4772</v>
      </c>
      <c r="K2375" s="832" t="s">
        <v>4773</v>
      </c>
      <c r="L2375" s="835">
        <v>121.07</v>
      </c>
      <c r="M2375" s="835">
        <v>121.07</v>
      </c>
      <c r="N2375" s="832">
        <v>1</v>
      </c>
      <c r="O2375" s="836">
        <v>1</v>
      </c>
      <c r="P2375" s="835">
        <v>121.07</v>
      </c>
      <c r="Q2375" s="837">
        <v>1</v>
      </c>
      <c r="R2375" s="832">
        <v>1</v>
      </c>
      <c r="S2375" s="837">
        <v>1</v>
      </c>
      <c r="T2375" s="836">
        <v>1</v>
      </c>
      <c r="U2375" s="838">
        <v>1</v>
      </c>
    </row>
    <row r="2376" spans="1:21" ht="14.4" customHeight="1" x14ac:dyDescent="0.3">
      <c r="A2376" s="831">
        <v>17</v>
      </c>
      <c r="B2376" s="832" t="s">
        <v>2428</v>
      </c>
      <c r="C2376" s="832" t="s">
        <v>2434</v>
      </c>
      <c r="D2376" s="833" t="s">
        <v>5256</v>
      </c>
      <c r="E2376" s="834" t="s">
        <v>2445</v>
      </c>
      <c r="F2376" s="832" t="s">
        <v>2429</v>
      </c>
      <c r="G2376" s="832" t="s">
        <v>2589</v>
      </c>
      <c r="H2376" s="832" t="s">
        <v>596</v>
      </c>
      <c r="I2376" s="832" t="s">
        <v>3215</v>
      </c>
      <c r="J2376" s="832" t="s">
        <v>3216</v>
      </c>
      <c r="K2376" s="832" t="s">
        <v>1936</v>
      </c>
      <c r="L2376" s="835">
        <v>42.51</v>
      </c>
      <c r="M2376" s="835">
        <v>85.02</v>
      </c>
      <c r="N2376" s="832">
        <v>2</v>
      </c>
      <c r="O2376" s="836">
        <v>2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17</v>
      </c>
      <c r="B2377" s="832" t="s">
        <v>2428</v>
      </c>
      <c r="C2377" s="832" t="s">
        <v>2434</v>
      </c>
      <c r="D2377" s="833" t="s">
        <v>5256</v>
      </c>
      <c r="E2377" s="834" t="s">
        <v>2445</v>
      </c>
      <c r="F2377" s="832" t="s">
        <v>2429</v>
      </c>
      <c r="G2377" s="832" t="s">
        <v>2593</v>
      </c>
      <c r="H2377" s="832" t="s">
        <v>596</v>
      </c>
      <c r="I2377" s="832" t="s">
        <v>3804</v>
      </c>
      <c r="J2377" s="832" t="s">
        <v>2595</v>
      </c>
      <c r="K2377" s="832" t="s">
        <v>3805</v>
      </c>
      <c r="L2377" s="835">
        <v>339.47</v>
      </c>
      <c r="M2377" s="835">
        <v>1357.88</v>
      </c>
      <c r="N2377" s="832">
        <v>4</v>
      </c>
      <c r="O2377" s="836">
        <v>0.5</v>
      </c>
      <c r="P2377" s="835"/>
      <c r="Q2377" s="837">
        <v>0</v>
      </c>
      <c r="R2377" s="832"/>
      <c r="S2377" s="837">
        <v>0</v>
      </c>
      <c r="T2377" s="836"/>
      <c r="U2377" s="838">
        <v>0</v>
      </c>
    </row>
    <row r="2378" spans="1:21" ht="14.4" customHeight="1" x14ac:dyDescent="0.3">
      <c r="A2378" s="831">
        <v>17</v>
      </c>
      <c r="B2378" s="832" t="s">
        <v>2428</v>
      </c>
      <c r="C2378" s="832" t="s">
        <v>2434</v>
      </c>
      <c r="D2378" s="833" t="s">
        <v>5256</v>
      </c>
      <c r="E2378" s="834" t="s">
        <v>2445</v>
      </c>
      <c r="F2378" s="832" t="s">
        <v>2429</v>
      </c>
      <c r="G2378" s="832" t="s">
        <v>2593</v>
      </c>
      <c r="H2378" s="832" t="s">
        <v>596</v>
      </c>
      <c r="I2378" s="832" t="s">
        <v>2597</v>
      </c>
      <c r="J2378" s="832" t="s">
        <v>2595</v>
      </c>
      <c r="K2378" s="832" t="s">
        <v>2598</v>
      </c>
      <c r="L2378" s="835">
        <v>113.16</v>
      </c>
      <c r="M2378" s="835">
        <v>792.11999999999989</v>
      </c>
      <c r="N2378" s="832">
        <v>7</v>
      </c>
      <c r="O2378" s="836">
        <v>3</v>
      </c>
      <c r="P2378" s="835">
        <v>226.32</v>
      </c>
      <c r="Q2378" s="837">
        <v>0.28571428571428575</v>
      </c>
      <c r="R2378" s="832">
        <v>2</v>
      </c>
      <c r="S2378" s="837">
        <v>0.2857142857142857</v>
      </c>
      <c r="T2378" s="836">
        <v>1.5</v>
      </c>
      <c r="U2378" s="838">
        <v>0.5</v>
      </c>
    </row>
    <row r="2379" spans="1:21" ht="14.4" customHeight="1" x14ac:dyDescent="0.3">
      <c r="A2379" s="831">
        <v>17</v>
      </c>
      <c r="B2379" s="832" t="s">
        <v>2428</v>
      </c>
      <c r="C2379" s="832" t="s">
        <v>2434</v>
      </c>
      <c r="D2379" s="833" t="s">
        <v>5256</v>
      </c>
      <c r="E2379" s="834" t="s">
        <v>2445</v>
      </c>
      <c r="F2379" s="832" t="s">
        <v>2429</v>
      </c>
      <c r="G2379" s="832" t="s">
        <v>2593</v>
      </c>
      <c r="H2379" s="832" t="s">
        <v>596</v>
      </c>
      <c r="I2379" s="832" t="s">
        <v>2599</v>
      </c>
      <c r="J2379" s="832" t="s">
        <v>2595</v>
      </c>
      <c r="K2379" s="832" t="s">
        <v>2600</v>
      </c>
      <c r="L2379" s="835">
        <v>339.47</v>
      </c>
      <c r="M2379" s="835">
        <v>14936.68</v>
      </c>
      <c r="N2379" s="832">
        <v>44</v>
      </c>
      <c r="O2379" s="836">
        <v>9.5</v>
      </c>
      <c r="P2379" s="835">
        <v>8486.75</v>
      </c>
      <c r="Q2379" s="837">
        <v>0.56818181818181812</v>
      </c>
      <c r="R2379" s="832">
        <v>25</v>
      </c>
      <c r="S2379" s="837">
        <v>0.56818181818181823</v>
      </c>
      <c r="T2379" s="836">
        <v>7</v>
      </c>
      <c r="U2379" s="838">
        <v>0.73684210526315785</v>
      </c>
    </row>
    <row r="2380" spans="1:21" ht="14.4" customHeight="1" x14ac:dyDescent="0.3">
      <c r="A2380" s="831">
        <v>17</v>
      </c>
      <c r="B2380" s="832" t="s">
        <v>2428</v>
      </c>
      <c r="C2380" s="832" t="s">
        <v>2434</v>
      </c>
      <c r="D2380" s="833" t="s">
        <v>5256</v>
      </c>
      <c r="E2380" s="834" t="s">
        <v>2445</v>
      </c>
      <c r="F2380" s="832" t="s">
        <v>2429</v>
      </c>
      <c r="G2380" s="832" t="s">
        <v>2593</v>
      </c>
      <c r="H2380" s="832" t="s">
        <v>596</v>
      </c>
      <c r="I2380" s="832" t="s">
        <v>2979</v>
      </c>
      <c r="J2380" s="832" t="s">
        <v>2595</v>
      </c>
      <c r="K2380" s="832" t="s">
        <v>2980</v>
      </c>
      <c r="L2380" s="835">
        <v>226.31</v>
      </c>
      <c r="M2380" s="835">
        <v>1131.55</v>
      </c>
      <c r="N2380" s="832">
        <v>5</v>
      </c>
      <c r="O2380" s="836">
        <v>2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17</v>
      </c>
      <c r="B2381" s="832" t="s">
        <v>2428</v>
      </c>
      <c r="C2381" s="832" t="s">
        <v>2434</v>
      </c>
      <c r="D2381" s="833" t="s">
        <v>5256</v>
      </c>
      <c r="E2381" s="834" t="s">
        <v>2445</v>
      </c>
      <c r="F2381" s="832" t="s">
        <v>2429</v>
      </c>
      <c r="G2381" s="832" t="s">
        <v>2593</v>
      </c>
      <c r="H2381" s="832" t="s">
        <v>649</v>
      </c>
      <c r="I2381" s="832" t="s">
        <v>4774</v>
      </c>
      <c r="J2381" s="832" t="s">
        <v>3980</v>
      </c>
      <c r="K2381" s="832" t="s">
        <v>4775</v>
      </c>
      <c r="L2381" s="835">
        <v>860.52</v>
      </c>
      <c r="M2381" s="835">
        <v>1721.04</v>
      </c>
      <c r="N2381" s="832">
        <v>2</v>
      </c>
      <c r="O2381" s="836">
        <v>0.5</v>
      </c>
      <c r="P2381" s="835">
        <v>1721.04</v>
      </c>
      <c r="Q2381" s="837">
        <v>1</v>
      </c>
      <c r="R2381" s="832">
        <v>2</v>
      </c>
      <c r="S2381" s="837">
        <v>1</v>
      </c>
      <c r="T2381" s="836">
        <v>0.5</v>
      </c>
      <c r="U2381" s="838">
        <v>1</v>
      </c>
    </row>
    <row r="2382" spans="1:21" ht="14.4" customHeight="1" x14ac:dyDescent="0.3">
      <c r="A2382" s="831">
        <v>17</v>
      </c>
      <c r="B2382" s="832" t="s">
        <v>2428</v>
      </c>
      <c r="C2382" s="832" t="s">
        <v>2434</v>
      </c>
      <c r="D2382" s="833" t="s">
        <v>5256</v>
      </c>
      <c r="E2382" s="834" t="s">
        <v>2445</v>
      </c>
      <c r="F2382" s="832" t="s">
        <v>2429</v>
      </c>
      <c r="G2382" s="832" t="s">
        <v>2593</v>
      </c>
      <c r="H2382" s="832" t="s">
        <v>596</v>
      </c>
      <c r="I2382" s="832" t="s">
        <v>4172</v>
      </c>
      <c r="J2382" s="832" t="s">
        <v>4173</v>
      </c>
      <c r="K2382" s="832" t="s">
        <v>2600</v>
      </c>
      <c r="L2382" s="835">
        <v>339.47</v>
      </c>
      <c r="M2382" s="835">
        <v>1357.88</v>
      </c>
      <c r="N2382" s="832">
        <v>4</v>
      </c>
      <c r="O2382" s="836">
        <v>1.5</v>
      </c>
      <c r="P2382" s="835"/>
      <c r="Q2382" s="837">
        <v>0</v>
      </c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17</v>
      </c>
      <c r="B2383" s="832" t="s">
        <v>2428</v>
      </c>
      <c r="C2383" s="832" t="s">
        <v>2434</v>
      </c>
      <c r="D2383" s="833" t="s">
        <v>5256</v>
      </c>
      <c r="E2383" s="834" t="s">
        <v>2445</v>
      </c>
      <c r="F2383" s="832" t="s">
        <v>2429</v>
      </c>
      <c r="G2383" s="832" t="s">
        <v>3806</v>
      </c>
      <c r="H2383" s="832" t="s">
        <v>596</v>
      </c>
      <c r="I2383" s="832" t="s">
        <v>3807</v>
      </c>
      <c r="J2383" s="832" t="s">
        <v>3808</v>
      </c>
      <c r="K2383" s="832" t="s">
        <v>3809</v>
      </c>
      <c r="L2383" s="835">
        <v>0</v>
      </c>
      <c r="M2383" s="835">
        <v>0</v>
      </c>
      <c r="N2383" s="832">
        <v>1</v>
      </c>
      <c r="O2383" s="836">
        <v>1</v>
      </c>
      <c r="P2383" s="835"/>
      <c r="Q2383" s="837"/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17</v>
      </c>
      <c r="B2384" s="832" t="s">
        <v>2428</v>
      </c>
      <c r="C2384" s="832" t="s">
        <v>2434</v>
      </c>
      <c r="D2384" s="833" t="s">
        <v>5256</v>
      </c>
      <c r="E2384" s="834" t="s">
        <v>2445</v>
      </c>
      <c r="F2384" s="832" t="s">
        <v>2429</v>
      </c>
      <c r="G2384" s="832" t="s">
        <v>4176</v>
      </c>
      <c r="H2384" s="832" t="s">
        <v>596</v>
      </c>
      <c r="I2384" s="832" t="s">
        <v>4177</v>
      </c>
      <c r="J2384" s="832" t="s">
        <v>4178</v>
      </c>
      <c r="K2384" s="832" t="s">
        <v>4179</v>
      </c>
      <c r="L2384" s="835">
        <v>0</v>
      </c>
      <c r="M2384" s="835">
        <v>0</v>
      </c>
      <c r="N2384" s="832">
        <v>3</v>
      </c>
      <c r="O2384" s="836">
        <v>0.5</v>
      </c>
      <c r="P2384" s="835"/>
      <c r="Q2384" s="837"/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17</v>
      </c>
      <c r="B2385" s="832" t="s">
        <v>2428</v>
      </c>
      <c r="C2385" s="832" t="s">
        <v>2434</v>
      </c>
      <c r="D2385" s="833" t="s">
        <v>5256</v>
      </c>
      <c r="E2385" s="834" t="s">
        <v>2445</v>
      </c>
      <c r="F2385" s="832" t="s">
        <v>2429</v>
      </c>
      <c r="G2385" s="832" t="s">
        <v>2604</v>
      </c>
      <c r="H2385" s="832" t="s">
        <v>596</v>
      </c>
      <c r="I2385" s="832" t="s">
        <v>2605</v>
      </c>
      <c r="J2385" s="832" t="s">
        <v>826</v>
      </c>
      <c r="K2385" s="832" t="s">
        <v>2606</v>
      </c>
      <c r="L2385" s="835">
        <v>75.05</v>
      </c>
      <c r="M2385" s="835">
        <v>975.64999999999986</v>
      </c>
      <c r="N2385" s="832">
        <v>13</v>
      </c>
      <c r="O2385" s="836">
        <v>8</v>
      </c>
      <c r="P2385" s="835">
        <v>300.2</v>
      </c>
      <c r="Q2385" s="837">
        <v>0.30769230769230771</v>
      </c>
      <c r="R2385" s="832">
        <v>4</v>
      </c>
      <c r="S2385" s="837">
        <v>0.30769230769230771</v>
      </c>
      <c r="T2385" s="836">
        <v>3</v>
      </c>
      <c r="U2385" s="838">
        <v>0.375</v>
      </c>
    </row>
    <row r="2386" spans="1:21" ht="14.4" customHeight="1" x14ac:dyDescent="0.3">
      <c r="A2386" s="831">
        <v>17</v>
      </c>
      <c r="B2386" s="832" t="s">
        <v>2428</v>
      </c>
      <c r="C2386" s="832" t="s">
        <v>2434</v>
      </c>
      <c r="D2386" s="833" t="s">
        <v>5256</v>
      </c>
      <c r="E2386" s="834" t="s">
        <v>2445</v>
      </c>
      <c r="F2386" s="832" t="s">
        <v>2429</v>
      </c>
      <c r="G2386" s="832" t="s">
        <v>3345</v>
      </c>
      <c r="H2386" s="832" t="s">
        <v>596</v>
      </c>
      <c r="I2386" s="832" t="s">
        <v>3346</v>
      </c>
      <c r="J2386" s="832" t="s">
        <v>1038</v>
      </c>
      <c r="K2386" s="832" t="s">
        <v>3347</v>
      </c>
      <c r="L2386" s="835">
        <v>94.7</v>
      </c>
      <c r="M2386" s="835">
        <v>11458.699999999995</v>
      </c>
      <c r="N2386" s="832">
        <v>121</v>
      </c>
      <c r="O2386" s="836">
        <v>89.5</v>
      </c>
      <c r="P2386" s="835">
        <v>9091.1999999999953</v>
      </c>
      <c r="Q2386" s="837">
        <v>0.79338842975206603</v>
      </c>
      <c r="R2386" s="832">
        <v>96</v>
      </c>
      <c r="S2386" s="837">
        <v>0.79338842975206614</v>
      </c>
      <c r="T2386" s="836">
        <v>69</v>
      </c>
      <c r="U2386" s="838">
        <v>0.77094972067039103</v>
      </c>
    </row>
    <row r="2387" spans="1:21" ht="14.4" customHeight="1" x14ac:dyDescent="0.3">
      <c r="A2387" s="831">
        <v>17</v>
      </c>
      <c r="B2387" s="832" t="s">
        <v>2428</v>
      </c>
      <c r="C2387" s="832" t="s">
        <v>2434</v>
      </c>
      <c r="D2387" s="833" t="s">
        <v>5256</v>
      </c>
      <c r="E2387" s="834" t="s">
        <v>2445</v>
      </c>
      <c r="F2387" s="832" t="s">
        <v>2429</v>
      </c>
      <c r="G2387" s="832" t="s">
        <v>3345</v>
      </c>
      <c r="H2387" s="832" t="s">
        <v>596</v>
      </c>
      <c r="I2387" s="832" t="s">
        <v>4776</v>
      </c>
      <c r="J2387" s="832" t="s">
        <v>4777</v>
      </c>
      <c r="K2387" s="832" t="s">
        <v>4778</v>
      </c>
      <c r="L2387" s="835">
        <v>0</v>
      </c>
      <c r="M2387" s="835">
        <v>0</v>
      </c>
      <c r="N2387" s="832">
        <v>12</v>
      </c>
      <c r="O2387" s="836">
        <v>1</v>
      </c>
      <c r="P2387" s="835"/>
      <c r="Q2387" s="837"/>
      <c r="R2387" s="832"/>
      <c r="S2387" s="837">
        <v>0</v>
      </c>
      <c r="T2387" s="836"/>
      <c r="U2387" s="838">
        <v>0</v>
      </c>
    </row>
    <row r="2388" spans="1:21" ht="14.4" customHeight="1" x14ac:dyDescent="0.3">
      <c r="A2388" s="831">
        <v>17</v>
      </c>
      <c r="B2388" s="832" t="s">
        <v>2428</v>
      </c>
      <c r="C2388" s="832" t="s">
        <v>2434</v>
      </c>
      <c r="D2388" s="833" t="s">
        <v>5256</v>
      </c>
      <c r="E2388" s="834" t="s">
        <v>2445</v>
      </c>
      <c r="F2388" s="832" t="s">
        <v>2429</v>
      </c>
      <c r="G2388" s="832" t="s">
        <v>2609</v>
      </c>
      <c r="H2388" s="832" t="s">
        <v>596</v>
      </c>
      <c r="I2388" s="832" t="s">
        <v>2610</v>
      </c>
      <c r="J2388" s="832" t="s">
        <v>2611</v>
      </c>
      <c r="K2388" s="832" t="s">
        <v>2612</v>
      </c>
      <c r="L2388" s="835">
        <v>45.89</v>
      </c>
      <c r="M2388" s="835">
        <v>367.12</v>
      </c>
      <c r="N2388" s="832">
        <v>8</v>
      </c>
      <c r="O2388" s="836">
        <v>3.5</v>
      </c>
      <c r="P2388" s="835">
        <v>229.45</v>
      </c>
      <c r="Q2388" s="837">
        <v>0.625</v>
      </c>
      <c r="R2388" s="832">
        <v>5</v>
      </c>
      <c r="S2388" s="837">
        <v>0.625</v>
      </c>
      <c r="T2388" s="836">
        <v>1.5</v>
      </c>
      <c r="U2388" s="838">
        <v>0.42857142857142855</v>
      </c>
    </row>
    <row r="2389" spans="1:21" ht="14.4" customHeight="1" x14ac:dyDescent="0.3">
      <c r="A2389" s="831">
        <v>17</v>
      </c>
      <c r="B2389" s="832" t="s">
        <v>2428</v>
      </c>
      <c r="C2389" s="832" t="s">
        <v>2434</v>
      </c>
      <c r="D2389" s="833" t="s">
        <v>5256</v>
      </c>
      <c r="E2389" s="834" t="s">
        <v>2445</v>
      </c>
      <c r="F2389" s="832" t="s">
        <v>2429</v>
      </c>
      <c r="G2389" s="832" t="s">
        <v>2618</v>
      </c>
      <c r="H2389" s="832" t="s">
        <v>596</v>
      </c>
      <c r="I2389" s="832" t="s">
        <v>2619</v>
      </c>
      <c r="J2389" s="832" t="s">
        <v>1098</v>
      </c>
      <c r="K2389" s="832" t="s">
        <v>2620</v>
      </c>
      <c r="L2389" s="835">
        <v>48.09</v>
      </c>
      <c r="M2389" s="835">
        <v>48.09</v>
      </c>
      <c r="N2389" s="832">
        <v>1</v>
      </c>
      <c r="O2389" s="836">
        <v>1</v>
      </c>
      <c r="P2389" s="835">
        <v>48.09</v>
      </c>
      <c r="Q2389" s="837">
        <v>1</v>
      </c>
      <c r="R2389" s="832">
        <v>1</v>
      </c>
      <c r="S2389" s="837">
        <v>1</v>
      </c>
      <c r="T2389" s="836">
        <v>1</v>
      </c>
      <c r="U2389" s="838">
        <v>1</v>
      </c>
    </row>
    <row r="2390" spans="1:21" ht="14.4" customHeight="1" x14ac:dyDescent="0.3">
      <c r="A2390" s="831">
        <v>17</v>
      </c>
      <c r="B2390" s="832" t="s">
        <v>2428</v>
      </c>
      <c r="C2390" s="832" t="s">
        <v>2434</v>
      </c>
      <c r="D2390" s="833" t="s">
        <v>5256</v>
      </c>
      <c r="E2390" s="834" t="s">
        <v>2445</v>
      </c>
      <c r="F2390" s="832" t="s">
        <v>2429</v>
      </c>
      <c r="G2390" s="832" t="s">
        <v>2623</v>
      </c>
      <c r="H2390" s="832" t="s">
        <v>596</v>
      </c>
      <c r="I2390" s="832" t="s">
        <v>2627</v>
      </c>
      <c r="J2390" s="832" t="s">
        <v>2628</v>
      </c>
      <c r="K2390" s="832" t="s">
        <v>2629</v>
      </c>
      <c r="L2390" s="835">
        <v>74.64</v>
      </c>
      <c r="M2390" s="835">
        <v>74.64</v>
      </c>
      <c r="N2390" s="832">
        <v>1</v>
      </c>
      <c r="O2390" s="836">
        <v>1</v>
      </c>
      <c r="P2390" s="835">
        <v>74.64</v>
      </c>
      <c r="Q2390" s="837">
        <v>1</v>
      </c>
      <c r="R2390" s="832">
        <v>1</v>
      </c>
      <c r="S2390" s="837">
        <v>1</v>
      </c>
      <c r="T2390" s="836">
        <v>1</v>
      </c>
      <c r="U2390" s="838">
        <v>1</v>
      </c>
    </row>
    <row r="2391" spans="1:21" ht="14.4" customHeight="1" x14ac:dyDescent="0.3">
      <c r="A2391" s="831">
        <v>17</v>
      </c>
      <c r="B2391" s="832" t="s">
        <v>2428</v>
      </c>
      <c r="C2391" s="832" t="s">
        <v>2434</v>
      </c>
      <c r="D2391" s="833" t="s">
        <v>5256</v>
      </c>
      <c r="E2391" s="834" t="s">
        <v>2445</v>
      </c>
      <c r="F2391" s="832" t="s">
        <v>2429</v>
      </c>
      <c r="G2391" s="832" t="s">
        <v>2623</v>
      </c>
      <c r="H2391" s="832" t="s">
        <v>649</v>
      </c>
      <c r="I2391" s="832" t="s">
        <v>2993</v>
      </c>
      <c r="J2391" s="832" t="s">
        <v>2994</v>
      </c>
      <c r="K2391" s="832" t="s">
        <v>2992</v>
      </c>
      <c r="L2391" s="835">
        <v>205.8</v>
      </c>
      <c r="M2391" s="835">
        <v>1646.4</v>
      </c>
      <c r="N2391" s="832">
        <v>8</v>
      </c>
      <c r="O2391" s="836">
        <v>1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" customHeight="1" x14ac:dyDescent="0.3">
      <c r="A2392" s="831">
        <v>17</v>
      </c>
      <c r="B2392" s="832" t="s">
        <v>2428</v>
      </c>
      <c r="C2392" s="832" t="s">
        <v>2434</v>
      </c>
      <c r="D2392" s="833" t="s">
        <v>5256</v>
      </c>
      <c r="E2392" s="834" t="s">
        <v>2445</v>
      </c>
      <c r="F2392" s="832" t="s">
        <v>2429</v>
      </c>
      <c r="G2392" s="832" t="s">
        <v>4063</v>
      </c>
      <c r="H2392" s="832" t="s">
        <v>596</v>
      </c>
      <c r="I2392" s="832" t="s">
        <v>4644</v>
      </c>
      <c r="J2392" s="832" t="s">
        <v>4645</v>
      </c>
      <c r="K2392" s="832" t="s">
        <v>4139</v>
      </c>
      <c r="L2392" s="835">
        <v>31.33</v>
      </c>
      <c r="M2392" s="835">
        <v>93.99</v>
      </c>
      <c r="N2392" s="832">
        <v>3</v>
      </c>
      <c r="O2392" s="836">
        <v>1</v>
      </c>
      <c r="P2392" s="835">
        <v>93.99</v>
      </c>
      <c r="Q2392" s="837">
        <v>1</v>
      </c>
      <c r="R2392" s="832">
        <v>3</v>
      </c>
      <c r="S2392" s="837">
        <v>1</v>
      </c>
      <c r="T2392" s="836">
        <v>1</v>
      </c>
      <c r="U2392" s="838">
        <v>1</v>
      </c>
    </row>
    <row r="2393" spans="1:21" ht="14.4" customHeight="1" x14ac:dyDescent="0.3">
      <c r="A2393" s="831">
        <v>17</v>
      </c>
      <c r="B2393" s="832" t="s">
        <v>2428</v>
      </c>
      <c r="C2393" s="832" t="s">
        <v>2434</v>
      </c>
      <c r="D2393" s="833" t="s">
        <v>5256</v>
      </c>
      <c r="E2393" s="834" t="s">
        <v>2445</v>
      </c>
      <c r="F2393" s="832" t="s">
        <v>2429</v>
      </c>
      <c r="G2393" s="832" t="s">
        <v>2632</v>
      </c>
      <c r="H2393" s="832" t="s">
        <v>596</v>
      </c>
      <c r="I2393" s="832" t="s">
        <v>2633</v>
      </c>
      <c r="J2393" s="832" t="s">
        <v>1563</v>
      </c>
      <c r="K2393" s="832" t="s">
        <v>2634</v>
      </c>
      <c r="L2393" s="835">
        <v>24.37</v>
      </c>
      <c r="M2393" s="835">
        <v>219.33</v>
      </c>
      <c r="N2393" s="832">
        <v>9</v>
      </c>
      <c r="O2393" s="836">
        <v>4</v>
      </c>
      <c r="P2393" s="835">
        <v>97.48</v>
      </c>
      <c r="Q2393" s="837">
        <v>0.44444444444444442</v>
      </c>
      <c r="R2393" s="832">
        <v>4</v>
      </c>
      <c r="S2393" s="837">
        <v>0.44444444444444442</v>
      </c>
      <c r="T2393" s="836">
        <v>2</v>
      </c>
      <c r="U2393" s="838">
        <v>0.5</v>
      </c>
    </row>
    <row r="2394" spans="1:21" ht="14.4" customHeight="1" x14ac:dyDescent="0.3">
      <c r="A2394" s="831">
        <v>17</v>
      </c>
      <c r="B2394" s="832" t="s">
        <v>2428</v>
      </c>
      <c r="C2394" s="832" t="s">
        <v>2434</v>
      </c>
      <c r="D2394" s="833" t="s">
        <v>5256</v>
      </c>
      <c r="E2394" s="834" t="s">
        <v>2445</v>
      </c>
      <c r="F2394" s="832" t="s">
        <v>2429</v>
      </c>
      <c r="G2394" s="832" t="s">
        <v>2632</v>
      </c>
      <c r="H2394" s="832" t="s">
        <v>596</v>
      </c>
      <c r="I2394" s="832" t="s">
        <v>2999</v>
      </c>
      <c r="J2394" s="832" t="s">
        <v>1563</v>
      </c>
      <c r="K2394" s="832" t="s">
        <v>1903</v>
      </c>
      <c r="L2394" s="835">
        <v>38.590000000000003</v>
      </c>
      <c r="M2394" s="835">
        <v>424.49</v>
      </c>
      <c r="N2394" s="832">
        <v>11</v>
      </c>
      <c r="O2394" s="836">
        <v>2.5</v>
      </c>
      <c r="P2394" s="835">
        <v>192.95000000000002</v>
      </c>
      <c r="Q2394" s="837">
        <v>0.45454545454545459</v>
      </c>
      <c r="R2394" s="832">
        <v>5</v>
      </c>
      <c r="S2394" s="837">
        <v>0.45454545454545453</v>
      </c>
      <c r="T2394" s="836">
        <v>1.5</v>
      </c>
      <c r="U2394" s="838">
        <v>0.6</v>
      </c>
    </row>
    <row r="2395" spans="1:21" ht="14.4" customHeight="1" x14ac:dyDescent="0.3">
      <c r="A2395" s="831">
        <v>17</v>
      </c>
      <c r="B2395" s="832" t="s">
        <v>2428</v>
      </c>
      <c r="C2395" s="832" t="s">
        <v>2434</v>
      </c>
      <c r="D2395" s="833" t="s">
        <v>5256</v>
      </c>
      <c r="E2395" s="834" t="s">
        <v>2445</v>
      </c>
      <c r="F2395" s="832" t="s">
        <v>2429</v>
      </c>
      <c r="G2395" s="832" t="s">
        <v>2635</v>
      </c>
      <c r="H2395" s="832" t="s">
        <v>596</v>
      </c>
      <c r="I2395" s="832" t="s">
        <v>2636</v>
      </c>
      <c r="J2395" s="832" t="s">
        <v>2637</v>
      </c>
      <c r="K2395" s="832" t="s">
        <v>2638</v>
      </c>
      <c r="L2395" s="835">
        <v>300.33</v>
      </c>
      <c r="M2395" s="835">
        <v>900.99</v>
      </c>
      <c r="N2395" s="832">
        <v>3</v>
      </c>
      <c r="O2395" s="836">
        <v>2</v>
      </c>
      <c r="P2395" s="835">
        <v>600.66</v>
      </c>
      <c r="Q2395" s="837">
        <v>0.66666666666666663</v>
      </c>
      <c r="R2395" s="832">
        <v>2</v>
      </c>
      <c r="S2395" s="837">
        <v>0.66666666666666663</v>
      </c>
      <c r="T2395" s="836">
        <v>1</v>
      </c>
      <c r="U2395" s="838">
        <v>0.5</v>
      </c>
    </row>
    <row r="2396" spans="1:21" ht="14.4" customHeight="1" x14ac:dyDescent="0.3">
      <c r="A2396" s="831">
        <v>17</v>
      </c>
      <c r="B2396" s="832" t="s">
        <v>2428</v>
      </c>
      <c r="C2396" s="832" t="s">
        <v>2434</v>
      </c>
      <c r="D2396" s="833" t="s">
        <v>5256</v>
      </c>
      <c r="E2396" s="834" t="s">
        <v>2445</v>
      </c>
      <c r="F2396" s="832" t="s">
        <v>2429</v>
      </c>
      <c r="G2396" s="832" t="s">
        <v>2635</v>
      </c>
      <c r="H2396" s="832" t="s">
        <v>596</v>
      </c>
      <c r="I2396" s="832" t="s">
        <v>4779</v>
      </c>
      <c r="J2396" s="832" t="s">
        <v>4780</v>
      </c>
      <c r="K2396" s="832" t="s">
        <v>2638</v>
      </c>
      <c r="L2396" s="835">
        <v>300.33</v>
      </c>
      <c r="M2396" s="835">
        <v>600.66</v>
      </c>
      <c r="N2396" s="832">
        <v>2</v>
      </c>
      <c r="O2396" s="836">
        <v>0.5</v>
      </c>
      <c r="P2396" s="835">
        <v>600.66</v>
      </c>
      <c r="Q2396" s="837">
        <v>1</v>
      </c>
      <c r="R2396" s="832">
        <v>2</v>
      </c>
      <c r="S2396" s="837">
        <v>1</v>
      </c>
      <c r="T2396" s="836">
        <v>0.5</v>
      </c>
      <c r="U2396" s="838">
        <v>1</v>
      </c>
    </row>
    <row r="2397" spans="1:21" ht="14.4" customHeight="1" x14ac:dyDescent="0.3">
      <c r="A2397" s="831">
        <v>17</v>
      </c>
      <c r="B2397" s="832" t="s">
        <v>2428</v>
      </c>
      <c r="C2397" s="832" t="s">
        <v>2434</v>
      </c>
      <c r="D2397" s="833" t="s">
        <v>5256</v>
      </c>
      <c r="E2397" s="834" t="s">
        <v>2445</v>
      </c>
      <c r="F2397" s="832" t="s">
        <v>2429</v>
      </c>
      <c r="G2397" s="832" t="s">
        <v>2635</v>
      </c>
      <c r="H2397" s="832" t="s">
        <v>596</v>
      </c>
      <c r="I2397" s="832" t="s">
        <v>3221</v>
      </c>
      <c r="J2397" s="832" t="s">
        <v>2637</v>
      </c>
      <c r="K2397" s="832" t="s">
        <v>3222</v>
      </c>
      <c r="L2397" s="835">
        <v>100.11</v>
      </c>
      <c r="M2397" s="835">
        <v>300.33</v>
      </c>
      <c r="N2397" s="832">
        <v>3</v>
      </c>
      <c r="O2397" s="836">
        <v>0.5</v>
      </c>
      <c r="P2397" s="835">
        <v>300.33</v>
      </c>
      <c r="Q2397" s="837">
        <v>1</v>
      </c>
      <c r="R2397" s="832">
        <v>3</v>
      </c>
      <c r="S2397" s="837">
        <v>1</v>
      </c>
      <c r="T2397" s="836">
        <v>0.5</v>
      </c>
      <c r="U2397" s="838">
        <v>1</v>
      </c>
    </row>
    <row r="2398" spans="1:21" ht="14.4" customHeight="1" x14ac:dyDescent="0.3">
      <c r="A2398" s="831">
        <v>17</v>
      </c>
      <c r="B2398" s="832" t="s">
        <v>2428</v>
      </c>
      <c r="C2398" s="832" t="s">
        <v>2434</v>
      </c>
      <c r="D2398" s="833" t="s">
        <v>5256</v>
      </c>
      <c r="E2398" s="834" t="s">
        <v>2445</v>
      </c>
      <c r="F2398" s="832" t="s">
        <v>2429</v>
      </c>
      <c r="G2398" s="832" t="s">
        <v>4781</v>
      </c>
      <c r="H2398" s="832" t="s">
        <v>596</v>
      </c>
      <c r="I2398" s="832" t="s">
        <v>4782</v>
      </c>
      <c r="J2398" s="832" t="s">
        <v>4783</v>
      </c>
      <c r="K2398" s="832" t="s">
        <v>4784</v>
      </c>
      <c r="L2398" s="835">
        <v>0</v>
      </c>
      <c r="M2398" s="835">
        <v>0</v>
      </c>
      <c r="N2398" s="832">
        <v>1</v>
      </c>
      <c r="O2398" s="836">
        <v>0.5</v>
      </c>
      <c r="P2398" s="835"/>
      <c r="Q2398" s="837"/>
      <c r="R2398" s="832"/>
      <c r="S2398" s="837">
        <v>0</v>
      </c>
      <c r="T2398" s="836"/>
      <c r="U2398" s="838">
        <v>0</v>
      </c>
    </row>
    <row r="2399" spans="1:21" ht="14.4" customHeight="1" x14ac:dyDescent="0.3">
      <c r="A2399" s="831">
        <v>17</v>
      </c>
      <c r="B2399" s="832" t="s">
        <v>2428</v>
      </c>
      <c r="C2399" s="832" t="s">
        <v>2434</v>
      </c>
      <c r="D2399" s="833" t="s">
        <v>5256</v>
      </c>
      <c r="E2399" s="834" t="s">
        <v>2445</v>
      </c>
      <c r="F2399" s="832" t="s">
        <v>2429</v>
      </c>
      <c r="G2399" s="832" t="s">
        <v>3223</v>
      </c>
      <c r="H2399" s="832" t="s">
        <v>596</v>
      </c>
      <c r="I2399" s="832" t="s">
        <v>3224</v>
      </c>
      <c r="J2399" s="832" t="s">
        <v>1641</v>
      </c>
      <c r="K2399" s="832" t="s">
        <v>3225</v>
      </c>
      <c r="L2399" s="835">
        <v>61.97</v>
      </c>
      <c r="M2399" s="835">
        <v>61.97</v>
      </c>
      <c r="N2399" s="832">
        <v>1</v>
      </c>
      <c r="O2399" s="836">
        <v>0.5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17</v>
      </c>
      <c r="B2400" s="832" t="s">
        <v>2428</v>
      </c>
      <c r="C2400" s="832" t="s">
        <v>2434</v>
      </c>
      <c r="D2400" s="833" t="s">
        <v>5256</v>
      </c>
      <c r="E2400" s="834" t="s">
        <v>2445</v>
      </c>
      <c r="F2400" s="832" t="s">
        <v>2429</v>
      </c>
      <c r="G2400" s="832" t="s">
        <v>2645</v>
      </c>
      <c r="H2400" s="832" t="s">
        <v>649</v>
      </c>
      <c r="I2400" s="832" t="s">
        <v>2219</v>
      </c>
      <c r="J2400" s="832" t="s">
        <v>2220</v>
      </c>
      <c r="K2400" s="832" t="s">
        <v>2221</v>
      </c>
      <c r="L2400" s="835">
        <v>88.92</v>
      </c>
      <c r="M2400" s="835">
        <v>266.76</v>
      </c>
      <c r="N2400" s="832">
        <v>3</v>
      </c>
      <c r="O2400" s="836">
        <v>0.5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17</v>
      </c>
      <c r="B2401" s="832" t="s">
        <v>2428</v>
      </c>
      <c r="C2401" s="832" t="s">
        <v>2434</v>
      </c>
      <c r="D2401" s="833" t="s">
        <v>5256</v>
      </c>
      <c r="E2401" s="834" t="s">
        <v>2445</v>
      </c>
      <c r="F2401" s="832" t="s">
        <v>2429</v>
      </c>
      <c r="G2401" s="832" t="s">
        <v>4392</v>
      </c>
      <c r="H2401" s="832" t="s">
        <v>596</v>
      </c>
      <c r="I2401" s="832" t="s">
        <v>4393</v>
      </c>
      <c r="J2401" s="832" t="s">
        <v>4394</v>
      </c>
      <c r="K2401" s="832" t="s">
        <v>4395</v>
      </c>
      <c r="L2401" s="835">
        <v>17.239999999999998</v>
      </c>
      <c r="M2401" s="835">
        <v>51.72</v>
      </c>
      <c r="N2401" s="832">
        <v>3</v>
      </c>
      <c r="O2401" s="836">
        <v>1</v>
      </c>
      <c r="P2401" s="835">
        <v>51.72</v>
      </c>
      <c r="Q2401" s="837">
        <v>1</v>
      </c>
      <c r="R2401" s="832">
        <v>3</v>
      </c>
      <c r="S2401" s="837">
        <v>1</v>
      </c>
      <c r="T2401" s="836">
        <v>1</v>
      </c>
      <c r="U2401" s="838">
        <v>1</v>
      </c>
    </row>
    <row r="2402" spans="1:21" ht="14.4" customHeight="1" x14ac:dyDescent="0.3">
      <c r="A2402" s="831">
        <v>17</v>
      </c>
      <c r="B2402" s="832" t="s">
        <v>2428</v>
      </c>
      <c r="C2402" s="832" t="s">
        <v>2434</v>
      </c>
      <c r="D2402" s="833" t="s">
        <v>5256</v>
      </c>
      <c r="E2402" s="834" t="s">
        <v>2445</v>
      </c>
      <c r="F2402" s="832" t="s">
        <v>2429</v>
      </c>
      <c r="G2402" s="832" t="s">
        <v>2653</v>
      </c>
      <c r="H2402" s="832" t="s">
        <v>596</v>
      </c>
      <c r="I2402" s="832" t="s">
        <v>2656</v>
      </c>
      <c r="J2402" s="832" t="s">
        <v>1180</v>
      </c>
      <c r="K2402" s="832" t="s">
        <v>2657</v>
      </c>
      <c r="L2402" s="835">
        <v>52.75</v>
      </c>
      <c r="M2402" s="835">
        <v>52.75</v>
      </c>
      <c r="N2402" s="832">
        <v>1</v>
      </c>
      <c r="O2402" s="836">
        <v>0.5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17</v>
      </c>
      <c r="B2403" s="832" t="s">
        <v>2428</v>
      </c>
      <c r="C2403" s="832" t="s">
        <v>2434</v>
      </c>
      <c r="D2403" s="833" t="s">
        <v>5256</v>
      </c>
      <c r="E2403" s="834" t="s">
        <v>2445</v>
      </c>
      <c r="F2403" s="832" t="s">
        <v>2429</v>
      </c>
      <c r="G2403" s="832" t="s">
        <v>2653</v>
      </c>
      <c r="H2403" s="832" t="s">
        <v>596</v>
      </c>
      <c r="I2403" s="832" t="s">
        <v>3351</v>
      </c>
      <c r="J2403" s="832" t="s">
        <v>1465</v>
      </c>
      <c r="K2403" s="832" t="s">
        <v>3352</v>
      </c>
      <c r="L2403" s="835">
        <v>0</v>
      </c>
      <c r="M2403" s="835">
        <v>0</v>
      </c>
      <c r="N2403" s="832">
        <v>1</v>
      </c>
      <c r="O2403" s="836">
        <v>0.5</v>
      </c>
      <c r="P2403" s="835">
        <v>0</v>
      </c>
      <c r="Q2403" s="837"/>
      <c r="R2403" s="832">
        <v>1</v>
      </c>
      <c r="S2403" s="837">
        <v>1</v>
      </c>
      <c r="T2403" s="836">
        <v>0.5</v>
      </c>
      <c r="U2403" s="838">
        <v>1</v>
      </c>
    </row>
    <row r="2404" spans="1:21" ht="14.4" customHeight="1" x14ac:dyDescent="0.3">
      <c r="A2404" s="831">
        <v>17</v>
      </c>
      <c r="B2404" s="832" t="s">
        <v>2428</v>
      </c>
      <c r="C2404" s="832" t="s">
        <v>2434</v>
      </c>
      <c r="D2404" s="833" t="s">
        <v>5256</v>
      </c>
      <c r="E2404" s="834" t="s">
        <v>2445</v>
      </c>
      <c r="F2404" s="832" t="s">
        <v>2429</v>
      </c>
      <c r="G2404" s="832" t="s">
        <v>2653</v>
      </c>
      <c r="H2404" s="832" t="s">
        <v>596</v>
      </c>
      <c r="I2404" s="832" t="s">
        <v>2661</v>
      </c>
      <c r="J2404" s="832" t="s">
        <v>660</v>
      </c>
      <c r="K2404" s="832" t="s">
        <v>1121</v>
      </c>
      <c r="L2404" s="835">
        <v>58.62</v>
      </c>
      <c r="M2404" s="835">
        <v>293.09999999999997</v>
      </c>
      <c r="N2404" s="832">
        <v>5</v>
      </c>
      <c r="O2404" s="836">
        <v>3.5</v>
      </c>
      <c r="P2404" s="835">
        <v>234.48</v>
      </c>
      <c r="Q2404" s="837">
        <v>0.8</v>
      </c>
      <c r="R2404" s="832">
        <v>4</v>
      </c>
      <c r="S2404" s="837">
        <v>0.8</v>
      </c>
      <c r="T2404" s="836">
        <v>2.5</v>
      </c>
      <c r="U2404" s="838">
        <v>0.7142857142857143</v>
      </c>
    </row>
    <row r="2405" spans="1:21" ht="14.4" customHeight="1" x14ac:dyDescent="0.3">
      <c r="A2405" s="831">
        <v>17</v>
      </c>
      <c r="B2405" s="832" t="s">
        <v>2428</v>
      </c>
      <c r="C2405" s="832" t="s">
        <v>2434</v>
      </c>
      <c r="D2405" s="833" t="s">
        <v>5256</v>
      </c>
      <c r="E2405" s="834" t="s">
        <v>2445</v>
      </c>
      <c r="F2405" s="832" t="s">
        <v>2429</v>
      </c>
      <c r="G2405" s="832" t="s">
        <v>2666</v>
      </c>
      <c r="H2405" s="832" t="s">
        <v>596</v>
      </c>
      <c r="I2405" s="832" t="s">
        <v>2667</v>
      </c>
      <c r="J2405" s="832" t="s">
        <v>2668</v>
      </c>
      <c r="K2405" s="832" t="s">
        <v>2669</v>
      </c>
      <c r="L2405" s="835">
        <v>366.31</v>
      </c>
      <c r="M2405" s="835">
        <v>1831.55</v>
      </c>
      <c r="N2405" s="832">
        <v>5</v>
      </c>
      <c r="O2405" s="836">
        <v>1</v>
      </c>
      <c r="P2405" s="835">
        <v>1831.55</v>
      </c>
      <c r="Q2405" s="837">
        <v>1</v>
      </c>
      <c r="R2405" s="832">
        <v>5</v>
      </c>
      <c r="S2405" s="837">
        <v>1</v>
      </c>
      <c r="T2405" s="836">
        <v>1</v>
      </c>
      <c r="U2405" s="838">
        <v>1</v>
      </c>
    </row>
    <row r="2406" spans="1:21" ht="14.4" customHeight="1" x14ac:dyDescent="0.3">
      <c r="A2406" s="831">
        <v>17</v>
      </c>
      <c r="B2406" s="832" t="s">
        <v>2428</v>
      </c>
      <c r="C2406" s="832" t="s">
        <v>2434</v>
      </c>
      <c r="D2406" s="833" t="s">
        <v>5256</v>
      </c>
      <c r="E2406" s="834" t="s">
        <v>2445</v>
      </c>
      <c r="F2406" s="832" t="s">
        <v>2429</v>
      </c>
      <c r="G2406" s="832" t="s">
        <v>2666</v>
      </c>
      <c r="H2406" s="832" t="s">
        <v>649</v>
      </c>
      <c r="I2406" s="832" t="s">
        <v>2365</v>
      </c>
      <c r="J2406" s="832" t="s">
        <v>2366</v>
      </c>
      <c r="K2406" s="832" t="s">
        <v>2367</v>
      </c>
      <c r="L2406" s="835">
        <v>219.78</v>
      </c>
      <c r="M2406" s="835">
        <v>3076.92</v>
      </c>
      <c r="N2406" s="832">
        <v>14</v>
      </c>
      <c r="O2406" s="836">
        <v>4.5</v>
      </c>
      <c r="P2406" s="835">
        <v>879.12</v>
      </c>
      <c r="Q2406" s="837">
        <v>0.2857142857142857</v>
      </c>
      <c r="R2406" s="832">
        <v>4</v>
      </c>
      <c r="S2406" s="837">
        <v>0.2857142857142857</v>
      </c>
      <c r="T2406" s="836">
        <v>1.5</v>
      </c>
      <c r="U2406" s="838">
        <v>0.33333333333333331</v>
      </c>
    </row>
    <row r="2407" spans="1:21" ht="14.4" customHeight="1" x14ac:dyDescent="0.3">
      <c r="A2407" s="831">
        <v>17</v>
      </c>
      <c r="B2407" s="832" t="s">
        <v>2428</v>
      </c>
      <c r="C2407" s="832" t="s">
        <v>2434</v>
      </c>
      <c r="D2407" s="833" t="s">
        <v>5256</v>
      </c>
      <c r="E2407" s="834" t="s">
        <v>2445</v>
      </c>
      <c r="F2407" s="832" t="s">
        <v>2429</v>
      </c>
      <c r="G2407" s="832" t="s">
        <v>2666</v>
      </c>
      <c r="H2407" s="832" t="s">
        <v>596</v>
      </c>
      <c r="I2407" s="832" t="s">
        <v>3011</v>
      </c>
      <c r="J2407" s="832" t="s">
        <v>3012</v>
      </c>
      <c r="K2407" s="832" t="s">
        <v>3013</v>
      </c>
      <c r="L2407" s="835">
        <v>183.16</v>
      </c>
      <c r="M2407" s="835">
        <v>732.64</v>
      </c>
      <c r="N2407" s="832">
        <v>4</v>
      </c>
      <c r="O2407" s="836">
        <v>0.5</v>
      </c>
      <c r="P2407" s="835">
        <v>732.64</v>
      </c>
      <c r="Q2407" s="837">
        <v>1</v>
      </c>
      <c r="R2407" s="832">
        <v>4</v>
      </c>
      <c r="S2407" s="837">
        <v>1</v>
      </c>
      <c r="T2407" s="836">
        <v>0.5</v>
      </c>
      <c r="U2407" s="838">
        <v>1</v>
      </c>
    </row>
    <row r="2408" spans="1:21" ht="14.4" customHeight="1" x14ac:dyDescent="0.3">
      <c r="A2408" s="831">
        <v>17</v>
      </c>
      <c r="B2408" s="832" t="s">
        <v>2428</v>
      </c>
      <c r="C2408" s="832" t="s">
        <v>2434</v>
      </c>
      <c r="D2408" s="833" t="s">
        <v>5256</v>
      </c>
      <c r="E2408" s="834" t="s">
        <v>2445</v>
      </c>
      <c r="F2408" s="832" t="s">
        <v>2429</v>
      </c>
      <c r="G2408" s="832" t="s">
        <v>2673</v>
      </c>
      <c r="H2408" s="832" t="s">
        <v>649</v>
      </c>
      <c r="I2408" s="832" t="s">
        <v>2202</v>
      </c>
      <c r="J2408" s="832" t="s">
        <v>2088</v>
      </c>
      <c r="K2408" s="832" t="s">
        <v>2203</v>
      </c>
      <c r="L2408" s="835">
        <v>516.71</v>
      </c>
      <c r="M2408" s="835">
        <v>4650.3900000000003</v>
      </c>
      <c r="N2408" s="832">
        <v>9</v>
      </c>
      <c r="O2408" s="836">
        <v>3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17</v>
      </c>
      <c r="B2409" s="832" t="s">
        <v>2428</v>
      </c>
      <c r="C2409" s="832" t="s">
        <v>2434</v>
      </c>
      <c r="D2409" s="833" t="s">
        <v>5256</v>
      </c>
      <c r="E2409" s="834" t="s">
        <v>2445</v>
      </c>
      <c r="F2409" s="832" t="s">
        <v>2429</v>
      </c>
      <c r="G2409" s="832" t="s">
        <v>2673</v>
      </c>
      <c r="H2409" s="832" t="s">
        <v>649</v>
      </c>
      <c r="I2409" s="832" t="s">
        <v>2087</v>
      </c>
      <c r="J2409" s="832" t="s">
        <v>2088</v>
      </c>
      <c r="K2409" s="832" t="s">
        <v>2089</v>
      </c>
      <c r="L2409" s="835">
        <v>110.73</v>
      </c>
      <c r="M2409" s="835">
        <v>664.38</v>
      </c>
      <c r="N2409" s="832">
        <v>6</v>
      </c>
      <c r="O2409" s="836">
        <v>0.5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" customHeight="1" x14ac:dyDescent="0.3">
      <c r="A2410" s="831">
        <v>17</v>
      </c>
      <c r="B2410" s="832" t="s">
        <v>2428</v>
      </c>
      <c r="C2410" s="832" t="s">
        <v>2434</v>
      </c>
      <c r="D2410" s="833" t="s">
        <v>5256</v>
      </c>
      <c r="E2410" s="834" t="s">
        <v>2445</v>
      </c>
      <c r="F2410" s="832" t="s">
        <v>2429</v>
      </c>
      <c r="G2410" s="832" t="s">
        <v>2673</v>
      </c>
      <c r="H2410" s="832" t="s">
        <v>596</v>
      </c>
      <c r="I2410" s="832" t="s">
        <v>3228</v>
      </c>
      <c r="J2410" s="832" t="s">
        <v>3229</v>
      </c>
      <c r="K2410" s="832" t="s">
        <v>3230</v>
      </c>
      <c r="L2410" s="835">
        <v>79.09</v>
      </c>
      <c r="M2410" s="835">
        <v>474.54</v>
      </c>
      <c r="N2410" s="832">
        <v>6</v>
      </c>
      <c r="O2410" s="836">
        <v>0.5</v>
      </c>
      <c r="P2410" s="835">
        <v>474.54</v>
      </c>
      <c r="Q2410" s="837">
        <v>1</v>
      </c>
      <c r="R2410" s="832">
        <v>6</v>
      </c>
      <c r="S2410" s="837">
        <v>1</v>
      </c>
      <c r="T2410" s="836">
        <v>0.5</v>
      </c>
      <c r="U2410" s="838">
        <v>1</v>
      </c>
    </row>
    <row r="2411" spans="1:21" ht="14.4" customHeight="1" x14ac:dyDescent="0.3">
      <c r="A2411" s="831">
        <v>17</v>
      </c>
      <c r="B2411" s="832" t="s">
        <v>2428</v>
      </c>
      <c r="C2411" s="832" t="s">
        <v>2434</v>
      </c>
      <c r="D2411" s="833" t="s">
        <v>5256</v>
      </c>
      <c r="E2411" s="834" t="s">
        <v>2445</v>
      </c>
      <c r="F2411" s="832" t="s">
        <v>2429</v>
      </c>
      <c r="G2411" s="832" t="s">
        <v>3357</v>
      </c>
      <c r="H2411" s="832" t="s">
        <v>649</v>
      </c>
      <c r="I2411" s="832" t="s">
        <v>1883</v>
      </c>
      <c r="J2411" s="832" t="s">
        <v>844</v>
      </c>
      <c r="K2411" s="832" t="s">
        <v>1884</v>
      </c>
      <c r="L2411" s="835">
        <v>32.25</v>
      </c>
      <c r="M2411" s="835">
        <v>96.75</v>
      </c>
      <c r="N2411" s="832">
        <v>3</v>
      </c>
      <c r="O2411" s="836">
        <v>0.5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17</v>
      </c>
      <c r="B2412" s="832" t="s">
        <v>2428</v>
      </c>
      <c r="C2412" s="832" t="s">
        <v>2434</v>
      </c>
      <c r="D2412" s="833" t="s">
        <v>5256</v>
      </c>
      <c r="E2412" s="834" t="s">
        <v>2445</v>
      </c>
      <c r="F2412" s="832" t="s">
        <v>2429</v>
      </c>
      <c r="G2412" s="832" t="s">
        <v>3357</v>
      </c>
      <c r="H2412" s="832" t="s">
        <v>649</v>
      </c>
      <c r="I2412" s="832" t="s">
        <v>3358</v>
      </c>
      <c r="J2412" s="832" t="s">
        <v>844</v>
      </c>
      <c r="K2412" s="832" t="s">
        <v>3359</v>
      </c>
      <c r="L2412" s="835">
        <v>64.5</v>
      </c>
      <c r="M2412" s="835">
        <v>322.5</v>
      </c>
      <c r="N2412" s="832">
        <v>5</v>
      </c>
      <c r="O2412" s="836">
        <v>2</v>
      </c>
      <c r="P2412" s="835">
        <v>193.5</v>
      </c>
      <c r="Q2412" s="837">
        <v>0.6</v>
      </c>
      <c r="R2412" s="832">
        <v>3</v>
      </c>
      <c r="S2412" s="837">
        <v>0.6</v>
      </c>
      <c r="T2412" s="836">
        <v>1.5</v>
      </c>
      <c r="U2412" s="838">
        <v>0.75</v>
      </c>
    </row>
    <row r="2413" spans="1:21" ht="14.4" customHeight="1" x14ac:dyDescent="0.3">
      <c r="A2413" s="831">
        <v>17</v>
      </c>
      <c r="B2413" s="832" t="s">
        <v>2428</v>
      </c>
      <c r="C2413" s="832" t="s">
        <v>2434</v>
      </c>
      <c r="D2413" s="833" t="s">
        <v>5256</v>
      </c>
      <c r="E2413" s="834" t="s">
        <v>2445</v>
      </c>
      <c r="F2413" s="832" t="s">
        <v>2429</v>
      </c>
      <c r="G2413" s="832" t="s">
        <v>3030</v>
      </c>
      <c r="H2413" s="832" t="s">
        <v>596</v>
      </c>
      <c r="I2413" s="832" t="s">
        <v>4396</v>
      </c>
      <c r="J2413" s="832" t="s">
        <v>1344</v>
      </c>
      <c r="K2413" s="832" t="s">
        <v>1345</v>
      </c>
      <c r="L2413" s="835">
        <v>0</v>
      </c>
      <c r="M2413" s="835">
        <v>0</v>
      </c>
      <c r="N2413" s="832">
        <v>2</v>
      </c>
      <c r="O2413" s="836">
        <v>0.5</v>
      </c>
      <c r="P2413" s="835"/>
      <c r="Q2413" s="837"/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17</v>
      </c>
      <c r="B2414" s="832" t="s">
        <v>2428</v>
      </c>
      <c r="C2414" s="832" t="s">
        <v>2434</v>
      </c>
      <c r="D2414" s="833" t="s">
        <v>5256</v>
      </c>
      <c r="E2414" s="834" t="s">
        <v>2445</v>
      </c>
      <c r="F2414" s="832" t="s">
        <v>2429</v>
      </c>
      <c r="G2414" s="832" t="s">
        <v>2676</v>
      </c>
      <c r="H2414" s="832" t="s">
        <v>596</v>
      </c>
      <c r="I2414" s="832" t="s">
        <v>3033</v>
      </c>
      <c r="J2414" s="832" t="s">
        <v>2679</v>
      </c>
      <c r="K2414" s="832" t="s">
        <v>3034</v>
      </c>
      <c r="L2414" s="835">
        <v>910.2</v>
      </c>
      <c r="M2414" s="835">
        <v>2730.6000000000004</v>
      </c>
      <c r="N2414" s="832">
        <v>3</v>
      </c>
      <c r="O2414" s="836">
        <v>0.5</v>
      </c>
      <c r="P2414" s="835">
        <v>2730.6000000000004</v>
      </c>
      <c r="Q2414" s="837">
        <v>1</v>
      </c>
      <c r="R2414" s="832">
        <v>3</v>
      </c>
      <c r="S2414" s="837">
        <v>1</v>
      </c>
      <c r="T2414" s="836">
        <v>0.5</v>
      </c>
      <c r="U2414" s="838">
        <v>1</v>
      </c>
    </row>
    <row r="2415" spans="1:21" ht="14.4" customHeight="1" x14ac:dyDescent="0.3">
      <c r="A2415" s="831">
        <v>17</v>
      </c>
      <c r="B2415" s="832" t="s">
        <v>2428</v>
      </c>
      <c r="C2415" s="832" t="s">
        <v>2434</v>
      </c>
      <c r="D2415" s="833" t="s">
        <v>5256</v>
      </c>
      <c r="E2415" s="834" t="s">
        <v>2445</v>
      </c>
      <c r="F2415" s="832" t="s">
        <v>2429</v>
      </c>
      <c r="G2415" s="832" t="s">
        <v>2676</v>
      </c>
      <c r="H2415" s="832" t="s">
        <v>649</v>
      </c>
      <c r="I2415" s="832" t="s">
        <v>2094</v>
      </c>
      <c r="J2415" s="832" t="s">
        <v>2092</v>
      </c>
      <c r="K2415" s="832" t="s">
        <v>2095</v>
      </c>
      <c r="L2415" s="835">
        <v>1820.4</v>
      </c>
      <c r="M2415" s="835">
        <v>3640.8</v>
      </c>
      <c r="N2415" s="832">
        <v>2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17</v>
      </c>
      <c r="B2416" s="832" t="s">
        <v>2428</v>
      </c>
      <c r="C2416" s="832" t="s">
        <v>2434</v>
      </c>
      <c r="D2416" s="833" t="s">
        <v>5256</v>
      </c>
      <c r="E2416" s="834" t="s">
        <v>2445</v>
      </c>
      <c r="F2416" s="832" t="s">
        <v>2429</v>
      </c>
      <c r="G2416" s="832" t="s">
        <v>2676</v>
      </c>
      <c r="H2416" s="832" t="s">
        <v>596</v>
      </c>
      <c r="I2416" s="832" t="s">
        <v>3035</v>
      </c>
      <c r="J2416" s="832" t="s">
        <v>2679</v>
      </c>
      <c r="K2416" s="832" t="s">
        <v>3036</v>
      </c>
      <c r="L2416" s="835">
        <v>455.1</v>
      </c>
      <c r="M2416" s="835">
        <v>455.1</v>
      </c>
      <c r="N2416" s="832">
        <v>1</v>
      </c>
      <c r="O2416" s="836">
        <v>1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17</v>
      </c>
      <c r="B2417" s="832" t="s">
        <v>2428</v>
      </c>
      <c r="C2417" s="832" t="s">
        <v>2434</v>
      </c>
      <c r="D2417" s="833" t="s">
        <v>5256</v>
      </c>
      <c r="E2417" s="834" t="s">
        <v>2445</v>
      </c>
      <c r="F2417" s="832" t="s">
        <v>2429</v>
      </c>
      <c r="G2417" s="832" t="s">
        <v>4574</v>
      </c>
      <c r="H2417" s="832" t="s">
        <v>596</v>
      </c>
      <c r="I2417" s="832" t="s">
        <v>4785</v>
      </c>
      <c r="J2417" s="832" t="s">
        <v>4576</v>
      </c>
      <c r="K2417" s="832" t="s">
        <v>4786</v>
      </c>
      <c r="L2417" s="835">
        <v>329.64</v>
      </c>
      <c r="M2417" s="835">
        <v>329.64</v>
      </c>
      <c r="N2417" s="832">
        <v>1</v>
      </c>
      <c r="O2417" s="836">
        <v>0.5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17</v>
      </c>
      <c r="B2418" s="832" t="s">
        <v>2428</v>
      </c>
      <c r="C2418" s="832" t="s">
        <v>2434</v>
      </c>
      <c r="D2418" s="833" t="s">
        <v>5256</v>
      </c>
      <c r="E2418" s="834" t="s">
        <v>2445</v>
      </c>
      <c r="F2418" s="832" t="s">
        <v>2429</v>
      </c>
      <c r="G2418" s="832" t="s">
        <v>3578</v>
      </c>
      <c r="H2418" s="832" t="s">
        <v>649</v>
      </c>
      <c r="I2418" s="832" t="s">
        <v>2291</v>
      </c>
      <c r="J2418" s="832" t="s">
        <v>1548</v>
      </c>
      <c r="K2418" s="832" t="s">
        <v>2292</v>
      </c>
      <c r="L2418" s="835">
        <v>39.549999999999997</v>
      </c>
      <c r="M2418" s="835">
        <v>39.549999999999997</v>
      </c>
      <c r="N2418" s="832">
        <v>1</v>
      </c>
      <c r="O2418" s="836">
        <v>0.5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17</v>
      </c>
      <c r="B2419" s="832" t="s">
        <v>2428</v>
      </c>
      <c r="C2419" s="832" t="s">
        <v>2434</v>
      </c>
      <c r="D2419" s="833" t="s">
        <v>5256</v>
      </c>
      <c r="E2419" s="834" t="s">
        <v>2445</v>
      </c>
      <c r="F2419" s="832" t="s">
        <v>2429</v>
      </c>
      <c r="G2419" s="832" t="s">
        <v>3040</v>
      </c>
      <c r="H2419" s="832" t="s">
        <v>596</v>
      </c>
      <c r="I2419" s="832" t="s">
        <v>4400</v>
      </c>
      <c r="J2419" s="832" t="s">
        <v>867</v>
      </c>
      <c r="K2419" s="832" t="s">
        <v>4401</v>
      </c>
      <c r="L2419" s="835">
        <v>0</v>
      </c>
      <c r="M2419" s="835">
        <v>0</v>
      </c>
      <c r="N2419" s="832">
        <v>3</v>
      </c>
      <c r="O2419" s="836">
        <v>0.5</v>
      </c>
      <c r="P2419" s="835"/>
      <c r="Q2419" s="837"/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17</v>
      </c>
      <c r="B2420" s="832" t="s">
        <v>2428</v>
      </c>
      <c r="C2420" s="832" t="s">
        <v>2434</v>
      </c>
      <c r="D2420" s="833" t="s">
        <v>5256</v>
      </c>
      <c r="E2420" s="834" t="s">
        <v>2445</v>
      </c>
      <c r="F2420" s="832" t="s">
        <v>2429</v>
      </c>
      <c r="G2420" s="832" t="s">
        <v>3360</v>
      </c>
      <c r="H2420" s="832" t="s">
        <v>596</v>
      </c>
      <c r="I2420" s="832" t="s">
        <v>3361</v>
      </c>
      <c r="J2420" s="832" t="s">
        <v>738</v>
      </c>
      <c r="K2420" s="832" t="s">
        <v>2140</v>
      </c>
      <c r="L2420" s="835">
        <v>38.56</v>
      </c>
      <c r="M2420" s="835">
        <v>308.48</v>
      </c>
      <c r="N2420" s="832">
        <v>8</v>
      </c>
      <c r="O2420" s="836">
        <v>5.5</v>
      </c>
      <c r="P2420" s="835">
        <v>192.8</v>
      </c>
      <c r="Q2420" s="837">
        <v>0.625</v>
      </c>
      <c r="R2420" s="832">
        <v>5</v>
      </c>
      <c r="S2420" s="837">
        <v>0.625</v>
      </c>
      <c r="T2420" s="836">
        <v>3</v>
      </c>
      <c r="U2420" s="838">
        <v>0.54545454545454541</v>
      </c>
    </row>
    <row r="2421" spans="1:21" ht="14.4" customHeight="1" x14ac:dyDescent="0.3">
      <c r="A2421" s="831">
        <v>17</v>
      </c>
      <c r="B2421" s="832" t="s">
        <v>2428</v>
      </c>
      <c r="C2421" s="832" t="s">
        <v>2434</v>
      </c>
      <c r="D2421" s="833" t="s">
        <v>5256</v>
      </c>
      <c r="E2421" s="834" t="s">
        <v>2445</v>
      </c>
      <c r="F2421" s="832" t="s">
        <v>2429</v>
      </c>
      <c r="G2421" s="832" t="s">
        <v>2680</v>
      </c>
      <c r="H2421" s="832" t="s">
        <v>596</v>
      </c>
      <c r="I2421" s="832" t="s">
        <v>4787</v>
      </c>
      <c r="J2421" s="832" t="s">
        <v>3993</v>
      </c>
      <c r="K2421" s="832" t="s">
        <v>4788</v>
      </c>
      <c r="L2421" s="835">
        <v>234.94</v>
      </c>
      <c r="M2421" s="835">
        <v>234.94</v>
      </c>
      <c r="N2421" s="832">
        <v>1</v>
      </c>
      <c r="O2421" s="836">
        <v>0.5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17</v>
      </c>
      <c r="B2422" s="832" t="s">
        <v>2428</v>
      </c>
      <c r="C2422" s="832" t="s">
        <v>2434</v>
      </c>
      <c r="D2422" s="833" t="s">
        <v>5256</v>
      </c>
      <c r="E2422" s="834" t="s">
        <v>2445</v>
      </c>
      <c r="F2422" s="832" t="s">
        <v>2429</v>
      </c>
      <c r="G2422" s="832" t="s">
        <v>3362</v>
      </c>
      <c r="H2422" s="832" t="s">
        <v>596</v>
      </c>
      <c r="I2422" s="832" t="s">
        <v>3822</v>
      </c>
      <c r="J2422" s="832" t="s">
        <v>3364</v>
      </c>
      <c r="K2422" s="832" t="s">
        <v>3823</v>
      </c>
      <c r="L2422" s="835">
        <v>4298.01</v>
      </c>
      <c r="M2422" s="835">
        <v>8596.02</v>
      </c>
      <c r="N2422" s="832">
        <v>2</v>
      </c>
      <c r="O2422" s="836">
        <v>1</v>
      </c>
      <c r="P2422" s="835">
        <v>8596.02</v>
      </c>
      <c r="Q2422" s="837">
        <v>1</v>
      </c>
      <c r="R2422" s="832">
        <v>2</v>
      </c>
      <c r="S2422" s="837">
        <v>1</v>
      </c>
      <c r="T2422" s="836">
        <v>1</v>
      </c>
      <c r="U2422" s="838">
        <v>1</v>
      </c>
    </row>
    <row r="2423" spans="1:21" ht="14.4" customHeight="1" x14ac:dyDescent="0.3">
      <c r="A2423" s="831">
        <v>17</v>
      </c>
      <c r="B2423" s="832" t="s">
        <v>2428</v>
      </c>
      <c r="C2423" s="832" t="s">
        <v>2434</v>
      </c>
      <c r="D2423" s="833" t="s">
        <v>5256</v>
      </c>
      <c r="E2423" s="834" t="s">
        <v>2445</v>
      </c>
      <c r="F2423" s="832" t="s">
        <v>2429</v>
      </c>
      <c r="G2423" s="832" t="s">
        <v>3675</v>
      </c>
      <c r="H2423" s="832" t="s">
        <v>596</v>
      </c>
      <c r="I2423" s="832" t="s">
        <v>4789</v>
      </c>
      <c r="J2423" s="832" t="s">
        <v>4790</v>
      </c>
      <c r="K2423" s="832" t="s">
        <v>4695</v>
      </c>
      <c r="L2423" s="835">
        <v>109.59</v>
      </c>
      <c r="M2423" s="835">
        <v>219.18</v>
      </c>
      <c r="N2423" s="832">
        <v>2</v>
      </c>
      <c r="O2423" s="836">
        <v>0.5</v>
      </c>
      <c r="P2423" s="835">
        <v>219.18</v>
      </c>
      <c r="Q2423" s="837">
        <v>1</v>
      </c>
      <c r="R2423" s="832">
        <v>2</v>
      </c>
      <c r="S2423" s="837">
        <v>1</v>
      </c>
      <c r="T2423" s="836">
        <v>0.5</v>
      </c>
      <c r="U2423" s="838">
        <v>1</v>
      </c>
    </row>
    <row r="2424" spans="1:21" ht="14.4" customHeight="1" x14ac:dyDescent="0.3">
      <c r="A2424" s="831">
        <v>17</v>
      </c>
      <c r="B2424" s="832" t="s">
        <v>2428</v>
      </c>
      <c r="C2424" s="832" t="s">
        <v>2434</v>
      </c>
      <c r="D2424" s="833" t="s">
        <v>5256</v>
      </c>
      <c r="E2424" s="834" t="s">
        <v>2445</v>
      </c>
      <c r="F2424" s="832" t="s">
        <v>2429</v>
      </c>
      <c r="G2424" s="832" t="s">
        <v>3675</v>
      </c>
      <c r="H2424" s="832" t="s">
        <v>649</v>
      </c>
      <c r="I2424" s="832" t="s">
        <v>4070</v>
      </c>
      <c r="J2424" s="832" t="s">
        <v>3677</v>
      </c>
      <c r="K2424" s="832" t="s">
        <v>4071</v>
      </c>
      <c r="L2424" s="835">
        <v>32.869999999999997</v>
      </c>
      <c r="M2424" s="835">
        <v>328.69999999999993</v>
      </c>
      <c r="N2424" s="832">
        <v>10</v>
      </c>
      <c r="O2424" s="836">
        <v>2</v>
      </c>
      <c r="P2424" s="835">
        <v>65.739999999999995</v>
      </c>
      <c r="Q2424" s="837">
        <v>0.20000000000000004</v>
      </c>
      <c r="R2424" s="832">
        <v>2</v>
      </c>
      <c r="S2424" s="837">
        <v>0.2</v>
      </c>
      <c r="T2424" s="836">
        <v>0.5</v>
      </c>
      <c r="U2424" s="838">
        <v>0.25</v>
      </c>
    </row>
    <row r="2425" spans="1:21" ht="14.4" customHeight="1" x14ac:dyDescent="0.3">
      <c r="A2425" s="831">
        <v>17</v>
      </c>
      <c r="B2425" s="832" t="s">
        <v>2428</v>
      </c>
      <c r="C2425" s="832" t="s">
        <v>2434</v>
      </c>
      <c r="D2425" s="833" t="s">
        <v>5256</v>
      </c>
      <c r="E2425" s="834" t="s">
        <v>2445</v>
      </c>
      <c r="F2425" s="832" t="s">
        <v>2429</v>
      </c>
      <c r="G2425" s="832" t="s">
        <v>3675</v>
      </c>
      <c r="H2425" s="832" t="s">
        <v>649</v>
      </c>
      <c r="I2425" s="832" t="s">
        <v>3676</v>
      </c>
      <c r="J2425" s="832" t="s">
        <v>3677</v>
      </c>
      <c r="K2425" s="832" t="s">
        <v>3678</v>
      </c>
      <c r="L2425" s="835">
        <v>219.18</v>
      </c>
      <c r="M2425" s="835">
        <v>876.72</v>
      </c>
      <c r="N2425" s="832">
        <v>4</v>
      </c>
      <c r="O2425" s="836">
        <v>2</v>
      </c>
      <c r="P2425" s="835">
        <v>438.36</v>
      </c>
      <c r="Q2425" s="837">
        <v>0.5</v>
      </c>
      <c r="R2425" s="832">
        <v>2</v>
      </c>
      <c r="S2425" s="837">
        <v>0.5</v>
      </c>
      <c r="T2425" s="836">
        <v>1</v>
      </c>
      <c r="U2425" s="838">
        <v>0.5</v>
      </c>
    </row>
    <row r="2426" spans="1:21" ht="14.4" customHeight="1" x14ac:dyDescent="0.3">
      <c r="A2426" s="831">
        <v>17</v>
      </c>
      <c r="B2426" s="832" t="s">
        <v>2428</v>
      </c>
      <c r="C2426" s="832" t="s">
        <v>2434</v>
      </c>
      <c r="D2426" s="833" t="s">
        <v>5256</v>
      </c>
      <c r="E2426" s="834" t="s">
        <v>2445</v>
      </c>
      <c r="F2426" s="832" t="s">
        <v>2429</v>
      </c>
      <c r="G2426" s="832" t="s">
        <v>3675</v>
      </c>
      <c r="H2426" s="832" t="s">
        <v>649</v>
      </c>
      <c r="I2426" s="832" t="s">
        <v>1995</v>
      </c>
      <c r="J2426" s="832" t="s">
        <v>985</v>
      </c>
      <c r="K2426" s="832" t="s">
        <v>1996</v>
      </c>
      <c r="L2426" s="835">
        <v>0</v>
      </c>
      <c r="M2426" s="835">
        <v>0</v>
      </c>
      <c r="N2426" s="832">
        <v>2</v>
      </c>
      <c r="O2426" s="836">
        <v>1</v>
      </c>
      <c r="P2426" s="835">
        <v>0</v>
      </c>
      <c r="Q2426" s="837"/>
      <c r="R2426" s="832">
        <v>2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17</v>
      </c>
      <c r="B2427" s="832" t="s">
        <v>2428</v>
      </c>
      <c r="C2427" s="832" t="s">
        <v>2434</v>
      </c>
      <c r="D2427" s="833" t="s">
        <v>5256</v>
      </c>
      <c r="E2427" s="834" t="s">
        <v>2445</v>
      </c>
      <c r="F2427" s="832" t="s">
        <v>2429</v>
      </c>
      <c r="G2427" s="832" t="s">
        <v>4791</v>
      </c>
      <c r="H2427" s="832" t="s">
        <v>596</v>
      </c>
      <c r="I2427" s="832" t="s">
        <v>4792</v>
      </c>
      <c r="J2427" s="832" t="s">
        <v>715</v>
      </c>
      <c r="K2427" s="832" t="s">
        <v>4793</v>
      </c>
      <c r="L2427" s="835">
        <v>53.57</v>
      </c>
      <c r="M2427" s="835">
        <v>107.14</v>
      </c>
      <c r="N2427" s="832">
        <v>2</v>
      </c>
      <c r="O2427" s="836">
        <v>0.5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17</v>
      </c>
      <c r="B2428" s="832" t="s">
        <v>2428</v>
      </c>
      <c r="C2428" s="832" t="s">
        <v>2434</v>
      </c>
      <c r="D2428" s="833" t="s">
        <v>5256</v>
      </c>
      <c r="E2428" s="834" t="s">
        <v>2445</v>
      </c>
      <c r="F2428" s="832" t="s">
        <v>2429</v>
      </c>
      <c r="G2428" s="832" t="s">
        <v>2684</v>
      </c>
      <c r="H2428" s="832" t="s">
        <v>596</v>
      </c>
      <c r="I2428" s="832" t="s">
        <v>4794</v>
      </c>
      <c r="J2428" s="832" t="s">
        <v>4795</v>
      </c>
      <c r="K2428" s="832" t="s">
        <v>1121</v>
      </c>
      <c r="L2428" s="835">
        <v>165.25</v>
      </c>
      <c r="M2428" s="835">
        <v>165.25</v>
      </c>
      <c r="N2428" s="832">
        <v>1</v>
      </c>
      <c r="O2428" s="836">
        <v>0.5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17</v>
      </c>
      <c r="B2429" s="832" t="s">
        <v>2428</v>
      </c>
      <c r="C2429" s="832" t="s">
        <v>2434</v>
      </c>
      <c r="D2429" s="833" t="s">
        <v>5256</v>
      </c>
      <c r="E2429" s="834" t="s">
        <v>2445</v>
      </c>
      <c r="F2429" s="832" t="s">
        <v>2429</v>
      </c>
      <c r="G2429" s="832" t="s">
        <v>2684</v>
      </c>
      <c r="H2429" s="832" t="s">
        <v>649</v>
      </c>
      <c r="I2429" s="832" t="s">
        <v>2687</v>
      </c>
      <c r="J2429" s="832" t="s">
        <v>1132</v>
      </c>
      <c r="K2429" s="832" t="s">
        <v>1134</v>
      </c>
      <c r="L2429" s="835">
        <v>58.52</v>
      </c>
      <c r="M2429" s="835">
        <v>117.04</v>
      </c>
      <c r="N2429" s="832">
        <v>2</v>
      </c>
      <c r="O2429" s="836">
        <v>1</v>
      </c>
      <c r="P2429" s="835">
        <v>117.04</v>
      </c>
      <c r="Q2429" s="837">
        <v>1</v>
      </c>
      <c r="R2429" s="832">
        <v>2</v>
      </c>
      <c r="S2429" s="837">
        <v>1</v>
      </c>
      <c r="T2429" s="836">
        <v>1</v>
      </c>
      <c r="U2429" s="838">
        <v>1</v>
      </c>
    </row>
    <row r="2430" spans="1:21" ht="14.4" customHeight="1" x14ac:dyDescent="0.3">
      <c r="A2430" s="831">
        <v>17</v>
      </c>
      <c r="B2430" s="832" t="s">
        <v>2428</v>
      </c>
      <c r="C2430" s="832" t="s">
        <v>2434</v>
      </c>
      <c r="D2430" s="833" t="s">
        <v>5256</v>
      </c>
      <c r="E2430" s="834" t="s">
        <v>2445</v>
      </c>
      <c r="F2430" s="832" t="s">
        <v>2429</v>
      </c>
      <c r="G2430" s="832" t="s">
        <v>3051</v>
      </c>
      <c r="H2430" s="832" t="s">
        <v>596</v>
      </c>
      <c r="I2430" s="832" t="s">
        <v>3052</v>
      </c>
      <c r="J2430" s="832" t="s">
        <v>3053</v>
      </c>
      <c r="K2430" s="832" t="s">
        <v>1211</v>
      </c>
      <c r="L2430" s="835">
        <v>80.53</v>
      </c>
      <c r="M2430" s="835">
        <v>161.06</v>
      </c>
      <c r="N2430" s="832">
        <v>2</v>
      </c>
      <c r="O2430" s="836">
        <v>0.5</v>
      </c>
      <c r="P2430" s="835">
        <v>161.06</v>
      </c>
      <c r="Q2430" s="837">
        <v>1</v>
      </c>
      <c r="R2430" s="832">
        <v>2</v>
      </c>
      <c r="S2430" s="837">
        <v>1</v>
      </c>
      <c r="T2430" s="836">
        <v>0.5</v>
      </c>
      <c r="U2430" s="838">
        <v>1</v>
      </c>
    </row>
    <row r="2431" spans="1:21" ht="14.4" customHeight="1" x14ac:dyDescent="0.3">
      <c r="A2431" s="831">
        <v>17</v>
      </c>
      <c r="B2431" s="832" t="s">
        <v>2428</v>
      </c>
      <c r="C2431" s="832" t="s">
        <v>2434</v>
      </c>
      <c r="D2431" s="833" t="s">
        <v>5256</v>
      </c>
      <c r="E2431" s="834" t="s">
        <v>2445</v>
      </c>
      <c r="F2431" s="832" t="s">
        <v>2429</v>
      </c>
      <c r="G2431" s="832" t="s">
        <v>3051</v>
      </c>
      <c r="H2431" s="832" t="s">
        <v>596</v>
      </c>
      <c r="I2431" s="832" t="s">
        <v>4796</v>
      </c>
      <c r="J2431" s="832" t="s">
        <v>3053</v>
      </c>
      <c r="K2431" s="832" t="s">
        <v>3197</v>
      </c>
      <c r="L2431" s="835">
        <v>161.06</v>
      </c>
      <c r="M2431" s="835">
        <v>161.06</v>
      </c>
      <c r="N2431" s="832">
        <v>1</v>
      </c>
      <c r="O2431" s="836">
        <v>1</v>
      </c>
      <c r="P2431" s="835">
        <v>161.06</v>
      </c>
      <c r="Q2431" s="837">
        <v>1</v>
      </c>
      <c r="R2431" s="832">
        <v>1</v>
      </c>
      <c r="S2431" s="837">
        <v>1</v>
      </c>
      <c r="T2431" s="836">
        <v>1</v>
      </c>
      <c r="U2431" s="838">
        <v>1</v>
      </c>
    </row>
    <row r="2432" spans="1:21" ht="14.4" customHeight="1" x14ac:dyDescent="0.3">
      <c r="A2432" s="831">
        <v>17</v>
      </c>
      <c r="B2432" s="832" t="s">
        <v>2428</v>
      </c>
      <c r="C2432" s="832" t="s">
        <v>2434</v>
      </c>
      <c r="D2432" s="833" t="s">
        <v>5256</v>
      </c>
      <c r="E2432" s="834" t="s">
        <v>2445</v>
      </c>
      <c r="F2432" s="832" t="s">
        <v>2429</v>
      </c>
      <c r="G2432" s="832" t="s">
        <v>2706</v>
      </c>
      <c r="H2432" s="832" t="s">
        <v>596</v>
      </c>
      <c r="I2432" s="832" t="s">
        <v>2707</v>
      </c>
      <c r="J2432" s="832" t="s">
        <v>670</v>
      </c>
      <c r="K2432" s="832" t="s">
        <v>2708</v>
      </c>
      <c r="L2432" s="835">
        <v>35.25</v>
      </c>
      <c r="M2432" s="835">
        <v>1515.75</v>
      </c>
      <c r="N2432" s="832">
        <v>43</v>
      </c>
      <c r="O2432" s="836">
        <v>22.5</v>
      </c>
      <c r="P2432" s="835">
        <v>1269</v>
      </c>
      <c r="Q2432" s="837">
        <v>0.83720930232558144</v>
      </c>
      <c r="R2432" s="832">
        <v>36</v>
      </c>
      <c r="S2432" s="837">
        <v>0.83720930232558144</v>
      </c>
      <c r="T2432" s="836">
        <v>19</v>
      </c>
      <c r="U2432" s="838">
        <v>0.84444444444444444</v>
      </c>
    </row>
    <row r="2433" spans="1:21" ht="14.4" customHeight="1" x14ac:dyDescent="0.3">
      <c r="A2433" s="831">
        <v>17</v>
      </c>
      <c r="B2433" s="832" t="s">
        <v>2428</v>
      </c>
      <c r="C2433" s="832" t="s">
        <v>2434</v>
      </c>
      <c r="D2433" s="833" t="s">
        <v>5256</v>
      </c>
      <c r="E2433" s="834" t="s">
        <v>2445</v>
      </c>
      <c r="F2433" s="832" t="s">
        <v>2429</v>
      </c>
      <c r="G2433" s="832" t="s">
        <v>2706</v>
      </c>
      <c r="H2433" s="832" t="s">
        <v>596</v>
      </c>
      <c r="I2433" s="832" t="s">
        <v>2709</v>
      </c>
      <c r="J2433" s="832" t="s">
        <v>670</v>
      </c>
      <c r="K2433" s="832" t="s">
        <v>2710</v>
      </c>
      <c r="L2433" s="835">
        <v>35.25</v>
      </c>
      <c r="M2433" s="835">
        <v>881.25</v>
      </c>
      <c r="N2433" s="832">
        <v>25</v>
      </c>
      <c r="O2433" s="836">
        <v>13</v>
      </c>
      <c r="P2433" s="835">
        <v>458.25</v>
      </c>
      <c r="Q2433" s="837">
        <v>0.52</v>
      </c>
      <c r="R2433" s="832">
        <v>13</v>
      </c>
      <c r="S2433" s="837">
        <v>0.52</v>
      </c>
      <c r="T2433" s="836">
        <v>6</v>
      </c>
      <c r="U2433" s="838">
        <v>0.46153846153846156</v>
      </c>
    </row>
    <row r="2434" spans="1:21" ht="14.4" customHeight="1" x14ac:dyDescent="0.3">
      <c r="A2434" s="831">
        <v>17</v>
      </c>
      <c r="B2434" s="832" t="s">
        <v>2428</v>
      </c>
      <c r="C2434" s="832" t="s">
        <v>2434</v>
      </c>
      <c r="D2434" s="833" t="s">
        <v>5256</v>
      </c>
      <c r="E2434" s="834" t="s">
        <v>2445</v>
      </c>
      <c r="F2434" s="832" t="s">
        <v>2429</v>
      </c>
      <c r="G2434" s="832" t="s">
        <v>2706</v>
      </c>
      <c r="H2434" s="832" t="s">
        <v>596</v>
      </c>
      <c r="I2434" s="832" t="s">
        <v>2711</v>
      </c>
      <c r="J2434" s="832" t="s">
        <v>2712</v>
      </c>
      <c r="K2434" s="832" t="s">
        <v>2713</v>
      </c>
      <c r="L2434" s="835">
        <v>35.25</v>
      </c>
      <c r="M2434" s="835">
        <v>176.25</v>
      </c>
      <c r="N2434" s="832">
        <v>5</v>
      </c>
      <c r="O2434" s="836">
        <v>2</v>
      </c>
      <c r="P2434" s="835">
        <v>176.25</v>
      </c>
      <c r="Q2434" s="837">
        <v>1</v>
      </c>
      <c r="R2434" s="832">
        <v>5</v>
      </c>
      <c r="S2434" s="837">
        <v>1</v>
      </c>
      <c r="T2434" s="836">
        <v>2</v>
      </c>
      <c r="U2434" s="838">
        <v>1</v>
      </c>
    </row>
    <row r="2435" spans="1:21" ht="14.4" customHeight="1" x14ac:dyDescent="0.3">
      <c r="A2435" s="831">
        <v>17</v>
      </c>
      <c r="B2435" s="832" t="s">
        <v>2428</v>
      </c>
      <c r="C2435" s="832" t="s">
        <v>2434</v>
      </c>
      <c r="D2435" s="833" t="s">
        <v>5256</v>
      </c>
      <c r="E2435" s="834" t="s">
        <v>2445</v>
      </c>
      <c r="F2435" s="832" t="s">
        <v>2429</v>
      </c>
      <c r="G2435" s="832" t="s">
        <v>4797</v>
      </c>
      <c r="H2435" s="832" t="s">
        <v>596</v>
      </c>
      <c r="I2435" s="832" t="s">
        <v>4798</v>
      </c>
      <c r="J2435" s="832" t="s">
        <v>4799</v>
      </c>
      <c r="K2435" s="832" t="s">
        <v>4800</v>
      </c>
      <c r="L2435" s="835">
        <v>78.33</v>
      </c>
      <c r="M2435" s="835">
        <v>313.32</v>
      </c>
      <c r="N2435" s="832">
        <v>4</v>
      </c>
      <c r="O2435" s="836">
        <v>1.5</v>
      </c>
      <c r="P2435" s="835">
        <v>156.66</v>
      </c>
      <c r="Q2435" s="837">
        <v>0.5</v>
      </c>
      <c r="R2435" s="832">
        <v>2</v>
      </c>
      <c r="S2435" s="837">
        <v>0.5</v>
      </c>
      <c r="T2435" s="836">
        <v>1</v>
      </c>
      <c r="U2435" s="838">
        <v>0.66666666666666663</v>
      </c>
    </row>
    <row r="2436" spans="1:21" ht="14.4" customHeight="1" x14ac:dyDescent="0.3">
      <c r="A2436" s="831">
        <v>17</v>
      </c>
      <c r="B2436" s="832" t="s">
        <v>2428</v>
      </c>
      <c r="C2436" s="832" t="s">
        <v>2434</v>
      </c>
      <c r="D2436" s="833" t="s">
        <v>5256</v>
      </c>
      <c r="E2436" s="834" t="s">
        <v>2445</v>
      </c>
      <c r="F2436" s="832" t="s">
        <v>2429</v>
      </c>
      <c r="G2436" s="832" t="s">
        <v>2717</v>
      </c>
      <c r="H2436" s="832" t="s">
        <v>596</v>
      </c>
      <c r="I2436" s="832" t="s">
        <v>4801</v>
      </c>
      <c r="J2436" s="832" t="s">
        <v>790</v>
      </c>
      <c r="K2436" s="832" t="s">
        <v>4802</v>
      </c>
      <c r="L2436" s="835">
        <v>32.25</v>
      </c>
      <c r="M2436" s="835">
        <v>32.25</v>
      </c>
      <c r="N2436" s="832">
        <v>1</v>
      </c>
      <c r="O2436" s="836">
        <v>0.5</v>
      </c>
      <c r="P2436" s="835">
        <v>32.25</v>
      </c>
      <c r="Q2436" s="837">
        <v>1</v>
      </c>
      <c r="R2436" s="832">
        <v>1</v>
      </c>
      <c r="S2436" s="837">
        <v>1</v>
      </c>
      <c r="T2436" s="836">
        <v>0.5</v>
      </c>
      <c r="U2436" s="838">
        <v>1</v>
      </c>
    </row>
    <row r="2437" spans="1:21" ht="14.4" customHeight="1" x14ac:dyDescent="0.3">
      <c r="A2437" s="831">
        <v>17</v>
      </c>
      <c r="B2437" s="832" t="s">
        <v>2428</v>
      </c>
      <c r="C2437" s="832" t="s">
        <v>2434</v>
      </c>
      <c r="D2437" s="833" t="s">
        <v>5256</v>
      </c>
      <c r="E2437" s="834" t="s">
        <v>2445</v>
      </c>
      <c r="F2437" s="832" t="s">
        <v>2429</v>
      </c>
      <c r="G2437" s="832" t="s">
        <v>2717</v>
      </c>
      <c r="H2437" s="832" t="s">
        <v>596</v>
      </c>
      <c r="I2437" s="832" t="s">
        <v>2718</v>
      </c>
      <c r="J2437" s="832" t="s">
        <v>790</v>
      </c>
      <c r="K2437" s="832" t="s">
        <v>2719</v>
      </c>
      <c r="L2437" s="835">
        <v>103.67</v>
      </c>
      <c r="M2437" s="835">
        <v>103.67</v>
      </c>
      <c r="N2437" s="832">
        <v>1</v>
      </c>
      <c r="O2437" s="836">
        <v>0.5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17</v>
      </c>
      <c r="B2438" s="832" t="s">
        <v>2428</v>
      </c>
      <c r="C2438" s="832" t="s">
        <v>2434</v>
      </c>
      <c r="D2438" s="833" t="s">
        <v>5256</v>
      </c>
      <c r="E2438" s="834" t="s">
        <v>2445</v>
      </c>
      <c r="F2438" s="832" t="s">
        <v>2429</v>
      </c>
      <c r="G2438" s="832" t="s">
        <v>2717</v>
      </c>
      <c r="H2438" s="832" t="s">
        <v>596</v>
      </c>
      <c r="I2438" s="832" t="s">
        <v>4420</v>
      </c>
      <c r="J2438" s="832" t="s">
        <v>4200</v>
      </c>
      <c r="K2438" s="832" t="s">
        <v>3908</v>
      </c>
      <c r="L2438" s="835">
        <v>115.18</v>
      </c>
      <c r="M2438" s="835">
        <v>115.18</v>
      </c>
      <c r="N2438" s="832">
        <v>1</v>
      </c>
      <c r="O2438" s="836">
        <v>0.5</v>
      </c>
      <c r="P2438" s="835">
        <v>115.18</v>
      </c>
      <c r="Q2438" s="837">
        <v>1</v>
      </c>
      <c r="R2438" s="832">
        <v>1</v>
      </c>
      <c r="S2438" s="837">
        <v>1</v>
      </c>
      <c r="T2438" s="836">
        <v>0.5</v>
      </c>
      <c r="U2438" s="838">
        <v>1</v>
      </c>
    </row>
    <row r="2439" spans="1:21" ht="14.4" customHeight="1" x14ac:dyDescent="0.3">
      <c r="A2439" s="831">
        <v>17</v>
      </c>
      <c r="B2439" s="832" t="s">
        <v>2428</v>
      </c>
      <c r="C2439" s="832" t="s">
        <v>2434</v>
      </c>
      <c r="D2439" s="833" t="s">
        <v>5256</v>
      </c>
      <c r="E2439" s="834" t="s">
        <v>2445</v>
      </c>
      <c r="F2439" s="832" t="s">
        <v>2429</v>
      </c>
      <c r="G2439" s="832" t="s">
        <v>2717</v>
      </c>
      <c r="H2439" s="832" t="s">
        <v>596</v>
      </c>
      <c r="I2439" s="832" t="s">
        <v>4803</v>
      </c>
      <c r="J2439" s="832" t="s">
        <v>790</v>
      </c>
      <c r="K2439" s="832" t="s">
        <v>4804</v>
      </c>
      <c r="L2439" s="835">
        <v>16.12</v>
      </c>
      <c r="M2439" s="835">
        <v>16.12</v>
      </c>
      <c r="N2439" s="832">
        <v>1</v>
      </c>
      <c r="O2439" s="836">
        <v>0.5</v>
      </c>
      <c r="P2439" s="835">
        <v>16.12</v>
      </c>
      <c r="Q2439" s="837">
        <v>1</v>
      </c>
      <c r="R2439" s="832">
        <v>1</v>
      </c>
      <c r="S2439" s="837">
        <v>1</v>
      </c>
      <c r="T2439" s="836">
        <v>0.5</v>
      </c>
      <c r="U2439" s="838">
        <v>1</v>
      </c>
    </row>
    <row r="2440" spans="1:21" ht="14.4" customHeight="1" x14ac:dyDescent="0.3">
      <c r="A2440" s="831">
        <v>17</v>
      </c>
      <c r="B2440" s="832" t="s">
        <v>2428</v>
      </c>
      <c r="C2440" s="832" t="s">
        <v>2434</v>
      </c>
      <c r="D2440" s="833" t="s">
        <v>5256</v>
      </c>
      <c r="E2440" s="834" t="s">
        <v>2445</v>
      </c>
      <c r="F2440" s="832" t="s">
        <v>2429</v>
      </c>
      <c r="G2440" s="832" t="s">
        <v>2717</v>
      </c>
      <c r="H2440" s="832" t="s">
        <v>596</v>
      </c>
      <c r="I2440" s="832" t="s">
        <v>3685</v>
      </c>
      <c r="J2440" s="832" t="s">
        <v>790</v>
      </c>
      <c r="K2440" s="832" t="s">
        <v>3686</v>
      </c>
      <c r="L2440" s="835">
        <v>32.25</v>
      </c>
      <c r="M2440" s="835">
        <v>354.75</v>
      </c>
      <c r="N2440" s="832">
        <v>11</v>
      </c>
      <c r="O2440" s="836">
        <v>5.5</v>
      </c>
      <c r="P2440" s="835">
        <v>322.5</v>
      </c>
      <c r="Q2440" s="837">
        <v>0.90909090909090906</v>
      </c>
      <c r="R2440" s="832">
        <v>10</v>
      </c>
      <c r="S2440" s="837">
        <v>0.90909090909090906</v>
      </c>
      <c r="T2440" s="836">
        <v>5</v>
      </c>
      <c r="U2440" s="838">
        <v>0.90909090909090906</v>
      </c>
    </row>
    <row r="2441" spans="1:21" ht="14.4" customHeight="1" x14ac:dyDescent="0.3">
      <c r="A2441" s="831">
        <v>17</v>
      </c>
      <c r="B2441" s="832" t="s">
        <v>2428</v>
      </c>
      <c r="C2441" s="832" t="s">
        <v>2434</v>
      </c>
      <c r="D2441" s="833" t="s">
        <v>5256</v>
      </c>
      <c r="E2441" s="834" t="s">
        <v>2445</v>
      </c>
      <c r="F2441" s="832" t="s">
        <v>2429</v>
      </c>
      <c r="G2441" s="832" t="s">
        <v>2717</v>
      </c>
      <c r="H2441" s="832" t="s">
        <v>596</v>
      </c>
      <c r="I2441" s="832" t="s">
        <v>2723</v>
      </c>
      <c r="J2441" s="832" t="s">
        <v>790</v>
      </c>
      <c r="K2441" s="832" t="s">
        <v>2724</v>
      </c>
      <c r="L2441" s="835">
        <v>103.67</v>
      </c>
      <c r="M2441" s="835">
        <v>2384.41</v>
      </c>
      <c r="N2441" s="832">
        <v>23</v>
      </c>
      <c r="O2441" s="836">
        <v>12</v>
      </c>
      <c r="P2441" s="835">
        <v>725.68999999999994</v>
      </c>
      <c r="Q2441" s="837">
        <v>0.30434782608695654</v>
      </c>
      <c r="R2441" s="832">
        <v>7</v>
      </c>
      <c r="S2441" s="837">
        <v>0.30434782608695654</v>
      </c>
      <c r="T2441" s="836">
        <v>5</v>
      </c>
      <c r="U2441" s="838">
        <v>0.41666666666666669</v>
      </c>
    </row>
    <row r="2442" spans="1:21" ht="14.4" customHeight="1" x14ac:dyDescent="0.3">
      <c r="A2442" s="831">
        <v>17</v>
      </c>
      <c r="B2442" s="832" t="s">
        <v>2428</v>
      </c>
      <c r="C2442" s="832" t="s">
        <v>2434</v>
      </c>
      <c r="D2442" s="833" t="s">
        <v>5256</v>
      </c>
      <c r="E2442" s="834" t="s">
        <v>2445</v>
      </c>
      <c r="F2442" s="832" t="s">
        <v>2429</v>
      </c>
      <c r="G2442" s="832" t="s">
        <v>2717</v>
      </c>
      <c r="H2442" s="832" t="s">
        <v>596</v>
      </c>
      <c r="I2442" s="832" t="s">
        <v>3906</v>
      </c>
      <c r="J2442" s="832" t="s">
        <v>3907</v>
      </c>
      <c r="K2442" s="832" t="s">
        <v>3908</v>
      </c>
      <c r="L2442" s="835">
        <v>115.18</v>
      </c>
      <c r="M2442" s="835">
        <v>115.18</v>
      </c>
      <c r="N2442" s="832">
        <v>1</v>
      </c>
      <c r="O2442" s="836">
        <v>0.5</v>
      </c>
      <c r="P2442" s="835">
        <v>115.18</v>
      </c>
      <c r="Q2442" s="837">
        <v>1</v>
      </c>
      <c r="R2442" s="832">
        <v>1</v>
      </c>
      <c r="S2442" s="837">
        <v>1</v>
      </c>
      <c r="T2442" s="836">
        <v>0.5</v>
      </c>
      <c r="U2442" s="838">
        <v>1</v>
      </c>
    </row>
    <row r="2443" spans="1:21" ht="14.4" customHeight="1" x14ac:dyDescent="0.3">
      <c r="A2443" s="831">
        <v>17</v>
      </c>
      <c r="B2443" s="832" t="s">
        <v>2428</v>
      </c>
      <c r="C2443" s="832" t="s">
        <v>2434</v>
      </c>
      <c r="D2443" s="833" t="s">
        <v>5256</v>
      </c>
      <c r="E2443" s="834" t="s">
        <v>2445</v>
      </c>
      <c r="F2443" s="832" t="s">
        <v>2429</v>
      </c>
      <c r="G2443" s="832" t="s">
        <v>2726</v>
      </c>
      <c r="H2443" s="832" t="s">
        <v>596</v>
      </c>
      <c r="I2443" s="832" t="s">
        <v>2729</v>
      </c>
      <c r="J2443" s="832" t="s">
        <v>2730</v>
      </c>
      <c r="K2443" s="832" t="s">
        <v>1332</v>
      </c>
      <c r="L2443" s="835">
        <v>132</v>
      </c>
      <c r="M2443" s="835">
        <v>792</v>
      </c>
      <c r="N2443" s="832">
        <v>6</v>
      </c>
      <c r="O2443" s="836">
        <v>1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17</v>
      </c>
      <c r="B2444" s="832" t="s">
        <v>2428</v>
      </c>
      <c r="C2444" s="832" t="s">
        <v>2434</v>
      </c>
      <c r="D2444" s="833" t="s">
        <v>5256</v>
      </c>
      <c r="E2444" s="834" t="s">
        <v>2445</v>
      </c>
      <c r="F2444" s="832" t="s">
        <v>2429</v>
      </c>
      <c r="G2444" s="832" t="s">
        <v>3253</v>
      </c>
      <c r="H2444" s="832" t="s">
        <v>596</v>
      </c>
      <c r="I2444" s="832" t="s">
        <v>3254</v>
      </c>
      <c r="J2444" s="832" t="s">
        <v>3255</v>
      </c>
      <c r="K2444" s="832" t="s">
        <v>3256</v>
      </c>
      <c r="L2444" s="835">
        <v>72.88</v>
      </c>
      <c r="M2444" s="835">
        <v>72.88</v>
      </c>
      <c r="N2444" s="832">
        <v>1</v>
      </c>
      <c r="O2444" s="836">
        <v>0.5</v>
      </c>
      <c r="P2444" s="835">
        <v>72.88</v>
      </c>
      <c r="Q2444" s="837">
        <v>1</v>
      </c>
      <c r="R2444" s="832">
        <v>1</v>
      </c>
      <c r="S2444" s="837">
        <v>1</v>
      </c>
      <c r="T2444" s="836">
        <v>0.5</v>
      </c>
      <c r="U2444" s="838">
        <v>1</v>
      </c>
    </row>
    <row r="2445" spans="1:21" ht="14.4" customHeight="1" x14ac:dyDescent="0.3">
      <c r="A2445" s="831">
        <v>17</v>
      </c>
      <c r="B2445" s="832" t="s">
        <v>2428</v>
      </c>
      <c r="C2445" s="832" t="s">
        <v>2434</v>
      </c>
      <c r="D2445" s="833" t="s">
        <v>5256</v>
      </c>
      <c r="E2445" s="834" t="s">
        <v>2445</v>
      </c>
      <c r="F2445" s="832" t="s">
        <v>2429</v>
      </c>
      <c r="G2445" s="832" t="s">
        <v>3253</v>
      </c>
      <c r="H2445" s="832" t="s">
        <v>596</v>
      </c>
      <c r="I2445" s="832" t="s">
        <v>3584</v>
      </c>
      <c r="J2445" s="832" t="s">
        <v>3255</v>
      </c>
      <c r="K2445" s="832" t="s">
        <v>3585</v>
      </c>
      <c r="L2445" s="835">
        <v>218.62</v>
      </c>
      <c r="M2445" s="835">
        <v>218.62</v>
      </c>
      <c r="N2445" s="832">
        <v>1</v>
      </c>
      <c r="O2445" s="836">
        <v>1</v>
      </c>
      <c r="P2445" s="835">
        <v>218.62</v>
      </c>
      <c r="Q2445" s="837">
        <v>1</v>
      </c>
      <c r="R2445" s="832">
        <v>1</v>
      </c>
      <c r="S2445" s="837">
        <v>1</v>
      </c>
      <c r="T2445" s="836">
        <v>1</v>
      </c>
      <c r="U2445" s="838">
        <v>1</v>
      </c>
    </row>
    <row r="2446" spans="1:21" ht="14.4" customHeight="1" x14ac:dyDescent="0.3">
      <c r="A2446" s="831">
        <v>17</v>
      </c>
      <c r="B2446" s="832" t="s">
        <v>2428</v>
      </c>
      <c r="C2446" s="832" t="s">
        <v>2434</v>
      </c>
      <c r="D2446" s="833" t="s">
        <v>5256</v>
      </c>
      <c r="E2446" s="834" t="s">
        <v>2445</v>
      </c>
      <c r="F2446" s="832" t="s">
        <v>2429</v>
      </c>
      <c r="G2446" s="832" t="s">
        <v>2731</v>
      </c>
      <c r="H2446" s="832" t="s">
        <v>596</v>
      </c>
      <c r="I2446" s="832" t="s">
        <v>2732</v>
      </c>
      <c r="J2446" s="832" t="s">
        <v>1318</v>
      </c>
      <c r="K2446" s="832" t="s">
        <v>2733</v>
      </c>
      <c r="L2446" s="835">
        <v>108.44</v>
      </c>
      <c r="M2446" s="835">
        <v>108.44</v>
      </c>
      <c r="N2446" s="832">
        <v>1</v>
      </c>
      <c r="O2446" s="836">
        <v>0.5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" customHeight="1" x14ac:dyDescent="0.3">
      <c r="A2447" s="831">
        <v>17</v>
      </c>
      <c r="B2447" s="832" t="s">
        <v>2428</v>
      </c>
      <c r="C2447" s="832" t="s">
        <v>2434</v>
      </c>
      <c r="D2447" s="833" t="s">
        <v>5256</v>
      </c>
      <c r="E2447" s="834" t="s">
        <v>2445</v>
      </c>
      <c r="F2447" s="832" t="s">
        <v>2429</v>
      </c>
      <c r="G2447" s="832" t="s">
        <v>2731</v>
      </c>
      <c r="H2447" s="832" t="s">
        <v>596</v>
      </c>
      <c r="I2447" s="832" t="s">
        <v>3070</v>
      </c>
      <c r="J2447" s="832" t="s">
        <v>3071</v>
      </c>
      <c r="K2447" s="832" t="s">
        <v>3072</v>
      </c>
      <c r="L2447" s="835">
        <v>107.37</v>
      </c>
      <c r="M2447" s="835">
        <v>107.37</v>
      </c>
      <c r="N2447" s="832">
        <v>1</v>
      </c>
      <c r="O2447" s="836">
        <v>1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17</v>
      </c>
      <c r="B2448" s="832" t="s">
        <v>2428</v>
      </c>
      <c r="C2448" s="832" t="s">
        <v>2434</v>
      </c>
      <c r="D2448" s="833" t="s">
        <v>5256</v>
      </c>
      <c r="E2448" s="834" t="s">
        <v>2445</v>
      </c>
      <c r="F2448" s="832" t="s">
        <v>2429</v>
      </c>
      <c r="G2448" s="832" t="s">
        <v>2740</v>
      </c>
      <c r="H2448" s="832" t="s">
        <v>596</v>
      </c>
      <c r="I2448" s="832" t="s">
        <v>2741</v>
      </c>
      <c r="J2448" s="832" t="s">
        <v>2742</v>
      </c>
      <c r="K2448" s="832" t="s">
        <v>2743</v>
      </c>
      <c r="L2448" s="835">
        <v>21.92</v>
      </c>
      <c r="M2448" s="835">
        <v>569.91999999999996</v>
      </c>
      <c r="N2448" s="832">
        <v>26</v>
      </c>
      <c r="O2448" s="836">
        <v>4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17</v>
      </c>
      <c r="B2449" s="832" t="s">
        <v>2428</v>
      </c>
      <c r="C2449" s="832" t="s">
        <v>2434</v>
      </c>
      <c r="D2449" s="833" t="s">
        <v>5256</v>
      </c>
      <c r="E2449" s="834" t="s">
        <v>2445</v>
      </c>
      <c r="F2449" s="832" t="s">
        <v>2429</v>
      </c>
      <c r="G2449" s="832" t="s">
        <v>2746</v>
      </c>
      <c r="H2449" s="832" t="s">
        <v>596</v>
      </c>
      <c r="I2449" s="832" t="s">
        <v>2747</v>
      </c>
      <c r="J2449" s="832" t="s">
        <v>2748</v>
      </c>
      <c r="K2449" s="832" t="s">
        <v>2209</v>
      </c>
      <c r="L2449" s="835">
        <v>169.29</v>
      </c>
      <c r="M2449" s="835">
        <v>677.16</v>
      </c>
      <c r="N2449" s="832">
        <v>4</v>
      </c>
      <c r="O2449" s="836">
        <v>2.5</v>
      </c>
      <c r="P2449" s="835">
        <v>677.16</v>
      </c>
      <c r="Q2449" s="837">
        <v>1</v>
      </c>
      <c r="R2449" s="832">
        <v>4</v>
      </c>
      <c r="S2449" s="837">
        <v>1</v>
      </c>
      <c r="T2449" s="836">
        <v>2.5</v>
      </c>
      <c r="U2449" s="838">
        <v>1</v>
      </c>
    </row>
    <row r="2450" spans="1:21" ht="14.4" customHeight="1" x14ac:dyDescent="0.3">
      <c r="A2450" s="831">
        <v>17</v>
      </c>
      <c r="B2450" s="832" t="s">
        <v>2428</v>
      </c>
      <c r="C2450" s="832" t="s">
        <v>2434</v>
      </c>
      <c r="D2450" s="833" t="s">
        <v>5256</v>
      </c>
      <c r="E2450" s="834" t="s">
        <v>2445</v>
      </c>
      <c r="F2450" s="832" t="s">
        <v>2429</v>
      </c>
      <c r="G2450" s="832" t="s">
        <v>2746</v>
      </c>
      <c r="H2450" s="832" t="s">
        <v>596</v>
      </c>
      <c r="I2450" s="832" t="s">
        <v>2749</v>
      </c>
      <c r="J2450" s="832" t="s">
        <v>2748</v>
      </c>
      <c r="K2450" s="832" t="s">
        <v>2750</v>
      </c>
      <c r="L2450" s="835">
        <v>338.58</v>
      </c>
      <c r="M2450" s="835">
        <v>1354.32</v>
      </c>
      <c r="N2450" s="832">
        <v>4</v>
      </c>
      <c r="O2450" s="836">
        <v>1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17</v>
      </c>
      <c r="B2451" s="832" t="s">
        <v>2428</v>
      </c>
      <c r="C2451" s="832" t="s">
        <v>2434</v>
      </c>
      <c r="D2451" s="833" t="s">
        <v>5256</v>
      </c>
      <c r="E2451" s="834" t="s">
        <v>2445</v>
      </c>
      <c r="F2451" s="832" t="s">
        <v>2429</v>
      </c>
      <c r="G2451" s="832" t="s">
        <v>2746</v>
      </c>
      <c r="H2451" s="832" t="s">
        <v>596</v>
      </c>
      <c r="I2451" s="832" t="s">
        <v>2751</v>
      </c>
      <c r="J2451" s="832" t="s">
        <v>2748</v>
      </c>
      <c r="K2451" s="832" t="s">
        <v>2752</v>
      </c>
      <c r="L2451" s="835">
        <v>677.18</v>
      </c>
      <c r="M2451" s="835">
        <v>24378.480000000003</v>
      </c>
      <c r="N2451" s="832">
        <v>36</v>
      </c>
      <c r="O2451" s="836">
        <v>10</v>
      </c>
      <c r="P2451" s="835">
        <v>18283.860000000004</v>
      </c>
      <c r="Q2451" s="837">
        <v>0.75000000000000011</v>
      </c>
      <c r="R2451" s="832">
        <v>27</v>
      </c>
      <c r="S2451" s="837">
        <v>0.75</v>
      </c>
      <c r="T2451" s="836">
        <v>8</v>
      </c>
      <c r="U2451" s="838">
        <v>0.8</v>
      </c>
    </row>
    <row r="2452" spans="1:21" ht="14.4" customHeight="1" x14ac:dyDescent="0.3">
      <c r="A2452" s="831">
        <v>17</v>
      </c>
      <c r="B2452" s="832" t="s">
        <v>2428</v>
      </c>
      <c r="C2452" s="832" t="s">
        <v>2434</v>
      </c>
      <c r="D2452" s="833" t="s">
        <v>5256</v>
      </c>
      <c r="E2452" s="834" t="s">
        <v>2445</v>
      </c>
      <c r="F2452" s="832" t="s">
        <v>2429</v>
      </c>
      <c r="G2452" s="832" t="s">
        <v>2746</v>
      </c>
      <c r="H2452" s="832" t="s">
        <v>596</v>
      </c>
      <c r="I2452" s="832" t="s">
        <v>2753</v>
      </c>
      <c r="J2452" s="832" t="s">
        <v>2748</v>
      </c>
      <c r="K2452" s="832" t="s">
        <v>2754</v>
      </c>
      <c r="L2452" s="835">
        <v>338.58</v>
      </c>
      <c r="M2452" s="835">
        <v>11850.3</v>
      </c>
      <c r="N2452" s="832">
        <v>35</v>
      </c>
      <c r="O2452" s="836">
        <v>23</v>
      </c>
      <c r="P2452" s="835">
        <v>7787.3399999999992</v>
      </c>
      <c r="Q2452" s="837">
        <v>0.65714285714285714</v>
      </c>
      <c r="R2452" s="832">
        <v>23</v>
      </c>
      <c r="S2452" s="837">
        <v>0.65714285714285714</v>
      </c>
      <c r="T2452" s="836">
        <v>15.5</v>
      </c>
      <c r="U2452" s="838">
        <v>0.67391304347826086</v>
      </c>
    </row>
    <row r="2453" spans="1:21" ht="14.4" customHeight="1" x14ac:dyDescent="0.3">
      <c r="A2453" s="831">
        <v>17</v>
      </c>
      <c r="B2453" s="832" t="s">
        <v>2428</v>
      </c>
      <c r="C2453" s="832" t="s">
        <v>2434</v>
      </c>
      <c r="D2453" s="833" t="s">
        <v>5256</v>
      </c>
      <c r="E2453" s="834" t="s">
        <v>2445</v>
      </c>
      <c r="F2453" s="832" t="s">
        <v>2429</v>
      </c>
      <c r="G2453" s="832" t="s">
        <v>2746</v>
      </c>
      <c r="H2453" s="832" t="s">
        <v>596</v>
      </c>
      <c r="I2453" s="832" t="s">
        <v>2761</v>
      </c>
      <c r="J2453" s="832" t="s">
        <v>2748</v>
      </c>
      <c r="K2453" s="832" t="s">
        <v>2762</v>
      </c>
      <c r="L2453" s="835">
        <v>507.88</v>
      </c>
      <c r="M2453" s="835">
        <v>1015.76</v>
      </c>
      <c r="N2453" s="832">
        <v>2</v>
      </c>
      <c r="O2453" s="836">
        <v>0.5</v>
      </c>
      <c r="P2453" s="835">
        <v>1015.76</v>
      </c>
      <c r="Q2453" s="837">
        <v>1</v>
      </c>
      <c r="R2453" s="832">
        <v>2</v>
      </c>
      <c r="S2453" s="837">
        <v>1</v>
      </c>
      <c r="T2453" s="836">
        <v>0.5</v>
      </c>
      <c r="U2453" s="838">
        <v>1</v>
      </c>
    </row>
    <row r="2454" spans="1:21" ht="14.4" customHeight="1" x14ac:dyDescent="0.3">
      <c r="A2454" s="831">
        <v>17</v>
      </c>
      <c r="B2454" s="832" t="s">
        <v>2428</v>
      </c>
      <c r="C2454" s="832" t="s">
        <v>2434</v>
      </c>
      <c r="D2454" s="833" t="s">
        <v>5256</v>
      </c>
      <c r="E2454" s="834" t="s">
        <v>2445</v>
      </c>
      <c r="F2454" s="832" t="s">
        <v>2429</v>
      </c>
      <c r="G2454" s="832" t="s">
        <v>2746</v>
      </c>
      <c r="H2454" s="832" t="s">
        <v>596</v>
      </c>
      <c r="I2454" s="832" t="s">
        <v>4438</v>
      </c>
      <c r="J2454" s="832" t="s">
        <v>2756</v>
      </c>
      <c r="K2454" s="832" t="s">
        <v>4439</v>
      </c>
      <c r="L2454" s="835">
        <v>84.96</v>
      </c>
      <c r="M2454" s="835">
        <v>339.84</v>
      </c>
      <c r="N2454" s="832">
        <v>4</v>
      </c>
      <c r="O2454" s="836">
        <v>3</v>
      </c>
      <c r="P2454" s="835">
        <v>254.88</v>
      </c>
      <c r="Q2454" s="837">
        <v>0.75</v>
      </c>
      <c r="R2454" s="832">
        <v>3</v>
      </c>
      <c r="S2454" s="837">
        <v>0.75</v>
      </c>
      <c r="T2454" s="836">
        <v>2</v>
      </c>
      <c r="U2454" s="838">
        <v>0.66666666666666663</v>
      </c>
    </row>
    <row r="2455" spans="1:21" ht="14.4" customHeight="1" x14ac:dyDescent="0.3">
      <c r="A2455" s="831">
        <v>17</v>
      </c>
      <c r="B2455" s="832" t="s">
        <v>2428</v>
      </c>
      <c r="C2455" s="832" t="s">
        <v>2434</v>
      </c>
      <c r="D2455" s="833" t="s">
        <v>5256</v>
      </c>
      <c r="E2455" s="834" t="s">
        <v>2445</v>
      </c>
      <c r="F2455" s="832" t="s">
        <v>2429</v>
      </c>
      <c r="G2455" s="832" t="s">
        <v>2746</v>
      </c>
      <c r="H2455" s="832" t="s">
        <v>596</v>
      </c>
      <c r="I2455" s="832" t="s">
        <v>4805</v>
      </c>
      <c r="J2455" s="832" t="s">
        <v>4806</v>
      </c>
      <c r="K2455" s="832" t="s">
        <v>2209</v>
      </c>
      <c r="L2455" s="835">
        <v>1286.19</v>
      </c>
      <c r="M2455" s="835">
        <v>2572.38</v>
      </c>
      <c r="N2455" s="832">
        <v>2</v>
      </c>
      <c r="O2455" s="836">
        <v>1</v>
      </c>
      <c r="P2455" s="835">
        <v>2572.38</v>
      </c>
      <c r="Q2455" s="837">
        <v>1</v>
      </c>
      <c r="R2455" s="832">
        <v>2</v>
      </c>
      <c r="S2455" s="837">
        <v>1</v>
      </c>
      <c r="T2455" s="836">
        <v>1</v>
      </c>
      <c r="U2455" s="838">
        <v>1</v>
      </c>
    </row>
    <row r="2456" spans="1:21" ht="14.4" customHeight="1" x14ac:dyDescent="0.3">
      <c r="A2456" s="831">
        <v>17</v>
      </c>
      <c r="B2456" s="832" t="s">
        <v>2428</v>
      </c>
      <c r="C2456" s="832" t="s">
        <v>2434</v>
      </c>
      <c r="D2456" s="833" t="s">
        <v>5256</v>
      </c>
      <c r="E2456" s="834" t="s">
        <v>2445</v>
      </c>
      <c r="F2456" s="832" t="s">
        <v>2429</v>
      </c>
      <c r="G2456" s="832" t="s">
        <v>2746</v>
      </c>
      <c r="H2456" s="832" t="s">
        <v>596</v>
      </c>
      <c r="I2456" s="832" t="s">
        <v>4807</v>
      </c>
      <c r="J2456" s="832" t="s">
        <v>4808</v>
      </c>
      <c r="K2456" s="832" t="s">
        <v>2209</v>
      </c>
      <c r="L2456" s="835">
        <v>1286.19</v>
      </c>
      <c r="M2456" s="835">
        <v>2572.38</v>
      </c>
      <c r="N2456" s="832">
        <v>2</v>
      </c>
      <c r="O2456" s="836">
        <v>0.5</v>
      </c>
      <c r="P2456" s="835">
        <v>2572.38</v>
      </c>
      <c r="Q2456" s="837">
        <v>1</v>
      </c>
      <c r="R2456" s="832">
        <v>2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17</v>
      </c>
      <c r="B2457" s="832" t="s">
        <v>2428</v>
      </c>
      <c r="C2457" s="832" t="s">
        <v>2434</v>
      </c>
      <c r="D2457" s="833" t="s">
        <v>5256</v>
      </c>
      <c r="E2457" s="834" t="s">
        <v>2445</v>
      </c>
      <c r="F2457" s="832" t="s">
        <v>2429</v>
      </c>
      <c r="G2457" s="832" t="s">
        <v>2746</v>
      </c>
      <c r="H2457" s="832" t="s">
        <v>596</v>
      </c>
      <c r="I2457" s="832" t="s">
        <v>3592</v>
      </c>
      <c r="J2457" s="832" t="s">
        <v>2756</v>
      </c>
      <c r="K2457" s="832" t="s">
        <v>3593</v>
      </c>
      <c r="L2457" s="835">
        <v>84.65</v>
      </c>
      <c r="M2457" s="835">
        <v>338.6</v>
      </c>
      <c r="N2457" s="832">
        <v>4</v>
      </c>
      <c r="O2457" s="836">
        <v>0.5</v>
      </c>
      <c r="P2457" s="835">
        <v>338.6</v>
      </c>
      <c r="Q2457" s="837">
        <v>1</v>
      </c>
      <c r="R2457" s="832">
        <v>4</v>
      </c>
      <c r="S2457" s="837">
        <v>1</v>
      </c>
      <c r="T2457" s="836">
        <v>0.5</v>
      </c>
      <c r="U2457" s="838">
        <v>1</v>
      </c>
    </row>
    <row r="2458" spans="1:21" ht="14.4" customHeight="1" x14ac:dyDescent="0.3">
      <c r="A2458" s="831">
        <v>17</v>
      </c>
      <c r="B2458" s="832" t="s">
        <v>2428</v>
      </c>
      <c r="C2458" s="832" t="s">
        <v>2434</v>
      </c>
      <c r="D2458" s="833" t="s">
        <v>5256</v>
      </c>
      <c r="E2458" s="834" t="s">
        <v>2445</v>
      </c>
      <c r="F2458" s="832" t="s">
        <v>2429</v>
      </c>
      <c r="G2458" s="832" t="s">
        <v>2746</v>
      </c>
      <c r="H2458" s="832" t="s">
        <v>596</v>
      </c>
      <c r="I2458" s="832" t="s">
        <v>4809</v>
      </c>
      <c r="J2458" s="832" t="s">
        <v>2756</v>
      </c>
      <c r="K2458" s="832" t="s">
        <v>4810</v>
      </c>
      <c r="L2458" s="835">
        <v>0</v>
      </c>
      <c r="M2458" s="835">
        <v>0</v>
      </c>
      <c r="N2458" s="832">
        <v>4</v>
      </c>
      <c r="O2458" s="836">
        <v>2</v>
      </c>
      <c r="P2458" s="835">
        <v>0</v>
      </c>
      <c r="Q2458" s="837"/>
      <c r="R2458" s="832">
        <v>4</v>
      </c>
      <c r="S2458" s="837">
        <v>1</v>
      </c>
      <c r="T2458" s="836">
        <v>2</v>
      </c>
      <c r="U2458" s="838">
        <v>1</v>
      </c>
    </row>
    <row r="2459" spans="1:21" ht="14.4" customHeight="1" x14ac:dyDescent="0.3">
      <c r="A2459" s="831">
        <v>17</v>
      </c>
      <c r="B2459" s="832" t="s">
        <v>2428</v>
      </c>
      <c r="C2459" s="832" t="s">
        <v>2434</v>
      </c>
      <c r="D2459" s="833" t="s">
        <v>5256</v>
      </c>
      <c r="E2459" s="834" t="s">
        <v>2445</v>
      </c>
      <c r="F2459" s="832" t="s">
        <v>2429</v>
      </c>
      <c r="G2459" s="832" t="s">
        <v>3703</v>
      </c>
      <c r="H2459" s="832" t="s">
        <v>596</v>
      </c>
      <c r="I2459" s="832" t="s">
        <v>4664</v>
      </c>
      <c r="J2459" s="832" t="s">
        <v>4665</v>
      </c>
      <c r="K2459" s="832" t="s">
        <v>4666</v>
      </c>
      <c r="L2459" s="835">
        <v>89.88</v>
      </c>
      <c r="M2459" s="835">
        <v>179.76</v>
      </c>
      <c r="N2459" s="832">
        <v>2</v>
      </c>
      <c r="O2459" s="836">
        <v>0.5</v>
      </c>
      <c r="P2459" s="835"/>
      <c r="Q2459" s="837">
        <v>0</v>
      </c>
      <c r="R2459" s="832"/>
      <c r="S2459" s="837">
        <v>0</v>
      </c>
      <c r="T2459" s="836"/>
      <c r="U2459" s="838">
        <v>0</v>
      </c>
    </row>
    <row r="2460" spans="1:21" ht="14.4" customHeight="1" x14ac:dyDescent="0.3">
      <c r="A2460" s="831">
        <v>17</v>
      </c>
      <c r="B2460" s="832" t="s">
        <v>2428</v>
      </c>
      <c r="C2460" s="832" t="s">
        <v>2434</v>
      </c>
      <c r="D2460" s="833" t="s">
        <v>5256</v>
      </c>
      <c r="E2460" s="834" t="s">
        <v>2445</v>
      </c>
      <c r="F2460" s="832" t="s">
        <v>2429</v>
      </c>
      <c r="G2460" s="832" t="s">
        <v>3703</v>
      </c>
      <c r="H2460" s="832" t="s">
        <v>596</v>
      </c>
      <c r="I2460" s="832" t="s">
        <v>4811</v>
      </c>
      <c r="J2460" s="832" t="s">
        <v>4665</v>
      </c>
      <c r="K2460" s="832" t="s">
        <v>1211</v>
      </c>
      <c r="L2460" s="835">
        <v>89.88</v>
      </c>
      <c r="M2460" s="835">
        <v>359.52</v>
      </c>
      <c r="N2460" s="832">
        <v>4</v>
      </c>
      <c r="O2460" s="836">
        <v>1.5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17</v>
      </c>
      <c r="B2461" s="832" t="s">
        <v>2428</v>
      </c>
      <c r="C2461" s="832" t="s">
        <v>2434</v>
      </c>
      <c r="D2461" s="833" t="s">
        <v>5256</v>
      </c>
      <c r="E2461" s="834" t="s">
        <v>2445</v>
      </c>
      <c r="F2461" s="832" t="s">
        <v>2429</v>
      </c>
      <c r="G2461" s="832" t="s">
        <v>3703</v>
      </c>
      <c r="H2461" s="832" t="s">
        <v>596</v>
      </c>
      <c r="I2461" s="832" t="s">
        <v>4667</v>
      </c>
      <c r="J2461" s="832" t="s">
        <v>4665</v>
      </c>
      <c r="K2461" s="832" t="s">
        <v>4666</v>
      </c>
      <c r="L2461" s="835">
        <v>89.88</v>
      </c>
      <c r="M2461" s="835">
        <v>179.76</v>
      </c>
      <c r="N2461" s="832">
        <v>2</v>
      </c>
      <c r="O2461" s="836">
        <v>1</v>
      </c>
      <c r="P2461" s="835">
        <v>179.76</v>
      </c>
      <c r="Q2461" s="837">
        <v>1</v>
      </c>
      <c r="R2461" s="832">
        <v>2</v>
      </c>
      <c r="S2461" s="837">
        <v>1</v>
      </c>
      <c r="T2461" s="836">
        <v>1</v>
      </c>
      <c r="U2461" s="838">
        <v>1</v>
      </c>
    </row>
    <row r="2462" spans="1:21" ht="14.4" customHeight="1" x14ac:dyDescent="0.3">
      <c r="A2462" s="831">
        <v>17</v>
      </c>
      <c r="B2462" s="832" t="s">
        <v>2428</v>
      </c>
      <c r="C2462" s="832" t="s">
        <v>2434</v>
      </c>
      <c r="D2462" s="833" t="s">
        <v>5256</v>
      </c>
      <c r="E2462" s="834" t="s">
        <v>2445</v>
      </c>
      <c r="F2462" s="832" t="s">
        <v>2429</v>
      </c>
      <c r="G2462" s="832" t="s">
        <v>2766</v>
      </c>
      <c r="H2462" s="832" t="s">
        <v>596</v>
      </c>
      <c r="I2462" s="832" t="s">
        <v>4812</v>
      </c>
      <c r="J2462" s="832" t="s">
        <v>4813</v>
      </c>
      <c r="K2462" s="832" t="s">
        <v>3172</v>
      </c>
      <c r="L2462" s="835">
        <v>143.09</v>
      </c>
      <c r="M2462" s="835">
        <v>143.09</v>
      </c>
      <c r="N2462" s="832">
        <v>1</v>
      </c>
      <c r="O2462" s="836">
        <v>1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" customHeight="1" x14ac:dyDescent="0.3">
      <c r="A2463" s="831">
        <v>17</v>
      </c>
      <c r="B2463" s="832" t="s">
        <v>2428</v>
      </c>
      <c r="C2463" s="832" t="s">
        <v>2434</v>
      </c>
      <c r="D2463" s="833" t="s">
        <v>5256</v>
      </c>
      <c r="E2463" s="834" t="s">
        <v>2445</v>
      </c>
      <c r="F2463" s="832" t="s">
        <v>2429</v>
      </c>
      <c r="G2463" s="832" t="s">
        <v>3175</v>
      </c>
      <c r="H2463" s="832" t="s">
        <v>649</v>
      </c>
      <c r="I2463" s="832" t="s">
        <v>3422</v>
      </c>
      <c r="J2463" s="832" t="s">
        <v>965</v>
      </c>
      <c r="K2463" s="832" t="s">
        <v>3423</v>
      </c>
      <c r="L2463" s="835">
        <v>332.92</v>
      </c>
      <c r="M2463" s="835">
        <v>332.92</v>
      </c>
      <c r="N2463" s="832">
        <v>1</v>
      </c>
      <c r="O2463" s="836">
        <v>0.5</v>
      </c>
      <c r="P2463" s="835">
        <v>332.92</v>
      </c>
      <c r="Q2463" s="837">
        <v>1</v>
      </c>
      <c r="R2463" s="832">
        <v>1</v>
      </c>
      <c r="S2463" s="837">
        <v>1</v>
      </c>
      <c r="T2463" s="836">
        <v>0.5</v>
      </c>
      <c r="U2463" s="838">
        <v>1</v>
      </c>
    </row>
    <row r="2464" spans="1:21" ht="14.4" customHeight="1" x14ac:dyDescent="0.3">
      <c r="A2464" s="831">
        <v>17</v>
      </c>
      <c r="B2464" s="832" t="s">
        <v>2428</v>
      </c>
      <c r="C2464" s="832" t="s">
        <v>2434</v>
      </c>
      <c r="D2464" s="833" t="s">
        <v>5256</v>
      </c>
      <c r="E2464" s="834" t="s">
        <v>2445</v>
      </c>
      <c r="F2464" s="832" t="s">
        <v>2429</v>
      </c>
      <c r="G2464" s="832" t="s">
        <v>3175</v>
      </c>
      <c r="H2464" s="832" t="s">
        <v>649</v>
      </c>
      <c r="I2464" s="832" t="s">
        <v>3424</v>
      </c>
      <c r="J2464" s="832" t="s">
        <v>965</v>
      </c>
      <c r="K2464" s="832" t="s">
        <v>3425</v>
      </c>
      <c r="L2464" s="835">
        <v>1591.14</v>
      </c>
      <c r="M2464" s="835">
        <v>3182.28</v>
      </c>
      <c r="N2464" s="832">
        <v>2</v>
      </c>
      <c r="O2464" s="836">
        <v>1</v>
      </c>
      <c r="P2464" s="835">
        <v>3182.28</v>
      </c>
      <c r="Q2464" s="837">
        <v>1</v>
      </c>
      <c r="R2464" s="832">
        <v>2</v>
      </c>
      <c r="S2464" s="837">
        <v>1</v>
      </c>
      <c r="T2464" s="836">
        <v>1</v>
      </c>
      <c r="U2464" s="838">
        <v>1</v>
      </c>
    </row>
    <row r="2465" spans="1:21" ht="14.4" customHeight="1" x14ac:dyDescent="0.3">
      <c r="A2465" s="831">
        <v>17</v>
      </c>
      <c r="B2465" s="832" t="s">
        <v>2428</v>
      </c>
      <c r="C2465" s="832" t="s">
        <v>2434</v>
      </c>
      <c r="D2465" s="833" t="s">
        <v>5256</v>
      </c>
      <c r="E2465" s="834" t="s">
        <v>2445</v>
      </c>
      <c r="F2465" s="832" t="s">
        <v>2429</v>
      </c>
      <c r="G2465" s="832" t="s">
        <v>3710</v>
      </c>
      <c r="H2465" s="832" t="s">
        <v>596</v>
      </c>
      <c r="I2465" s="832" t="s">
        <v>3711</v>
      </c>
      <c r="J2465" s="832" t="s">
        <v>3712</v>
      </c>
      <c r="K2465" s="832" t="s">
        <v>3713</v>
      </c>
      <c r="L2465" s="835">
        <v>0</v>
      </c>
      <c r="M2465" s="835">
        <v>0</v>
      </c>
      <c r="N2465" s="832">
        <v>1</v>
      </c>
      <c r="O2465" s="836">
        <v>0.5</v>
      </c>
      <c r="P2465" s="835"/>
      <c r="Q2465" s="837"/>
      <c r="R2465" s="832"/>
      <c r="S2465" s="837">
        <v>0</v>
      </c>
      <c r="T2465" s="836"/>
      <c r="U2465" s="838">
        <v>0</v>
      </c>
    </row>
    <row r="2466" spans="1:21" ht="14.4" customHeight="1" x14ac:dyDescent="0.3">
      <c r="A2466" s="831">
        <v>17</v>
      </c>
      <c r="B2466" s="832" t="s">
        <v>2428</v>
      </c>
      <c r="C2466" s="832" t="s">
        <v>2434</v>
      </c>
      <c r="D2466" s="833" t="s">
        <v>5256</v>
      </c>
      <c r="E2466" s="834" t="s">
        <v>2445</v>
      </c>
      <c r="F2466" s="832" t="s">
        <v>2429</v>
      </c>
      <c r="G2466" s="832" t="s">
        <v>2776</v>
      </c>
      <c r="H2466" s="832" t="s">
        <v>649</v>
      </c>
      <c r="I2466" s="832" t="s">
        <v>2119</v>
      </c>
      <c r="J2466" s="832" t="s">
        <v>2120</v>
      </c>
      <c r="K2466" s="832" t="s">
        <v>2121</v>
      </c>
      <c r="L2466" s="835">
        <v>122.96</v>
      </c>
      <c r="M2466" s="835">
        <v>4426.5600000000004</v>
      </c>
      <c r="N2466" s="832">
        <v>36</v>
      </c>
      <c r="O2466" s="836">
        <v>7</v>
      </c>
      <c r="P2466" s="835">
        <v>4057.6800000000007</v>
      </c>
      <c r="Q2466" s="837">
        <v>0.91666666666666674</v>
      </c>
      <c r="R2466" s="832">
        <v>33</v>
      </c>
      <c r="S2466" s="837">
        <v>0.91666666666666663</v>
      </c>
      <c r="T2466" s="836">
        <v>6</v>
      </c>
      <c r="U2466" s="838">
        <v>0.8571428571428571</v>
      </c>
    </row>
    <row r="2467" spans="1:21" ht="14.4" customHeight="1" x14ac:dyDescent="0.3">
      <c r="A2467" s="831">
        <v>17</v>
      </c>
      <c r="B2467" s="832" t="s">
        <v>2428</v>
      </c>
      <c r="C2467" s="832" t="s">
        <v>2434</v>
      </c>
      <c r="D2467" s="833" t="s">
        <v>5256</v>
      </c>
      <c r="E2467" s="834" t="s">
        <v>2445</v>
      </c>
      <c r="F2467" s="832" t="s">
        <v>2429</v>
      </c>
      <c r="G2467" s="832" t="s">
        <v>2776</v>
      </c>
      <c r="H2467" s="832" t="s">
        <v>649</v>
      </c>
      <c r="I2467" s="832" t="s">
        <v>2320</v>
      </c>
      <c r="J2467" s="832" t="s">
        <v>2120</v>
      </c>
      <c r="K2467" s="832" t="s">
        <v>2321</v>
      </c>
      <c r="L2467" s="835">
        <v>245.91</v>
      </c>
      <c r="M2467" s="835">
        <v>983.64</v>
      </c>
      <c r="N2467" s="832">
        <v>4</v>
      </c>
      <c r="O2467" s="836">
        <v>0.5</v>
      </c>
      <c r="P2467" s="835">
        <v>983.64</v>
      </c>
      <c r="Q2467" s="837">
        <v>1</v>
      </c>
      <c r="R2467" s="832">
        <v>4</v>
      </c>
      <c r="S2467" s="837">
        <v>1</v>
      </c>
      <c r="T2467" s="836">
        <v>0.5</v>
      </c>
      <c r="U2467" s="838">
        <v>1</v>
      </c>
    </row>
    <row r="2468" spans="1:21" ht="14.4" customHeight="1" x14ac:dyDescent="0.3">
      <c r="A2468" s="831">
        <v>17</v>
      </c>
      <c r="B2468" s="832" t="s">
        <v>2428</v>
      </c>
      <c r="C2468" s="832" t="s">
        <v>2434</v>
      </c>
      <c r="D2468" s="833" t="s">
        <v>5256</v>
      </c>
      <c r="E2468" s="834" t="s">
        <v>2445</v>
      </c>
      <c r="F2468" s="832" t="s">
        <v>2429</v>
      </c>
      <c r="G2468" s="832" t="s">
        <v>3544</v>
      </c>
      <c r="H2468" s="832" t="s">
        <v>596</v>
      </c>
      <c r="I2468" s="832" t="s">
        <v>4814</v>
      </c>
      <c r="J2468" s="832" t="s">
        <v>3715</v>
      </c>
      <c r="K2468" s="832" t="s">
        <v>4608</v>
      </c>
      <c r="L2468" s="835">
        <v>0</v>
      </c>
      <c r="M2468" s="835">
        <v>0</v>
      </c>
      <c r="N2468" s="832">
        <v>2</v>
      </c>
      <c r="O2468" s="836">
        <v>1</v>
      </c>
      <c r="P2468" s="835">
        <v>0</v>
      </c>
      <c r="Q2468" s="837"/>
      <c r="R2468" s="832">
        <v>2</v>
      </c>
      <c r="S2468" s="837">
        <v>1</v>
      </c>
      <c r="T2468" s="836">
        <v>1</v>
      </c>
      <c r="U2468" s="838">
        <v>1</v>
      </c>
    </row>
    <row r="2469" spans="1:21" ht="14.4" customHeight="1" x14ac:dyDescent="0.3">
      <c r="A2469" s="831">
        <v>17</v>
      </c>
      <c r="B2469" s="832" t="s">
        <v>2428</v>
      </c>
      <c r="C2469" s="832" t="s">
        <v>2434</v>
      </c>
      <c r="D2469" s="833" t="s">
        <v>5256</v>
      </c>
      <c r="E2469" s="834" t="s">
        <v>2445</v>
      </c>
      <c r="F2469" s="832" t="s">
        <v>2429</v>
      </c>
      <c r="G2469" s="832" t="s">
        <v>3544</v>
      </c>
      <c r="H2469" s="832" t="s">
        <v>596</v>
      </c>
      <c r="I2469" s="832" t="s">
        <v>4815</v>
      </c>
      <c r="J2469" s="832" t="s">
        <v>4816</v>
      </c>
      <c r="K2469" s="832" t="s">
        <v>3716</v>
      </c>
      <c r="L2469" s="835">
        <v>0</v>
      </c>
      <c r="M2469" s="835">
        <v>0</v>
      </c>
      <c r="N2469" s="832">
        <v>2</v>
      </c>
      <c r="O2469" s="836">
        <v>0.5</v>
      </c>
      <c r="P2469" s="835"/>
      <c r="Q2469" s="837"/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17</v>
      </c>
      <c r="B2470" s="832" t="s">
        <v>2428</v>
      </c>
      <c r="C2470" s="832" t="s">
        <v>2434</v>
      </c>
      <c r="D2470" s="833" t="s">
        <v>5256</v>
      </c>
      <c r="E2470" s="834" t="s">
        <v>2445</v>
      </c>
      <c r="F2470" s="832" t="s">
        <v>2429</v>
      </c>
      <c r="G2470" s="832" t="s">
        <v>3717</v>
      </c>
      <c r="H2470" s="832" t="s">
        <v>596</v>
      </c>
      <c r="I2470" s="832" t="s">
        <v>3719</v>
      </c>
      <c r="J2470" s="832" t="s">
        <v>1542</v>
      </c>
      <c r="K2470" s="832" t="s">
        <v>3720</v>
      </c>
      <c r="L2470" s="835">
        <v>0</v>
      </c>
      <c r="M2470" s="835">
        <v>0</v>
      </c>
      <c r="N2470" s="832">
        <v>3</v>
      </c>
      <c r="O2470" s="836">
        <v>3</v>
      </c>
      <c r="P2470" s="835">
        <v>0</v>
      </c>
      <c r="Q2470" s="837"/>
      <c r="R2470" s="832">
        <v>1</v>
      </c>
      <c r="S2470" s="837">
        <v>0.33333333333333331</v>
      </c>
      <c r="T2470" s="836">
        <v>1</v>
      </c>
      <c r="U2470" s="838">
        <v>0.33333333333333331</v>
      </c>
    </row>
    <row r="2471" spans="1:21" ht="14.4" customHeight="1" x14ac:dyDescent="0.3">
      <c r="A2471" s="831">
        <v>17</v>
      </c>
      <c r="B2471" s="832" t="s">
        <v>2428</v>
      </c>
      <c r="C2471" s="832" t="s">
        <v>2434</v>
      </c>
      <c r="D2471" s="833" t="s">
        <v>5256</v>
      </c>
      <c r="E2471" s="834" t="s">
        <v>2445</v>
      </c>
      <c r="F2471" s="832" t="s">
        <v>2429</v>
      </c>
      <c r="G2471" s="832" t="s">
        <v>2783</v>
      </c>
      <c r="H2471" s="832" t="s">
        <v>596</v>
      </c>
      <c r="I2471" s="832" t="s">
        <v>2784</v>
      </c>
      <c r="J2471" s="832" t="s">
        <v>869</v>
      </c>
      <c r="K2471" s="832" t="s">
        <v>2785</v>
      </c>
      <c r="L2471" s="835">
        <v>54.13</v>
      </c>
      <c r="M2471" s="835">
        <v>108.26</v>
      </c>
      <c r="N2471" s="832">
        <v>2</v>
      </c>
      <c r="O2471" s="836">
        <v>0.5</v>
      </c>
      <c r="P2471" s="835">
        <v>108.26</v>
      </c>
      <c r="Q2471" s="837">
        <v>1</v>
      </c>
      <c r="R2471" s="832">
        <v>2</v>
      </c>
      <c r="S2471" s="837">
        <v>1</v>
      </c>
      <c r="T2471" s="836">
        <v>0.5</v>
      </c>
      <c r="U2471" s="838">
        <v>1</v>
      </c>
    </row>
    <row r="2472" spans="1:21" ht="14.4" customHeight="1" x14ac:dyDescent="0.3">
      <c r="A2472" s="831">
        <v>17</v>
      </c>
      <c r="B2472" s="832" t="s">
        <v>2428</v>
      </c>
      <c r="C2472" s="832" t="s">
        <v>2434</v>
      </c>
      <c r="D2472" s="833" t="s">
        <v>5256</v>
      </c>
      <c r="E2472" s="834" t="s">
        <v>2445</v>
      </c>
      <c r="F2472" s="832" t="s">
        <v>2429</v>
      </c>
      <c r="G2472" s="832" t="s">
        <v>2783</v>
      </c>
      <c r="H2472" s="832" t="s">
        <v>596</v>
      </c>
      <c r="I2472" s="832" t="s">
        <v>4817</v>
      </c>
      <c r="J2472" s="832" t="s">
        <v>869</v>
      </c>
      <c r="K2472" s="832" t="s">
        <v>3727</v>
      </c>
      <c r="L2472" s="835">
        <v>108.28</v>
      </c>
      <c r="M2472" s="835">
        <v>1191.08</v>
      </c>
      <c r="N2472" s="832">
        <v>11</v>
      </c>
      <c r="O2472" s="836">
        <v>5.5</v>
      </c>
      <c r="P2472" s="835">
        <v>757.95999999999992</v>
      </c>
      <c r="Q2472" s="837">
        <v>0.63636363636363635</v>
      </c>
      <c r="R2472" s="832">
        <v>7</v>
      </c>
      <c r="S2472" s="837">
        <v>0.63636363636363635</v>
      </c>
      <c r="T2472" s="836">
        <v>4</v>
      </c>
      <c r="U2472" s="838">
        <v>0.72727272727272729</v>
      </c>
    </row>
    <row r="2473" spans="1:21" ht="14.4" customHeight="1" x14ac:dyDescent="0.3">
      <c r="A2473" s="831">
        <v>17</v>
      </c>
      <c r="B2473" s="832" t="s">
        <v>2428</v>
      </c>
      <c r="C2473" s="832" t="s">
        <v>2434</v>
      </c>
      <c r="D2473" s="833" t="s">
        <v>5256</v>
      </c>
      <c r="E2473" s="834" t="s">
        <v>2445</v>
      </c>
      <c r="F2473" s="832" t="s">
        <v>2429</v>
      </c>
      <c r="G2473" s="832" t="s">
        <v>2783</v>
      </c>
      <c r="H2473" s="832" t="s">
        <v>596</v>
      </c>
      <c r="I2473" s="832" t="s">
        <v>3725</v>
      </c>
      <c r="J2473" s="832" t="s">
        <v>3726</v>
      </c>
      <c r="K2473" s="832" t="s">
        <v>3727</v>
      </c>
      <c r="L2473" s="835">
        <v>108.88</v>
      </c>
      <c r="M2473" s="835">
        <v>217.76</v>
      </c>
      <c r="N2473" s="832">
        <v>2</v>
      </c>
      <c r="O2473" s="836">
        <v>1</v>
      </c>
      <c r="P2473" s="835">
        <v>217.76</v>
      </c>
      <c r="Q2473" s="837">
        <v>1</v>
      </c>
      <c r="R2473" s="832">
        <v>2</v>
      </c>
      <c r="S2473" s="837">
        <v>1</v>
      </c>
      <c r="T2473" s="836">
        <v>1</v>
      </c>
      <c r="U2473" s="838">
        <v>1</v>
      </c>
    </row>
    <row r="2474" spans="1:21" ht="14.4" customHeight="1" x14ac:dyDescent="0.3">
      <c r="A2474" s="831">
        <v>17</v>
      </c>
      <c r="B2474" s="832" t="s">
        <v>2428</v>
      </c>
      <c r="C2474" s="832" t="s">
        <v>2434</v>
      </c>
      <c r="D2474" s="833" t="s">
        <v>5256</v>
      </c>
      <c r="E2474" s="834" t="s">
        <v>2445</v>
      </c>
      <c r="F2474" s="832" t="s">
        <v>2429</v>
      </c>
      <c r="G2474" s="832" t="s">
        <v>2786</v>
      </c>
      <c r="H2474" s="832" t="s">
        <v>649</v>
      </c>
      <c r="I2474" s="832" t="s">
        <v>2073</v>
      </c>
      <c r="J2474" s="832" t="s">
        <v>911</v>
      </c>
      <c r="K2474" s="832" t="s">
        <v>912</v>
      </c>
      <c r="L2474" s="835">
        <v>0</v>
      </c>
      <c r="M2474" s="835">
        <v>0</v>
      </c>
      <c r="N2474" s="832">
        <v>12</v>
      </c>
      <c r="O2474" s="836">
        <v>4.5</v>
      </c>
      <c r="P2474" s="835">
        <v>0</v>
      </c>
      <c r="Q2474" s="837"/>
      <c r="R2474" s="832">
        <v>7</v>
      </c>
      <c r="S2474" s="837">
        <v>0.58333333333333337</v>
      </c>
      <c r="T2474" s="836">
        <v>2.5</v>
      </c>
      <c r="U2474" s="838">
        <v>0.55555555555555558</v>
      </c>
    </row>
    <row r="2475" spans="1:21" ht="14.4" customHeight="1" x14ac:dyDescent="0.3">
      <c r="A2475" s="831">
        <v>17</v>
      </c>
      <c r="B2475" s="832" t="s">
        <v>2428</v>
      </c>
      <c r="C2475" s="832" t="s">
        <v>2434</v>
      </c>
      <c r="D2475" s="833" t="s">
        <v>5256</v>
      </c>
      <c r="E2475" s="834" t="s">
        <v>2445</v>
      </c>
      <c r="F2475" s="832" t="s">
        <v>2429</v>
      </c>
      <c r="G2475" s="832" t="s">
        <v>4457</v>
      </c>
      <c r="H2475" s="832" t="s">
        <v>596</v>
      </c>
      <c r="I2475" s="832" t="s">
        <v>4458</v>
      </c>
      <c r="J2475" s="832" t="s">
        <v>4459</v>
      </c>
      <c r="K2475" s="832" t="s">
        <v>1518</v>
      </c>
      <c r="L2475" s="835">
        <v>1543.27</v>
      </c>
      <c r="M2475" s="835">
        <v>38581.750000000007</v>
      </c>
      <c r="N2475" s="832">
        <v>25</v>
      </c>
      <c r="O2475" s="836">
        <v>15.5</v>
      </c>
      <c r="P2475" s="835">
        <v>32408.670000000006</v>
      </c>
      <c r="Q2475" s="837">
        <v>0.84</v>
      </c>
      <c r="R2475" s="832">
        <v>21</v>
      </c>
      <c r="S2475" s="837">
        <v>0.84</v>
      </c>
      <c r="T2475" s="836">
        <v>12</v>
      </c>
      <c r="U2475" s="838">
        <v>0.77419354838709675</v>
      </c>
    </row>
    <row r="2476" spans="1:21" ht="14.4" customHeight="1" x14ac:dyDescent="0.3">
      <c r="A2476" s="831">
        <v>17</v>
      </c>
      <c r="B2476" s="832" t="s">
        <v>2428</v>
      </c>
      <c r="C2476" s="832" t="s">
        <v>2434</v>
      </c>
      <c r="D2476" s="833" t="s">
        <v>5256</v>
      </c>
      <c r="E2476" s="834" t="s">
        <v>2445</v>
      </c>
      <c r="F2476" s="832" t="s">
        <v>2429</v>
      </c>
      <c r="G2476" s="832" t="s">
        <v>4457</v>
      </c>
      <c r="H2476" s="832" t="s">
        <v>596</v>
      </c>
      <c r="I2476" s="832" t="s">
        <v>4460</v>
      </c>
      <c r="J2476" s="832" t="s">
        <v>4459</v>
      </c>
      <c r="K2476" s="832" t="s">
        <v>2173</v>
      </c>
      <c r="L2476" s="835">
        <v>3086.53</v>
      </c>
      <c r="M2476" s="835">
        <v>3086.53</v>
      </c>
      <c r="N2476" s="832">
        <v>1</v>
      </c>
      <c r="O2476" s="836">
        <v>0.5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17</v>
      </c>
      <c r="B2477" s="832" t="s">
        <v>2428</v>
      </c>
      <c r="C2477" s="832" t="s">
        <v>2434</v>
      </c>
      <c r="D2477" s="833" t="s">
        <v>5256</v>
      </c>
      <c r="E2477" s="834" t="s">
        <v>2445</v>
      </c>
      <c r="F2477" s="832" t="s">
        <v>2429</v>
      </c>
      <c r="G2477" s="832" t="s">
        <v>4818</v>
      </c>
      <c r="H2477" s="832" t="s">
        <v>596</v>
      </c>
      <c r="I2477" s="832" t="s">
        <v>4819</v>
      </c>
      <c r="J2477" s="832" t="s">
        <v>4820</v>
      </c>
      <c r="K2477" s="832" t="s">
        <v>4821</v>
      </c>
      <c r="L2477" s="835">
        <v>83.74</v>
      </c>
      <c r="M2477" s="835">
        <v>251.21999999999997</v>
      </c>
      <c r="N2477" s="832">
        <v>3</v>
      </c>
      <c r="O2477" s="836">
        <v>1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" customHeight="1" x14ac:dyDescent="0.3">
      <c r="A2478" s="831">
        <v>17</v>
      </c>
      <c r="B2478" s="832" t="s">
        <v>2428</v>
      </c>
      <c r="C2478" s="832" t="s">
        <v>2434</v>
      </c>
      <c r="D2478" s="833" t="s">
        <v>5256</v>
      </c>
      <c r="E2478" s="834" t="s">
        <v>2445</v>
      </c>
      <c r="F2478" s="832" t="s">
        <v>2429</v>
      </c>
      <c r="G2478" s="832" t="s">
        <v>3266</v>
      </c>
      <c r="H2478" s="832" t="s">
        <v>596</v>
      </c>
      <c r="I2478" s="832" t="s">
        <v>4822</v>
      </c>
      <c r="J2478" s="832" t="s">
        <v>3268</v>
      </c>
      <c r="K2478" s="832" t="s">
        <v>4823</v>
      </c>
      <c r="L2478" s="835">
        <v>59.56</v>
      </c>
      <c r="M2478" s="835">
        <v>119.12</v>
      </c>
      <c r="N2478" s="832">
        <v>2</v>
      </c>
      <c r="O2478" s="836">
        <v>1.5</v>
      </c>
      <c r="P2478" s="835">
        <v>119.12</v>
      </c>
      <c r="Q2478" s="837">
        <v>1</v>
      </c>
      <c r="R2478" s="832">
        <v>2</v>
      </c>
      <c r="S2478" s="837">
        <v>1</v>
      </c>
      <c r="T2478" s="836">
        <v>1.5</v>
      </c>
      <c r="U2478" s="838">
        <v>1</v>
      </c>
    </row>
    <row r="2479" spans="1:21" ht="14.4" customHeight="1" x14ac:dyDescent="0.3">
      <c r="A2479" s="831">
        <v>17</v>
      </c>
      <c r="B2479" s="832" t="s">
        <v>2428</v>
      </c>
      <c r="C2479" s="832" t="s">
        <v>2434</v>
      </c>
      <c r="D2479" s="833" t="s">
        <v>5256</v>
      </c>
      <c r="E2479" s="834" t="s">
        <v>2445</v>
      </c>
      <c r="F2479" s="832" t="s">
        <v>2429</v>
      </c>
      <c r="G2479" s="832" t="s">
        <v>3266</v>
      </c>
      <c r="H2479" s="832" t="s">
        <v>596</v>
      </c>
      <c r="I2479" s="832" t="s">
        <v>4824</v>
      </c>
      <c r="J2479" s="832" t="s">
        <v>683</v>
      </c>
      <c r="K2479" s="832" t="s">
        <v>4825</v>
      </c>
      <c r="L2479" s="835">
        <v>311.33999999999997</v>
      </c>
      <c r="M2479" s="835">
        <v>622.67999999999995</v>
      </c>
      <c r="N2479" s="832">
        <v>2</v>
      </c>
      <c r="O2479" s="836">
        <v>1</v>
      </c>
      <c r="P2479" s="835">
        <v>622.67999999999995</v>
      </c>
      <c r="Q2479" s="837">
        <v>1</v>
      </c>
      <c r="R2479" s="832">
        <v>2</v>
      </c>
      <c r="S2479" s="837">
        <v>1</v>
      </c>
      <c r="T2479" s="836">
        <v>1</v>
      </c>
      <c r="U2479" s="838">
        <v>1</v>
      </c>
    </row>
    <row r="2480" spans="1:21" ht="14.4" customHeight="1" x14ac:dyDescent="0.3">
      <c r="A2480" s="831">
        <v>17</v>
      </c>
      <c r="B2480" s="832" t="s">
        <v>2428</v>
      </c>
      <c r="C2480" s="832" t="s">
        <v>2434</v>
      </c>
      <c r="D2480" s="833" t="s">
        <v>5256</v>
      </c>
      <c r="E2480" s="834" t="s">
        <v>2445</v>
      </c>
      <c r="F2480" s="832" t="s">
        <v>2429</v>
      </c>
      <c r="G2480" s="832" t="s">
        <v>2793</v>
      </c>
      <c r="H2480" s="832" t="s">
        <v>596</v>
      </c>
      <c r="I2480" s="832" t="s">
        <v>2797</v>
      </c>
      <c r="J2480" s="832" t="s">
        <v>2798</v>
      </c>
      <c r="K2480" s="832" t="s">
        <v>2799</v>
      </c>
      <c r="L2480" s="835">
        <v>120.77</v>
      </c>
      <c r="M2480" s="835">
        <v>120.77</v>
      </c>
      <c r="N2480" s="832">
        <v>1</v>
      </c>
      <c r="O2480" s="836">
        <v>1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17</v>
      </c>
      <c r="B2481" s="832" t="s">
        <v>2428</v>
      </c>
      <c r="C2481" s="832" t="s">
        <v>2434</v>
      </c>
      <c r="D2481" s="833" t="s">
        <v>5256</v>
      </c>
      <c r="E2481" s="834" t="s">
        <v>2445</v>
      </c>
      <c r="F2481" s="832" t="s">
        <v>2429</v>
      </c>
      <c r="G2481" s="832" t="s">
        <v>2793</v>
      </c>
      <c r="H2481" s="832" t="s">
        <v>596</v>
      </c>
      <c r="I2481" s="832" t="s">
        <v>2800</v>
      </c>
      <c r="J2481" s="832" t="s">
        <v>2801</v>
      </c>
      <c r="K2481" s="832" t="s">
        <v>2802</v>
      </c>
      <c r="L2481" s="835">
        <v>60.39</v>
      </c>
      <c r="M2481" s="835">
        <v>1268.19</v>
      </c>
      <c r="N2481" s="832">
        <v>21</v>
      </c>
      <c r="O2481" s="836">
        <v>10</v>
      </c>
      <c r="P2481" s="835">
        <v>724.68</v>
      </c>
      <c r="Q2481" s="837">
        <v>0.5714285714285714</v>
      </c>
      <c r="R2481" s="832">
        <v>12</v>
      </c>
      <c r="S2481" s="837">
        <v>0.5714285714285714</v>
      </c>
      <c r="T2481" s="836">
        <v>6</v>
      </c>
      <c r="U2481" s="838">
        <v>0.6</v>
      </c>
    </row>
    <row r="2482" spans="1:21" ht="14.4" customHeight="1" x14ac:dyDescent="0.3">
      <c r="A2482" s="831">
        <v>17</v>
      </c>
      <c r="B2482" s="832" t="s">
        <v>2428</v>
      </c>
      <c r="C2482" s="832" t="s">
        <v>2434</v>
      </c>
      <c r="D2482" s="833" t="s">
        <v>5256</v>
      </c>
      <c r="E2482" s="834" t="s">
        <v>2445</v>
      </c>
      <c r="F2482" s="832" t="s">
        <v>2429</v>
      </c>
      <c r="G2482" s="832" t="s">
        <v>2793</v>
      </c>
      <c r="H2482" s="832" t="s">
        <v>596</v>
      </c>
      <c r="I2482" s="832" t="s">
        <v>2805</v>
      </c>
      <c r="J2482" s="832" t="s">
        <v>2806</v>
      </c>
      <c r="K2482" s="832" t="s">
        <v>2807</v>
      </c>
      <c r="L2482" s="835">
        <v>60.39</v>
      </c>
      <c r="M2482" s="835">
        <v>241.56</v>
      </c>
      <c r="N2482" s="832">
        <v>4</v>
      </c>
      <c r="O2482" s="836">
        <v>1.5</v>
      </c>
      <c r="P2482" s="835">
        <v>241.56</v>
      </c>
      <c r="Q2482" s="837">
        <v>1</v>
      </c>
      <c r="R2482" s="832">
        <v>4</v>
      </c>
      <c r="S2482" s="837">
        <v>1</v>
      </c>
      <c r="T2482" s="836">
        <v>1.5</v>
      </c>
      <c r="U2482" s="838">
        <v>1</v>
      </c>
    </row>
    <row r="2483" spans="1:21" ht="14.4" customHeight="1" x14ac:dyDescent="0.3">
      <c r="A2483" s="831">
        <v>17</v>
      </c>
      <c r="B2483" s="832" t="s">
        <v>2428</v>
      </c>
      <c r="C2483" s="832" t="s">
        <v>2434</v>
      </c>
      <c r="D2483" s="833" t="s">
        <v>5256</v>
      </c>
      <c r="E2483" s="834" t="s">
        <v>2445</v>
      </c>
      <c r="F2483" s="832" t="s">
        <v>2429</v>
      </c>
      <c r="G2483" s="832" t="s">
        <v>2793</v>
      </c>
      <c r="H2483" s="832" t="s">
        <v>596</v>
      </c>
      <c r="I2483" s="832" t="s">
        <v>2808</v>
      </c>
      <c r="J2483" s="832" t="s">
        <v>2809</v>
      </c>
      <c r="K2483" s="832" t="s">
        <v>2810</v>
      </c>
      <c r="L2483" s="835">
        <v>90.57</v>
      </c>
      <c r="M2483" s="835">
        <v>90.57</v>
      </c>
      <c r="N2483" s="832">
        <v>1</v>
      </c>
      <c r="O2483" s="836">
        <v>1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17</v>
      </c>
      <c r="B2484" s="832" t="s">
        <v>2428</v>
      </c>
      <c r="C2484" s="832" t="s">
        <v>2434</v>
      </c>
      <c r="D2484" s="833" t="s">
        <v>5256</v>
      </c>
      <c r="E2484" s="834" t="s">
        <v>2445</v>
      </c>
      <c r="F2484" s="832" t="s">
        <v>2429</v>
      </c>
      <c r="G2484" s="832" t="s">
        <v>4013</v>
      </c>
      <c r="H2484" s="832" t="s">
        <v>596</v>
      </c>
      <c r="I2484" s="832" t="s">
        <v>4826</v>
      </c>
      <c r="J2484" s="832" t="s">
        <v>4015</v>
      </c>
      <c r="K2484" s="832" t="s">
        <v>2371</v>
      </c>
      <c r="L2484" s="835">
        <v>0</v>
      </c>
      <c r="M2484" s="835">
        <v>0</v>
      </c>
      <c r="N2484" s="832">
        <v>1</v>
      </c>
      <c r="O2484" s="836">
        <v>1</v>
      </c>
      <c r="P2484" s="835">
        <v>0</v>
      </c>
      <c r="Q2484" s="837"/>
      <c r="R2484" s="832">
        <v>1</v>
      </c>
      <c r="S2484" s="837">
        <v>1</v>
      </c>
      <c r="T2484" s="836">
        <v>1</v>
      </c>
      <c r="U2484" s="838">
        <v>1</v>
      </c>
    </row>
    <row r="2485" spans="1:21" ht="14.4" customHeight="1" x14ac:dyDescent="0.3">
      <c r="A2485" s="831">
        <v>17</v>
      </c>
      <c r="B2485" s="832" t="s">
        <v>2428</v>
      </c>
      <c r="C2485" s="832" t="s">
        <v>2434</v>
      </c>
      <c r="D2485" s="833" t="s">
        <v>5256</v>
      </c>
      <c r="E2485" s="834" t="s">
        <v>2445</v>
      </c>
      <c r="F2485" s="832" t="s">
        <v>2429</v>
      </c>
      <c r="G2485" s="832" t="s">
        <v>2827</v>
      </c>
      <c r="H2485" s="832" t="s">
        <v>596</v>
      </c>
      <c r="I2485" s="832" t="s">
        <v>2830</v>
      </c>
      <c r="J2485" s="832" t="s">
        <v>1007</v>
      </c>
      <c r="K2485" s="832" t="s">
        <v>2831</v>
      </c>
      <c r="L2485" s="835">
        <v>55.16</v>
      </c>
      <c r="M2485" s="835">
        <v>55.16</v>
      </c>
      <c r="N2485" s="832">
        <v>1</v>
      </c>
      <c r="O2485" s="836">
        <v>0.5</v>
      </c>
      <c r="P2485" s="835">
        <v>55.16</v>
      </c>
      <c r="Q2485" s="837">
        <v>1</v>
      </c>
      <c r="R2485" s="832">
        <v>1</v>
      </c>
      <c r="S2485" s="837">
        <v>1</v>
      </c>
      <c r="T2485" s="836">
        <v>0.5</v>
      </c>
      <c r="U2485" s="838">
        <v>1</v>
      </c>
    </row>
    <row r="2486" spans="1:21" ht="14.4" customHeight="1" x14ac:dyDescent="0.3">
      <c r="A2486" s="831">
        <v>17</v>
      </c>
      <c r="B2486" s="832" t="s">
        <v>2428</v>
      </c>
      <c r="C2486" s="832" t="s">
        <v>2434</v>
      </c>
      <c r="D2486" s="833" t="s">
        <v>5256</v>
      </c>
      <c r="E2486" s="834" t="s">
        <v>2445</v>
      </c>
      <c r="F2486" s="832" t="s">
        <v>2429</v>
      </c>
      <c r="G2486" s="832" t="s">
        <v>4827</v>
      </c>
      <c r="H2486" s="832" t="s">
        <v>596</v>
      </c>
      <c r="I2486" s="832" t="s">
        <v>4828</v>
      </c>
      <c r="J2486" s="832" t="s">
        <v>4829</v>
      </c>
      <c r="K2486" s="832" t="s">
        <v>4830</v>
      </c>
      <c r="L2486" s="835">
        <v>132</v>
      </c>
      <c r="M2486" s="835">
        <v>132</v>
      </c>
      <c r="N2486" s="832">
        <v>1</v>
      </c>
      <c r="O2486" s="836">
        <v>0.5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17</v>
      </c>
      <c r="B2487" s="832" t="s">
        <v>2428</v>
      </c>
      <c r="C2487" s="832" t="s">
        <v>2434</v>
      </c>
      <c r="D2487" s="833" t="s">
        <v>5256</v>
      </c>
      <c r="E2487" s="834" t="s">
        <v>2445</v>
      </c>
      <c r="F2487" s="832" t="s">
        <v>2429</v>
      </c>
      <c r="G2487" s="832" t="s">
        <v>2832</v>
      </c>
      <c r="H2487" s="832" t="s">
        <v>596</v>
      </c>
      <c r="I2487" s="832" t="s">
        <v>2833</v>
      </c>
      <c r="J2487" s="832" t="s">
        <v>1002</v>
      </c>
      <c r="K2487" s="832" t="s">
        <v>2053</v>
      </c>
      <c r="L2487" s="835">
        <v>122.73</v>
      </c>
      <c r="M2487" s="835">
        <v>490.92</v>
      </c>
      <c r="N2487" s="832">
        <v>4</v>
      </c>
      <c r="O2487" s="836">
        <v>1</v>
      </c>
      <c r="P2487" s="835"/>
      <c r="Q2487" s="837">
        <v>0</v>
      </c>
      <c r="R2487" s="832"/>
      <c r="S2487" s="837">
        <v>0</v>
      </c>
      <c r="T2487" s="836"/>
      <c r="U2487" s="838">
        <v>0</v>
      </c>
    </row>
    <row r="2488" spans="1:21" ht="14.4" customHeight="1" x14ac:dyDescent="0.3">
      <c r="A2488" s="831">
        <v>17</v>
      </c>
      <c r="B2488" s="832" t="s">
        <v>2428</v>
      </c>
      <c r="C2488" s="832" t="s">
        <v>2434</v>
      </c>
      <c r="D2488" s="833" t="s">
        <v>5256</v>
      </c>
      <c r="E2488" s="834" t="s">
        <v>2445</v>
      </c>
      <c r="F2488" s="832" t="s">
        <v>2429</v>
      </c>
      <c r="G2488" s="832" t="s">
        <v>3442</v>
      </c>
      <c r="H2488" s="832" t="s">
        <v>596</v>
      </c>
      <c r="I2488" s="832" t="s">
        <v>3734</v>
      </c>
      <c r="J2488" s="832" t="s">
        <v>3444</v>
      </c>
      <c r="K2488" s="832" t="s">
        <v>1903</v>
      </c>
      <c r="L2488" s="835">
        <v>38.56</v>
      </c>
      <c r="M2488" s="835">
        <v>2043.6800000000003</v>
      </c>
      <c r="N2488" s="832">
        <v>53</v>
      </c>
      <c r="O2488" s="836">
        <v>9</v>
      </c>
      <c r="P2488" s="835">
        <v>694.08</v>
      </c>
      <c r="Q2488" s="837">
        <v>0.33962264150943394</v>
      </c>
      <c r="R2488" s="832">
        <v>18</v>
      </c>
      <c r="S2488" s="837">
        <v>0.33962264150943394</v>
      </c>
      <c r="T2488" s="836">
        <v>4</v>
      </c>
      <c r="U2488" s="838">
        <v>0.44444444444444442</v>
      </c>
    </row>
    <row r="2489" spans="1:21" ht="14.4" customHeight="1" x14ac:dyDescent="0.3">
      <c r="A2489" s="831">
        <v>17</v>
      </c>
      <c r="B2489" s="832" t="s">
        <v>2428</v>
      </c>
      <c r="C2489" s="832" t="s">
        <v>2434</v>
      </c>
      <c r="D2489" s="833" t="s">
        <v>5256</v>
      </c>
      <c r="E2489" s="834" t="s">
        <v>2445</v>
      </c>
      <c r="F2489" s="832" t="s">
        <v>2429</v>
      </c>
      <c r="G2489" s="832" t="s">
        <v>3442</v>
      </c>
      <c r="H2489" s="832" t="s">
        <v>596</v>
      </c>
      <c r="I2489" s="832" t="s">
        <v>3443</v>
      </c>
      <c r="J2489" s="832" t="s">
        <v>3444</v>
      </c>
      <c r="K2489" s="832" t="s">
        <v>937</v>
      </c>
      <c r="L2489" s="835">
        <v>77.13</v>
      </c>
      <c r="M2489" s="835">
        <v>1388.34</v>
      </c>
      <c r="N2489" s="832">
        <v>18</v>
      </c>
      <c r="O2489" s="836">
        <v>2.5</v>
      </c>
      <c r="P2489" s="835">
        <v>154.26</v>
      </c>
      <c r="Q2489" s="837">
        <v>0.1111111111111111</v>
      </c>
      <c r="R2489" s="832">
        <v>2</v>
      </c>
      <c r="S2489" s="837">
        <v>0.1111111111111111</v>
      </c>
      <c r="T2489" s="836">
        <v>0.5</v>
      </c>
      <c r="U2489" s="838">
        <v>0.2</v>
      </c>
    </row>
    <row r="2490" spans="1:21" ht="14.4" customHeight="1" x14ac:dyDescent="0.3">
      <c r="A2490" s="831">
        <v>17</v>
      </c>
      <c r="B2490" s="832" t="s">
        <v>2428</v>
      </c>
      <c r="C2490" s="832" t="s">
        <v>2434</v>
      </c>
      <c r="D2490" s="833" t="s">
        <v>5256</v>
      </c>
      <c r="E2490" s="834" t="s">
        <v>2445</v>
      </c>
      <c r="F2490" s="832" t="s">
        <v>2429</v>
      </c>
      <c r="G2490" s="832" t="s">
        <v>4831</v>
      </c>
      <c r="H2490" s="832" t="s">
        <v>596</v>
      </c>
      <c r="I2490" s="832" t="s">
        <v>4832</v>
      </c>
      <c r="J2490" s="832" t="s">
        <v>1107</v>
      </c>
      <c r="K2490" s="832" t="s">
        <v>4833</v>
      </c>
      <c r="L2490" s="835">
        <v>61.97</v>
      </c>
      <c r="M2490" s="835">
        <v>61.97</v>
      </c>
      <c r="N2490" s="832">
        <v>1</v>
      </c>
      <c r="O2490" s="836">
        <v>0.5</v>
      </c>
      <c r="P2490" s="835"/>
      <c r="Q2490" s="837">
        <v>0</v>
      </c>
      <c r="R2490" s="832"/>
      <c r="S2490" s="837">
        <v>0</v>
      </c>
      <c r="T2490" s="836"/>
      <c r="U2490" s="838">
        <v>0</v>
      </c>
    </row>
    <row r="2491" spans="1:21" ht="14.4" customHeight="1" x14ac:dyDescent="0.3">
      <c r="A2491" s="831">
        <v>17</v>
      </c>
      <c r="B2491" s="832" t="s">
        <v>2428</v>
      </c>
      <c r="C2491" s="832" t="s">
        <v>2434</v>
      </c>
      <c r="D2491" s="833" t="s">
        <v>5256</v>
      </c>
      <c r="E2491" s="834" t="s">
        <v>2445</v>
      </c>
      <c r="F2491" s="832" t="s">
        <v>2429</v>
      </c>
      <c r="G2491" s="832" t="s">
        <v>4831</v>
      </c>
      <c r="H2491" s="832" t="s">
        <v>596</v>
      </c>
      <c r="I2491" s="832" t="s">
        <v>4834</v>
      </c>
      <c r="J2491" s="832" t="s">
        <v>1107</v>
      </c>
      <c r="K2491" s="832" t="s">
        <v>4835</v>
      </c>
      <c r="L2491" s="835">
        <v>61.97</v>
      </c>
      <c r="M2491" s="835">
        <v>61.97</v>
      </c>
      <c r="N2491" s="832">
        <v>1</v>
      </c>
      <c r="O2491" s="836">
        <v>0.5</v>
      </c>
      <c r="P2491" s="835"/>
      <c r="Q2491" s="837">
        <v>0</v>
      </c>
      <c r="R2491" s="832"/>
      <c r="S2491" s="837">
        <v>0</v>
      </c>
      <c r="T2491" s="836"/>
      <c r="U2491" s="838">
        <v>0</v>
      </c>
    </row>
    <row r="2492" spans="1:21" ht="14.4" customHeight="1" x14ac:dyDescent="0.3">
      <c r="A2492" s="831">
        <v>17</v>
      </c>
      <c r="B2492" s="832" t="s">
        <v>2428</v>
      </c>
      <c r="C2492" s="832" t="s">
        <v>2434</v>
      </c>
      <c r="D2492" s="833" t="s">
        <v>5256</v>
      </c>
      <c r="E2492" s="834" t="s">
        <v>2445</v>
      </c>
      <c r="F2492" s="832" t="s">
        <v>2429</v>
      </c>
      <c r="G2492" s="832" t="s">
        <v>3445</v>
      </c>
      <c r="H2492" s="832" t="s">
        <v>596</v>
      </c>
      <c r="I2492" s="832" t="s">
        <v>3446</v>
      </c>
      <c r="J2492" s="832" t="s">
        <v>3447</v>
      </c>
      <c r="K2492" s="832" t="s">
        <v>2136</v>
      </c>
      <c r="L2492" s="835">
        <v>77.13</v>
      </c>
      <c r="M2492" s="835">
        <v>231.39</v>
      </c>
      <c r="N2492" s="832">
        <v>3</v>
      </c>
      <c r="O2492" s="836">
        <v>1</v>
      </c>
      <c r="P2492" s="835">
        <v>154.26</v>
      </c>
      <c r="Q2492" s="837">
        <v>0.66666666666666663</v>
      </c>
      <c r="R2492" s="832">
        <v>2</v>
      </c>
      <c r="S2492" s="837">
        <v>0.66666666666666663</v>
      </c>
      <c r="T2492" s="836">
        <v>0.5</v>
      </c>
      <c r="U2492" s="838">
        <v>0.5</v>
      </c>
    </row>
    <row r="2493" spans="1:21" ht="14.4" customHeight="1" x14ac:dyDescent="0.3">
      <c r="A2493" s="831">
        <v>17</v>
      </c>
      <c r="B2493" s="832" t="s">
        <v>2428</v>
      </c>
      <c r="C2493" s="832" t="s">
        <v>2434</v>
      </c>
      <c r="D2493" s="833" t="s">
        <v>5256</v>
      </c>
      <c r="E2493" s="834" t="s">
        <v>2445</v>
      </c>
      <c r="F2493" s="832" t="s">
        <v>2429</v>
      </c>
      <c r="G2493" s="832" t="s">
        <v>2841</v>
      </c>
      <c r="H2493" s="832" t="s">
        <v>596</v>
      </c>
      <c r="I2493" s="832" t="s">
        <v>2842</v>
      </c>
      <c r="J2493" s="832" t="s">
        <v>1280</v>
      </c>
      <c r="K2493" s="832" t="s">
        <v>2843</v>
      </c>
      <c r="L2493" s="835">
        <v>264</v>
      </c>
      <c r="M2493" s="835">
        <v>1320</v>
      </c>
      <c r="N2493" s="832">
        <v>5</v>
      </c>
      <c r="O2493" s="836">
        <v>2</v>
      </c>
      <c r="P2493" s="835">
        <v>264</v>
      </c>
      <c r="Q2493" s="837">
        <v>0.2</v>
      </c>
      <c r="R2493" s="832">
        <v>1</v>
      </c>
      <c r="S2493" s="837">
        <v>0.2</v>
      </c>
      <c r="T2493" s="836">
        <v>0.5</v>
      </c>
      <c r="U2493" s="838">
        <v>0.25</v>
      </c>
    </row>
    <row r="2494" spans="1:21" ht="14.4" customHeight="1" x14ac:dyDescent="0.3">
      <c r="A2494" s="831">
        <v>17</v>
      </c>
      <c r="B2494" s="832" t="s">
        <v>2428</v>
      </c>
      <c r="C2494" s="832" t="s">
        <v>2434</v>
      </c>
      <c r="D2494" s="833" t="s">
        <v>5256</v>
      </c>
      <c r="E2494" s="834" t="s">
        <v>2445</v>
      </c>
      <c r="F2494" s="832" t="s">
        <v>2429</v>
      </c>
      <c r="G2494" s="832" t="s">
        <v>2841</v>
      </c>
      <c r="H2494" s="832" t="s">
        <v>596</v>
      </c>
      <c r="I2494" s="832" t="s">
        <v>2844</v>
      </c>
      <c r="J2494" s="832" t="s">
        <v>1594</v>
      </c>
      <c r="K2494" s="832" t="s">
        <v>2845</v>
      </c>
      <c r="L2494" s="835">
        <v>65.989999999999995</v>
      </c>
      <c r="M2494" s="835">
        <v>1583.7599999999998</v>
      </c>
      <c r="N2494" s="832">
        <v>24</v>
      </c>
      <c r="O2494" s="836">
        <v>8</v>
      </c>
      <c r="P2494" s="835">
        <v>1121.83</v>
      </c>
      <c r="Q2494" s="837">
        <v>0.70833333333333337</v>
      </c>
      <c r="R2494" s="832">
        <v>17</v>
      </c>
      <c r="S2494" s="837">
        <v>0.70833333333333337</v>
      </c>
      <c r="T2494" s="836">
        <v>6</v>
      </c>
      <c r="U2494" s="838">
        <v>0.75</v>
      </c>
    </row>
    <row r="2495" spans="1:21" ht="14.4" customHeight="1" x14ac:dyDescent="0.3">
      <c r="A2495" s="831">
        <v>17</v>
      </c>
      <c r="B2495" s="832" t="s">
        <v>2428</v>
      </c>
      <c r="C2495" s="832" t="s">
        <v>2434</v>
      </c>
      <c r="D2495" s="833" t="s">
        <v>5256</v>
      </c>
      <c r="E2495" s="834" t="s">
        <v>2445</v>
      </c>
      <c r="F2495" s="832" t="s">
        <v>2429</v>
      </c>
      <c r="G2495" s="832" t="s">
        <v>4836</v>
      </c>
      <c r="H2495" s="832" t="s">
        <v>596</v>
      </c>
      <c r="I2495" s="832" t="s">
        <v>4837</v>
      </c>
      <c r="J2495" s="832" t="s">
        <v>4838</v>
      </c>
      <c r="K2495" s="832" t="s">
        <v>4839</v>
      </c>
      <c r="L2495" s="835">
        <v>25.12</v>
      </c>
      <c r="M2495" s="835">
        <v>25.12</v>
      </c>
      <c r="N2495" s="832">
        <v>1</v>
      </c>
      <c r="O2495" s="836">
        <v>1</v>
      </c>
      <c r="P2495" s="835">
        <v>25.12</v>
      </c>
      <c r="Q2495" s="837">
        <v>1</v>
      </c>
      <c r="R2495" s="832">
        <v>1</v>
      </c>
      <c r="S2495" s="837">
        <v>1</v>
      </c>
      <c r="T2495" s="836">
        <v>1</v>
      </c>
      <c r="U2495" s="838">
        <v>1</v>
      </c>
    </row>
    <row r="2496" spans="1:21" ht="14.4" customHeight="1" x14ac:dyDescent="0.3">
      <c r="A2496" s="831">
        <v>17</v>
      </c>
      <c r="B2496" s="832" t="s">
        <v>2428</v>
      </c>
      <c r="C2496" s="832" t="s">
        <v>2434</v>
      </c>
      <c r="D2496" s="833" t="s">
        <v>5256</v>
      </c>
      <c r="E2496" s="834" t="s">
        <v>2445</v>
      </c>
      <c r="F2496" s="832" t="s">
        <v>2429</v>
      </c>
      <c r="G2496" s="832" t="s">
        <v>4840</v>
      </c>
      <c r="H2496" s="832" t="s">
        <v>649</v>
      </c>
      <c r="I2496" s="832" t="s">
        <v>1924</v>
      </c>
      <c r="J2496" s="832" t="s">
        <v>1925</v>
      </c>
      <c r="K2496" s="832" t="s">
        <v>1926</v>
      </c>
      <c r="L2496" s="835">
        <v>131.32</v>
      </c>
      <c r="M2496" s="835">
        <v>393.96</v>
      </c>
      <c r="N2496" s="832">
        <v>3</v>
      </c>
      <c r="O2496" s="836">
        <v>0.5</v>
      </c>
      <c r="P2496" s="835">
        <v>393.96</v>
      </c>
      <c r="Q2496" s="837">
        <v>1</v>
      </c>
      <c r="R2496" s="832">
        <v>3</v>
      </c>
      <c r="S2496" s="837">
        <v>1</v>
      </c>
      <c r="T2496" s="836">
        <v>0.5</v>
      </c>
      <c r="U2496" s="838">
        <v>1</v>
      </c>
    </row>
    <row r="2497" spans="1:21" ht="14.4" customHeight="1" x14ac:dyDescent="0.3">
      <c r="A2497" s="831">
        <v>17</v>
      </c>
      <c r="B2497" s="832" t="s">
        <v>2428</v>
      </c>
      <c r="C2497" s="832" t="s">
        <v>2434</v>
      </c>
      <c r="D2497" s="833" t="s">
        <v>5256</v>
      </c>
      <c r="E2497" s="834" t="s">
        <v>2445</v>
      </c>
      <c r="F2497" s="832" t="s">
        <v>2429</v>
      </c>
      <c r="G2497" s="832" t="s">
        <v>3101</v>
      </c>
      <c r="H2497" s="832" t="s">
        <v>596</v>
      </c>
      <c r="I2497" s="832" t="s">
        <v>3102</v>
      </c>
      <c r="J2497" s="832" t="s">
        <v>689</v>
      </c>
      <c r="K2497" s="832" t="s">
        <v>3103</v>
      </c>
      <c r="L2497" s="835">
        <v>311.02</v>
      </c>
      <c r="M2497" s="835">
        <v>6220.4</v>
      </c>
      <c r="N2497" s="832">
        <v>20</v>
      </c>
      <c r="O2497" s="836">
        <v>12</v>
      </c>
      <c r="P2497" s="835">
        <v>3110.2</v>
      </c>
      <c r="Q2497" s="837">
        <v>0.5</v>
      </c>
      <c r="R2497" s="832">
        <v>10</v>
      </c>
      <c r="S2497" s="837">
        <v>0.5</v>
      </c>
      <c r="T2497" s="836">
        <v>5.5</v>
      </c>
      <c r="U2497" s="838">
        <v>0.45833333333333331</v>
      </c>
    </row>
    <row r="2498" spans="1:21" ht="14.4" customHeight="1" x14ac:dyDescent="0.3">
      <c r="A2498" s="831">
        <v>17</v>
      </c>
      <c r="B2498" s="832" t="s">
        <v>2428</v>
      </c>
      <c r="C2498" s="832" t="s">
        <v>2434</v>
      </c>
      <c r="D2498" s="833" t="s">
        <v>5256</v>
      </c>
      <c r="E2498" s="834" t="s">
        <v>2445</v>
      </c>
      <c r="F2498" s="832" t="s">
        <v>2429</v>
      </c>
      <c r="G2498" s="832" t="s">
        <v>3101</v>
      </c>
      <c r="H2498" s="832" t="s">
        <v>596</v>
      </c>
      <c r="I2498" s="832" t="s">
        <v>4483</v>
      </c>
      <c r="J2498" s="832" t="s">
        <v>1144</v>
      </c>
      <c r="K2498" s="832" t="s">
        <v>4484</v>
      </c>
      <c r="L2498" s="835">
        <v>0</v>
      </c>
      <c r="M2498" s="835">
        <v>0</v>
      </c>
      <c r="N2498" s="832">
        <v>2</v>
      </c>
      <c r="O2498" s="836">
        <v>1</v>
      </c>
      <c r="P2498" s="835"/>
      <c r="Q2498" s="837"/>
      <c r="R2498" s="832"/>
      <c r="S2498" s="837">
        <v>0</v>
      </c>
      <c r="T2498" s="836"/>
      <c r="U2498" s="838">
        <v>0</v>
      </c>
    </row>
    <row r="2499" spans="1:21" ht="14.4" customHeight="1" x14ac:dyDescent="0.3">
      <c r="A2499" s="831">
        <v>17</v>
      </c>
      <c r="B2499" s="832" t="s">
        <v>2428</v>
      </c>
      <c r="C2499" s="832" t="s">
        <v>2434</v>
      </c>
      <c r="D2499" s="833" t="s">
        <v>5256</v>
      </c>
      <c r="E2499" s="834" t="s">
        <v>2445</v>
      </c>
      <c r="F2499" s="832" t="s">
        <v>2429</v>
      </c>
      <c r="G2499" s="832" t="s">
        <v>3101</v>
      </c>
      <c r="H2499" s="832" t="s">
        <v>596</v>
      </c>
      <c r="I2499" s="832" t="s">
        <v>4485</v>
      </c>
      <c r="J2499" s="832" t="s">
        <v>691</v>
      </c>
      <c r="K2499" s="832" t="s">
        <v>2923</v>
      </c>
      <c r="L2499" s="835">
        <v>0</v>
      </c>
      <c r="M2499" s="835">
        <v>0</v>
      </c>
      <c r="N2499" s="832">
        <v>1</v>
      </c>
      <c r="O2499" s="836">
        <v>0.5</v>
      </c>
      <c r="P2499" s="835">
        <v>0</v>
      </c>
      <c r="Q2499" s="837"/>
      <c r="R2499" s="832">
        <v>1</v>
      </c>
      <c r="S2499" s="837">
        <v>1</v>
      </c>
      <c r="T2499" s="836">
        <v>0.5</v>
      </c>
      <c r="U2499" s="838">
        <v>1</v>
      </c>
    </row>
    <row r="2500" spans="1:21" ht="14.4" customHeight="1" x14ac:dyDescent="0.3">
      <c r="A2500" s="831">
        <v>17</v>
      </c>
      <c r="B2500" s="832" t="s">
        <v>2428</v>
      </c>
      <c r="C2500" s="832" t="s">
        <v>2434</v>
      </c>
      <c r="D2500" s="833" t="s">
        <v>5256</v>
      </c>
      <c r="E2500" s="834" t="s">
        <v>2445</v>
      </c>
      <c r="F2500" s="832" t="s">
        <v>2429</v>
      </c>
      <c r="G2500" s="832" t="s">
        <v>2846</v>
      </c>
      <c r="H2500" s="832" t="s">
        <v>649</v>
      </c>
      <c r="I2500" s="832" t="s">
        <v>2858</v>
      </c>
      <c r="J2500" s="832" t="s">
        <v>2854</v>
      </c>
      <c r="K2500" s="832" t="s">
        <v>2859</v>
      </c>
      <c r="L2500" s="835">
        <v>533.42999999999995</v>
      </c>
      <c r="M2500" s="835">
        <v>533.42999999999995</v>
      </c>
      <c r="N2500" s="832">
        <v>1</v>
      </c>
      <c r="O2500" s="836">
        <v>0.5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17</v>
      </c>
      <c r="B2501" s="832" t="s">
        <v>2428</v>
      </c>
      <c r="C2501" s="832" t="s">
        <v>2434</v>
      </c>
      <c r="D2501" s="833" t="s">
        <v>5256</v>
      </c>
      <c r="E2501" s="834" t="s">
        <v>2445</v>
      </c>
      <c r="F2501" s="832" t="s">
        <v>2429</v>
      </c>
      <c r="G2501" s="832" t="s">
        <v>2846</v>
      </c>
      <c r="H2501" s="832" t="s">
        <v>596</v>
      </c>
      <c r="I2501" s="832" t="s">
        <v>4841</v>
      </c>
      <c r="J2501" s="832" t="s">
        <v>2861</v>
      </c>
      <c r="K2501" s="832" t="s">
        <v>2849</v>
      </c>
      <c r="L2501" s="835">
        <v>80.53</v>
      </c>
      <c r="M2501" s="835">
        <v>241.59</v>
      </c>
      <c r="N2501" s="832">
        <v>3</v>
      </c>
      <c r="O2501" s="836">
        <v>0.5</v>
      </c>
      <c r="P2501" s="835">
        <v>241.59</v>
      </c>
      <c r="Q2501" s="837">
        <v>1</v>
      </c>
      <c r="R2501" s="832">
        <v>3</v>
      </c>
      <c r="S2501" s="837">
        <v>1</v>
      </c>
      <c r="T2501" s="836">
        <v>0.5</v>
      </c>
      <c r="U2501" s="838">
        <v>1</v>
      </c>
    </row>
    <row r="2502" spans="1:21" ht="14.4" customHeight="1" x14ac:dyDescent="0.3">
      <c r="A2502" s="831">
        <v>17</v>
      </c>
      <c r="B2502" s="832" t="s">
        <v>2428</v>
      </c>
      <c r="C2502" s="832" t="s">
        <v>2434</v>
      </c>
      <c r="D2502" s="833" t="s">
        <v>5256</v>
      </c>
      <c r="E2502" s="834" t="s">
        <v>2445</v>
      </c>
      <c r="F2502" s="832" t="s">
        <v>2429</v>
      </c>
      <c r="G2502" s="832" t="s">
        <v>2846</v>
      </c>
      <c r="H2502" s="832" t="s">
        <v>596</v>
      </c>
      <c r="I2502" s="832" t="s">
        <v>2860</v>
      </c>
      <c r="J2502" s="832" t="s">
        <v>2861</v>
      </c>
      <c r="K2502" s="832" t="s">
        <v>2852</v>
      </c>
      <c r="L2502" s="835">
        <v>161.06</v>
      </c>
      <c r="M2502" s="835">
        <v>966.36</v>
      </c>
      <c r="N2502" s="832">
        <v>6</v>
      </c>
      <c r="O2502" s="836">
        <v>2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17</v>
      </c>
      <c r="B2503" s="832" t="s">
        <v>2428</v>
      </c>
      <c r="C2503" s="832" t="s">
        <v>2434</v>
      </c>
      <c r="D2503" s="833" t="s">
        <v>5256</v>
      </c>
      <c r="E2503" s="834" t="s">
        <v>2445</v>
      </c>
      <c r="F2503" s="832" t="s">
        <v>2429</v>
      </c>
      <c r="G2503" s="832" t="s">
        <v>2866</v>
      </c>
      <c r="H2503" s="832" t="s">
        <v>649</v>
      </c>
      <c r="I2503" s="832" t="s">
        <v>3448</v>
      </c>
      <c r="J2503" s="832" t="s">
        <v>3449</v>
      </c>
      <c r="K2503" s="832" t="s">
        <v>2283</v>
      </c>
      <c r="L2503" s="835">
        <v>0</v>
      </c>
      <c r="M2503" s="835">
        <v>0</v>
      </c>
      <c r="N2503" s="832">
        <v>4</v>
      </c>
      <c r="O2503" s="836">
        <v>0.5</v>
      </c>
      <c r="P2503" s="835">
        <v>0</v>
      </c>
      <c r="Q2503" s="837"/>
      <c r="R2503" s="832">
        <v>4</v>
      </c>
      <c r="S2503" s="837">
        <v>1</v>
      </c>
      <c r="T2503" s="836">
        <v>0.5</v>
      </c>
      <c r="U2503" s="838">
        <v>1</v>
      </c>
    </row>
    <row r="2504" spans="1:21" ht="14.4" customHeight="1" x14ac:dyDescent="0.3">
      <c r="A2504" s="831">
        <v>17</v>
      </c>
      <c r="B2504" s="832" t="s">
        <v>2428</v>
      </c>
      <c r="C2504" s="832" t="s">
        <v>2434</v>
      </c>
      <c r="D2504" s="833" t="s">
        <v>5256</v>
      </c>
      <c r="E2504" s="834" t="s">
        <v>2445</v>
      </c>
      <c r="F2504" s="832" t="s">
        <v>2429</v>
      </c>
      <c r="G2504" s="832" t="s">
        <v>2866</v>
      </c>
      <c r="H2504" s="832" t="s">
        <v>649</v>
      </c>
      <c r="I2504" s="832" t="s">
        <v>3845</v>
      </c>
      <c r="J2504" s="832" t="s">
        <v>1434</v>
      </c>
      <c r="K2504" s="832" t="s">
        <v>3371</v>
      </c>
      <c r="L2504" s="835">
        <v>0</v>
      </c>
      <c r="M2504" s="835">
        <v>0</v>
      </c>
      <c r="N2504" s="832">
        <v>6</v>
      </c>
      <c r="O2504" s="836">
        <v>0.5</v>
      </c>
      <c r="P2504" s="835"/>
      <c r="Q2504" s="837"/>
      <c r="R2504" s="832"/>
      <c r="S2504" s="837">
        <v>0</v>
      </c>
      <c r="T2504" s="836"/>
      <c r="U2504" s="838">
        <v>0</v>
      </c>
    </row>
    <row r="2505" spans="1:21" ht="14.4" customHeight="1" x14ac:dyDescent="0.3">
      <c r="A2505" s="831">
        <v>17</v>
      </c>
      <c r="B2505" s="832" t="s">
        <v>2428</v>
      </c>
      <c r="C2505" s="832" t="s">
        <v>2434</v>
      </c>
      <c r="D2505" s="833" t="s">
        <v>5256</v>
      </c>
      <c r="E2505" s="834" t="s">
        <v>2445</v>
      </c>
      <c r="F2505" s="832" t="s">
        <v>2429</v>
      </c>
      <c r="G2505" s="832" t="s">
        <v>2867</v>
      </c>
      <c r="H2505" s="832" t="s">
        <v>596</v>
      </c>
      <c r="I2505" s="832" t="s">
        <v>2868</v>
      </c>
      <c r="J2505" s="832" t="s">
        <v>884</v>
      </c>
      <c r="K2505" s="832" t="s">
        <v>864</v>
      </c>
      <c r="L2505" s="835">
        <v>0</v>
      </c>
      <c r="M2505" s="835">
        <v>0</v>
      </c>
      <c r="N2505" s="832">
        <v>16</v>
      </c>
      <c r="O2505" s="836">
        <v>7.5</v>
      </c>
      <c r="P2505" s="835">
        <v>0</v>
      </c>
      <c r="Q2505" s="837"/>
      <c r="R2505" s="832">
        <v>12</v>
      </c>
      <c r="S2505" s="837">
        <v>0.75</v>
      </c>
      <c r="T2505" s="836">
        <v>6</v>
      </c>
      <c r="U2505" s="838">
        <v>0.8</v>
      </c>
    </row>
    <row r="2506" spans="1:21" ht="14.4" customHeight="1" x14ac:dyDescent="0.3">
      <c r="A2506" s="831">
        <v>17</v>
      </c>
      <c r="B2506" s="832" t="s">
        <v>2428</v>
      </c>
      <c r="C2506" s="832" t="s">
        <v>2434</v>
      </c>
      <c r="D2506" s="833" t="s">
        <v>5256</v>
      </c>
      <c r="E2506" s="834" t="s">
        <v>2445</v>
      </c>
      <c r="F2506" s="832" t="s">
        <v>2429</v>
      </c>
      <c r="G2506" s="832" t="s">
        <v>2867</v>
      </c>
      <c r="H2506" s="832" t="s">
        <v>596</v>
      </c>
      <c r="I2506" s="832" t="s">
        <v>4247</v>
      </c>
      <c r="J2506" s="832" t="s">
        <v>1212</v>
      </c>
      <c r="K2506" s="832" t="s">
        <v>4248</v>
      </c>
      <c r="L2506" s="835">
        <v>0</v>
      </c>
      <c r="M2506" s="835">
        <v>0</v>
      </c>
      <c r="N2506" s="832">
        <v>1</v>
      </c>
      <c r="O2506" s="836">
        <v>1</v>
      </c>
      <c r="P2506" s="835">
        <v>0</v>
      </c>
      <c r="Q2506" s="837"/>
      <c r="R2506" s="832">
        <v>1</v>
      </c>
      <c r="S2506" s="837">
        <v>1</v>
      </c>
      <c r="T2506" s="836">
        <v>1</v>
      </c>
      <c r="U2506" s="838">
        <v>1</v>
      </c>
    </row>
    <row r="2507" spans="1:21" ht="14.4" customHeight="1" x14ac:dyDescent="0.3">
      <c r="A2507" s="831">
        <v>17</v>
      </c>
      <c r="B2507" s="832" t="s">
        <v>2428</v>
      </c>
      <c r="C2507" s="832" t="s">
        <v>2434</v>
      </c>
      <c r="D2507" s="833" t="s">
        <v>5256</v>
      </c>
      <c r="E2507" s="834" t="s">
        <v>2445</v>
      </c>
      <c r="F2507" s="832" t="s">
        <v>2429</v>
      </c>
      <c r="G2507" s="832" t="s">
        <v>2867</v>
      </c>
      <c r="H2507" s="832" t="s">
        <v>596</v>
      </c>
      <c r="I2507" s="832" t="s">
        <v>4495</v>
      </c>
      <c r="J2507" s="832" t="s">
        <v>1212</v>
      </c>
      <c r="K2507" s="832" t="s">
        <v>4496</v>
      </c>
      <c r="L2507" s="835">
        <v>0</v>
      </c>
      <c r="M2507" s="835">
        <v>0</v>
      </c>
      <c r="N2507" s="832">
        <v>1</v>
      </c>
      <c r="O2507" s="836">
        <v>1</v>
      </c>
      <c r="P2507" s="835">
        <v>0</v>
      </c>
      <c r="Q2507" s="837"/>
      <c r="R2507" s="832">
        <v>1</v>
      </c>
      <c r="S2507" s="837">
        <v>1</v>
      </c>
      <c r="T2507" s="836">
        <v>1</v>
      </c>
      <c r="U2507" s="838">
        <v>1</v>
      </c>
    </row>
    <row r="2508" spans="1:21" ht="14.4" customHeight="1" x14ac:dyDescent="0.3">
      <c r="A2508" s="831">
        <v>17</v>
      </c>
      <c r="B2508" s="832" t="s">
        <v>2428</v>
      </c>
      <c r="C2508" s="832" t="s">
        <v>2434</v>
      </c>
      <c r="D2508" s="833" t="s">
        <v>5256</v>
      </c>
      <c r="E2508" s="834" t="s">
        <v>2445</v>
      </c>
      <c r="F2508" s="832" t="s">
        <v>2429</v>
      </c>
      <c r="G2508" s="832" t="s">
        <v>2867</v>
      </c>
      <c r="H2508" s="832" t="s">
        <v>596</v>
      </c>
      <c r="I2508" s="832" t="s">
        <v>4321</v>
      </c>
      <c r="J2508" s="832" t="s">
        <v>4322</v>
      </c>
      <c r="K2508" s="832" t="s">
        <v>4323</v>
      </c>
      <c r="L2508" s="835">
        <v>0</v>
      </c>
      <c r="M2508" s="835">
        <v>0</v>
      </c>
      <c r="N2508" s="832">
        <v>3</v>
      </c>
      <c r="O2508" s="836">
        <v>3</v>
      </c>
      <c r="P2508" s="835">
        <v>0</v>
      </c>
      <c r="Q2508" s="837"/>
      <c r="R2508" s="832">
        <v>1</v>
      </c>
      <c r="S2508" s="837">
        <v>0.33333333333333331</v>
      </c>
      <c r="T2508" s="836">
        <v>1</v>
      </c>
      <c r="U2508" s="838">
        <v>0.33333333333333331</v>
      </c>
    </row>
    <row r="2509" spans="1:21" ht="14.4" customHeight="1" x14ac:dyDescent="0.3">
      <c r="A2509" s="831">
        <v>17</v>
      </c>
      <c r="B2509" s="832" t="s">
        <v>2428</v>
      </c>
      <c r="C2509" s="832" t="s">
        <v>2434</v>
      </c>
      <c r="D2509" s="833" t="s">
        <v>5256</v>
      </c>
      <c r="E2509" s="834" t="s">
        <v>2445</v>
      </c>
      <c r="F2509" s="832" t="s">
        <v>2429</v>
      </c>
      <c r="G2509" s="832" t="s">
        <v>2871</v>
      </c>
      <c r="H2509" s="832" t="s">
        <v>596</v>
      </c>
      <c r="I2509" s="832" t="s">
        <v>3740</v>
      </c>
      <c r="J2509" s="832" t="s">
        <v>1051</v>
      </c>
      <c r="K2509" s="832" t="s">
        <v>2873</v>
      </c>
      <c r="L2509" s="835">
        <v>0</v>
      </c>
      <c r="M2509" s="835">
        <v>0</v>
      </c>
      <c r="N2509" s="832">
        <v>1</v>
      </c>
      <c r="O2509" s="836">
        <v>0.5</v>
      </c>
      <c r="P2509" s="835">
        <v>0</v>
      </c>
      <c r="Q2509" s="837"/>
      <c r="R2509" s="832">
        <v>1</v>
      </c>
      <c r="S2509" s="837">
        <v>1</v>
      </c>
      <c r="T2509" s="836">
        <v>0.5</v>
      </c>
      <c r="U2509" s="838">
        <v>1</v>
      </c>
    </row>
    <row r="2510" spans="1:21" ht="14.4" customHeight="1" x14ac:dyDescent="0.3">
      <c r="A2510" s="831">
        <v>17</v>
      </c>
      <c r="B2510" s="832" t="s">
        <v>2428</v>
      </c>
      <c r="C2510" s="832" t="s">
        <v>2434</v>
      </c>
      <c r="D2510" s="833" t="s">
        <v>5256</v>
      </c>
      <c r="E2510" s="834" t="s">
        <v>2445</v>
      </c>
      <c r="F2510" s="832" t="s">
        <v>2429</v>
      </c>
      <c r="G2510" s="832" t="s">
        <v>2871</v>
      </c>
      <c r="H2510" s="832" t="s">
        <v>596</v>
      </c>
      <c r="I2510" s="832" t="s">
        <v>3741</v>
      </c>
      <c r="J2510" s="832" t="s">
        <v>3742</v>
      </c>
      <c r="K2510" s="832" t="s">
        <v>2873</v>
      </c>
      <c r="L2510" s="835">
        <v>0</v>
      </c>
      <c r="M2510" s="835">
        <v>0</v>
      </c>
      <c r="N2510" s="832">
        <v>1</v>
      </c>
      <c r="O2510" s="836">
        <v>0.5</v>
      </c>
      <c r="P2510" s="835">
        <v>0</v>
      </c>
      <c r="Q2510" s="837"/>
      <c r="R2510" s="832">
        <v>1</v>
      </c>
      <c r="S2510" s="837">
        <v>1</v>
      </c>
      <c r="T2510" s="836">
        <v>0.5</v>
      </c>
      <c r="U2510" s="838">
        <v>1</v>
      </c>
    </row>
    <row r="2511" spans="1:21" ht="14.4" customHeight="1" x14ac:dyDescent="0.3">
      <c r="A2511" s="831">
        <v>17</v>
      </c>
      <c r="B2511" s="832" t="s">
        <v>2428</v>
      </c>
      <c r="C2511" s="832" t="s">
        <v>2434</v>
      </c>
      <c r="D2511" s="833" t="s">
        <v>5256</v>
      </c>
      <c r="E2511" s="834" t="s">
        <v>2445</v>
      </c>
      <c r="F2511" s="832" t="s">
        <v>2429</v>
      </c>
      <c r="G2511" s="832" t="s">
        <v>2871</v>
      </c>
      <c r="H2511" s="832" t="s">
        <v>596</v>
      </c>
      <c r="I2511" s="832" t="s">
        <v>3107</v>
      </c>
      <c r="J2511" s="832" t="s">
        <v>3108</v>
      </c>
      <c r="K2511" s="832" t="s">
        <v>2173</v>
      </c>
      <c r="L2511" s="835">
        <v>0</v>
      </c>
      <c r="M2511" s="835">
        <v>0</v>
      </c>
      <c r="N2511" s="832">
        <v>4</v>
      </c>
      <c r="O2511" s="836">
        <v>2</v>
      </c>
      <c r="P2511" s="835">
        <v>0</v>
      </c>
      <c r="Q2511" s="837"/>
      <c r="R2511" s="832">
        <v>2</v>
      </c>
      <c r="S2511" s="837">
        <v>0.5</v>
      </c>
      <c r="T2511" s="836">
        <v>1</v>
      </c>
      <c r="U2511" s="838">
        <v>0.5</v>
      </c>
    </row>
    <row r="2512" spans="1:21" ht="14.4" customHeight="1" x14ac:dyDescent="0.3">
      <c r="A2512" s="831">
        <v>17</v>
      </c>
      <c r="B2512" s="832" t="s">
        <v>2428</v>
      </c>
      <c r="C2512" s="832" t="s">
        <v>2434</v>
      </c>
      <c r="D2512" s="833" t="s">
        <v>5256</v>
      </c>
      <c r="E2512" s="834" t="s">
        <v>2445</v>
      </c>
      <c r="F2512" s="832" t="s">
        <v>2429</v>
      </c>
      <c r="G2512" s="832" t="s">
        <v>2871</v>
      </c>
      <c r="H2512" s="832" t="s">
        <v>596</v>
      </c>
      <c r="I2512" s="832" t="s">
        <v>4842</v>
      </c>
      <c r="J2512" s="832" t="s">
        <v>4843</v>
      </c>
      <c r="K2512" s="832" t="s">
        <v>2173</v>
      </c>
      <c r="L2512" s="835">
        <v>0</v>
      </c>
      <c r="M2512" s="835">
        <v>0</v>
      </c>
      <c r="N2512" s="832">
        <v>2</v>
      </c>
      <c r="O2512" s="836">
        <v>1.5</v>
      </c>
      <c r="P2512" s="835">
        <v>0</v>
      </c>
      <c r="Q2512" s="837"/>
      <c r="R2512" s="832">
        <v>2</v>
      </c>
      <c r="S2512" s="837">
        <v>1</v>
      </c>
      <c r="T2512" s="836">
        <v>1.5</v>
      </c>
      <c r="U2512" s="838">
        <v>1</v>
      </c>
    </row>
    <row r="2513" spans="1:21" ht="14.4" customHeight="1" x14ac:dyDescent="0.3">
      <c r="A2513" s="831">
        <v>17</v>
      </c>
      <c r="B2513" s="832" t="s">
        <v>2428</v>
      </c>
      <c r="C2513" s="832" t="s">
        <v>2434</v>
      </c>
      <c r="D2513" s="833" t="s">
        <v>5256</v>
      </c>
      <c r="E2513" s="834" t="s">
        <v>2445</v>
      </c>
      <c r="F2513" s="832" t="s">
        <v>2429</v>
      </c>
      <c r="G2513" s="832" t="s">
        <v>2871</v>
      </c>
      <c r="H2513" s="832" t="s">
        <v>596</v>
      </c>
      <c r="I2513" s="832" t="s">
        <v>4251</v>
      </c>
      <c r="J2513" s="832" t="s">
        <v>3742</v>
      </c>
      <c r="K2513" s="832" t="s">
        <v>2225</v>
      </c>
      <c r="L2513" s="835">
        <v>0</v>
      </c>
      <c r="M2513" s="835">
        <v>0</v>
      </c>
      <c r="N2513" s="832">
        <v>6</v>
      </c>
      <c r="O2513" s="836">
        <v>2</v>
      </c>
      <c r="P2513" s="835">
        <v>0</v>
      </c>
      <c r="Q2513" s="837"/>
      <c r="R2513" s="832">
        <v>3</v>
      </c>
      <c r="S2513" s="837">
        <v>0.5</v>
      </c>
      <c r="T2513" s="836">
        <v>1.5</v>
      </c>
      <c r="U2513" s="838">
        <v>0.75</v>
      </c>
    </row>
    <row r="2514" spans="1:21" ht="14.4" customHeight="1" x14ac:dyDescent="0.3">
      <c r="A2514" s="831">
        <v>17</v>
      </c>
      <c r="B2514" s="832" t="s">
        <v>2428</v>
      </c>
      <c r="C2514" s="832" t="s">
        <v>2434</v>
      </c>
      <c r="D2514" s="833" t="s">
        <v>5256</v>
      </c>
      <c r="E2514" s="834" t="s">
        <v>2445</v>
      </c>
      <c r="F2514" s="832" t="s">
        <v>2429</v>
      </c>
      <c r="G2514" s="832" t="s">
        <v>2887</v>
      </c>
      <c r="H2514" s="832" t="s">
        <v>596</v>
      </c>
      <c r="I2514" s="832" t="s">
        <v>2888</v>
      </c>
      <c r="J2514" s="832" t="s">
        <v>2889</v>
      </c>
      <c r="K2514" s="832" t="s">
        <v>2890</v>
      </c>
      <c r="L2514" s="835">
        <v>32.130000000000003</v>
      </c>
      <c r="M2514" s="835">
        <v>64.260000000000005</v>
      </c>
      <c r="N2514" s="832">
        <v>2</v>
      </c>
      <c r="O2514" s="836">
        <v>1</v>
      </c>
      <c r="P2514" s="835">
        <v>32.130000000000003</v>
      </c>
      <c r="Q2514" s="837">
        <v>0.5</v>
      </c>
      <c r="R2514" s="832">
        <v>1</v>
      </c>
      <c r="S2514" s="837">
        <v>0.5</v>
      </c>
      <c r="T2514" s="836">
        <v>0.5</v>
      </c>
      <c r="U2514" s="838">
        <v>0.5</v>
      </c>
    </row>
    <row r="2515" spans="1:21" ht="14.4" customHeight="1" x14ac:dyDescent="0.3">
      <c r="A2515" s="831">
        <v>17</v>
      </c>
      <c r="B2515" s="832" t="s">
        <v>2428</v>
      </c>
      <c r="C2515" s="832" t="s">
        <v>2434</v>
      </c>
      <c r="D2515" s="833" t="s">
        <v>5256</v>
      </c>
      <c r="E2515" s="834" t="s">
        <v>2445</v>
      </c>
      <c r="F2515" s="832" t="s">
        <v>2429</v>
      </c>
      <c r="G2515" s="832" t="s">
        <v>2891</v>
      </c>
      <c r="H2515" s="832" t="s">
        <v>649</v>
      </c>
      <c r="I2515" s="832" t="s">
        <v>2894</v>
      </c>
      <c r="J2515" s="832" t="s">
        <v>1918</v>
      </c>
      <c r="K2515" s="832" t="s">
        <v>2895</v>
      </c>
      <c r="L2515" s="835">
        <v>2376.9299999999998</v>
      </c>
      <c r="M2515" s="835">
        <v>9507.7199999999993</v>
      </c>
      <c r="N2515" s="832">
        <v>4</v>
      </c>
      <c r="O2515" s="836">
        <v>1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17</v>
      </c>
      <c r="B2516" s="832" t="s">
        <v>2428</v>
      </c>
      <c r="C2516" s="832" t="s">
        <v>2434</v>
      </c>
      <c r="D2516" s="833" t="s">
        <v>5256</v>
      </c>
      <c r="E2516" s="834" t="s">
        <v>2445</v>
      </c>
      <c r="F2516" s="832" t="s">
        <v>2429</v>
      </c>
      <c r="G2516" s="832" t="s">
        <v>2896</v>
      </c>
      <c r="H2516" s="832" t="s">
        <v>596</v>
      </c>
      <c r="I2516" s="832" t="s">
        <v>2897</v>
      </c>
      <c r="J2516" s="832" t="s">
        <v>2898</v>
      </c>
      <c r="K2516" s="832" t="s">
        <v>2899</v>
      </c>
      <c r="L2516" s="835">
        <v>275.77999999999997</v>
      </c>
      <c r="M2516" s="835">
        <v>1654.6799999999998</v>
      </c>
      <c r="N2516" s="832">
        <v>6</v>
      </c>
      <c r="O2516" s="836">
        <v>1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" customHeight="1" x14ac:dyDescent="0.3">
      <c r="A2517" s="831">
        <v>17</v>
      </c>
      <c r="B2517" s="832" t="s">
        <v>2428</v>
      </c>
      <c r="C2517" s="832" t="s">
        <v>2434</v>
      </c>
      <c r="D2517" s="833" t="s">
        <v>5256</v>
      </c>
      <c r="E2517" s="834" t="s">
        <v>2445</v>
      </c>
      <c r="F2517" s="832" t="s">
        <v>2429</v>
      </c>
      <c r="G2517" s="832" t="s">
        <v>2896</v>
      </c>
      <c r="H2517" s="832" t="s">
        <v>596</v>
      </c>
      <c r="I2517" s="832" t="s">
        <v>2897</v>
      </c>
      <c r="J2517" s="832" t="s">
        <v>2898</v>
      </c>
      <c r="K2517" s="832" t="s">
        <v>2899</v>
      </c>
      <c r="L2517" s="835">
        <v>109.84</v>
      </c>
      <c r="M2517" s="835">
        <v>329.52</v>
      </c>
      <c r="N2517" s="832">
        <v>3</v>
      </c>
      <c r="O2517" s="836">
        <v>1</v>
      </c>
      <c r="P2517" s="835">
        <v>329.52</v>
      </c>
      <c r="Q2517" s="837">
        <v>1</v>
      </c>
      <c r="R2517" s="832">
        <v>3</v>
      </c>
      <c r="S2517" s="837">
        <v>1</v>
      </c>
      <c r="T2517" s="836">
        <v>1</v>
      </c>
      <c r="U2517" s="838">
        <v>1</v>
      </c>
    </row>
    <row r="2518" spans="1:21" ht="14.4" customHeight="1" x14ac:dyDescent="0.3">
      <c r="A2518" s="831">
        <v>17</v>
      </c>
      <c r="B2518" s="832" t="s">
        <v>2428</v>
      </c>
      <c r="C2518" s="832" t="s">
        <v>2434</v>
      </c>
      <c r="D2518" s="833" t="s">
        <v>5256</v>
      </c>
      <c r="E2518" s="834" t="s">
        <v>2445</v>
      </c>
      <c r="F2518" s="832" t="s">
        <v>2429</v>
      </c>
      <c r="G2518" s="832" t="s">
        <v>2896</v>
      </c>
      <c r="H2518" s="832" t="s">
        <v>596</v>
      </c>
      <c r="I2518" s="832" t="s">
        <v>2900</v>
      </c>
      <c r="J2518" s="832" t="s">
        <v>2898</v>
      </c>
      <c r="K2518" s="832" t="s">
        <v>2901</v>
      </c>
      <c r="L2518" s="835">
        <v>1049.3399999999999</v>
      </c>
      <c r="M2518" s="835">
        <v>4197.3599999999997</v>
      </c>
      <c r="N2518" s="832">
        <v>4</v>
      </c>
      <c r="O2518" s="836">
        <v>1.5</v>
      </c>
      <c r="P2518" s="835">
        <v>2098.6799999999998</v>
      </c>
      <c r="Q2518" s="837">
        <v>0.5</v>
      </c>
      <c r="R2518" s="832">
        <v>2</v>
      </c>
      <c r="S2518" s="837">
        <v>0.5</v>
      </c>
      <c r="T2518" s="836">
        <v>0.5</v>
      </c>
      <c r="U2518" s="838">
        <v>0.33333333333333331</v>
      </c>
    </row>
    <row r="2519" spans="1:21" ht="14.4" customHeight="1" x14ac:dyDescent="0.3">
      <c r="A2519" s="831">
        <v>17</v>
      </c>
      <c r="B2519" s="832" t="s">
        <v>2428</v>
      </c>
      <c r="C2519" s="832" t="s">
        <v>2434</v>
      </c>
      <c r="D2519" s="833" t="s">
        <v>5256</v>
      </c>
      <c r="E2519" s="834" t="s">
        <v>2445</v>
      </c>
      <c r="F2519" s="832" t="s">
        <v>2429</v>
      </c>
      <c r="G2519" s="832" t="s">
        <v>2896</v>
      </c>
      <c r="H2519" s="832" t="s">
        <v>596</v>
      </c>
      <c r="I2519" s="832" t="s">
        <v>3109</v>
      </c>
      <c r="J2519" s="832" t="s">
        <v>2898</v>
      </c>
      <c r="K2519" s="832" t="s">
        <v>2473</v>
      </c>
      <c r="L2519" s="835">
        <v>1865.81</v>
      </c>
      <c r="M2519" s="835">
        <v>5597.43</v>
      </c>
      <c r="N2519" s="832">
        <v>3</v>
      </c>
      <c r="O2519" s="836">
        <v>0.5</v>
      </c>
      <c r="P2519" s="835">
        <v>5597.43</v>
      </c>
      <c r="Q2519" s="837">
        <v>1</v>
      </c>
      <c r="R2519" s="832">
        <v>3</v>
      </c>
      <c r="S2519" s="837">
        <v>1</v>
      </c>
      <c r="T2519" s="836">
        <v>0.5</v>
      </c>
      <c r="U2519" s="838">
        <v>1</v>
      </c>
    </row>
    <row r="2520" spans="1:21" ht="14.4" customHeight="1" x14ac:dyDescent="0.3">
      <c r="A2520" s="831">
        <v>17</v>
      </c>
      <c r="B2520" s="832" t="s">
        <v>2428</v>
      </c>
      <c r="C2520" s="832" t="s">
        <v>2434</v>
      </c>
      <c r="D2520" s="833" t="s">
        <v>5256</v>
      </c>
      <c r="E2520" s="834" t="s">
        <v>2445</v>
      </c>
      <c r="F2520" s="832" t="s">
        <v>2429</v>
      </c>
      <c r="G2520" s="832" t="s">
        <v>3743</v>
      </c>
      <c r="H2520" s="832" t="s">
        <v>596</v>
      </c>
      <c r="I2520" s="832" t="s">
        <v>3744</v>
      </c>
      <c r="J2520" s="832" t="s">
        <v>3745</v>
      </c>
      <c r="K2520" s="832" t="s">
        <v>3746</v>
      </c>
      <c r="L2520" s="835">
        <v>656.92</v>
      </c>
      <c r="M2520" s="835">
        <v>1970.7599999999998</v>
      </c>
      <c r="N2520" s="832">
        <v>3</v>
      </c>
      <c r="O2520" s="836">
        <v>2</v>
      </c>
      <c r="P2520" s="835">
        <v>1970.7599999999998</v>
      </c>
      <c r="Q2520" s="837">
        <v>1</v>
      </c>
      <c r="R2520" s="832">
        <v>3</v>
      </c>
      <c r="S2520" s="837">
        <v>1</v>
      </c>
      <c r="T2520" s="836">
        <v>2</v>
      </c>
      <c r="U2520" s="838">
        <v>1</v>
      </c>
    </row>
    <row r="2521" spans="1:21" ht="14.4" customHeight="1" x14ac:dyDescent="0.3">
      <c r="A2521" s="831">
        <v>17</v>
      </c>
      <c r="B2521" s="832" t="s">
        <v>2428</v>
      </c>
      <c r="C2521" s="832" t="s">
        <v>2434</v>
      </c>
      <c r="D2521" s="833" t="s">
        <v>5256</v>
      </c>
      <c r="E2521" s="834" t="s">
        <v>2445</v>
      </c>
      <c r="F2521" s="832" t="s">
        <v>2429</v>
      </c>
      <c r="G2521" s="832" t="s">
        <v>4844</v>
      </c>
      <c r="H2521" s="832" t="s">
        <v>596</v>
      </c>
      <c r="I2521" s="832" t="s">
        <v>4845</v>
      </c>
      <c r="J2521" s="832" t="s">
        <v>4846</v>
      </c>
      <c r="K2521" s="832" t="s">
        <v>4847</v>
      </c>
      <c r="L2521" s="835">
        <v>0</v>
      </c>
      <c r="M2521" s="835">
        <v>0</v>
      </c>
      <c r="N2521" s="832">
        <v>1</v>
      </c>
      <c r="O2521" s="836">
        <v>0.5</v>
      </c>
      <c r="P2521" s="835"/>
      <c r="Q2521" s="837"/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17</v>
      </c>
      <c r="B2522" s="832" t="s">
        <v>2428</v>
      </c>
      <c r="C2522" s="832" t="s">
        <v>2434</v>
      </c>
      <c r="D2522" s="833" t="s">
        <v>5256</v>
      </c>
      <c r="E2522" s="834" t="s">
        <v>2445</v>
      </c>
      <c r="F2522" s="832" t="s">
        <v>2429</v>
      </c>
      <c r="G2522" s="832" t="s">
        <v>2906</v>
      </c>
      <c r="H2522" s="832" t="s">
        <v>596</v>
      </c>
      <c r="I2522" s="832" t="s">
        <v>4509</v>
      </c>
      <c r="J2522" s="832" t="s">
        <v>3122</v>
      </c>
      <c r="K2522" s="832" t="s">
        <v>4510</v>
      </c>
      <c r="L2522" s="835">
        <v>299.83999999999997</v>
      </c>
      <c r="M2522" s="835">
        <v>899.52</v>
      </c>
      <c r="N2522" s="832">
        <v>3</v>
      </c>
      <c r="O2522" s="836">
        <v>1</v>
      </c>
      <c r="P2522" s="835">
        <v>899.52</v>
      </c>
      <c r="Q2522" s="837">
        <v>1</v>
      </c>
      <c r="R2522" s="832">
        <v>3</v>
      </c>
      <c r="S2522" s="837">
        <v>1</v>
      </c>
      <c r="T2522" s="836">
        <v>1</v>
      </c>
      <c r="U2522" s="838">
        <v>1</v>
      </c>
    </row>
    <row r="2523" spans="1:21" ht="14.4" customHeight="1" x14ac:dyDescent="0.3">
      <c r="A2523" s="831">
        <v>17</v>
      </c>
      <c r="B2523" s="832" t="s">
        <v>2428</v>
      </c>
      <c r="C2523" s="832" t="s">
        <v>2434</v>
      </c>
      <c r="D2523" s="833" t="s">
        <v>5256</v>
      </c>
      <c r="E2523" s="834" t="s">
        <v>2445</v>
      </c>
      <c r="F2523" s="832" t="s">
        <v>2429</v>
      </c>
      <c r="G2523" s="832" t="s">
        <v>2906</v>
      </c>
      <c r="H2523" s="832" t="s">
        <v>596</v>
      </c>
      <c r="I2523" s="832" t="s">
        <v>4029</v>
      </c>
      <c r="J2523" s="832" t="s">
        <v>3122</v>
      </c>
      <c r="K2523" s="832" t="s">
        <v>4030</v>
      </c>
      <c r="L2523" s="835">
        <v>150.94</v>
      </c>
      <c r="M2523" s="835">
        <v>754.7</v>
      </c>
      <c r="N2523" s="832">
        <v>5</v>
      </c>
      <c r="O2523" s="836">
        <v>1</v>
      </c>
      <c r="P2523" s="835">
        <v>452.82</v>
      </c>
      <c r="Q2523" s="837">
        <v>0.6</v>
      </c>
      <c r="R2523" s="832">
        <v>3</v>
      </c>
      <c r="S2523" s="837">
        <v>0.6</v>
      </c>
      <c r="T2523" s="836">
        <v>0.5</v>
      </c>
      <c r="U2523" s="838">
        <v>0.5</v>
      </c>
    </row>
    <row r="2524" spans="1:21" ht="14.4" customHeight="1" x14ac:dyDescent="0.3">
      <c r="A2524" s="831">
        <v>17</v>
      </c>
      <c r="B2524" s="832" t="s">
        <v>2428</v>
      </c>
      <c r="C2524" s="832" t="s">
        <v>2434</v>
      </c>
      <c r="D2524" s="833" t="s">
        <v>5256</v>
      </c>
      <c r="E2524" s="834" t="s">
        <v>2445</v>
      </c>
      <c r="F2524" s="832" t="s">
        <v>2429</v>
      </c>
      <c r="G2524" s="832" t="s">
        <v>2906</v>
      </c>
      <c r="H2524" s="832" t="s">
        <v>596</v>
      </c>
      <c r="I2524" s="832" t="s">
        <v>2910</v>
      </c>
      <c r="J2524" s="832" t="s">
        <v>1045</v>
      </c>
      <c r="K2524" s="832" t="s">
        <v>2911</v>
      </c>
      <c r="L2524" s="835">
        <v>50.32</v>
      </c>
      <c r="M2524" s="835">
        <v>654.16</v>
      </c>
      <c r="N2524" s="832">
        <v>13</v>
      </c>
      <c r="O2524" s="836">
        <v>5.5</v>
      </c>
      <c r="P2524" s="835">
        <v>503.2</v>
      </c>
      <c r="Q2524" s="837">
        <v>0.76923076923076927</v>
      </c>
      <c r="R2524" s="832">
        <v>10</v>
      </c>
      <c r="S2524" s="837">
        <v>0.76923076923076927</v>
      </c>
      <c r="T2524" s="836">
        <v>5</v>
      </c>
      <c r="U2524" s="838">
        <v>0.90909090909090906</v>
      </c>
    </row>
    <row r="2525" spans="1:21" ht="14.4" customHeight="1" x14ac:dyDescent="0.3">
      <c r="A2525" s="831">
        <v>17</v>
      </c>
      <c r="B2525" s="832" t="s">
        <v>2428</v>
      </c>
      <c r="C2525" s="832" t="s">
        <v>2434</v>
      </c>
      <c r="D2525" s="833" t="s">
        <v>5256</v>
      </c>
      <c r="E2525" s="834" t="s">
        <v>2445</v>
      </c>
      <c r="F2525" s="832" t="s">
        <v>2429</v>
      </c>
      <c r="G2525" s="832" t="s">
        <v>3466</v>
      </c>
      <c r="H2525" s="832" t="s">
        <v>649</v>
      </c>
      <c r="I2525" s="832" t="s">
        <v>3485</v>
      </c>
      <c r="J2525" s="832" t="s">
        <v>3478</v>
      </c>
      <c r="K2525" s="832" t="s">
        <v>3486</v>
      </c>
      <c r="L2525" s="835">
        <v>467.71</v>
      </c>
      <c r="M2525" s="835">
        <v>1403.1299999999999</v>
      </c>
      <c r="N2525" s="832">
        <v>3</v>
      </c>
      <c r="O2525" s="836">
        <v>0.5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17</v>
      </c>
      <c r="B2526" s="832" t="s">
        <v>2428</v>
      </c>
      <c r="C2526" s="832" t="s">
        <v>2434</v>
      </c>
      <c r="D2526" s="833" t="s">
        <v>5256</v>
      </c>
      <c r="E2526" s="834" t="s">
        <v>2445</v>
      </c>
      <c r="F2526" s="832" t="s">
        <v>2429</v>
      </c>
      <c r="G2526" s="832" t="s">
        <v>4848</v>
      </c>
      <c r="H2526" s="832" t="s">
        <v>596</v>
      </c>
      <c r="I2526" s="832" t="s">
        <v>4849</v>
      </c>
      <c r="J2526" s="832" t="s">
        <v>4850</v>
      </c>
      <c r="K2526" s="832" t="s">
        <v>2559</v>
      </c>
      <c r="L2526" s="835">
        <v>0</v>
      </c>
      <c r="M2526" s="835">
        <v>0</v>
      </c>
      <c r="N2526" s="832">
        <v>2</v>
      </c>
      <c r="O2526" s="836">
        <v>0.5</v>
      </c>
      <c r="P2526" s="835">
        <v>0</v>
      </c>
      <c r="Q2526" s="837"/>
      <c r="R2526" s="832">
        <v>2</v>
      </c>
      <c r="S2526" s="837">
        <v>1</v>
      </c>
      <c r="T2526" s="836">
        <v>0.5</v>
      </c>
      <c r="U2526" s="838">
        <v>1</v>
      </c>
    </row>
    <row r="2527" spans="1:21" ht="14.4" customHeight="1" x14ac:dyDescent="0.3">
      <c r="A2527" s="831">
        <v>17</v>
      </c>
      <c r="B2527" s="832" t="s">
        <v>2428</v>
      </c>
      <c r="C2527" s="832" t="s">
        <v>2434</v>
      </c>
      <c r="D2527" s="833" t="s">
        <v>5256</v>
      </c>
      <c r="E2527" s="834" t="s">
        <v>2445</v>
      </c>
      <c r="F2527" s="832" t="s">
        <v>2429</v>
      </c>
      <c r="G2527" s="832" t="s">
        <v>2917</v>
      </c>
      <c r="H2527" s="832" t="s">
        <v>649</v>
      </c>
      <c r="I2527" s="832" t="s">
        <v>3855</v>
      </c>
      <c r="J2527" s="832" t="s">
        <v>2008</v>
      </c>
      <c r="K2527" s="832" t="s">
        <v>3856</v>
      </c>
      <c r="L2527" s="835">
        <v>115.33</v>
      </c>
      <c r="M2527" s="835">
        <v>115.33</v>
      </c>
      <c r="N2527" s="832">
        <v>1</v>
      </c>
      <c r="O2527" s="836">
        <v>0.5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17</v>
      </c>
      <c r="B2528" s="832" t="s">
        <v>2428</v>
      </c>
      <c r="C2528" s="832" t="s">
        <v>2434</v>
      </c>
      <c r="D2528" s="833" t="s">
        <v>5256</v>
      </c>
      <c r="E2528" s="834" t="s">
        <v>2445</v>
      </c>
      <c r="F2528" s="832" t="s">
        <v>2429</v>
      </c>
      <c r="G2528" s="832" t="s">
        <v>2917</v>
      </c>
      <c r="H2528" s="832" t="s">
        <v>649</v>
      </c>
      <c r="I2528" s="832" t="s">
        <v>2918</v>
      </c>
      <c r="J2528" s="832" t="s">
        <v>2008</v>
      </c>
      <c r="K2528" s="832" t="s">
        <v>2919</v>
      </c>
      <c r="L2528" s="835">
        <v>63.14</v>
      </c>
      <c r="M2528" s="835">
        <v>63.14</v>
      </c>
      <c r="N2528" s="832">
        <v>1</v>
      </c>
      <c r="O2528" s="836">
        <v>1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17</v>
      </c>
      <c r="B2529" s="832" t="s">
        <v>2428</v>
      </c>
      <c r="C2529" s="832" t="s">
        <v>2434</v>
      </c>
      <c r="D2529" s="833" t="s">
        <v>5256</v>
      </c>
      <c r="E2529" s="834" t="s">
        <v>2445</v>
      </c>
      <c r="F2529" s="832" t="s">
        <v>2429</v>
      </c>
      <c r="G2529" s="832" t="s">
        <v>2917</v>
      </c>
      <c r="H2529" s="832" t="s">
        <v>596</v>
      </c>
      <c r="I2529" s="832" t="s">
        <v>4851</v>
      </c>
      <c r="J2529" s="832" t="s">
        <v>2008</v>
      </c>
      <c r="K2529" s="832" t="s">
        <v>4852</v>
      </c>
      <c r="L2529" s="835">
        <v>105.23</v>
      </c>
      <c r="M2529" s="835">
        <v>105.23</v>
      </c>
      <c r="N2529" s="832">
        <v>1</v>
      </c>
      <c r="O2529" s="836">
        <v>0.5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" customHeight="1" x14ac:dyDescent="0.3">
      <c r="A2530" s="831">
        <v>17</v>
      </c>
      <c r="B2530" s="832" t="s">
        <v>2428</v>
      </c>
      <c r="C2530" s="832" t="s">
        <v>2434</v>
      </c>
      <c r="D2530" s="833" t="s">
        <v>5256</v>
      </c>
      <c r="E2530" s="834" t="s">
        <v>2445</v>
      </c>
      <c r="F2530" s="832" t="s">
        <v>2429</v>
      </c>
      <c r="G2530" s="832" t="s">
        <v>2917</v>
      </c>
      <c r="H2530" s="832" t="s">
        <v>649</v>
      </c>
      <c r="I2530" s="832" t="s">
        <v>2303</v>
      </c>
      <c r="J2530" s="832" t="s">
        <v>2003</v>
      </c>
      <c r="K2530" s="832" t="s">
        <v>2304</v>
      </c>
      <c r="L2530" s="835">
        <v>49.08</v>
      </c>
      <c r="M2530" s="835">
        <v>49.08</v>
      </c>
      <c r="N2530" s="832">
        <v>1</v>
      </c>
      <c r="O2530" s="836">
        <v>0.5</v>
      </c>
      <c r="P2530" s="835">
        <v>49.08</v>
      </c>
      <c r="Q2530" s="837">
        <v>1</v>
      </c>
      <c r="R2530" s="832">
        <v>1</v>
      </c>
      <c r="S2530" s="837">
        <v>1</v>
      </c>
      <c r="T2530" s="836">
        <v>0.5</v>
      </c>
      <c r="U2530" s="838">
        <v>1</v>
      </c>
    </row>
    <row r="2531" spans="1:21" ht="14.4" customHeight="1" x14ac:dyDescent="0.3">
      <c r="A2531" s="831">
        <v>17</v>
      </c>
      <c r="B2531" s="832" t="s">
        <v>2428</v>
      </c>
      <c r="C2531" s="832" t="s">
        <v>2434</v>
      </c>
      <c r="D2531" s="833" t="s">
        <v>5256</v>
      </c>
      <c r="E2531" s="834" t="s">
        <v>2445</v>
      </c>
      <c r="F2531" s="832" t="s">
        <v>2429</v>
      </c>
      <c r="G2531" s="832" t="s">
        <v>4266</v>
      </c>
      <c r="H2531" s="832" t="s">
        <v>596</v>
      </c>
      <c r="I2531" s="832" t="s">
        <v>4267</v>
      </c>
      <c r="J2531" s="832" t="s">
        <v>646</v>
      </c>
      <c r="K2531" s="832" t="s">
        <v>4268</v>
      </c>
      <c r="L2531" s="835">
        <v>0</v>
      </c>
      <c r="M2531" s="835">
        <v>0</v>
      </c>
      <c r="N2531" s="832">
        <v>1</v>
      </c>
      <c r="O2531" s="836">
        <v>0.5</v>
      </c>
      <c r="P2531" s="835">
        <v>0</v>
      </c>
      <c r="Q2531" s="837"/>
      <c r="R2531" s="832">
        <v>1</v>
      </c>
      <c r="S2531" s="837">
        <v>1</v>
      </c>
      <c r="T2531" s="836">
        <v>0.5</v>
      </c>
      <c r="U2531" s="838">
        <v>1</v>
      </c>
    </row>
    <row r="2532" spans="1:21" ht="14.4" customHeight="1" x14ac:dyDescent="0.3">
      <c r="A2532" s="831">
        <v>17</v>
      </c>
      <c r="B2532" s="832" t="s">
        <v>2428</v>
      </c>
      <c r="C2532" s="832" t="s">
        <v>2434</v>
      </c>
      <c r="D2532" s="833" t="s">
        <v>5256</v>
      </c>
      <c r="E2532" s="834" t="s">
        <v>2445</v>
      </c>
      <c r="F2532" s="832" t="s">
        <v>2429</v>
      </c>
      <c r="G2532" s="832" t="s">
        <v>4853</v>
      </c>
      <c r="H2532" s="832" t="s">
        <v>596</v>
      </c>
      <c r="I2532" s="832" t="s">
        <v>4854</v>
      </c>
      <c r="J2532" s="832" t="s">
        <v>4855</v>
      </c>
      <c r="K2532" s="832" t="s">
        <v>4856</v>
      </c>
      <c r="L2532" s="835">
        <v>79.069999999999993</v>
      </c>
      <c r="M2532" s="835">
        <v>79.069999999999993</v>
      </c>
      <c r="N2532" s="832">
        <v>1</v>
      </c>
      <c r="O2532" s="836">
        <v>1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" customHeight="1" x14ac:dyDescent="0.3">
      <c r="A2533" s="831">
        <v>17</v>
      </c>
      <c r="B2533" s="832" t="s">
        <v>2428</v>
      </c>
      <c r="C2533" s="832" t="s">
        <v>2434</v>
      </c>
      <c r="D2533" s="833" t="s">
        <v>5256</v>
      </c>
      <c r="E2533" s="834" t="s">
        <v>2445</v>
      </c>
      <c r="F2533" s="832" t="s">
        <v>2429</v>
      </c>
      <c r="G2533" s="832" t="s">
        <v>3857</v>
      </c>
      <c r="H2533" s="832" t="s">
        <v>596</v>
      </c>
      <c r="I2533" s="832" t="s">
        <v>3858</v>
      </c>
      <c r="J2533" s="832" t="s">
        <v>876</v>
      </c>
      <c r="K2533" s="832" t="s">
        <v>3859</v>
      </c>
      <c r="L2533" s="835">
        <v>783.88</v>
      </c>
      <c r="M2533" s="835">
        <v>783.88</v>
      </c>
      <c r="N2533" s="832">
        <v>1</v>
      </c>
      <c r="O2533" s="836">
        <v>1</v>
      </c>
      <c r="P2533" s="835">
        <v>783.88</v>
      </c>
      <c r="Q2533" s="837">
        <v>1</v>
      </c>
      <c r="R2533" s="832">
        <v>1</v>
      </c>
      <c r="S2533" s="837">
        <v>1</v>
      </c>
      <c r="T2533" s="836">
        <v>1</v>
      </c>
      <c r="U2533" s="838">
        <v>1</v>
      </c>
    </row>
    <row r="2534" spans="1:21" ht="14.4" customHeight="1" x14ac:dyDescent="0.3">
      <c r="A2534" s="831">
        <v>17</v>
      </c>
      <c r="B2534" s="832" t="s">
        <v>2428</v>
      </c>
      <c r="C2534" s="832" t="s">
        <v>2434</v>
      </c>
      <c r="D2534" s="833" t="s">
        <v>5256</v>
      </c>
      <c r="E2534" s="834" t="s">
        <v>2445</v>
      </c>
      <c r="F2534" s="832" t="s">
        <v>2429</v>
      </c>
      <c r="G2534" s="832" t="s">
        <v>2924</v>
      </c>
      <c r="H2534" s="832" t="s">
        <v>596</v>
      </c>
      <c r="I2534" s="832" t="s">
        <v>2925</v>
      </c>
      <c r="J2534" s="832" t="s">
        <v>871</v>
      </c>
      <c r="K2534" s="832" t="s">
        <v>872</v>
      </c>
      <c r="L2534" s="835">
        <v>107.27</v>
      </c>
      <c r="M2534" s="835">
        <v>37759.040000000037</v>
      </c>
      <c r="N2534" s="832">
        <v>352</v>
      </c>
      <c r="O2534" s="836">
        <v>84</v>
      </c>
      <c r="P2534" s="835">
        <v>26817.500000000036</v>
      </c>
      <c r="Q2534" s="837">
        <v>0.71022727272727304</v>
      </c>
      <c r="R2534" s="832">
        <v>250</v>
      </c>
      <c r="S2534" s="837">
        <v>0.71022727272727271</v>
      </c>
      <c r="T2534" s="836">
        <v>60</v>
      </c>
      <c r="U2534" s="838">
        <v>0.7142857142857143</v>
      </c>
    </row>
    <row r="2535" spans="1:21" ht="14.4" customHeight="1" x14ac:dyDescent="0.3">
      <c r="A2535" s="831">
        <v>17</v>
      </c>
      <c r="B2535" s="832" t="s">
        <v>2428</v>
      </c>
      <c r="C2535" s="832" t="s">
        <v>2434</v>
      </c>
      <c r="D2535" s="833" t="s">
        <v>5256</v>
      </c>
      <c r="E2535" s="834" t="s">
        <v>2445</v>
      </c>
      <c r="F2535" s="832" t="s">
        <v>2429</v>
      </c>
      <c r="G2535" s="832" t="s">
        <v>2924</v>
      </c>
      <c r="H2535" s="832" t="s">
        <v>596</v>
      </c>
      <c r="I2535" s="832" t="s">
        <v>2926</v>
      </c>
      <c r="J2535" s="832" t="s">
        <v>871</v>
      </c>
      <c r="K2535" s="832" t="s">
        <v>872</v>
      </c>
      <c r="L2535" s="835">
        <v>107.27</v>
      </c>
      <c r="M2535" s="835">
        <v>214.54</v>
      </c>
      <c r="N2535" s="832">
        <v>2</v>
      </c>
      <c r="O2535" s="836">
        <v>0.5</v>
      </c>
      <c r="P2535" s="835">
        <v>214.54</v>
      </c>
      <c r="Q2535" s="837">
        <v>1</v>
      </c>
      <c r="R2535" s="832">
        <v>2</v>
      </c>
      <c r="S2535" s="837">
        <v>1</v>
      </c>
      <c r="T2535" s="836">
        <v>0.5</v>
      </c>
      <c r="U2535" s="838">
        <v>1</v>
      </c>
    </row>
    <row r="2536" spans="1:21" ht="14.4" customHeight="1" x14ac:dyDescent="0.3">
      <c r="A2536" s="831">
        <v>17</v>
      </c>
      <c r="B2536" s="832" t="s">
        <v>2428</v>
      </c>
      <c r="C2536" s="832" t="s">
        <v>2434</v>
      </c>
      <c r="D2536" s="833" t="s">
        <v>5256</v>
      </c>
      <c r="E2536" s="834" t="s">
        <v>2445</v>
      </c>
      <c r="F2536" s="832" t="s">
        <v>2430</v>
      </c>
      <c r="G2536" s="832" t="s">
        <v>2615</v>
      </c>
      <c r="H2536" s="832" t="s">
        <v>596</v>
      </c>
      <c r="I2536" s="832" t="s">
        <v>3145</v>
      </c>
      <c r="J2536" s="832" t="s">
        <v>2617</v>
      </c>
      <c r="K2536" s="832"/>
      <c r="L2536" s="835">
        <v>0</v>
      </c>
      <c r="M2536" s="835">
        <v>0</v>
      </c>
      <c r="N2536" s="832">
        <v>12</v>
      </c>
      <c r="O2536" s="836">
        <v>12</v>
      </c>
      <c r="P2536" s="835">
        <v>0</v>
      </c>
      <c r="Q2536" s="837"/>
      <c r="R2536" s="832">
        <v>9</v>
      </c>
      <c r="S2536" s="837">
        <v>0.75</v>
      </c>
      <c r="T2536" s="836">
        <v>9</v>
      </c>
      <c r="U2536" s="838">
        <v>0.75</v>
      </c>
    </row>
    <row r="2537" spans="1:21" ht="14.4" customHeight="1" x14ac:dyDescent="0.3">
      <c r="A2537" s="831">
        <v>17</v>
      </c>
      <c r="B2537" s="832" t="s">
        <v>2428</v>
      </c>
      <c r="C2537" s="832" t="s">
        <v>2434</v>
      </c>
      <c r="D2537" s="833" t="s">
        <v>5256</v>
      </c>
      <c r="E2537" s="834" t="s">
        <v>2445</v>
      </c>
      <c r="F2537" s="832" t="s">
        <v>2430</v>
      </c>
      <c r="G2537" s="832" t="s">
        <v>2615</v>
      </c>
      <c r="H2537" s="832" t="s">
        <v>596</v>
      </c>
      <c r="I2537" s="832" t="s">
        <v>3146</v>
      </c>
      <c r="J2537" s="832" t="s">
        <v>2617</v>
      </c>
      <c r="K2537" s="832"/>
      <c r="L2537" s="835">
        <v>0</v>
      </c>
      <c r="M2537" s="835">
        <v>0</v>
      </c>
      <c r="N2537" s="832">
        <v>1</v>
      </c>
      <c r="O2537" s="836">
        <v>1</v>
      </c>
      <c r="P2537" s="835"/>
      <c r="Q2537" s="837"/>
      <c r="R2537" s="832"/>
      <c r="S2537" s="837">
        <v>0</v>
      </c>
      <c r="T2537" s="836"/>
      <c r="U2537" s="838">
        <v>0</v>
      </c>
    </row>
    <row r="2538" spans="1:21" ht="14.4" customHeight="1" x14ac:dyDescent="0.3">
      <c r="A2538" s="831">
        <v>17</v>
      </c>
      <c r="B2538" s="832" t="s">
        <v>2428</v>
      </c>
      <c r="C2538" s="832" t="s">
        <v>2434</v>
      </c>
      <c r="D2538" s="833" t="s">
        <v>5256</v>
      </c>
      <c r="E2538" s="834" t="s">
        <v>2445</v>
      </c>
      <c r="F2538" s="832" t="s">
        <v>2430</v>
      </c>
      <c r="G2538" s="832" t="s">
        <v>2615</v>
      </c>
      <c r="H2538" s="832" t="s">
        <v>596</v>
      </c>
      <c r="I2538" s="832" t="s">
        <v>4857</v>
      </c>
      <c r="J2538" s="832" t="s">
        <v>2617</v>
      </c>
      <c r="K2538" s="832"/>
      <c r="L2538" s="835">
        <v>0</v>
      </c>
      <c r="M2538" s="835">
        <v>0</v>
      </c>
      <c r="N2538" s="832">
        <v>5</v>
      </c>
      <c r="O2538" s="836">
        <v>5</v>
      </c>
      <c r="P2538" s="835">
        <v>0</v>
      </c>
      <c r="Q2538" s="837"/>
      <c r="R2538" s="832">
        <v>5</v>
      </c>
      <c r="S2538" s="837">
        <v>1</v>
      </c>
      <c r="T2538" s="836">
        <v>5</v>
      </c>
      <c r="U2538" s="838">
        <v>1</v>
      </c>
    </row>
    <row r="2539" spans="1:21" ht="14.4" customHeight="1" x14ac:dyDescent="0.3">
      <c r="A2539" s="831">
        <v>17</v>
      </c>
      <c r="B2539" s="832" t="s">
        <v>2428</v>
      </c>
      <c r="C2539" s="832" t="s">
        <v>2434</v>
      </c>
      <c r="D2539" s="833" t="s">
        <v>5256</v>
      </c>
      <c r="E2539" s="834" t="s">
        <v>2445</v>
      </c>
      <c r="F2539" s="832" t="s">
        <v>2431</v>
      </c>
      <c r="G2539" s="832" t="s">
        <v>3147</v>
      </c>
      <c r="H2539" s="832" t="s">
        <v>596</v>
      </c>
      <c r="I2539" s="832" t="s">
        <v>3949</v>
      </c>
      <c r="J2539" s="832" t="s">
        <v>3950</v>
      </c>
      <c r="K2539" s="832" t="s">
        <v>3951</v>
      </c>
      <c r="L2539" s="835">
        <v>260</v>
      </c>
      <c r="M2539" s="835">
        <v>520</v>
      </c>
      <c r="N2539" s="832">
        <v>2</v>
      </c>
      <c r="O2539" s="836">
        <v>1</v>
      </c>
      <c r="P2539" s="835">
        <v>520</v>
      </c>
      <c r="Q2539" s="837">
        <v>1</v>
      </c>
      <c r="R2539" s="832">
        <v>2</v>
      </c>
      <c r="S2539" s="837">
        <v>1</v>
      </c>
      <c r="T2539" s="836">
        <v>1</v>
      </c>
      <c r="U2539" s="838">
        <v>1</v>
      </c>
    </row>
    <row r="2540" spans="1:21" ht="14.4" customHeight="1" x14ac:dyDescent="0.3">
      <c r="A2540" s="831">
        <v>17</v>
      </c>
      <c r="B2540" s="832" t="s">
        <v>2428</v>
      </c>
      <c r="C2540" s="832" t="s">
        <v>2434</v>
      </c>
      <c r="D2540" s="833" t="s">
        <v>5256</v>
      </c>
      <c r="E2540" s="834" t="s">
        <v>2445</v>
      </c>
      <c r="F2540" s="832" t="s">
        <v>2431</v>
      </c>
      <c r="G2540" s="832" t="s">
        <v>3147</v>
      </c>
      <c r="H2540" s="832" t="s">
        <v>596</v>
      </c>
      <c r="I2540" s="832" t="s">
        <v>4858</v>
      </c>
      <c r="J2540" s="832" t="s">
        <v>4859</v>
      </c>
      <c r="K2540" s="832" t="s">
        <v>4860</v>
      </c>
      <c r="L2540" s="835">
        <v>1400</v>
      </c>
      <c r="M2540" s="835">
        <v>1400</v>
      </c>
      <c r="N2540" s="832">
        <v>1</v>
      </c>
      <c r="O2540" s="836">
        <v>1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17</v>
      </c>
      <c r="B2541" s="832" t="s">
        <v>2428</v>
      </c>
      <c r="C2541" s="832" t="s">
        <v>2434</v>
      </c>
      <c r="D2541" s="833" t="s">
        <v>5256</v>
      </c>
      <c r="E2541" s="834" t="s">
        <v>2445</v>
      </c>
      <c r="F2541" s="832" t="s">
        <v>2431</v>
      </c>
      <c r="G2541" s="832" t="s">
        <v>3147</v>
      </c>
      <c r="H2541" s="832" t="s">
        <v>596</v>
      </c>
      <c r="I2541" s="832" t="s">
        <v>4861</v>
      </c>
      <c r="J2541" s="832" t="s">
        <v>4862</v>
      </c>
      <c r="K2541" s="832" t="s">
        <v>4863</v>
      </c>
      <c r="L2541" s="835">
        <v>5000</v>
      </c>
      <c r="M2541" s="835">
        <v>5000</v>
      </c>
      <c r="N2541" s="832">
        <v>1</v>
      </c>
      <c r="O2541" s="836">
        <v>1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17</v>
      </c>
      <c r="B2542" s="832" t="s">
        <v>2428</v>
      </c>
      <c r="C2542" s="832" t="s">
        <v>2434</v>
      </c>
      <c r="D2542" s="833" t="s">
        <v>5256</v>
      </c>
      <c r="E2542" s="834" t="s">
        <v>2445</v>
      </c>
      <c r="F2542" s="832" t="s">
        <v>2431</v>
      </c>
      <c r="G2542" s="832" t="s">
        <v>3778</v>
      </c>
      <c r="H2542" s="832" t="s">
        <v>596</v>
      </c>
      <c r="I2542" s="832" t="s">
        <v>4864</v>
      </c>
      <c r="J2542" s="832" t="s">
        <v>4865</v>
      </c>
      <c r="K2542" s="832" t="s">
        <v>4866</v>
      </c>
      <c r="L2542" s="835">
        <v>99.99</v>
      </c>
      <c r="M2542" s="835">
        <v>499.95</v>
      </c>
      <c r="N2542" s="832">
        <v>5</v>
      </c>
      <c r="O2542" s="836">
        <v>1</v>
      </c>
      <c r="P2542" s="835">
        <v>499.95</v>
      </c>
      <c r="Q2542" s="837">
        <v>1</v>
      </c>
      <c r="R2542" s="832">
        <v>5</v>
      </c>
      <c r="S2542" s="837">
        <v>1</v>
      </c>
      <c r="T2542" s="836">
        <v>1</v>
      </c>
      <c r="U2542" s="838">
        <v>1</v>
      </c>
    </row>
    <row r="2543" spans="1:21" ht="14.4" customHeight="1" x14ac:dyDescent="0.3">
      <c r="A2543" s="831">
        <v>17</v>
      </c>
      <c r="B2543" s="832" t="s">
        <v>2428</v>
      </c>
      <c r="C2543" s="832" t="s">
        <v>2434</v>
      </c>
      <c r="D2543" s="833" t="s">
        <v>5256</v>
      </c>
      <c r="E2543" s="834" t="s">
        <v>2445</v>
      </c>
      <c r="F2543" s="832" t="s">
        <v>2431</v>
      </c>
      <c r="G2543" s="832" t="s">
        <v>3778</v>
      </c>
      <c r="H2543" s="832" t="s">
        <v>596</v>
      </c>
      <c r="I2543" s="832" t="s">
        <v>4867</v>
      </c>
      <c r="J2543" s="832" t="s">
        <v>4868</v>
      </c>
      <c r="K2543" s="832" t="s">
        <v>4869</v>
      </c>
      <c r="L2543" s="835">
        <v>166.06</v>
      </c>
      <c r="M2543" s="835">
        <v>1992.72</v>
      </c>
      <c r="N2543" s="832">
        <v>12</v>
      </c>
      <c r="O2543" s="836">
        <v>2</v>
      </c>
      <c r="P2543" s="835"/>
      <c r="Q2543" s="837">
        <v>0</v>
      </c>
      <c r="R2543" s="832"/>
      <c r="S2543" s="837">
        <v>0</v>
      </c>
      <c r="T2543" s="836"/>
      <c r="U2543" s="838">
        <v>0</v>
      </c>
    </row>
    <row r="2544" spans="1:21" ht="14.4" customHeight="1" x14ac:dyDescent="0.3">
      <c r="A2544" s="831">
        <v>17</v>
      </c>
      <c r="B2544" s="832" t="s">
        <v>2428</v>
      </c>
      <c r="C2544" s="832" t="s">
        <v>2434</v>
      </c>
      <c r="D2544" s="833" t="s">
        <v>5256</v>
      </c>
      <c r="E2544" s="834" t="s">
        <v>2445</v>
      </c>
      <c r="F2544" s="832" t="s">
        <v>2431</v>
      </c>
      <c r="G2544" s="832" t="s">
        <v>3778</v>
      </c>
      <c r="H2544" s="832" t="s">
        <v>596</v>
      </c>
      <c r="I2544" s="832" t="s">
        <v>4870</v>
      </c>
      <c r="J2544" s="832" t="s">
        <v>4871</v>
      </c>
      <c r="K2544" s="832" t="s">
        <v>4872</v>
      </c>
      <c r="L2544" s="835">
        <v>84</v>
      </c>
      <c r="M2544" s="835">
        <v>1848</v>
      </c>
      <c r="N2544" s="832">
        <v>22</v>
      </c>
      <c r="O2544" s="836">
        <v>4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17</v>
      </c>
      <c r="B2545" s="832" t="s">
        <v>2428</v>
      </c>
      <c r="C2545" s="832" t="s">
        <v>2434</v>
      </c>
      <c r="D2545" s="833" t="s">
        <v>5256</v>
      </c>
      <c r="E2545" s="834" t="s">
        <v>2445</v>
      </c>
      <c r="F2545" s="832" t="s">
        <v>2431</v>
      </c>
      <c r="G2545" s="832" t="s">
        <v>3778</v>
      </c>
      <c r="H2545" s="832" t="s">
        <v>596</v>
      </c>
      <c r="I2545" s="832" t="s">
        <v>4873</v>
      </c>
      <c r="J2545" s="832" t="s">
        <v>4874</v>
      </c>
      <c r="K2545" s="832" t="s">
        <v>4875</v>
      </c>
      <c r="L2545" s="835">
        <v>340</v>
      </c>
      <c r="M2545" s="835">
        <v>680</v>
      </c>
      <c r="N2545" s="832">
        <v>2</v>
      </c>
      <c r="O2545" s="836">
        <v>1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17</v>
      </c>
      <c r="B2546" s="832" t="s">
        <v>2428</v>
      </c>
      <c r="C2546" s="832" t="s">
        <v>2434</v>
      </c>
      <c r="D2546" s="833" t="s">
        <v>5256</v>
      </c>
      <c r="E2546" s="834" t="s">
        <v>2445</v>
      </c>
      <c r="F2546" s="832" t="s">
        <v>2431</v>
      </c>
      <c r="G2546" s="832" t="s">
        <v>3778</v>
      </c>
      <c r="H2546" s="832" t="s">
        <v>596</v>
      </c>
      <c r="I2546" s="832" t="s">
        <v>4876</v>
      </c>
      <c r="J2546" s="832" t="s">
        <v>4877</v>
      </c>
      <c r="K2546" s="832" t="s">
        <v>4878</v>
      </c>
      <c r="L2546" s="835">
        <v>360.87</v>
      </c>
      <c r="M2546" s="835">
        <v>2886.96</v>
      </c>
      <c r="N2546" s="832">
        <v>8</v>
      </c>
      <c r="O2546" s="836">
        <v>1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17</v>
      </c>
      <c r="B2547" s="832" t="s">
        <v>2428</v>
      </c>
      <c r="C2547" s="832" t="s">
        <v>2434</v>
      </c>
      <c r="D2547" s="833" t="s">
        <v>5256</v>
      </c>
      <c r="E2547" s="834" t="s">
        <v>2439</v>
      </c>
      <c r="F2547" s="832" t="s">
        <v>2429</v>
      </c>
      <c r="G2547" s="832" t="s">
        <v>2474</v>
      </c>
      <c r="H2547" s="832" t="s">
        <v>596</v>
      </c>
      <c r="I2547" s="832" t="s">
        <v>2475</v>
      </c>
      <c r="J2547" s="832" t="s">
        <v>2476</v>
      </c>
      <c r="K2547" s="832" t="s">
        <v>2477</v>
      </c>
      <c r="L2547" s="835">
        <v>52.16</v>
      </c>
      <c r="M2547" s="835">
        <v>52.16</v>
      </c>
      <c r="N2547" s="832">
        <v>1</v>
      </c>
      <c r="O2547" s="836">
        <v>0.5</v>
      </c>
      <c r="P2547" s="835">
        <v>52.16</v>
      </c>
      <c r="Q2547" s="837">
        <v>1</v>
      </c>
      <c r="R2547" s="832">
        <v>1</v>
      </c>
      <c r="S2547" s="837">
        <v>1</v>
      </c>
      <c r="T2547" s="836">
        <v>0.5</v>
      </c>
      <c r="U2547" s="838">
        <v>1</v>
      </c>
    </row>
    <row r="2548" spans="1:21" ht="14.4" customHeight="1" x14ac:dyDescent="0.3">
      <c r="A2548" s="831">
        <v>17</v>
      </c>
      <c r="B2548" s="832" t="s">
        <v>2428</v>
      </c>
      <c r="C2548" s="832" t="s">
        <v>2434</v>
      </c>
      <c r="D2548" s="833" t="s">
        <v>5256</v>
      </c>
      <c r="E2548" s="834" t="s">
        <v>2439</v>
      </c>
      <c r="F2548" s="832" t="s">
        <v>2429</v>
      </c>
      <c r="G2548" s="832" t="s">
        <v>2480</v>
      </c>
      <c r="H2548" s="832" t="s">
        <v>649</v>
      </c>
      <c r="I2548" s="832" t="s">
        <v>2170</v>
      </c>
      <c r="J2548" s="832" t="s">
        <v>1975</v>
      </c>
      <c r="K2548" s="832" t="s">
        <v>2171</v>
      </c>
      <c r="L2548" s="835">
        <v>279.52999999999997</v>
      </c>
      <c r="M2548" s="835">
        <v>279.52999999999997</v>
      </c>
      <c r="N2548" s="832">
        <v>1</v>
      </c>
      <c r="O2548" s="836">
        <v>0.5</v>
      </c>
      <c r="P2548" s="835">
        <v>279.52999999999997</v>
      </c>
      <c r="Q2548" s="837">
        <v>1</v>
      </c>
      <c r="R2548" s="832">
        <v>1</v>
      </c>
      <c r="S2548" s="837">
        <v>1</v>
      </c>
      <c r="T2548" s="836">
        <v>0.5</v>
      </c>
      <c r="U2548" s="838">
        <v>1</v>
      </c>
    </row>
    <row r="2549" spans="1:21" ht="14.4" customHeight="1" x14ac:dyDescent="0.3">
      <c r="A2549" s="831">
        <v>17</v>
      </c>
      <c r="B2549" s="832" t="s">
        <v>2428</v>
      </c>
      <c r="C2549" s="832" t="s">
        <v>2434</v>
      </c>
      <c r="D2549" s="833" t="s">
        <v>5256</v>
      </c>
      <c r="E2549" s="834" t="s">
        <v>2439</v>
      </c>
      <c r="F2549" s="832" t="s">
        <v>2429</v>
      </c>
      <c r="G2549" s="832" t="s">
        <v>2480</v>
      </c>
      <c r="H2549" s="832" t="s">
        <v>596</v>
      </c>
      <c r="I2549" s="832" t="s">
        <v>2489</v>
      </c>
      <c r="J2549" s="832" t="s">
        <v>2488</v>
      </c>
      <c r="K2549" s="832" t="s">
        <v>2294</v>
      </c>
      <c r="L2549" s="835">
        <v>430.05</v>
      </c>
      <c r="M2549" s="835">
        <v>430.05</v>
      </c>
      <c r="N2549" s="832">
        <v>1</v>
      </c>
      <c r="O2549" s="836">
        <v>0.5</v>
      </c>
      <c r="P2549" s="835">
        <v>430.05</v>
      </c>
      <c r="Q2549" s="837">
        <v>1</v>
      </c>
      <c r="R2549" s="832">
        <v>1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17</v>
      </c>
      <c r="B2550" s="832" t="s">
        <v>2428</v>
      </c>
      <c r="C2550" s="832" t="s">
        <v>2434</v>
      </c>
      <c r="D2550" s="833" t="s">
        <v>5256</v>
      </c>
      <c r="E2550" s="834" t="s">
        <v>2439</v>
      </c>
      <c r="F2550" s="832" t="s">
        <v>2429</v>
      </c>
      <c r="G2550" s="832" t="s">
        <v>2480</v>
      </c>
      <c r="H2550" s="832" t="s">
        <v>596</v>
      </c>
      <c r="I2550" s="832" t="s">
        <v>2932</v>
      </c>
      <c r="J2550" s="832" t="s">
        <v>2488</v>
      </c>
      <c r="K2550" s="832" t="s">
        <v>2774</v>
      </c>
      <c r="L2550" s="835">
        <v>279.52999999999997</v>
      </c>
      <c r="M2550" s="835">
        <v>559.05999999999995</v>
      </c>
      <c r="N2550" s="832">
        <v>2</v>
      </c>
      <c r="O2550" s="836">
        <v>1</v>
      </c>
      <c r="P2550" s="835">
        <v>279.52999999999997</v>
      </c>
      <c r="Q2550" s="837">
        <v>0.5</v>
      </c>
      <c r="R2550" s="832">
        <v>1</v>
      </c>
      <c r="S2550" s="837">
        <v>0.5</v>
      </c>
      <c r="T2550" s="836">
        <v>0.5</v>
      </c>
      <c r="U2550" s="838">
        <v>0.5</v>
      </c>
    </row>
    <row r="2551" spans="1:21" ht="14.4" customHeight="1" x14ac:dyDescent="0.3">
      <c r="A2551" s="831">
        <v>17</v>
      </c>
      <c r="B2551" s="832" t="s">
        <v>2428</v>
      </c>
      <c r="C2551" s="832" t="s">
        <v>2434</v>
      </c>
      <c r="D2551" s="833" t="s">
        <v>5256</v>
      </c>
      <c r="E2551" s="834" t="s">
        <v>2439</v>
      </c>
      <c r="F2551" s="832" t="s">
        <v>2429</v>
      </c>
      <c r="G2551" s="832" t="s">
        <v>2480</v>
      </c>
      <c r="H2551" s="832" t="s">
        <v>596</v>
      </c>
      <c r="I2551" s="832" t="s">
        <v>3196</v>
      </c>
      <c r="J2551" s="832" t="s">
        <v>3158</v>
      </c>
      <c r="K2551" s="832" t="s">
        <v>3197</v>
      </c>
      <c r="L2551" s="835">
        <v>119.88</v>
      </c>
      <c r="M2551" s="835">
        <v>359.64</v>
      </c>
      <c r="N2551" s="832">
        <v>3</v>
      </c>
      <c r="O2551" s="836">
        <v>0.5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" customHeight="1" x14ac:dyDescent="0.3">
      <c r="A2552" s="831">
        <v>17</v>
      </c>
      <c r="B2552" s="832" t="s">
        <v>2428</v>
      </c>
      <c r="C2552" s="832" t="s">
        <v>2434</v>
      </c>
      <c r="D2552" s="833" t="s">
        <v>5256</v>
      </c>
      <c r="E2552" s="834" t="s">
        <v>2439</v>
      </c>
      <c r="F2552" s="832" t="s">
        <v>2429</v>
      </c>
      <c r="G2552" s="832" t="s">
        <v>2480</v>
      </c>
      <c r="H2552" s="832" t="s">
        <v>596</v>
      </c>
      <c r="I2552" s="832" t="s">
        <v>4879</v>
      </c>
      <c r="J2552" s="832" t="s">
        <v>2488</v>
      </c>
      <c r="K2552" s="832" t="s">
        <v>1332</v>
      </c>
      <c r="L2552" s="835">
        <v>93.18</v>
      </c>
      <c r="M2552" s="835">
        <v>93.18</v>
      </c>
      <c r="N2552" s="832">
        <v>1</v>
      </c>
      <c r="O2552" s="836">
        <v>0.5</v>
      </c>
      <c r="P2552" s="835">
        <v>93.18</v>
      </c>
      <c r="Q2552" s="837">
        <v>1</v>
      </c>
      <c r="R2552" s="832">
        <v>1</v>
      </c>
      <c r="S2552" s="837">
        <v>1</v>
      </c>
      <c r="T2552" s="836">
        <v>0.5</v>
      </c>
      <c r="U2552" s="838">
        <v>1</v>
      </c>
    </row>
    <row r="2553" spans="1:21" ht="14.4" customHeight="1" x14ac:dyDescent="0.3">
      <c r="A2553" s="831">
        <v>17</v>
      </c>
      <c r="B2553" s="832" t="s">
        <v>2428</v>
      </c>
      <c r="C2553" s="832" t="s">
        <v>2434</v>
      </c>
      <c r="D2553" s="833" t="s">
        <v>5256</v>
      </c>
      <c r="E2553" s="834" t="s">
        <v>2439</v>
      </c>
      <c r="F2553" s="832" t="s">
        <v>2429</v>
      </c>
      <c r="G2553" s="832" t="s">
        <v>2496</v>
      </c>
      <c r="H2553" s="832" t="s">
        <v>596</v>
      </c>
      <c r="I2553" s="832" t="s">
        <v>2497</v>
      </c>
      <c r="J2553" s="832" t="s">
        <v>2498</v>
      </c>
      <c r="K2553" s="832" t="s">
        <v>2499</v>
      </c>
      <c r="L2553" s="835">
        <v>55.95</v>
      </c>
      <c r="M2553" s="835">
        <v>279.75</v>
      </c>
      <c r="N2553" s="832">
        <v>5</v>
      </c>
      <c r="O2553" s="836">
        <v>1.5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17</v>
      </c>
      <c r="B2554" s="832" t="s">
        <v>2428</v>
      </c>
      <c r="C2554" s="832" t="s">
        <v>2434</v>
      </c>
      <c r="D2554" s="833" t="s">
        <v>5256</v>
      </c>
      <c r="E2554" s="834" t="s">
        <v>2439</v>
      </c>
      <c r="F2554" s="832" t="s">
        <v>2429</v>
      </c>
      <c r="G2554" s="832" t="s">
        <v>4880</v>
      </c>
      <c r="H2554" s="832" t="s">
        <v>596</v>
      </c>
      <c r="I2554" s="832" t="s">
        <v>4881</v>
      </c>
      <c r="J2554" s="832" t="s">
        <v>4882</v>
      </c>
      <c r="K2554" s="832" t="s">
        <v>4883</v>
      </c>
      <c r="L2554" s="835">
        <v>46.03</v>
      </c>
      <c r="M2554" s="835">
        <v>46.03</v>
      </c>
      <c r="N2554" s="832">
        <v>1</v>
      </c>
      <c r="O2554" s="836">
        <v>1</v>
      </c>
      <c r="P2554" s="835">
        <v>46.03</v>
      </c>
      <c r="Q2554" s="837">
        <v>1</v>
      </c>
      <c r="R2554" s="832">
        <v>1</v>
      </c>
      <c r="S2554" s="837">
        <v>1</v>
      </c>
      <c r="T2554" s="836">
        <v>1</v>
      </c>
      <c r="U2554" s="838">
        <v>1</v>
      </c>
    </row>
    <row r="2555" spans="1:21" ht="14.4" customHeight="1" x14ac:dyDescent="0.3">
      <c r="A2555" s="831">
        <v>17</v>
      </c>
      <c r="B2555" s="832" t="s">
        <v>2428</v>
      </c>
      <c r="C2555" s="832" t="s">
        <v>2434</v>
      </c>
      <c r="D2555" s="833" t="s">
        <v>5256</v>
      </c>
      <c r="E2555" s="834" t="s">
        <v>2439</v>
      </c>
      <c r="F2555" s="832" t="s">
        <v>2429</v>
      </c>
      <c r="G2555" s="832" t="s">
        <v>4739</v>
      </c>
      <c r="H2555" s="832" t="s">
        <v>596</v>
      </c>
      <c r="I2555" s="832" t="s">
        <v>4740</v>
      </c>
      <c r="J2555" s="832" t="s">
        <v>4741</v>
      </c>
      <c r="K2555" s="832" t="s">
        <v>4742</v>
      </c>
      <c r="L2555" s="835">
        <v>97.96</v>
      </c>
      <c r="M2555" s="835">
        <v>97.96</v>
      </c>
      <c r="N2555" s="832">
        <v>1</v>
      </c>
      <c r="O2555" s="836">
        <v>0.5</v>
      </c>
      <c r="P2555" s="835">
        <v>97.96</v>
      </c>
      <c r="Q2555" s="837">
        <v>1</v>
      </c>
      <c r="R2555" s="832">
        <v>1</v>
      </c>
      <c r="S2555" s="837">
        <v>1</v>
      </c>
      <c r="T2555" s="836">
        <v>0.5</v>
      </c>
      <c r="U2555" s="838">
        <v>1</v>
      </c>
    </row>
    <row r="2556" spans="1:21" ht="14.4" customHeight="1" x14ac:dyDescent="0.3">
      <c r="A2556" s="831">
        <v>17</v>
      </c>
      <c r="B2556" s="832" t="s">
        <v>2428</v>
      </c>
      <c r="C2556" s="832" t="s">
        <v>2434</v>
      </c>
      <c r="D2556" s="833" t="s">
        <v>5256</v>
      </c>
      <c r="E2556" s="834" t="s">
        <v>2439</v>
      </c>
      <c r="F2556" s="832" t="s">
        <v>2429</v>
      </c>
      <c r="G2556" s="832" t="s">
        <v>2933</v>
      </c>
      <c r="H2556" s="832" t="s">
        <v>596</v>
      </c>
      <c r="I2556" s="832" t="s">
        <v>2934</v>
      </c>
      <c r="J2556" s="832" t="s">
        <v>2935</v>
      </c>
      <c r="K2556" s="832" t="s">
        <v>2936</v>
      </c>
      <c r="L2556" s="835">
        <v>0</v>
      </c>
      <c r="M2556" s="835">
        <v>0</v>
      </c>
      <c r="N2556" s="832">
        <v>1</v>
      </c>
      <c r="O2556" s="836">
        <v>0.5</v>
      </c>
      <c r="P2556" s="835">
        <v>0</v>
      </c>
      <c r="Q2556" s="837"/>
      <c r="R2556" s="832">
        <v>1</v>
      </c>
      <c r="S2556" s="837">
        <v>1</v>
      </c>
      <c r="T2556" s="836">
        <v>0.5</v>
      </c>
      <c r="U2556" s="838">
        <v>1</v>
      </c>
    </row>
    <row r="2557" spans="1:21" ht="14.4" customHeight="1" x14ac:dyDescent="0.3">
      <c r="A2557" s="831">
        <v>17</v>
      </c>
      <c r="B2557" s="832" t="s">
        <v>2428</v>
      </c>
      <c r="C2557" s="832" t="s">
        <v>2434</v>
      </c>
      <c r="D2557" s="833" t="s">
        <v>5256</v>
      </c>
      <c r="E2557" s="834" t="s">
        <v>2439</v>
      </c>
      <c r="F2557" s="832" t="s">
        <v>2429</v>
      </c>
      <c r="G2557" s="832" t="s">
        <v>2508</v>
      </c>
      <c r="H2557" s="832" t="s">
        <v>649</v>
      </c>
      <c r="I2557" s="832" t="s">
        <v>2344</v>
      </c>
      <c r="J2557" s="832" t="s">
        <v>1048</v>
      </c>
      <c r="K2557" s="832" t="s">
        <v>2345</v>
      </c>
      <c r="L2557" s="835">
        <v>0</v>
      </c>
      <c r="M2557" s="835">
        <v>0</v>
      </c>
      <c r="N2557" s="832">
        <v>1</v>
      </c>
      <c r="O2557" s="836">
        <v>0.5</v>
      </c>
      <c r="P2557" s="835">
        <v>0</v>
      </c>
      <c r="Q2557" s="837"/>
      <c r="R2557" s="832">
        <v>1</v>
      </c>
      <c r="S2557" s="837">
        <v>1</v>
      </c>
      <c r="T2557" s="836">
        <v>0.5</v>
      </c>
      <c r="U2557" s="838">
        <v>1</v>
      </c>
    </row>
    <row r="2558" spans="1:21" ht="14.4" customHeight="1" x14ac:dyDescent="0.3">
      <c r="A2558" s="831">
        <v>17</v>
      </c>
      <c r="B2558" s="832" t="s">
        <v>2428</v>
      </c>
      <c r="C2558" s="832" t="s">
        <v>2434</v>
      </c>
      <c r="D2558" s="833" t="s">
        <v>5256</v>
      </c>
      <c r="E2558" s="834" t="s">
        <v>2439</v>
      </c>
      <c r="F2558" s="832" t="s">
        <v>2429</v>
      </c>
      <c r="G2558" s="832" t="s">
        <v>2508</v>
      </c>
      <c r="H2558" s="832" t="s">
        <v>649</v>
      </c>
      <c r="I2558" s="832" t="s">
        <v>2133</v>
      </c>
      <c r="J2558" s="832" t="s">
        <v>1048</v>
      </c>
      <c r="K2558" s="832" t="s">
        <v>697</v>
      </c>
      <c r="L2558" s="835">
        <v>58.77</v>
      </c>
      <c r="M2558" s="835">
        <v>117.54</v>
      </c>
      <c r="N2558" s="832">
        <v>2</v>
      </c>
      <c r="O2558" s="836">
        <v>1</v>
      </c>
      <c r="P2558" s="835">
        <v>58.77</v>
      </c>
      <c r="Q2558" s="837">
        <v>0.5</v>
      </c>
      <c r="R2558" s="832">
        <v>1</v>
      </c>
      <c r="S2558" s="837">
        <v>0.5</v>
      </c>
      <c r="T2558" s="836">
        <v>0.5</v>
      </c>
      <c r="U2558" s="838">
        <v>0.5</v>
      </c>
    </row>
    <row r="2559" spans="1:21" ht="14.4" customHeight="1" x14ac:dyDescent="0.3">
      <c r="A2559" s="831">
        <v>17</v>
      </c>
      <c r="B2559" s="832" t="s">
        <v>2428</v>
      </c>
      <c r="C2559" s="832" t="s">
        <v>2434</v>
      </c>
      <c r="D2559" s="833" t="s">
        <v>5256</v>
      </c>
      <c r="E2559" s="834" t="s">
        <v>2439</v>
      </c>
      <c r="F2559" s="832" t="s">
        <v>2429</v>
      </c>
      <c r="G2559" s="832" t="s">
        <v>2513</v>
      </c>
      <c r="H2559" s="832" t="s">
        <v>649</v>
      </c>
      <c r="I2559" s="832" t="s">
        <v>3311</v>
      </c>
      <c r="J2559" s="832" t="s">
        <v>1331</v>
      </c>
      <c r="K2559" s="832" t="s">
        <v>1332</v>
      </c>
      <c r="L2559" s="835">
        <v>132</v>
      </c>
      <c r="M2559" s="835">
        <v>132</v>
      </c>
      <c r="N2559" s="832">
        <v>1</v>
      </c>
      <c r="O2559" s="836">
        <v>0.5</v>
      </c>
      <c r="P2559" s="835">
        <v>132</v>
      </c>
      <c r="Q2559" s="837">
        <v>1</v>
      </c>
      <c r="R2559" s="832">
        <v>1</v>
      </c>
      <c r="S2559" s="837">
        <v>1</v>
      </c>
      <c r="T2559" s="836">
        <v>0.5</v>
      </c>
      <c r="U2559" s="838">
        <v>1</v>
      </c>
    </row>
    <row r="2560" spans="1:21" ht="14.4" customHeight="1" x14ac:dyDescent="0.3">
      <c r="A2560" s="831">
        <v>17</v>
      </c>
      <c r="B2560" s="832" t="s">
        <v>2428</v>
      </c>
      <c r="C2560" s="832" t="s">
        <v>2434</v>
      </c>
      <c r="D2560" s="833" t="s">
        <v>5256</v>
      </c>
      <c r="E2560" s="834" t="s">
        <v>2439</v>
      </c>
      <c r="F2560" s="832" t="s">
        <v>2429</v>
      </c>
      <c r="G2560" s="832" t="s">
        <v>2513</v>
      </c>
      <c r="H2560" s="832" t="s">
        <v>596</v>
      </c>
      <c r="I2560" s="832" t="s">
        <v>4884</v>
      </c>
      <c r="J2560" s="832" t="s">
        <v>4885</v>
      </c>
      <c r="K2560" s="832" t="s">
        <v>2225</v>
      </c>
      <c r="L2560" s="835">
        <v>61.58</v>
      </c>
      <c r="M2560" s="835">
        <v>184.74</v>
      </c>
      <c r="N2560" s="832">
        <v>3</v>
      </c>
      <c r="O2560" s="836">
        <v>1</v>
      </c>
      <c r="P2560" s="835"/>
      <c r="Q2560" s="837">
        <v>0</v>
      </c>
      <c r="R2560" s="832"/>
      <c r="S2560" s="837">
        <v>0</v>
      </c>
      <c r="T2560" s="836"/>
      <c r="U2560" s="838">
        <v>0</v>
      </c>
    </row>
    <row r="2561" spans="1:21" ht="14.4" customHeight="1" x14ac:dyDescent="0.3">
      <c r="A2561" s="831">
        <v>17</v>
      </c>
      <c r="B2561" s="832" t="s">
        <v>2428</v>
      </c>
      <c r="C2561" s="832" t="s">
        <v>2434</v>
      </c>
      <c r="D2561" s="833" t="s">
        <v>5256</v>
      </c>
      <c r="E2561" s="834" t="s">
        <v>2439</v>
      </c>
      <c r="F2561" s="832" t="s">
        <v>2429</v>
      </c>
      <c r="G2561" s="832" t="s">
        <v>4693</v>
      </c>
      <c r="H2561" s="832" t="s">
        <v>596</v>
      </c>
      <c r="I2561" s="832" t="s">
        <v>4886</v>
      </c>
      <c r="J2561" s="832" t="s">
        <v>775</v>
      </c>
      <c r="K2561" s="832" t="s">
        <v>937</v>
      </c>
      <c r="L2561" s="835">
        <v>516</v>
      </c>
      <c r="M2561" s="835">
        <v>1032</v>
      </c>
      <c r="N2561" s="832">
        <v>2</v>
      </c>
      <c r="O2561" s="836">
        <v>1</v>
      </c>
      <c r="P2561" s="835">
        <v>516</v>
      </c>
      <c r="Q2561" s="837">
        <v>0.5</v>
      </c>
      <c r="R2561" s="832">
        <v>1</v>
      </c>
      <c r="S2561" s="837">
        <v>0.5</v>
      </c>
      <c r="T2561" s="836">
        <v>0.5</v>
      </c>
      <c r="U2561" s="838">
        <v>0.5</v>
      </c>
    </row>
    <row r="2562" spans="1:21" ht="14.4" customHeight="1" x14ac:dyDescent="0.3">
      <c r="A2562" s="831">
        <v>17</v>
      </c>
      <c r="B2562" s="832" t="s">
        <v>2428</v>
      </c>
      <c r="C2562" s="832" t="s">
        <v>2434</v>
      </c>
      <c r="D2562" s="833" t="s">
        <v>5256</v>
      </c>
      <c r="E2562" s="834" t="s">
        <v>2439</v>
      </c>
      <c r="F2562" s="832" t="s">
        <v>2429</v>
      </c>
      <c r="G2562" s="832" t="s">
        <v>2531</v>
      </c>
      <c r="H2562" s="832" t="s">
        <v>596</v>
      </c>
      <c r="I2562" s="832" t="s">
        <v>3800</v>
      </c>
      <c r="J2562" s="832" t="s">
        <v>727</v>
      </c>
      <c r="K2562" s="832" t="s">
        <v>3801</v>
      </c>
      <c r="L2562" s="835">
        <v>18.809999999999999</v>
      </c>
      <c r="M2562" s="835">
        <v>18.809999999999999</v>
      </c>
      <c r="N2562" s="832">
        <v>1</v>
      </c>
      <c r="O2562" s="836">
        <v>1</v>
      </c>
      <c r="P2562" s="835">
        <v>18.809999999999999</v>
      </c>
      <c r="Q2562" s="837">
        <v>1</v>
      </c>
      <c r="R2562" s="832">
        <v>1</v>
      </c>
      <c r="S2562" s="837">
        <v>1</v>
      </c>
      <c r="T2562" s="836">
        <v>1</v>
      </c>
      <c r="U2562" s="838">
        <v>1</v>
      </c>
    </row>
    <row r="2563" spans="1:21" ht="14.4" customHeight="1" x14ac:dyDescent="0.3">
      <c r="A2563" s="831">
        <v>17</v>
      </c>
      <c r="B2563" s="832" t="s">
        <v>2428</v>
      </c>
      <c r="C2563" s="832" t="s">
        <v>2434</v>
      </c>
      <c r="D2563" s="833" t="s">
        <v>5256</v>
      </c>
      <c r="E2563" s="834" t="s">
        <v>2439</v>
      </c>
      <c r="F2563" s="832" t="s">
        <v>2429</v>
      </c>
      <c r="G2563" s="832" t="s">
        <v>3323</v>
      </c>
      <c r="H2563" s="832" t="s">
        <v>596</v>
      </c>
      <c r="I2563" s="832" t="s">
        <v>3324</v>
      </c>
      <c r="J2563" s="832" t="s">
        <v>888</v>
      </c>
      <c r="K2563" s="832" t="s">
        <v>697</v>
      </c>
      <c r="L2563" s="835">
        <v>0</v>
      </c>
      <c r="M2563" s="835">
        <v>0</v>
      </c>
      <c r="N2563" s="832">
        <v>8</v>
      </c>
      <c r="O2563" s="836">
        <v>2</v>
      </c>
      <c r="P2563" s="835">
        <v>0</v>
      </c>
      <c r="Q2563" s="837"/>
      <c r="R2563" s="832">
        <v>1</v>
      </c>
      <c r="S2563" s="837">
        <v>0.125</v>
      </c>
      <c r="T2563" s="836">
        <v>1</v>
      </c>
      <c r="U2563" s="838">
        <v>0.5</v>
      </c>
    </row>
    <row r="2564" spans="1:21" ht="14.4" customHeight="1" x14ac:dyDescent="0.3">
      <c r="A2564" s="831">
        <v>17</v>
      </c>
      <c r="B2564" s="832" t="s">
        <v>2428</v>
      </c>
      <c r="C2564" s="832" t="s">
        <v>2434</v>
      </c>
      <c r="D2564" s="833" t="s">
        <v>5256</v>
      </c>
      <c r="E2564" s="834" t="s">
        <v>2439</v>
      </c>
      <c r="F2564" s="832" t="s">
        <v>2429</v>
      </c>
      <c r="G2564" s="832" t="s">
        <v>2560</v>
      </c>
      <c r="H2564" s="832" t="s">
        <v>596</v>
      </c>
      <c r="I2564" s="832" t="s">
        <v>4159</v>
      </c>
      <c r="J2564" s="832" t="s">
        <v>2562</v>
      </c>
      <c r="K2564" s="832" t="s">
        <v>2371</v>
      </c>
      <c r="L2564" s="835">
        <v>264.23</v>
      </c>
      <c r="M2564" s="835">
        <v>264.23</v>
      </c>
      <c r="N2564" s="832">
        <v>1</v>
      </c>
      <c r="O2564" s="836">
        <v>1</v>
      </c>
      <c r="P2564" s="835">
        <v>264.23</v>
      </c>
      <c r="Q2564" s="837">
        <v>1</v>
      </c>
      <c r="R2564" s="832">
        <v>1</v>
      </c>
      <c r="S2564" s="837">
        <v>1</v>
      </c>
      <c r="T2564" s="836">
        <v>1</v>
      </c>
      <c r="U2564" s="838">
        <v>1</v>
      </c>
    </row>
    <row r="2565" spans="1:21" ht="14.4" customHeight="1" x14ac:dyDescent="0.3">
      <c r="A2565" s="831">
        <v>17</v>
      </c>
      <c r="B2565" s="832" t="s">
        <v>2428</v>
      </c>
      <c r="C2565" s="832" t="s">
        <v>2434</v>
      </c>
      <c r="D2565" s="833" t="s">
        <v>5256</v>
      </c>
      <c r="E2565" s="834" t="s">
        <v>2439</v>
      </c>
      <c r="F2565" s="832" t="s">
        <v>2429</v>
      </c>
      <c r="G2565" s="832" t="s">
        <v>2955</v>
      </c>
      <c r="H2565" s="832" t="s">
        <v>596</v>
      </c>
      <c r="I2565" s="832" t="s">
        <v>2956</v>
      </c>
      <c r="J2565" s="832" t="s">
        <v>2957</v>
      </c>
      <c r="K2565" s="832" t="s">
        <v>2958</v>
      </c>
      <c r="L2565" s="835">
        <v>3292.47</v>
      </c>
      <c r="M2565" s="835">
        <v>6584.94</v>
      </c>
      <c r="N2565" s="832">
        <v>2</v>
      </c>
      <c r="O2565" s="836">
        <v>0.5</v>
      </c>
      <c r="P2565" s="835">
        <v>6584.94</v>
      </c>
      <c r="Q2565" s="837">
        <v>1</v>
      </c>
      <c r="R2565" s="832">
        <v>2</v>
      </c>
      <c r="S2565" s="837">
        <v>1</v>
      </c>
      <c r="T2565" s="836">
        <v>0.5</v>
      </c>
      <c r="U2565" s="838">
        <v>1</v>
      </c>
    </row>
    <row r="2566" spans="1:21" ht="14.4" customHeight="1" x14ac:dyDescent="0.3">
      <c r="A2566" s="831">
        <v>17</v>
      </c>
      <c r="B2566" s="832" t="s">
        <v>2428</v>
      </c>
      <c r="C2566" s="832" t="s">
        <v>2434</v>
      </c>
      <c r="D2566" s="833" t="s">
        <v>5256</v>
      </c>
      <c r="E2566" s="834" t="s">
        <v>2439</v>
      </c>
      <c r="F2566" s="832" t="s">
        <v>2429</v>
      </c>
      <c r="G2566" s="832" t="s">
        <v>3873</v>
      </c>
      <c r="H2566" s="832" t="s">
        <v>596</v>
      </c>
      <c r="I2566" s="832" t="s">
        <v>4887</v>
      </c>
      <c r="J2566" s="832" t="s">
        <v>3875</v>
      </c>
      <c r="K2566" s="832" t="s">
        <v>2724</v>
      </c>
      <c r="L2566" s="835">
        <v>103.67</v>
      </c>
      <c r="M2566" s="835">
        <v>103.67</v>
      </c>
      <c r="N2566" s="832">
        <v>1</v>
      </c>
      <c r="O2566" s="836">
        <v>1</v>
      </c>
      <c r="P2566" s="835">
        <v>103.67</v>
      </c>
      <c r="Q2566" s="837">
        <v>1</v>
      </c>
      <c r="R2566" s="832">
        <v>1</v>
      </c>
      <c r="S2566" s="837">
        <v>1</v>
      </c>
      <c r="T2566" s="836">
        <v>1</v>
      </c>
      <c r="U2566" s="838">
        <v>1</v>
      </c>
    </row>
    <row r="2567" spans="1:21" ht="14.4" customHeight="1" x14ac:dyDescent="0.3">
      <c r="A2567" s="831">
        <v>17</v>
      </c>
      <c r="B2567" s="832" t="s">
        <v>2428</v>
      </c>
      <c r="C2567" s="832" t="s">
        <v>2434</v>
      </c>
      <c r="D2567" s="833" t="s">
        <v>5256</v>
      </c>
      <c r="E2567" s="834" t="s">
        <v>2439</v>
      </c>
      <c r="F2567" s="832" t="s">
        <v>2429</v>
      </c>
      <c r="G2567" s="832" t="s">
        <v>2589</v>
      </c>
      <c r="H2567" s="832" t="s">
        <v>649</v>
      </c>
      <c r="I2567" s="832" t="s">
        <v>1935</v>
      </c>
      <c r="J2567" s="832" t="s">
        <v>779</v>
      </c>
      <c r="K2567" s="832" t="s">
        <v>1936</v>
      </c>
      <c r="L2567" s="835">
        <v>42.51</v>
      </c>
      <c r="M2567" s="835">
        <v>42.51</v>
      </c>
      <c r="N2567" s="832">
        <v>1</v>
      </c>
      <c r="O2567" s="836">
        <v>0.5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" customHeight="1" x14ac:dyDescent="0.3">
      <c r="A2568" s="831">
        <v>17</v>
      </c>
      <c r="B2568" s="832" t="s">
        <v>2428</v>
      </c>
      <c r="C2568" s="832" t="s">
        <v>2434</v>
      </c>
      <c r="D2568" s="833" t="s">
        <v>5256</v>
      </c>
      <c r="E2568" s="834" t="s">
        <v>2439</v>
      </c>
      <c r="F2568" s="832" t="s">
        <v>2429</v>
      </c>
      <c r="G2568" s="832" t="s">
        <v>2593</v>
      </c>
      <c r="H2568" s="832" t="s">
        <v>596</v>
      </c>
      <c r="I2568" s="832" t="s">
        <v>2597</v>
      </c>
      <c r="J2568" s="832" t="s">
        <v>2595</v>
      </c>
      <c r="K2568" s="832" t="s">
        <v>2598</v>
      </c>
      <c r="L2568" s="835">
        <v>113.16</v>
      </c>
      <c r="M2568" s="835">
        <v>113.16</v>
      </c>
      <c r="N2568" s="832">
        <v>1</v>
      </c>
      <c r="O2568" s="836">
        <v>1</v>
      </c>
      <c r="P2568" s="835">
        <v>113.16</v>
      </c>
      <c r="Q2568" s="837">
        <v>1</v>
      </c>
      <c r="R2568" s="832">
        <v>1</v>
      </c>
      <c r="S2568" s="837">
        <v>1</v>
      </c>
      <c r="T2568" s="836">
        <v>1</v>
      </c>
      <c r="U2568" s="838">
        <v>1</v>
      </c>
    </row>
    <row r="2569" spans="1:21" ht="14.4" customHeight="1" x14ac:dyDescent="0.3">
      <c r="A2569" s="831">
        <v>17</v>
      </c>
      <c r="B2569" s="832" t="s">
        <v>2428</v>
      </c>
      <c r="C2569" s="832" t="s">
        <v>2434</v>
      </c>
      <c r="D2569" s="833" t="s">
        <v>5256</v>
      </c>
      <c r="E2569" s="834" t="s">
        <v>2439</v>
      </c>
      <c r="F2569" s="832" t="s">
        <v>2429</v>
      </c>
      <c r="G2569" s="832" t="s">
        <v>2593</v>
      </c>
      <c r="H2569" s="832" t="s">
        <v>596</v>
      </c>
      <c r="I2569" s="832" t="s">
        <v>2599</v>
      </c>
      <c r="J2569" s="832" t="s">
        <v>2595</v>
      </c>
      <c r="K2569" s="832" t="s">
        <v>2600</v>
      </c>
      <c r="L2569" s="835">
        <v>339.47</v>
      </c>
      <c r="M2569" s="835">
        <v>678.94</v>
      </c>
      <c r="N2569" s="832">
        <v>2</v>
      </c>
      <c r="O2569" s="836">
        <v>1</v>
      </c>
      <c r="P2569" s="835"/>
      <c r="Q2569" s="837">
        <v>0</v>
      </c>
      <c r="R2569" s="832"/>
      <c r="S2569" s="837">
        <v>0</v>
      </c>
      <c r="T2569" s="836"/>
      <c r="U2569" s="838">
        <v>0</v>
      </c>
    </row>
    <row r="2570" spans="1:21" ht="14.4" customHeight="1" x14ac:dyDescent="0.3">
      <c r="A2570" s="831">
        <v>17</v>
      </c>
      <c r="B2570" s="832" t="s">
        <v>2428</v>
      </c>
      <c r="C2570" s="832" t="s">
        <v>2434</v>
      </c>
      <c r="D2570" s="833" t="s">
        <v>5256</v>
      </c>
      <c r="E2570" s="834" t="s">
        <v>2439</v>
      </c>
      <c r="F2570" s="832" t="s">
        <v>2429</v>
      </c>
      <c r="G2570" s="832" t="s">
        <v>2593</v>
      </c>
      <c r="H2570" s="832" t="s">
        <v>596</v>
      </c>
      <c r="I2570" s="832" t="s">
        <v>4172</v>
      </c>
      <c r="J2570" s="832" t="s">
        <v>4173</v>
      </c>
      <c r="K2570" s="832" t="s">
        <v>2600</v>
      </c>
      <c r="L2570" s="835">
        <v>339.47</v>
      </c>
      <c r="M2570" s="835">
        <v>678.94</v>
      </c>
      <c r="N2570" s="832">
        <v>2</v>
      </c>
      <c r="O2570" s="836">
        <v>1</v>
      </c>
      <c r="P2570" s="835">
        <v>339.47</v>
      </c>
      <c r="Q2570" s="837">
        <v>0.5</v>
      </c>
      <c r="R2570" s="832">
        <v>1</v>
      </c>
      <c r="S2570" s="837">
        <v>0.5</v>
      </c>
      <c r="T2570" s="836">
        <v>0.5</v>
      </c>
      <c r="U2570" s="838">
        <v>0.5</v>
      </c>
    </row>
    <row r="2571" spans="1:21" ht="14.4" customHeight="1" x14ac:dyDescent="0.3">
      <c r="A2571" s="831">
        <v>17</v>
      </c>
      <c r="B2571" s="832" t="s">
        <v>2428</v>
      </c>
      <c r="C2571" s="832" t="s">
        <v>2434</v>
      </c>
      <c r="D2571" s="833" t="s">
        <v>5256</v>
      </c>
      <c r="E2571" s="834" t="s">
        <v>2439</v>
      </c>
      <c r="F2571" s="832" t="s">
        <v>2429</v>
      </c>
      <c r="G2571" s="832" t="s">
        <v>3982</v>
      </c>
      <c r="H2571" s="832" t="s">
        <v>596</v>
      </c>
      <c r="I2571" s="832" t="s">
        <v>4888</v>
      </c>
      <c r="J2571" s="832" t="s">
        <v>4889</v>
      </c>
      <c r="K2571" s="832" t="s">
        <v>4890</v>
      </c>
      <c r="L2571" s="835">
        <v>38.47</v>
      </c>
      <c r="M2571" s="835">
        <v>38.47</v>
      </c>
      <c r="N2571" s="832">
        <v>1</v>
      </c>
      <c r="O2571" s="836">
        <v>1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17</v>
      </c>
      <c r="B2572" s="832" t="s">
        <v>2428</v>
      </c>
      <c r="C2572" s="832" t="s">
        <v>2434</v>
      </c>
      <c r="D2572" s="833" t="s">
        <v>5256</v>
      </c>
      <c r="E2572" s="834" t="s">
        <v>2439</v>
      </c>
      <c r="F2572" s="832" t="s">
        <v>2429</v>
      </c>
      <c r="G2572" s="832" t="s">
        <v>4891</v>
      </c>
      <c r="H2572" s="832" t="s">
        <v>596</v>
      </c>
      <c r="I2572" s="832" t="s">
        <v>4892</v>
      </c>
      <c r="J2572" s="832" t="s">
        <v>1154</v>
      </c>
      <c r="K2572" s="832" t="s">
        <v>4893</v>
      </c>
      <c r="L2572" s="835">
        <v>0</v>
      </c>
      <c r="M2572" s="835">
        <v>0</v>
      </c>
      <c r="N2572" s="832">
        <v>1</v>
      </c>
      <c r="O2572" s="836">
        <v>1</v>
      </c>
      <c r="P2572" s="835">
        <v>0</v>
      </c>
      <c r="Q2572" s="837"/>
      <c r="R2572" s="832">
        <v>1</v>
      </c>
      <c r="S2572" s="837">
        <v>1</v>
      </c>
      <c r="T2572" s="836">
        <v>1</v>
      </c>
      <c r="U2572" s="838">
        <v>1</v>
      </c>
    </row>
    <row r="2573" spans="1:21" ht="14.4" customHeight="1" x14ac:dyDescent="0.3">
      <c r="A2573" s="831">
        <v>17</v>
      </c>
      <c r="B2573" s="832" t="s">
        <v>2428</v>
      </c>
      <c r="C2573" s="832" t="s">
        <v>2434</v>
      </c>
      <c r="D2573" s="833" t="s">
        <v>5256</v>
      </c>
      <c r="E2573" s="834" t="s">
        <v>2439</v>
      </c>
      <c r="F2573" s="832" t="s">
        <v>2429</v>
      </c>
      <c r="G2573" s="832" t="s">
        <v>2604</v>
      </c>
      <c r="H2573" s="832" t="s">
        <v>596</v>
      </c>
      <c r="I2573" s="832" t="s">
        <v>2605</v>
      </c>
      <c r="J2573" s="832" t="s">
        <v>826</v>
      </c>
      <c r="K2573" s="832" t="s">
        <v>2606</v>
      </c>
      <c r="L2573" s="835">
        <v>75.05</v>
      </c>
      <c r="M2573" s="835">
        <v>150.1</v>
      </c>
      <c r="N2573" s="832">
        <v>2</v>
      </c>
      <c r="O2573" s="836">
        <v>1</v>
      </c>
      <c r="P2573" s="835">
        <v>75.05</v>
      </c>
      <c r="Q2573" s="837">
        <v>0.5</v>
      </c>
      <c r="R2573" s="832">
        <v>1</v>
      </c>
      <c r="S2573" s="837">
        <v>0.5</v>
      </c>
      <c r="T2573" s="836">
        <v>0.5</v>
      </c>
      <c r="U2573" s="838">
        <v>0.5</v>
      </c>
    </row>
    <row r="2574" spans="1:21" ht="14.4" customHeight="1" x14ac:dyDescent="0.3">
      <c r="A2574" s="831">
        <v>17</v>
      </c>
      <c r="B2574" s="832" t="s">
        <v>2428</v>
      </c>
      <c r="C2574" s="832" t="s">
        <v>2434</v>
      </c>
      <c r="D2574" s="833" t="s">
        <v>5256</v>
      </c>
      <c r="E2574" s="834" t="s">
        <v>2439</v>
      </c>
      <c r="F2574" s="832" t="s">
        <v>2429</v>
      </c>
      <c r="G2574" s="832" t="s">
        <v>3345</v>
      </c>
      <c r="H2574" s="832" t="s">
        <v>596</v>
      </c>
      <c r="I2574" s="832" t="s">
        <v>3346</v>
      </c>
      <c r="J2574" s="832" t="s">
        <v>1038</v>
      </c>
      <c r="K2574" s="832" t="s">
        <v>3347</v>
      </c>
      <c r="L2574" s="835">
        <v>94.7</v>
      </c>
      <c r="M2574" s="835">
        <v>94.7</v>
      </c>
      <c r="N2574" s="832">
        <v>1</v>
      </c>
      <c r="O2574" s="836">
        <v>1</v>
      </c>
      <c r="P2574" s="835">
        <v>94.7</v>
      </c>
      <c r="Q2574" s="837">
        <v>1</v>
      </c>
      <c r="R2574" s="832">
        <v>1</v>
      </c>
      <c r="S2574" s="837">
        <v>1</v>
      </c>
      <c r="T2574" s="836">
        <v>1</v>
      </c>
      <c r="U2574" s="838">
        <v>1</v>
      </c>
    </row>
    <row r="2575" spans="1:21" ht="14.4" customHeight="1" x14ac:dyDescent="0.3">
      <c r="A2575" s="831">
        <v>17</v>
      </c>
      <c r="B2575" s="832" t="s">
        <v>2428</v>
      </c>
      <c r="C2575" s="832" t="s">
        <v>2434</v>
      </c>
      <c r="D2575" s="833" t="s">
        <v>5256</v>
      </c>
      <c r="E2575" s="834" t="s">
        <v>2439</v>
      </c>
      <c r="F2575" s="832" t="s">
        <v>2429</v>
      </c>
      <c r="G2575" s="832" t="s">
        <v>2615</v>
      </c>
      <c r="H2575" s="832" t="s">
        <v>596</v>
      </c>
      <c r="I2575" s="832" t="s">
        <v>4894</v>
      </c>
      <c r="J2575" s="832" t="s">
        <v>2617</v>
      </c>
      <c r="K2575" s="832"/>
      <c r="L2575" s="835">
        <v>154.36000000000001</v>
      </c>
      <c r="M2575" s="835">
        <v>154.36000000000001</v>
      </c>
      <c r="N2575" s="832">
        <v>1</v>
      </c>
      <c r="O2575" s="836">
        <v>0.5</v>
      </c>
      <c r="P2575" s="835">
        <v>154.36000000000001</v>
      </c>
      <c r="Q2575" s="837">
        <v>1</v>
      </c>
      <c r="R2575" s="832">
        <v>1</v>
      </c>
      <c r="S2575" s="837">
        <v>1</v>
      </c>
      <c r="T2575" s="836">
        <v>0.5</v>
      </c>
      <c r="U2575" s="838">
        <v>1</v>
      </c>
    </row>
    <row r="2576" spans="1:21" ht="14.4" customHeight="1" x14ac:dyDescent="0.3">
      <c r="A2576" s="831">
        <v>17</v>
      </c>
      <c r="B2576" s="832" t="s">
        <v>2428</v>
      </c>
      <c r="C2576" s="832" t="s">
        <v>2434</v>
      </c>
      <c r="D2576" s="833" t="s">
        <v>5256</v>
      </c>
      <c r="E2576" s="834" t="s">
        <v>2439</v>
      </c>
      <c r="F2576" s="832" t="s">
        <v>2429</v>
      </c>
      <c r="G2576" s="832" t="s">
        <v>4895</v>
      </c>
      <c r="H2576" s="832" t="s">
        <v>596</v>
      </c>
      <c r="I2576" s="832" t="s">
        <v>4896</v>
      </c>
      <c r="J2576" s="832" t="s">
        <v>676</v>
      </c>
      <c r="K2576" s="832" t="s">
        <v>4897</v>
      </c>
      <c r="L2576" s="835">
        <v>0</v>
      </c>
      <c r="M2576" s="835">
        <v>0</v>
      </c>
      <c r="N2576" s="832">
        <v>1</v>
      </c>
      <c r="O2576" s="836">
        <v>1</v>
      </c>
      <c r="P2576" s="835"/>
      <c r="Q2576" s="837"/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17</v>
      </c>
      <c r="B2577" s="832" t="s">
        <v>2428</v>
      </c>
      <c r="C2577" s="832" t="s">
        <v>2434</v>
      </c>
      <c r="D2577" s="833" t="s">
        <v>5256</v>
      </c>
      <c r="E2577" s="834" t="s">
        <v>2439</v>
      </c>
      <c r="F2577" s="832" t="s">
        <v>2429</v>
      </c>
      <c r="G2577" s="832" t="s">
        <v>2623</v>
      </c>
      <c r="H2577" s="832" t="s">
        <v>596</v>
      </c>
      <c r="I2577" s="832" t="s">
        <v>2627</v>
      </c>
      <c r="J2577" s="832" t="s">
        <v>2628</v>
      </c>
      <c r="K2577" s="832" t="s">
        <v>2629</v>
      </c>
      <c r="L2577" s="835">
        <v>74.64</v>
      </c>
      <c r="M2577" s="835">
        <v>223.92000000000002</v>
      </c>
      <c r="N2577" s="832">
        <v>3</v>
      </c>
      <c r="O2577" s="836">
        <v>0.5</v>
      </c>
      <c r="P2577" s="835">
        <v>223.92000000000002</v>
      </c>
      <c r="Q2577" s="837">
        <v>1</v>
      </c>
      <c r="R2577" s="832">
        <v>3</v>
      </c>
      <c r="S2577" s="837">
        <v>1</v>
      </c>
      <c r="T2577" s="836">
        <v>0.5</v>
      </c>
      <c r="U2577" s="838">
        <v>1</v>
      </c>
    </row>
    <row r="2578" spans="1:21" ht="14.4" customHeight="1" x14ac:dyDescent="0.3">
      <c r="A2578" s="831">
        <v>17</v>
      </c>
      <c r="B2578" s="832" t="s">
        <v>2428</v>
      </c>
      <c r="C2578" s="832" t="s">
        <v>2434</v>
      </c>
      <c r="D2578" s="833" t="s">
        <v>5256</v>
      </c>
      <c r="E2578" s="834" t="s">
        <v>2439</v>
      </c>
      <c r="F2578" s="832" t="s">
        <v>2429</v>
      </c>
      <c r="G2578" s="832" t="s">
        <v>2632</v>
      </c>
      <c r="H2578" s="832" t="s">
        <v>596</v>
      </c>
      <c r="I2578" s="832" t="s">
        <v>2633</v>
      </c>
      <c r="J2578" s="832" t="s">
        <v>1563</v>
      </c>
      <c r="K2578" s="832" t="s">
        <v>2634</v>
      </c>
      <c r="L2578" s="835">
        <v>24.37</v>
      </c>
      <c r="M2578" s="835">
        <v>24.37</v>
      </c>
      <c r="N2578" s="832">
        <v>1</v>
      </c>
      <c r="O2578" s="836">
        <v>0.5</v>
      </c>
      <c r="P2578" s="835">
        <v>24.37</v>
      </c>
      <c r="Q2578" s="837">
        <v>1</v>
      </c>
      <c r="R2578" s="832">
        <v>1</v>
      </c>
      <c r="S2578" s="837">
        <v>1</v>
      </c>
      <c r="T2578" s="836">
        <v>0.5</v>
      </c>
      <c r="U2578" s="838">
        <v>1</v>
      </c>
    </row>
    <row r="2579" spans="1:21" ht="14.4" customHeight="1" x14ac:dyDescent="0.3">
      <c r="A2579" s="831">
        <v>17</v>
      </c>
      <c r="B2579" s="832" t="s">
        <v>2428</v>
      </c>
      <c r="C2579" s="832" t="s">
        <v>2434</v>
      </c>
      <c r="D2579" s="833" t="s">
        <v>5256</v>
      </c>
      <c r="E2579" s="834" t="s">
        <v>2439</v>
      </c>
      <c r="F2579" s="832" t="s">
        <v>2429</v>
      </c>
      <c r="G2579" s="832" t="s">
        <v>2635</v>
      </c>
      <c r="H2579" s="832" t="s">
        <v>596</v>
      </c>
      <c r="I2579" s="832" t="s">
        <v>2636</v>
      </c>
      <c r="J2579" s="832" t="s">
        <v>2637</v>
      </c>
      <c r="K2579" s="832" t="s">
        <v>2638</v>
      </c>
      <c r="L2579" s="835">
        <v>300.33</v>
      </c>
      <c r="M2579" s="835">
        <v>600.66</v>
      </c>
      <c r="N2579" s="832">
        <v>2</v>
      </c>
      <c r="O2579" s="836">
        <v>1.5</v>
      </c>
      <c r="P2579" s="835">
        <v>300.33</v>
      </c>
      <c r="Q2579" s="837">
        <v>0.5</v>
      </c>
      <c r="R2579" s="832">
        <v>1</v>
      </c>
      <c r="S2579" s="837">
        <v>0.5</v>
      </c>
      <c r="T2579" s="836">
        <v>0.5</v>
      </c>
      <c r="U2579" s="838">
        <v>0.33333333333333331</v>
      </c>
    </row>
    <row r="2580" spans="1:21" ht="14.4" customHeight="1" x14ac:dyDescent="0.3">
      <c r="A2580" s="831">
        <v>17</v>
      </c>
      <c r="B2580" s="832" t="s">
        <v>2428</v>
      </c>
      <c r="C2580" s="832" t="s">
        <v>2434</v>
      </c>
      <c r="D2580" s="833" t="s">
        <v>5256</v>
      </c>
      <c r="E2580" s="834" t="s">
        <v>2439</v>
      </c>
      <c r="F2580" s="832" t="s">
        <v>2429</v>
      </c>
      <c r="G2580" s="832" t="s">
        <v>4898</v>
      </c>
      <c r="H2580" s="832" t="s">
        <v>596</v>
      </c>
      <c r="I2580" s="832" t="s">
        <v>4899</v>
      </c>
      <c r="J2580" s="832" t="s">
        <v>4900</v>
      </c>
      <c r="K2580" s="832" t="s">
        <v>4901</v>
      </c>
      <c r="L2580" s="835">
        <v>73.989999999999995</v>
      </c>
      <c r="M2580" s="835">
        <v>73.989999999999995</v>
      </c>
      <c r="N2580" s="832">
        <v>1</v>
      </c>
      <c r="O2580" s="836">
        <v>1</v>
      </c>
      <c r="P2580" s="835">
        <v>73.989999999999995</v>
      </c>
      <c r="Q2580" s="837">
        <v>1</v>
      </c>
      <c r="R2580" s="832">
        <v>1</v>
      </c>
      <c r="S2580" s="837">
        <v>1</v>
      </c>
      <c r="T2580" s="836">
        <v>1</v>
      </c>
      <c r="U2580" s="838">
        <v>1</v>
      </c>
    </row>
    <row r="2581" spans="1:21" ht="14.4" customHeight="1" x14ac:dyDescent="0.3">
      <c r="A2581" s="831">
        <v>17</v>
      </c>
      <c r="B2581" s="832" t="s">
        <v>2428</v>
      </c>
      <c r="C2581" s="832" t="s">
        <v>2434</v>
      </c>
      <c r="D2581" s="833" t="s">
        <v>5256</v>
      </c>
      <c r="E2581" s="834" t="s">
        <v>2439</v>
      </c>
      <c r="F2581" s="832" t="s">
        <v>2429</v>
      </c>
      <c r="G2581" s="832" t="s">
        <v>2645</v>
      </c>
      <c r="H2581" s="832" t="s">
        <v>596</v>
      </c>
      <c r="I2581" s="832" t="s">
        <v>4569</v>
      </c>
      <c r="J2581" s="832" t="s">
        <v>2647</v>
      </c>
      <c r="K2581" s="832" t="s">
        <v>2648</v>
      </c>
      <c r="L2581" s="835">
        <v>73.81</v>
      </c>
      <c r="M2581" s="835">
        <v>147.62</v>
      </c>
      <c r="N2581" s="832">
        <v>2</v>
      </c>
      <c r="O2581" s="836">
        <v>0.5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17</v>
      </c>
      <c r="B2582" s="832" t="s">
        <v>2428</v>
      </c>
      <c r="C2582" s="832" t="s">
        <v>2434</v>
      </c>
      <c r="D2582" s="833" t="s">
        <v>5256</v>
      </c>
      <c r="E2582" s="834" t="s">
        <v>2439</v>
      </c>
      <c r="F2582" s="832" t="s">
        <v>2429</v>
      </c>
      <c r="G2582" s="832" t="s">
        <v>2645</v>
      </c>
      <c r="H2582" s="832" t="s">
        <v>596</v>
      </c>
      <c r="I2582" s="832" t="s">
        <v>2649</v>
      </c>
      <c r="J2582" s="832" t="s">
        <v>2647</v>
      </c>
      <c r="K2582" s="832" t="s">
        <v>2648</v>
      </c>
      <c r="L2582" s="835">
        <v>73.81</v>
      </c>
      <c r="M2582" s="835">
        <v>221.43</v>
      </c>
      <c r="N2582" s="832">
        <v>3</v>
      </c>
      <c r="O2582" s="836">
        <v>1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17</v>
      </c>
      <c r="B2583" s="832" t="s">
        <v>2428</v>
      </c>
      <c r="C2583" s="832" t="s">
        <v>2434</v>
      </c>
      <c r="D2583" s="833" t="s">
        <v>5256</v>
      </c>
      <c r="E2583" s="834" t="s">
        <v>2439</v>
      </c>
      <c r="F2583" s="832" t="s">
        <v>2429</v>
      </c>
      <c r="G2583" s="832" t="s">
        <v>2653</v>
      </c>
      <c r="H2583" s="832" t="s">
        <v>596</v>
      </c>
      <c r="I2583" s="832" t="s">
        <v>2656</v>
      </c>
      <c r="J2583" s="832" t="s">
        <v>1180</v>
      </c>
      <c r="K2583" s="832" t="s">
        <v>2657</v>
      </c>
      <c r="L2583" s="835">
        <v>52.75</v>
      </c>
      <c r="M2583" s="835">
        <v>52.75</v>
      </c>
      <c r="N2583" s="832">
        <v>1</v>
      </c>
      <c r="O2583" s="836">
        <v>0.5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17</v>
      </c>
      <c r="B2584" s="832" t="s">
        <v>2428</v>
      </c>
      <c r="C2584" s="832" t="s">
        <v>2434</v>
      </c>
      <c r="D2584" s="833" t="s">
        <v>5256</v>
      </c>
      <c r="E2584" s="834" t="s">
        <v>2439</v>
      </c>
      <c r="F2584" s="832" t="s">
        <v>2429</v>
      </c>
      <c r="G2584" s="832" t="s">
        <v>2653</v>
      </c>
      <c r="H2584" s="832" t="s">
        <v>596</v>
      </c>
      <c r="I2584" s="832" t="s">
        <v>2658</v>
      </c>
      <c r="J2584" s="832" t="s">
        <v>2659</v>
      </c>
      <c r="K2584" s="832" t="s">
        <v>2660</v>
      </c>
      <c r="L2584" s="835">
        <v>52.75</v>
      </c>
      <c r="M2584" s="835">
        <v>52.75</v>
      </c>
      <c r="N2584" s="832">
        <v>1</v>
      </c>
      <c r="O2584" s="836">
        <v>0.5</v>
      </c>
      <c r="P2584" s="835">
        <v>52.75</v>
      </c>
      <c r="Q2584" s="837">
        <v>1</v>
      </c>
      <c r="R2584" s="832">
        <v>1</v>
      </c>
      <c r="S2584" s="837">
        <v>1</v>
      </c>
      <c r="T2584" s="836">
        <v>0.5</v>
      </c>
      <c r="U2584" s="838">
        <v>1</v>
      </c>
    </row>
    <row r="2585" spans="1:21" ht="14.4" customHeight="1" x14ac:dyDescent="0.3">
      <c r="A2585" s="831">
        <v>17</v>
      </c>
      <c r="B2585" s="832" t="s">
        <v>2428</v>
      </c>
      <c r="C2585" s="832" t="s">
        <v>2434</v>
      </c>
      <c r="D2585" s="833" t="s">
        <v>5256</v>
      </c>
      <c r="E2585" s="834" t="s">
        <v>2439</v>
      </c>
      <c r="F2585" s="832" t="s">
        <v>2429</v>
      </c>
      <c r="G2585" s="832" t="s">
        <v>2653</v>
      </c>
      <c r="H2585" s="832" t="s">
        <v>596</v>
      </c>
      <c r="I2585" s="832" t="s">
        <v>4713</v>
      </c>
      <c r="J2585" s="832" t="s">
        <v>2659</v>
      </c>
      <c r="K2585" s="832" t="s">
        <v>4714</v>
      </c>
      <c r="L2585" s="835">
        <v>31.65</v>
      </c>
      <c r="M2585" s="835">
        <v>189.89999999999998</v>
      </c>
      <c r="N2585" s="832">
        <v>6</v>
      </c>
      <c r="O2585" s="836">
        <v>3.5</v>
      </c>
      <c r="P2585" s="835">
        <v>126.6</v>
      </c>
      <c r="Q2585" s="837">
        <v>0.66666666666666674</v>
      </c>
      <c r="R2585" s="832">
        <v>4</v>
      </c>
      <c r="S2585" s="837">
        <v>0.66666666666666663</v>
      </c>
      <c r="T2585" s="836">
        <v>2.5</v>
      </c>
      <c r="U2585" s="838">
        <v>0.7142857142857143</v>
      </c>
    </row>
    <row r="2586" spans="1:21" ht="14.4" customHeight="1" x14ac:dyDescent="0.3">
      <c r="A2586" s="831">
        <v>17</v>
      </c>
      <c r="B2586" s="832" t="s">
        <v>2428</v>
      </c>
      <c r="C2586" s="832" t="s">
        <v>2434</v>
      </c>
      <c r="D2586" s="833" t="s">
        <v>5256</v>
      </c>
      <c r="E2586" s="834" t="s">
        <v>2439</v>
      </c>
      <c r="F2586" s="832" t="s">
        <v>2429</v>
      </c>
      <c r="G2586" s="832" t="s">
        <v>2653</v>
      </c>
      <c r="H2586" s="832" t="s">
        <v>596</v>
      </c>
      <c r="I2586" s="832" t="s">
        <v>3663</v>
      </c>
      <c r="J2586" s="832" t="s">
        <v>668</v>
      </c>
      <c r="K2586" s="832" t="s">
        <v>3352</v>
      </c>
      <c r="L2586" s="835">
        <v>0</v>
      </c>
      <c r="M2586" s="835">
        <v>0</v>
      </c>
      <c r="N2586" s="832">
        <v>2</v>
      </c>
      <c r="O2586" s="836">
        <v>1</v>
      </c>
      <c r="P2586" s="835">
        <v>0</v>
      </c>
      <c r="Q2586" s="837"/>
      <c r="R2586" s="832">
        <v>2</v>
      </c>
      <c r="S2586" s="837">
        <v>1</v>
      </c>
      <c r="T2586" s="836">
        <v>1</v>
      </c>
      <c r="U2586" s="838">
        <v>1</v>
      </c>
    </row>
    <row r="2587" spans="1:21" ht="14.4" customHeight="1" x14ac:dyDescent="0.3">
      <c r="A2587" s="831">
        <v>17</v>
      </c>
      <c r="B2587" s="832" t="s">
        <v>2428</v>
      </c>
      <c r="C2587" s="832" t="s">
        <v>2434</v>
      </c>
      <c r="D2587" s="833" t="s">
        <v>5256</v>
      </c>
      <c r="E2587" s="834" t="s">
        <v>2439</v>
      </c>
      <c r="F2587" s="832" t="s">
        <v>2429</v>
      </c>
      <c r="G2587" s="832" t="s">
        <v>2653</v>
      </c>
      <c r="H2587" s="832" t="s">
        <v>596</v>
      </c>
      <c r="I2587" s="832" t="s">
        <v>4902</v>
      </c>
      <c r="J2587" s="832" t="s">
        <v>668</v>
      </c>
      <c r="K2587" s="832" t="s">
        <v>669</v>
      </c>
      <c r="L2587" s="835">
        <v>0</v>
      </c>
      <c r="M2587" s="835">
        <v>0</v>
      </c>
      <c r="N2587" s="832">
        <v>3</v>
      </c>
      <c r="O2587" s="836">
        <v>1</v>
      </c>
      <c r="P2587" s="835">
        <v>0</v>
      </c>
      <c r="Q2587" s="837"/>
      <c r="R2587" s="832">
        <v>3</v>
      </c>
      <c r="S2587" s="837">
        <v>1</v>
      </c>
      <c r="T2587" s="836">
        <v>1</v>
      </c>
      <c r="U2587" s="838">
        <v>1</v>
      </c>
    </row>
    <row r="2588" spans="1:21" ht="14.4" customHeight="1" x14ac:dyDescent="0.3">
      <c r="A2588" s="831">
        <v>17</v>
      </c>
      <c r="B2588" s="832" t="s">
        <v>2428</v>
      </c>
      <c r="C2588" s="832" t="s">
        <v>2434</v>
      </c>
      <c r="D2588" s="833" t="s">
        <v>5256</v>
      </c>
      <c r="E2588" s="834" t="s">
        <v>2439</v>
      </c>
      <c r="F2588" s="832" t="s">
        <v>2429</v>
      </c>
      <c r="G2588" s="832" t="s">
        <v>4903</v>
      </c>
      <c r="H2588" s="832" t="s">
        <v>596</v>
      </c>
      <c r="I2588" s="832" t="s">
        <v>4904</v>
      </c>
      <c r="J2588" s="832" t="s">
        <v>1705</v>
      </c>
      <c r="K2588" s="832" t="s">
        <v>4905</v>
      </c>
      <c r="L2588" s="835">
        <v>760.22</v>
      </c>
      <c r="M2588" s="835">
        <v>1520.44</v>
      </c>
      <c r="N2588" s="832">
        <v>2</v>
      </c>
      <c r="O2588" s="836">
        <v>1.5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" customHeight="1" x14ac:dyDescent="0.3">
      <c r="A2589" s="831">
        <v>17</v>
      </c>
      <c r="B2589" s="832" t="s">
        <v>2428</v>
      </c>
      <c r="C2589" s="832" t="s">
        <v>2434</v>
      </c>
      <c r="D2589" s="833" t="s">
        <v>5256</v>
      </c>
      <c r="E2589" s="834" t="s">
        <v>2439</v>
      </c>
      <c r="F2589" s="832" t="s">
        <v>2429</v>
      </c>
      <c r="G2589" s="832" t="s">
        <v>2673</v>
      </c>
      <c r="H2589" s="832" t="s">
        <v>649</v>
      </c>
      <c r="I2589" s="832" t="s">
        <v>2202</v>
      </c>
      <c r="J2589" s="832" t="s">
        <v>2088</v>
      </c>
      <c r="K2589" s="832" t="s">
        <v>2203</v>
      </c>
      <c r="L2589" s="835">
        <v>516.71</v>
      </c>
      <c r="M2589" s="835">
        <v>1550.13</v>
      </c>
      <c r="N2589" s="832">
        <v>3</v>
      </c>
      <c r="O2589" s="836">
        <v>1</v>
      </c>
      <c r="P2589" s="835">
        <v>516.71</v>
      </c>
      <c r="Q2589" s="837">
        <v>0.33333333333333331</v>
      </c>
      <c r="R2589" s="832">
        <v>1</v>
      </c>
      <c r="S2589" s="837">
        <v>0.33333333333333331</v>
      </c>
      <c r="T2589" s="836">
        <v>0.5</v>
      </c>
      <c r="U2589" s="838">
        <v>0.5</v>
      </c>
    </row>
    <row r="2590" spans="1:21" ht="14.4" customHeight="1" x14ac:dyDescent="0.3">
      <c r="A2590" s="831">
        <v>17</v>
      </c>
      <c r="B2590" s="832" t="s">
        <v>2428</v>
      </c>
      <c r="C2590" s="832" t="s">
        <v>2434</v>
      </c>
      <c r="D2590" s="833" t="s">
        <v>5256</v>
      </c>
      <c r="E2590" s="834" t="s">
        <v>2439</v>
      </c>
      <c r="F2590" s="832" t="s">
        <v>2429</v>
      </c>
      <c r="G2590" s="832" t="s">
        <v>2673</v>
      </c>
      <c r="H2590" s="832" t="s">
        <v>649</v>
      </c>
      <c r="I2590" s="832" t="s">
        <v>2087</v>
      </c>
      <c r="J2590" s="832" t="s">
        <v>2088</v>
      </c>
      <c r="K2590" s="832" t="s">
        <v>2089</v>
      </c>
      <c r="L2590" s="835">
        <v>110.73</v>
      </c>
      <c r="M2590" s="835">
        <v>221.46</v>
      </c>
      <c r="N2590" s="832">
        <v>2</v>
      </c>
      <c r="O2590" s="836">
        <v>0.5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17</v>
      </c>
      <c r="B2591" s="832" t="s">
        <v>2428</v>
      </c>
      <c r="C2591" s="832" t="s">
        <v>2434</v>
      </c>
      <c r="D2591" s="833" t="s">
        <v>5256</v>
      </c>
      <c r="E2591" s="834" t="s">
        <v>2439</v>
      </c>
      <c r="F2591" s="832" t="s">
        <v>2429</v>
      </c>
      <c r="G2591" s="832" t="s">
        <v>3357</v>
      </c>
      <c r="H2591" s="832" t="s">
        <v>649</v>
      </c>
      <c r="I2591" s="832" t="s">
        <v>3358</v>
      </c>
      <c r="J2591" s="832" t="s">
        <v>844</v>
      </c>
      <c r="K2591" s="832" t="s">
        <v>3359</v>
      </c>
      <c r="L2591" s="835">
        <v>64.5</v>
      </c>
      <c r="M2591" s="835">
        <v>64.5</v>
      </c>
      <c r="N2591" s="832">
        <v>1</v>
      </c>
      <c r="O2591" s="836">
        <v>0.5</v>
      </c>
      <c r="P2591" s="835">
        <v>64.5</v>
      </c>
      <c r="Q2591" s="837">
        <v>1</v>
      </c>
      <c r="R2591" s="832">
        <v>1</v>
      </c>
      <c r="S2591" s="837">
        <v>1</v>
      </c>
      <c r="T2591" s="836">
        <v>0.5</v>
      </c>
      <c r="U2591" s="838">
        <v>1</v>
      </c>
    </row>
    <row r="2592" spans="1:21" ht="14.4" customHeight="1" x14ac:dyDescent="0.3">
      <c r="A2592" s="831">
        <v>17</v>
      </c>
      <c r="B2592" s="832" t="s">
        <v>2428</v>
      </c>
      <c r="C2592" s="832" t="s">
        <v>2434</v>
      </c>
      <c r="D2592" s="833" t="s">
        <v>5256</v>
      </c>
      <c r="E2592" s="834" t="s">
        <v>2439</v>
      </c>
      <c r="F2592" s="832" t="s">
        <v>2429</v>
      </c>
      <c r="G2592" s="832" t="s">
        <v>2676</v>
      </c>
      <c r="H2592" s="832" t="s">
        <v>596</v>
      </c>
      <c r="I2592" s="832" t="s">
        <v>2678</v>
      </c>
      <c r="J2592" s="832" t="s">
        <v>2679</v>
      </c>
      <c r="K2592" s="832" t="s">
        <v>2093</v>
      </c>
      <c r="L2592" s="835">
        <v>910.2</v>
      </c>
      <c r="M2592" s="835">
        <v>1820.4</v>
      </c>
      <c r="N2592" s="832">
        <v>2</v>
      </c>
      <c r="O2592" s="836">
        <v>1</v>
      </c>
      <c r="P2592" s="835"/>
      <c r="Q2592" s="837">
        <v>0</v>
      </c>
      <c r="R2592" s="832"/>
      <c r="S2592" s="837">
        <v>0</v>
      </c>
      <c r="T2592" s="836"/>
      <c r="U2592" s="838">
        <v>0</v>
      </c>
    </row>
    <row r="2593" spans="1:21" ht="14.4" customHeight="1" x14ac:dyDescent="0.3">
      <c r="A2593" s="831">
        <v>17</v>
      </c>
      <c r="B2593" s="832" t="s">
        <v>2428</v>
      </c>
      <c r="C2593" s="832" t="s">
        <v>2434</v>
      </c>
      <c r="D2593" s="833" t="s">
        <v>5256</v>
      </c>
      <c r="E2593" s="834" t="s">
        <v>2439</v>
      </c>
      <c r="F2593" s="832" t="s">
        <v>2429</v>
      </c>
      <c r="G2593" s="832" t="s">
        <v>2676</v>
      </c>
      <c r="H2593" s="832" t="s">
        <v>649</v>
      </c>
      <c r="I2593" s="832" t="s">
        <v>3233</v>
      </c>
      <c r="J2593" s="832" t="s">
        <v>2092</v>
      </c>
      <c r="K2593" s="832" t="s">
        <v>2098</v>
      </c>
      <c r="L2593" s="835">
        <v>227.56</v>
      </c>
      <c r="M2593" s="835">
        <v>227.56</v>
      </c>
      <c r="N2593" s="832">
        <v>1</v>
      </c>
      <c r="O2593" s="836">
        <v>1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" customHeight="1" x14ac:dyDescent="0.3">
      <c r="A2594" s="831">
        <v>17</v>
      </c>
      <c r="B2594" s="832" t="s">
        <v>2428</v>
      </c>
      <c r="C2594" s="832" t="s">
        <v>2434</v>
      </c>
      <c r="D2594" s="833" t="s">
        <v>5256</v>
      </c>
      <c r="E2594" s="834" t="s">
        <v>2439</v>
      </c>
      <c r="F2594" s="832" t="s">
        <v>2429</v>
      </c>
      <c r="G2594" s="832" t="s">
        <v>4906</v>
      </c>
      <c r="H2594" s="832" t="s">
        <v>649</v>
      </c>
      <c r="I2594" s="832" t="s">
        <v>4907</v>
      </c>
      <c r="J2594" s="832" t="s">
        <v>4908</v>
      </c>
      <c r="K2594" s="832" t="s">
        <v>4909</v>
      </c>
      <c r="L2594" s="835">
        <v>25.94</v>
      </c>
      <c r="M2594" s="835">
        <v>25.94</v>
      </c>
      <c r="N2594" s="832">
        <v>1</v>
      </c>
      <c r="O2594" s="836">
        <v>0.5</v>
      </c>
      <c r="P2594" s="835">
        <v>25.94</v>
      </c>
      <c r="Q2594" s="837">
        <v>1</v>
      </c>
      <c r="R2594" s="832">
        <v>1</v>
      </c>
      <c r="S2594" s="837">
        <v>1</v>
      </c>
      <c r="T2594" s="836">
        <v>0.5</v>
      </c>
      <c r="U2594" s="838">
        <v>1</v>
      </c>
    </row>
    <row r="2595" spans="1:21" ht="14.4" customHeight="1" x14ac:dyDescent="0.3">
      <c r="A2595" s="831">
        <v>17</v>
      </c>
      <c r="B2595" s="832" t="s">
        <v>2428</v>
      </c>
      <c r="C2595" s="832" t="s">
        <v>2434</v>
      </c>
      <c r="D2595" s="833" t="s">
        <v>5256</v>
      </c>
      <c r="E2595" s="834" t="s">
        <v>2439</v>
      </c>
      <c r="F2595" s="832" t="s">
        <v>2429</v>
      </c>
      <c r="G2595" s="832" t="s">
        <v>3360</v>
      </c>
      <c r="H2595" s="832" t="s">
        <v>596</v>
      </c>
      <c r="I2595" s="832" t="s">
        <v>3361</v>
      </c>
      <c r="J2595" s="832" t="s">
        <v>738</v>
      </c>
      <c r="K2595" s="832" t="s">
        <v>2140</v>
      </c>
      <c r="L2595" s="835">
        <v>38.56</v>
      </c>
      <c r="M2595" s="835">
        <v>38.56</v>
      </c>
      <c r="N2595" s="832">
        <v>1</v>
      </c>
      <c r="O2595" s="836">
        <v>0.5</v>
      </c>
      <c r="P2595" s="835">
        <v>38.56</v>
      </c>
      <c r="Q2595" s="837">
        <v>1</v>
      </c>
      <c r="R2595" s="832">
        <v>1</v>
      </c>
      <c r="S2595" s="837">
        <v>1</v>
      </c>
      <c r="T2595" s="836">
        <v>0.5</v>
      </c>
      <c r="U2595" s="838">
        <v>1</v>
      </c>
    </row>
    <row r="2596" spans="1:21" ht="14.4" customHeight="1" x14ac:dyDescent="0.3">
      <c r="A2596" s="831">
        <v>17</v>
      </c>
      <c r="B2596" s="832" t="s">
        <v>2428</v>
      </c>
      <c r="C2596" s="832" t="s">
        <v>2434</v>
      </c>
      <c r="D2596" s="833" t="s">
        <v>5256</v>
      </c>
      <c r="E2596" s="834" t="s">
        <v>2439</v>
      </c>
      <c r="F2596" s="832" t="s">
        <v>2429</v>
      </c>
      <c r="G2596" s="832" t="s">
        <v>3362</v>
      </c>
      <c r="H2596" s="832" t="s">
        <v>596</v>
      </c>
      <c r="I2596" s="832" t="s">
        <v>3363</v>
      </c>
      <c r="J2596" s="832" t="s">
        <v>3364</v>
      </c>
      <c r="K2596" s="832" t="s">
        <v>2954</v>
      </c>
      <c r="L2596" s="835">
        <v>1228</v>
      </c>
      <c r="M2596" s="835">
        <v>1228</v>
      </c>
      <c r="N2596" s="832">
        <v>1</v>
      </c>
      <c r="O2596" s="836">
        <v>0.5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17</v>
      </c>
      <c r="B2597" s="832" t="s">
        <v>2428</v>
      </c>
      <c r="C2597" s="832" t="s">
        <v>2434</v>
      </c>
      <c r="D2597" s="833" t="s">
        <v>5256</v>
      </c>
      <c r="E2597" s="834" t="s">
        <v>2439</v>
      </c>
      <c r="F2597" s="832" t="s">
        <v>2429</v>
      </c>
      <c r="G2597" s="832" t="s">
        <v>3675</v>
      </c>
      <c r="H2597" s="832" t="s">
        <v>649</v>
      </c>
      <c r="I2597" s="832" t="s">
        <v>3676</v>
      </c>
      <c r="J2597" s="832" t="s">
        <v>3677</v>
      </c>
      <c r="K2597" s="832" t="s">
        <v>3678</v>
      </c>
      <c r="L2597" s="835">
        <v>219.18</v>
      </c>
      <c r="M2597" s="835">
        <v>219.18</v>
      </c>
      <c r="N2597" s="832">
        <v>1</v>
      </c>
      <c r="O2597" s="836">
        <v>0.5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17</v>
      </c>
      <c r="B2598" s="832" t="s">
        <v>2428</v>
      </c>
      <c r="C2598" s="832" t="s">
        <v>2434</v>
      </c>
      <c r="D2598" s="833" t="s">
        <v>5256</v>
      </c>
      <c r="E2598" s="834" t="s">
        <v>2439</v>
      </c>
      <c r="F2598" s="832" t="s">
        <v>2429</v>
      </c>
      <c r="G2598" s="832" t="s">
        <v>3827</v>
      </c>
      <c r="H2598" s="832" t="s">
        <v>649</v>
      </c>
      <c r="I2598" s="832" t="s">
        <v>2329</v>
      </c>
      <c r="J2598" s="832" t="s">
        <v>2330</v>
      </c>
      <c r="K2598" s="832" t="s">
        <v>2331</v>
      </c>
      <c r="L2598" s="835">
        <v>141.25</v>
      </c>
      <c r="M2598" s="835">
        <v>141.25</v>
      </c>
      <c r="N2598" s="832">
        <v>1</v>
      </c>
      <c r="O2598" s="836">
        <v>1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17</v>
      </c>
      <c r="B2599" s="832" t="s">
        <v>2428</v>
      </c>
      <c r="C2599" s="832" t="s">
        <v>2434</v>
      </c>
      <c r="D2599" s="833" t="s">
        <v>5256</v>
      </c>
      <c r="E2599" s="834" t="s">
        <v>2439</v>
      </c>
      <c r="F2599" s="832" t="s">
        <v>2429</v>
      </c>
      <c r="G2599" s="832" t="s">
        <v>2688</v>
      </c>
      <c r="H2599" s="832" t="s">
        <v>649</v>
      </c>
      <c r="I2599" s="832" t="s">
        <v>4910</v>
      </c>
      <c r="J2599" s="832" t="s">
        <v>2690</v>
      </c>
      <c r="K2599" s="832" t="s">
        <v>4911</v>
      </c>
      <c r="L2599" s="835">
        <v>736.33</v>
      </c>
      <c r="M2599" s="835">
        <v>736.33</v>
      </c>
      <c r="N2599" s="832">
        <v>1</v>
      </c>
      <c r="O2599" s="836">
        <v>1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17</v>
      </c>
      <c r="B2600" s="832" t="s">
        <v>2428</v>
      </c>
      <c r="C2600" s="832" t="s">
        <v>2434</v>
      </c>
      <c r="D2600" s="833" t="s">
        <v>5256</v>
      </c>
      <c r="E2600" s="834" t="s">
        <v>2439</v>
      </c>
      <c r="F2600" s="832" t="s">
        <v>2429</v>
      </c>
      <c r="G2600" s="832" t="s">
        <v>2688</v>
      </c>
      <c r="H2600" s="832" t="s">
        <v>649</v>
      </c>
      <c r="I2600" s="832" t="s">
        <v>4912</v>
      </c>
      <c r="J2600" s="832" t="s">
        <v>3580</v>
      </c>
      <c r="K2600" s="832" t="s">
        <v>4913</v>
      </c>
      <c r="L2600" s="835">
        <v>1847.49</v>
      </c>
      <c r="M2600" s="835">
        <v>1847.49</v>
      </c>
      <c r="N2600" s="832">
        <v>1</v>
      </c>
      <c r="O2600" s="836">
        <v>0.5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17</v>
      </c>
      <c r="B2601" s="832" t="s">
        <v>2428</v>
      </c>
      <c r="C2601" s="832" t="s">
        <v>2434</v>
      </c>
      <c r="D2601" s="833" t="s">
        <v>5256</v>
      </c>
      <c r="E2601" s="834" t="s">
        <v>2439</v>
      </c>
      <c r="F2601" s="832" t="s">
        <v>2429</v>
      </c>
      <c r="G2601" s="832" t="s">
        <v>2706</v>
      </c>
      <c r="H2601" s="832" t="s">
        <v>596</v>
      </c>
      <c r="I2601" s="832" t="s">
        <v>2707</v>
      </c>
      <c r="J2601" s="832" t="s">
        <v>670</v>
      </c>
      <c r="K2601" s="832" t="s">
        <v>2708</v>
      </c>
      <c r="L2601" s="835">
        <v>35.25</v>
      </c>
      <c r="M2601" s="835">
        <v>35.25</v>
      </c>
      <c r="N2601" s="832">
        <v>1</v>
      </c>
      <c r="O2601" s="836">
        <v>0.5</v>
      </c>
      <c r="P2601" s="835">
        <v>35.25</v>
      </c>
      <c r="Q2601" s="837">
        <v>1</v>
      </c>
      <c r="R2601" s="832">
        <v>1</v>
      </c>
      <c r="S2601" s="837">
        <v>1</v>
      </c>
      <c r="T2601" s="836">
        <v>0.5</v>
      </c>
      <c r="U2601" s="838">
        <v>1</v>
      </c>
    </row>
    <row r="2602" spans="1:21" ht="14.4" customHeight="1" x14ac:dyDescent="0.3">
      <c r="A2602" s="831">
        <v>17</v>
      </c>
      <c r="B2602" s="832" t="s">
        <v>2428</v>
      </c>
      <c r="C2602" s="832" t="s">
        <v>2434</v>
      </c>
      <c r="D2602" s="833" t="s">
        <v>5256</v>
      </c>
      <c r="E2602" s="834" t="s">
        <v>2439</v>
      </c>
      <c r="F2602" s="832" t="s">
        <v>2429</v>
      </c>
      <c r="G2602" s="832" t="s">
        <v>2706</v>
      </c>
      <c r="H2602" s="832" t="s">
        <v>596</v>
      </c>
      <c r="I2602" s="832" t="s">
        <v>2709</v>
      </c>
      <c r="J2602" s="832" t="s">
        <v>670</v>
      </c>
      <c r="K2602" s="832" t="s">
        <v>2710</v>
      </c>
      <c r="L2602" s="835">
        <v>35.25</v>
      </c>
      <c r="M2602" s="835">
        <v>70.5</v>
      </c>
      <c r="N2602" s="832">
        <v>2</v>
      </c>
      <c r="O2602" s="836">
        <v>1.5</v>
      </c>
      <c r="P2602" s="835">
        <v>70.5</v>
      </c>
      <c r="Q2602" s="837">
        <v>1</v>
      </c>
      <c r="R2602" s="832">
        <v>2</v>
      </c>
      <c r="S2602" s="837">
        <v>1</v>
      </c>
      <c r="T2602" s="836">
        <v>1.5</v>
      </c>
      <c r="U2602" s="838">
        <v>1</v>
      </c>
    </row>
    <row r="2603" spans="1:21" ht="14.4" customHeight="1" x14ac:dyDescent="0.3">
      <c r="A2603" s="831">
        <v>17</v>
      </c>
      <c r="B2603" s="832" t="s">
        <v>2428</v>
      </c>
      <c r="C2603" s="832" t="s">
        <v>2434</v>
      </c>
      <c r="D2603" s="833" t="s">
        <v>5256</v>
      </c>
      <c r="E2603" s="834" t="s">
        <v>2439</v>
      </c>
      <c r="F2603" s="832" t="s">
        <v>2429</v>
      </c>
      <c r="G2603" s="832" t="s">
        <v>2706</v>
      </c>
      <c r="H2603" s="832" t="s">
        <v>596</v>
      </c>
      <c r="I2603" s="832" t="s">
        <v>2711</v>
      </c>
      <c r="J2603" s="832" t="s">
        <v>2712</v>
      </c>
      <c r="K2603" s="832" t="s">
        <v>2713</v>
      </c>
      <c r="L2603" s="835">
        <v>35.25</v>
      </c>
      <c r="M2603" s="835">
        <v>35.25</v>
      </c>
      <c r="N2603" s="832">
        <v>1</v>
      </c>
      <c r="O2603" s="836">
        <v>1</v>
      </c>
      <c r="P2603" s="835">
        <v>35.25</v>
      </c>
      <c r="Q2603" s="837">
        <v>1</v>
      </c>
      <c r="R2603" s="832">
        <v>1</v>
      </c>
      <c r="S2603" s="837">
        <v>1</v>
      </c>
      <c r="T2603" s="836">
        <v>1</v>
      </c>
      <c r="U2603" s="838">
        <v>1</v>
      </c>
    </row>
    <row r="2604" spans="1:21" ht="14.4" customHeight="1" x14ac:dyDescent="0.3">
      <c r="A2604" s="831">
        <v>17</v>
      </c>
      <c r="B2604" s="832" t="s">
        <v>2428</v>
      </c>
      <c r="C2604" s="832" t="s">
        <v>2434</v>
      </c>
      <c r="D2604" s="833" t="s">
        <v>5256</v>
      </c>
      <c r="E2604" s="834" t="s">
        <v>2439</v>
      </c>
      <c r="F2604" s="832" t="s">
        <v>2429</v>
      </c>
      <c r="G2604" s="832" t="s">
        <v>2717</v>
      </c>
      <c r="H2604" s="832" t="s">
        <v>596</v>
      </c>
      <c r="I2604" s="832" t="s">
        <v>2718</v>
      </c>
      <c r="J2604" s="832" t="s">
        <v>790</v>
      </c>
      <c r="K2604" s="832" t="s">
        <v>2719</v>
      </c>
      <c r="L2604" s="835">
        <v>103.67</v>
      </c>
      <c r="M2604" s="835">
        <v>103.67</v>
      </c>
      <c r="N2604" s="832">
        <v>1</v>
      </c>
      <c r="O2604" s="836">
        <v>0.5</v>
      </c>
      <c r="P2604" s="835">
        <v>103.67</v>
      </c>
      <c r="Q2604" s="837">
        <v>1</v>
      </c>
      <c r="R2604" s="832">
        <v>1</v>
      </c>
      <c r="S2604" s="837">
        <v>1</v>
      </c>
      <c r="T2604" s="836">
        <v>0.5</v>
      </c>
      <c r="U2604" s="838">
        <v>1</v>
      </c>
    </row>
    <row r="2605" spans="1:21" ht="14.4" customHeight="1" x14ac:dyDescent="0.3">
      <c r="A2605" s="831">
        <v>17</v>
      </c>
      <c r="B2605" s="832" t="s">
        <v>2428</v>
      </c>
      <c r="C2605" s="832" t="s">
        <v>2434</v>
      </c>
      <c r="D2605" s="833" t="s">
        <v>5256</v>
      </c>
      <c r="E2605" s="834" t="s">
        <v>2439</v>
      </c>
      <c r="F2605" s="832" t="s">
        <v>2429</v>
      </c>
      <c r="G2605" s="832" t="s">
        <v>2717</v>
      </c>
      <c r="H2605" s="832" t="s">
        <v>596</v>
      </c>
      <c r="I2605" s="832" t="s">
        <v>3685</v>
      </c>
      <c r="J2605" s="832" t="s">
        <v>790</v>
      </c>
      <c r="K2605" s="832" t="s">
        <v>3686</v>
      </c>
      <c r="L2605" s="835">
        <v>32.25</v>
      </c>
      <c r="M2605" s="835">
        <v>32.25</v>
      </c>
      <c r="N2605" s="832">
        <v>1</v>
      </c>
      <c r="O2605" s="836">
        <v>1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17</v>
      </c>
      <c r="B2606" s="832" t="s">
        <v>2428</v>
      </c>
      <c r="C2606" s="832" t="s">
        <v>2434</v>
      </c>
      <c r="D2606" s="833" t="s">
        <v>5256</v>
      </c>
      <c r="E2606" s="834" t="s">
        <v>2439</v>
      </c>
      <c r="F2606" s="832" t="s">
        <v>2429</v>
      </c>
      <c r="G2606" s="832" t="s">
        <v>2717</v>
      </c>
      <c r="H2606" s="832" t="s">
        <v>596</v>
      </c>
      <c r="I2606" s="832" t="s">
        <v>2723</v>
      </c>
      <c r="J2606" s="832" t="s">
        <v>790</v>
      </c>
      <c r="K2606" s="832" t="s">
        <v>2724</v>
      </c>
      <c r="L2606" s="835">
        <v>103.67</v>
      </c>
      <c r="M2606" s="835">
        <v>207.34</v>
      </c>
      <c r="N2606" s="832">
        <v>2</v>
      </c>
      <c r="O2606" s="836">
        <v>1.5</v>
      </c>
      <c r="P2606" s="835">
        <v>103.67</v>
      </c>
      <c r="Q2606" s="837">
        <v>0.5</v>
      </c>
      <c r="R2606" s="832">
        <v>1</v>
      </c>
      <c r="S2606" s="837">
        <v>0.5</v>
      </c>
      <c r="T2606" s="836">
        <v>1</v>
      </c>
      <c r="U2606" s="838">
        <v>0.66666666666666663</v>
      </c>
    </row>
    <row r="2607" spans="1:21" ht="14.4" customHeight="1" x14ac:dyDescent="0.3">
      <c r="A2607" s="831">
        <v>17</v>
      </c>
      <c r="B2607" s="832" t="s">
        <v>2428</v>
      </c>
      <c r="C2607" s="832" t="s">
        <v>2434</v>
      </c>
      <c r="D2607" s="833" t="s">
        <v>5256</v>
      </c>
      <c r="E2607" s="834" t="s">
        <v>2439</v>
      </c>
      <c r="F2607" s="832" t="s">
        <v>2429</v>
      </c>
      <c r="G2607" s="832" t="s">
        <v>2725</v>
      </c>
      <c r="H2607" s="832" t="s">
        <v>649</v>
      </c>
      <c r="I2607" s="832" t="s">
        <v>1878</v>
      </c>
      <c r="J2607" s="832" t="s">
        <v>1876</v>
      </c>
      <c r="K2607" s="832" t="s">
        <v>1879</v>
      </c>
      <c r="L2607" s="835">
        <v>57.6</v>
      </c>
      <c r="M2607" s="835">
        <v>115.2</v>
      </c>
      <c r="N2607" s="832">
        <v>2</v>
      </c>
      <c r="O2607" s="836">
        <v>1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17</v>
      </c>
      <c r="B2608" s="832" t="s">
        <v>2428</v>
      </c>
      <c r="C2608" s="832" t="s">
        <v>2434</v>
      </c>
      <c r="D2608" s="833" t="s">
        <v>5256</v>
      </c>
      <c r="E2608" s="834" t="s">
        <v>2439</v>
      </c>
      <c r="F2608" s="832" t="s">
        <v>2429</v>
      </c>
      <c r="G2608" s="832" t="s">
        <v>3252</v>
      </c>
      <c r="H2608" s="832" t="s">
        <v>649</v>
      </c>
      <c r="I2608" s="832" t="s">
        <v>1961</v>
      </c>
      <c r="J2608" s="832" t="s">
        <v>950</v>
      </c>
      <c r="K2608" s="832" t="s">
        <v>1945</v>
      </c>
      <c r="L2608" s="835">
        <v>47.7</v>
      </c>
      <c r="M2608" s="835">
        <v>190.8</v>
      </c>
      <c r="N2608" s="832">
        <v>4</v>
      </c>
      <c r="O2608" s="836">
        <v>1</v>
      </c>
      <c r="P2608" s="835">
        <v>47.7</v>
      </c>
      <c r="Q2608" s="837">
        <v>0.25</v>
      </c>
      <c r="R2608" s="832">
        <v>1</v>
      </c>
      <c r="S2608" s="837">
        <v>0.25</v>
      </c>
      <c r="T2608" s="836">
        <v>0.5</v>
      </c>
      <c r="U2608" s="838">
        <v>0.5</v>
      </c>
    </row>
    <row r="2609" spans="1:21" ht="14.4" customHeight="1" x14ac:dyDescent="0.3">
      <c r="A2609" s="831">
        <v>17</v>
      </c>
      <c r="B2609" s="832" t="s">
        <v>2428</v>
      </c>
      <c r="C2609" s="832" t="s">
        <v>2434</v>
      </c>
      <c r="D2609" s="833" t="s">
        <v>5256</v>
      </c>
      <c r="E2609" s="834" t="s">
        <v>2439</v>
      </c>
      <c r="F2609" s="832" t="s">
        <v>2429</v>
      </c>
      <c r="G2609" s="832" t="s">
        <v>3253</v>
      </c>
      <c r="H2609" s="832" t="s">
        <v>596</v>
      </c>
      <c r="I2609" s="832" t="s">
        <v>3584</v>
      </c>
      <c r="J2609" s="832" t="s">
        <v>3255</v>
      </c>
      <c r="K2609" s="832" t="s">
        <v>3585</v>
      </c>
      <c r="L2609" s="835">
        <v>218.62</v>
      </c>
      <c r="M2609" s="835">
        <v>218.62</v>
      </c>
      <c r="N2609" s="832">
        <v>1</v>
      </c>
      <c r="O2609" s="836">
        <v>1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17</v>
      </c>
      <c r="B2610" s="832" t="s">
        <v>2428</v>
      </c>
      <c r="C2610" s="832" t="s">
        <v>2434</v>
      </c>
      <c r="D2610" s="833" t="s">
        <v>5256</v>
      </c>
      <c r="E2610" s="834" t="s">
        <v>2439</v>
      </c>
      <c r="F2610" s="832" t="s">
        <v>2429</v>
      </c>
      <c r="G2610" s="832" t="s">
        <v>2740</v>
      </c>
      <c r="H2610" s="832" t="s">
        <v>596</v>
      </c>
      <c r="I2610" s="832" t="s">
        <v>2741</v>
      </c>
      <c r="J2610" s="832" t="s">
        <v>2742</v>
      </c>
      <c r="K2610" s="832" t="s">
        <v>2743</v>
      </c>
      <c r="L2610" s="835">
        <v>21.92</v>
      </c>
      <c r="M2610" s="835">
        <v>43.84</v>
      </c>
      <c r="N2610" s="832">
        <v>2</v>
      </c>
      <c r="O2610" s="836">
        <v>0.5</v>
      </c>
      <c r="P2610" s="835">
        <v>43.84</v>
      </c>
      <c r="Q2610" s="837">
        <v>1</v>
      </c>
      <c r="R2610" s="832">
        <v>2</v>
      </c>
      <c r="S2610" s="837">
        <v>1</v>
      </c>
      <c r="T2610" s="836">
        <v>0.5</v>
      </c>
      <c r="U2610" s="838">
        <v>1</v>
      </c>
    </row>
    <row r="2611" spans="1:21" ht="14.4" customHeight="1" x14ac:dyDescent="0.3">
      <c r="A2611" s="831">
        <v>17</v>
      </c>
      <c r="B2611" s="832" t="s">
        <v>2428</v>
      </c>
      <c r="C2611" s="832" t="s">
        <v>2434</v>
      </c>
      <c r="D2611" s="833" t="s">
        <v>5256</v>
      </c>
      <c r="E2611" s="834" t="s">
        <v>2439</v>
      </c>
      <c r="F2611" s="832" t="s">
        <v>2429</v>
      </c>
      <c r="G2611" s="832" t="s">
        <v>2746</v>
      </c>
      <c r="H2611" s="832" t="s">
        <v>596</v>
      </c>
      <c r="I2611" s="832" t="s">
        <v>2751</v>
      </c>
      <c r="J2611" s="832" t="s">
        <v>2748</v>
      </c>
      <c r="K2611" s="832" t="s">
        <v>2752</v>
      </c>
      <c r="L2611" s="835">
        <v>677.18</v>
      </c>
      <c r="M2611" s="835">
        <v>677.18</v>
      </c>
      <c r="N2611" s="832">
        <v>1</v>
      </c>
      <c r="O2611" s="836">
        <v>1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17</v>
      </c>
      <c r="B2612" s="832" t="s">
        <v>2428</v>
      </c>
      <c r="C2612" s="832" t="s">
        <v>2434</v>
      </c>
      <c r="D2612" s="833" t="s">
        <v>5256</v>
      </c>
      <c r="E2612" s="834" t="s">
        <v>2439</v>
      </c>
      <c r="F2612" s="832" t="s">
        <v>2429</v>
      </c>
      <c r="G2612" s="832" t="s">
        <v>2746</v>
      </c>
      <c r="H2612" s="832" t="s">
        <v>596</v>
      </c>
      <c r="I2612" s="832" t="s">
        <v>2753</v>
      </c>
      <c r="J2612" s="832" t="s">
        <v>2748</v>
      </c>
      <c r="K2612" s="832" t="s">
        <v>2754</v>
      </c>
      <c r="L2612" s="835">
        <v>338.58</v>
      </c>
      <c r="M2612" s="835">
        <v>1354.32</v>
      </c>
      <c r="N2612" s="832">
        <v>4</v>
      </c>
      <c r="O2612" s="836">
        <v>1.5</v>
      </c>
      <c r="P2612" s="835">
        <v>1354.32</v>
      </c>
      <c r="Q2612" s="837">
        <v>1</v>
      </c>
      <c r="R2612" s="832">
        <v>4</v>
      </c>
      <c r="S2612" s="837">
        <v>1</v>
      </c>
      <c r="T2612" s="836">
        <v>1.5</v>
      </c>
      <c r="U2612" s="838">
        <v>1</v>
      </c>
    </row>
    <row r="2613" spans="1:21" ht="14.4" customHeight="1" x14ac:dyDescent="0.3">
      <c r="A2613" s="831">
        <v>17</v>
      </c>
      <c r="B2613" s="832" t="s">
        <v>2428</v>
      </c>
      <c r="C2613" s="832" t="s">
        <v>2434</v>
      </c>
      <c r="D2613" s="833" t="s">
        <v>5256</v>
      </c>
      <c r="E2613" s="834" t="s">
        <v>2439</v>
      </c>
      <c r="F2613" s="832" t="s">
        <v>2429</v>
      </c>
      <c r="G2613" s="832" t="s">
        <v>2746</v>
      </c>
      <c r="H2613" s="832" t="s">
        <v>649</v>
      </c>
      <c r="I2613" s="832" t="s">
        <v>2760</v>
      </c>
      <c r="J2613" s="832" t="s">
        <v>1238</v>
      </c>
      <c r="K2613" s="832" t="s">
        <v>2750</v>
      </c>
      <c r="L2613" s="835">
        <v>338.58</v>
      </c>
      <c r="M2613" s="835">
        <v>338.58</v>
      </c>
      <c r="N2613" s="832">
        <v>1</v>
      </c>
      <c r="O2613" s="836">
        <v>0.5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17</v>
      </c>
      <c r="B2614" s="832" t="s">
        <v>2428</v>
      </c>
      <c r="C2614" s="832" t="s">
        <v>2434</v>
      </c>
      <c r="D2614" s="833" t="s">
        <v>5256</v>
      </c>
      <c r="E2614" s="834" t="s">
        <v>2439</v>
      </c>
      <c r="F2614" s="832" t="s">
        <v>2429</v>
      </c>
      <c r="G2614" s="832" t="s">
        <v>2746</v>
      </c>
      <c r="H2614" s="832" t="s">
        <v>596</v>
      </c>
      <c r="I2614" s="832" t="s">
        <v>3397</v>
      </c>
      <c r="J2614" s="832" t="s">
        <v>3398</v>
      </c>
      <c r="K2614" s="832" t="s">
        <v>2209</v>
      </c>
      <c r="L2614" s="835">
        <v>169.29</v>
      </c>
      <c r="M2614" s="835">
        <v>169.29</v>
      </c>
      <c r="N2614" s="832">
        <v>1</v>
      </c>
      <c r="O2614" s="836">
        <v>1</v>
      </c>
      <c r="P2614" s="835">
        <v>169.29</v>
      </c>
      <c r="Q2614" s="837">
        <v>1</v>
      </c>
      <c r="R2614" s="832">
        <v>1</v>
      </c>
      <c r="S2614" s="837">
        <v>1</v>
      </c>
      <c r="T2614" s="836">
        <v>1</v>
      </c>
      <c r="U2614" s="838">
        <v>1</v>
      </c>
    </row>
    <row r="2615" spans="1:21" ht="14.4" customHeight="1" x14ac:dyDescent="0.3">
      <c r="A2615" s="831">
        <v>17</v>
      </c>
      <c r="B2615" s="832" t="s">
        <v>2428</v>
      </c>
      <c r="C2615" s="832" t="s">
        <v>2434</v>
      </c>
      <c r="D2615" s="833" t="s">
        <v>5256</v>
      </c>
      <c r="E2615" s="834" t="s">
        <v>2439</v>
      </c>
      <c r="F2615" s="832" t="s">
        <v>2429</v>
      </c>
      <c r="G2615" s="832" t="s">
        <v>2746</v>
      </c>
      <c r="H2615" s="832" t="s">
        <v>649</v>
      </c>
      <c r="I2615" s="832" t="s">
        <v>4914</v>
      </c>
      <c r="J2615" s="832" t="s">
        <v>1238</v>
      </c>
      <c r="K2615" s="832" t="s">
        <v>4915</v>
      </c>
      <c r="L2615" s="835">
        <v>42.33</v>
      </c>
      <c r="M2615" s="835">
        <v>42.33</v>
      </c>
      <c r="N2615" s="832">
        <v>1</v>
      </c>
      <c r="O2615" s="836">
        <v>0.5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" customHeight="1" x14ac:dyDescent="0.3">
      <c r="A2616" s="831">
        <v>17</v>
      </c>
      <c r="B2616" s="832" t="s">
        <v>2428</v>
      </c>
      <c r="C2616" s="832" t="s">
        <v>2434</v>
      </c>
      <c r="D2616" s="833" t="s">
        <v>5256</v>
      </c>
      <c r="E2616" s="834" t="s">
        <v>2439</v>
      </c>
      <c r="F2616" s="832" t="s">
        <v>2429</v>
      </c>
      <c r="G2616" s="832" t="s">
        <v>3703</v>
      </c>
      <c r="H2616" s="832" t="s">
        <v>596</v>
      </c>
      <c r="I2616" s="832" t="s">
        <v>3704</v>
      </c>
      <c r="J2616" s="832" t="s">
        <v>3705</v>
      </c>
      <c r="K2616" s="832" t="s">
        <v>3706</v>
      </c>
      <c r="L2616" s="835">
        <v>432.12</v>
      </c>
      <c r="M2616" s="835">
        <v>432.12</v>
      </c>
      <c r="N2616" s="832">
        <v>1</v>
      </c>
      <c r="O2616" s="836">
        <v>0.5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" customHeight="1" x14ac:dyDescent="0.3">
      <c r="A2617" s="831">
        <v>17</v>
      </c>
      <c r="B2617" s="832" t="s">
        <v>2428</v>
      </c>
      <c r="C2617" s="832" t="s">
        <v>2434</v>
      </c>
      <c r="D2617" s="833" t="s">
        <v>5256</v>
      </c>
      <c r="E2617" s="834" t="s">
        <v>2439</v>
      </c>
      <c r="F2617" s="832" t="s">
        <v>2429</v>
      </c>
      <c r="G2617" s="832" t="s">
        <v>3703</v>
      </c>
      <c r="H2617" s="832" t="s">
        <v>596</v>
      </c>
      <c r="I2617" s="832" t="s">
        <v>3707</v>
      </c>
      <c r="J2617" s="832" t="s">
        <v>3705</v>
      </c>
      <c r="K2617" s="832" t="s">
        <v>3706</v>
      </c>
      <c r="L2617" s="835">
        <v>432.12</v>
      </c>
      <c r="M2617" s="835">
        <v>1296.3600000000001</v>
      </c>
      <c r="N2617" s="832">
        <v>3</v>
      </c>
      <c r="O2617" s="836">
        <v>1</v>
      </c>
      <c r="P2617" s="835"/>
      <c r="Q2617" s="837">
        <v>0</v>
      </c>
      <c r="R2617" s="832"/>
      <c r="S2617" s="837">
        <v>0</v>
      </c>
      <c r="T2617" s="836"/>
      <c r="U2617" s="838">
        <v>0</v>
      </c>
    </row>
    <row r="2618" spans="1:21" ht="14.4" customHeight="1" x14ac:dyDescent="0.3">
      <c r="A2618" s="831">
        <v>17</v>
      </c>
      <c r="B2618" s="832" t="s">
        <v>2428</v>
      </c>
      <c r="C2618" s="832" t="s">
        <v>2434</v>
      </c>
      <c r="D2618" s="833" t="s">
        <v>5256</v>
      </c>
      <c r="E2618" s="834" t="s">
        <v>2439</v>
      </c>
      <c r="F2618" s="832" t="s">
        <v>2429</v>
      </c>
      <c r="G2618" s="832" t="s">
        <v>3399</v>
      </c>
      <c r="H2618" s="832" t="s">
        <v>596</v>
      </c>
      <c r="I2618" s="832" t="s">
        <v>3400</v>
      </c>
      <c r="J2618" s="832" t="s">
        <v>3401</v>
      </c>
      <c r="K2618" s="832" t="s">
        <v>3143</v>
      </c>
      <c r="L2618" s="835">
        <v>1098.0999999999999</v>
      </c>
      <c r="M2618" s="835">
        <v>3294.2999999999997</v>
      </c>
      <c r="N2618" s="832">
        <v>3</v>
      </c>
      <c r="O2618" s="836">
        <v>1</v>
      </c>
      <c r="P2618" s="835">
        <v>3294.2999999999997</v>
      </c>
      <c r="Q2618" s="837">
        <v>1</v>
      </c>
      <c r="R2618" s="832">
        <v>3</v>
      </c>
      <c r="S2618" s="837">
        <v>1</v>
      </c>
      <c r="T2618" s="836">
        <v>1</v>
      </c>
      <c r="U2618" s="838">
        <v>1</v>
      </c>
    </row>
    <row r="2619" spans="1:21" ht="14.4" customHeight="1" x14ac:dyDescent="0.3">
      <c r="A2619" s="831">
        <v>17</v>
      </c>
      <c r="B2619" s="832" t="s">
        <v>2428</v>
      </c>
      <c r="C2619" s="832" t="s">
        <v>2434</v>
      </c>
      <c r="D2619" s="833" t="s">
        <v>5256</v>
      </c>
      <c r="E2619" s="834" t="s">
        <v>2439</v>
      </c>
      <c r="F2619" s="832" t="s">
        <v>2429</v>
      </c>
      <c r="G2619" s="832" t="s">
        <v>2767</v>
      </c>
      <c r="H2619" s="832" t="s">
        <v>596</v>
      </c>
      <c r="I2619" s="832" t="s">
        <v>4916</v>
      </c>
      <c r="J2619" s="832" t="s">
        <v>2769</v>
      </c>
      <c r="K2619" s="832" t="s">
        <v>4917</v>
      </c>
      <c r="L2619" s="835">
        <v>1765.08</v>
      </c>
      <c r="M2619" s="835">
        <v>1765.08</v>
      </c>
      <c r="N2619" s="832">
        <v>1</v>
      </c>
      <c r="O2619" s="836">
        <v>0.5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17</v>
      </c>
      <c r="B2620" s="832" t="s">
        <v>2428</v>
      </c>
      <c r="C2620" s="832" t="s">
        <v>2434</v>
      </c>
      <c r="D2620" s="833" t="s">
        <v>5256</v>
      </c>
      <c r="E2620" s="834" t="s">
        <v>2439</v>
      </c>
      <c r="F2620" s="832" t="s">
        <v>2429</v>
      </c>
      <c r="G2620" s="832" t="s">
        <v>3405</v>
      </c>
      <c r="H2620" s="832" t="s">
        <v>596</v>
      </c>
      <c r="I2620" s="832" t="s">
        <v>3409</v>
      </c>
      <c r="J2620" s="832" t="s">
        <v>3407</v>
      </c>
      <c r="K2620" s="832" t="s">
        <v>3410</v>
      </c>
      <c r="L2620" s="835">
        <v>704.59</v>
      </c>
      <c r="M2620" s="835">
        <v>3522.95</v>
      </c>
      <c r="N2620" s="832">
        <v>5</v>
      </c>
      <c r="O2620" s="836">
        <v>1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17</v>
      </c>
      <c r="B2621" s="832" t="s">
        <v>2428</v>
      </c>
      <c r="C2621" s="832" t="s">
        <v>2434</v>
      </c>
      <c r="D2621" s="833" t="s">
        <v>5256</v>
      </c>
      <c r="E2621" s="834" t="s">
        <v>2439</v>
      </c>
      <c r="F2621" s="832" t="s">
        <v>2429</v>
      </c>
      <c r="G2621" s="832" t="s">
        <v>3175</v>
      </c>
      <c r="H2621" s="832" t="s">
        <v>649</v>
      </c>
      <c r="I2621" s="832" t="s">
        <v>3420</v>
      </c>
      <c r="J2621" s="832" t="s">
        <v>965</v>
      </c>
      <c r="K2621" s="832" t="s">
        <v>3421</v>
      </c>
      <c r="L2621" s="835">
        <v>397.8</v>
      </c>
      <c r="M2621" s="835">
        <v>397.8</v>
      </c>
      <c r="N2621" s="832">
        <v>1</v>
      </c>
      <c r="O2621" s="836">
        <v>0.5</v>
      </c>
      <c r="P2621" s="835">
        <v>397.8</v>
      </c>
      <c r="Q2621" s="837">
        <v>1</v>
      </c>
      <c r="R2621" s="832">
        <v>1</v>
      </c>
      <c r="S2621" s="837">
        <v>1</v>
      </c>
      <c r="T2621" s="836">
        <v>0.5</v>
      </c>
      <c r="U2621" s="838">
        <v>1</v>
      </c>
    </row>
    <row r="2622" spans="1:21" ht="14.4" customHeight="1" x14ac:dyDescent="0.3">
      <c r="A2622" s="831">
        <v>17</v>
      </c>
      <c r="B2622" s="832" t="s">
        <v>2428</v>
      </c>
      <c r="C2622" s="832" t="s">
        <v>2434</v>
      </c>
      <c r="D2622" s="833" t="s">
        <v>5256</v>
      </c>
      <c r="E2622" s="834" t="s">
        <v>2439</v>
      </c>
      <c r="F2622" s="832" t="s">
        <v>2429</v>
      </c>
      <c r="G2622" s="832" t="s">
        <v>3175</v>
      </c>
      <c r="H2622" s="832" t="s">
        <v>649</v>
      </c>
      <c r="I2622" s="832" t="s">
        <v>3176</v>
      </c>
      <c r="J2622" s="832" t="s">
        <v>965</v>
      </c>
      <c r="K2622" s="832" t="s">
        <v>3177</v>
      </c>
      <c r="L2622" s="835">
        <v>998.76</v>
      </c>
      <c r="M2622" s="835">
        <v>1997.52</v>
      </c>
      <c r="N2622" s="832">
        <v>2</v>
      </c>
      <c r="O2622" s="836">
        <v>1</v>
      </c>
      <c r="P2622" s="835">
        <v>998.76</v>
      </c>
      <c r="Q2622" s="837">
        <v>0.5</v>
      </c>
      <c r="R2622" s="832">
        <v>1</v>
      </c>
      <c r="S2622" s="837">
        <v>0.5</v>
      </c>
      <c r="T2622" s="836">
        <v>0.5</v>
      </c>
      <c r="U2622" s="838">
        <v>0.5</v>
      </c>
    </row>
    <row r="2623" spans="1:21" ht="14.4" customHeight="1" x14ac:dyDescent="0.3">
      <c r="A2623" s="831">
        <v>17</v>
      </c>
      <c r="B2623" s="832" t="s">
        <v>2428</v>
      </c>
      <c r="C2623" s="832" t="s">
        <v>2434</v>
      </c>
      <c r="D2623" s="833" t="s">
        <v>5256</v>
      </c>
      <c r="E2623" s="834" t="s">
        <v>2439</v>
      </c>
      <c r="F2623" s="832" t="s">
        <v>2429</v>
      </c>
      <c r="G2623" s="832" t="s">
        <v>3175</v>
      </c>
      <c r="H2623" s="832" t="s">
        <v>649</v>
      </c>
      <c r="I2623" s="832" t="s">
        <v>3424</v>
      </c>
      <c r="J2623" s="832" t="s">
        <v>965</v>
      </c>
      <c r="K2623" s="832" t="s">
        <v>3425</v>
      </c>
      <c r="L2623" s="835">
        <v>1591.14</v>
      </c>
      <c r="M2623" s="835">
        <v>7955.7000000000007</v>
      </c>
      <c r="N2623" s="832">
        <v>5</v>
      </c>
      <c r="O2623" s="836">
        <v>2</v>
      </c>
      <c r="P2623" s="835">
        <v>4773.42</v>
      </c>
      <c r="Q2623" s="837">
        <v>0.6</v>
      </c>
      <c r="R2623" s="832">
        <v>3</v>
      </c>
      <c r="S2623" s="837">
        <v>0.6</v>
      </c>
      <c r="T2623" s="836">
        <v>1.5</v>
      </c>
      <c r="U2623" s="838">
        <v>0.75</v>
      </c>
    </row>
    <row r="2624" spans="1:21" ht="14.4" customHeight="1" x14ac:dyDescent="0.3">
      <c r="A2624" s="831">
        <v>17</v>
      </c>
      <c r="B2624" s="832" t="s">
        <v>2428</v>
      </c>
      <c r="C2624" s="832" t="s">
        <v>2434</v>
      </c>
      <c r="D2624" s="833" t="s">
        <v>5256</v>
      </c>
      <c r="E2624" s="834" t="s">
        <v>2439</v>
      </c>
      <c r="F2624" s="832" t="s">
        <v>2429</v>
      </c>
      <c r="G2624" s="832" t="s">
        <v>3175</v>
      </c>
      <c r="H2624" s="832" t="s">
        <v>649</v>
      </c>
      <c r="I2624" s="832" t="s">
        <v>3429</v>
      </c>
      <c r="J2624" s="832" t="s">
        <v>965</v>
      </c>
      <c r="K2624" s="832" t="s">
        <v>3430</v>
      </c>
      <c r="L2624" s="835">
        <v>530.38</v>
      </c>
      <c r="M2624" s="835">
        <v>530.38</v>
      </c>
      <c r="N2624" s="832">
        <v>1</v>
      </c>
      <c r="O2624" s="836">
        <v>0.5</v>
      </c>
      <c r="P2624" s="835">
        <v>530.38</v>
      </c>
      <c r="Q2624" s="837">
        <v>1</v>
      </c>
      <c r="R2624" s="832">
        <v>1</v>
      </c>
      <c r="S2624" s="837">
        <v>1</v>
      </c>
      <c r="T2624" s="836">
        <v>0.5</v>
      </c>
      <c r="U2624" s="838">
        <v>1</v>
      </c>
    </row>
    <row r="2625" spans="1:21" ht="14.4" customHeight="1" x14ac:dyDescent="0.3">
      <c r="A2625" s="831">
        <v>17</v>
      </c>
      <c r="B2625" s="832" t="s">
        <v>2428</v>
      </c>
      <c r="C2625" s="832" t="s">
        <v>2434</v>
      </c>
      <c r="D2625" s="833" t="s">
        <v>5256</v>
      </c>
      <c r="E2625" s="834" t="s">
        <v>2439</v>
      </c>
      <c r="F2625" s="832" t="s">
        <v>2429</v>
      </c>
      <c r="G2625" s="832" t="s">
        <v>2786</v>
      </c>
      <c r="H2625" s="832" t="s">
        <v>649</v>
      </c>
      <c r="I2625" s="832" t="s">
        <v>2073</v>
      </c>
      <c r="J2625" s="832" t="s">
        <v>911</v>
      </c>
      <c r="K2625" s="832" t="s">
        <v>912</v>
      </c>
      <c r="L2625" s="835">
        <v>0</v>
      </c>
      <c r="M2625" s="835">
        <v>0</v>
      </c>
      <c r="N2625" s="832">
        <v>11</v>
      </c>
      <c r="O2625" s="836">
        <v>6</v>
      </c>
      <c r="P2625" s="835">
        <v>0</v>
      </c>
      <c r="Q2625" s="837"/>
      <c r="R2625" s="832">
        <v>9</v>
      </c>
      <c r="S2625" s="837">
        <v>0.81818181818181823</v>
      </c>
      <c r="T2625" s="836">
        <v>4</v>
      </c>
      <c r="U2625" s="838">
        <v>0.66666666666666663</v>
      </c>
    </row>
    <row r="2626" spans="1:21" ht="14.4" customHeight="1" x14ac:dyDescent="0.3">
      <c r="A2626" s="831">
        <v>17</v>
      </c>
      <c r="B2626" s="832" t="s">
        <v>2428</v>
      </c>
      <c r="C2626" s="832" t="s">
        <v>2434</v>
      </c>
      <c r="D2626" s="833" t="s">
        <v>5256</v>
      </c>
      <c r="E2626" s="834" t="s">
        <v>2439</v>
      </c>
      <c r="F2626" s="832" t="s">
        <v>2429</v>
      </c>
      <c r="G2626" s="832" t="s">
        <v>2786</v>
      </c>
      <c r="H2626" s="832" t="s">
        <v>649</v>
      </c>
      <c r="I2626" s="832" t="s">
        <v>2076</v>
      </c>
      <c r="J2626" s="832" t="s">
        <v>911</v>
      </c>
      <c r="K2626" s="832" t="s">
        <v>2077</v>
      </c>
      <c r="L2626" s="835">
        <v>61.49</v>
      </c>
      <c r="M2626" s="835">
        <v>61.49</v>
      </c>
      <c r="N2626" s="832">
        <v>1</v>
      </c>
      <c r="O2626" s="836">
        <v>0.5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" customHeight="1" x14ac:dyDescent="0.3">
      <c r="A2627" s="831">
        <v>17</v>
      </c>
      <c r="B2627" s="832" t="s">
        <v>2428</v>
      </c>
      <c r="C2627" s="832" t="s">
        <v>2434</v>
      </c>
      <c r="D2627" s="833" t="s">
        <v>5256</v>
      </c>
      <c r="E2627" s="834" t="s">
        <v>2439</v>
      </c>
      <c r="F2627" s="832" t="s">
        <v>2429</v>
      </c>
      <c r="G2627" s="832" t="s">
        <v>4918</v>
      </c>
      <c r="H2627" s="832" t="s">
        <v>596</v>
      </c>
      <c r="I2627" s="832" t="s">
        <v>4919</v>
      </c>
      <c r="J2627" s="832" t="s">
        <v>4920</v>
      </c>
      <c r="K2627" s="832" t="s">
        <v>3597</v>
      </c>
      <c r="L2627" s="835">
        <v>120.14</v>
      </c>
      <c r="M2627" s="835">
        <v>120.14</v>
      </c>
      <c r="N2627" s="832">
        <v>1</v>
      </c>
      <c r="O2627" s="836">
        <v>0.5</v>
      </c>
      <c r="P2627" s="835">
        <v>120.14</v>
      </c>
      <c r="Q2627" s="837">
        <v>1</v>
      </c>
      <c r="R2627" s="832">
        <v>1</v>
      </c>
      <c r="S2627" s="837">
        <v>1</v>
      </c>
      <c r="T2627" s="836">
        <v>0.5</v>
      </c>
      <c r="U2627" s="838">
        <v>1</v>
      </c>
    </row>
    <row r="2628" spans="1:21" ht="14.4" customHeight="1" x14ac:dyDescent="0.3">
      <c r="A2628" s="831">
        <v>17</v>
      </c>
      <c r="B2628" s="832" t="s">
        <v>2428</v>
      </c>
      <c r="C2628" s="832" t="s">
        <v>2434</v>
      </c>
      <c r="D2628" s="833" t="s">
        <v>5256</v>
      </c>
      <c r="E2628" s="834" t="s">
        <v>2439</v>
      </c>
      <c r="F2628" s="832" t="s">
        <v>2429</v>
      </c>
      <c r="G2628" s="832" t="s">
        <v>3266</v>
      </c>
      <c r="H2628" s="832" t="s">
        <v>596</v>
      </c>
      <c r="I2628" s="832" t="s">
        <v>3267</v>
      </c>
      <c r="J2628" s="832" t="s">
        <v>3268</v>
      </c>
      <c r="K2628" s="832" t="s">
        <v>3269</v>
      </c>
      <c r="L2628" s="835">
        <v>42.54</v>
      </c>
      <c r="M2628" s="835">
        <v>85.08</v>
      </c>
      <c r="N2628" s="832">
        <v>2</v>
      </c>
      <c r="O2628" s="836">
        <v>0.5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17</v>
      </c>
      <c r="B2629" s="832" t="s">
        <v>2428</v>
      </c>
      <c r="C2629" s="832" t="s">
        <v>2434</v>
      </c>
      <c r="D2629" s="833" t="s">
        <v>5256</v>
      </c>
      <c r="E2629" s="834" t="s">
        <v>2439</v>
      </c>
      <c r="F2629" s="832" t="s">
        <v>2429</v>
      </c>
      <c r="G2629" s="832" t="s">
        <v>3266</v>
      </c>
      <c r="H2629" s="832" t="s">
        <v>596</v>
      </c>
      <c r="I2629" s="832" t="s">
        <v>4822</v>
      </c>
      <c r="J2629" s="832" t="s">
        <v>3268</v>
      </c>
      <c r="K2629" s="832" t="s">
        <v>4823</v>
      </c>
      <c r="L2629" s="835">
        <v>59.56</v>
      </c>
      <c r="M2629" s="835">
        <v>178.68</v>
      </c>
      <c r="N2629" s="832">
        <v>3</v>
      </c>
      <c r="O2629" s="836">
        <v>1.5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17</v>
      </c>
      <c r="B2630" s="832" t="s">
        <v>2428</v>
      </c>
      <c r="C2630" s="832" t="s">
        <v>2434</v>
      </c>
      <c r="D2630" s="833" t="s">
        <v>5256</v>
      </c>
      <c r="E2630" s="834" t="s">
        <v>2439</v>
      </c>
      <c r="F2630" s="832" t="s">
        <v>2429</v>
      </c>
      <c r="G2630" s="832" t="s">
        <v>2789</v>
      </c>
      <c r="H2630" s="832" t="s">
        <v>596</v>
      </c>
      <c r="I2630" s="832" t="s">
        <v>4716</v>
      </c>
      <c r="J2630" s="832" t="s">
        <v>2791</v>
      </c>
      <c r="K2630" s="832" t="s">
        <v>4717</v>
      </c>
      <c r="L2630" s="835">
        <v>1578.41</v>
      </c>
      <c r="M2630" s="835">
        <v>1578.41</v>
      </c>
      <c r="N2630" s="832">
        <v>1</v>
      </c>
      <c r="O2630" s="836">
        <v>0.5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17</v>
      </c>
      <c r="B2631" s="832" t="s">
        <v>2428</v>
      </c>
      <c r="C2631" s="832" t="s">
        <v>2434</v>
      </c>
      <c r="D2631" s="833" t="s">
        <v>5256</v>
      </c>
      <c r="E2631" s="834" t="s">
        <v>2439</v>
      </c>
      <c r="F2631" s="832" t="s">
        <v>2429</v>
      </c>
      <c r="G2631" s="832" t="s">
        <v>2793</v>
      </c>
      <c r="H2631" s="832" t="s">
        <v>596</v>
      </c>
      <c r="I2631" s="832" t="s">
        <v>2794</v>
      </c>
      <c r="J2631" s="832" t="s">
        <v>2795</v>
      </c>
      <c r="K2631" s="832" t="s">
        <v>2796</v>
      </c>
      <c r="L2631" s="835">
        <v>409.77</v>
      </c>
      <c r="M2631" s="835">
        <v>819.54</v>
      </c>
      <c r="N2631" s="832">
        <v>2</v>
      </c>
      <c r="O2631" s="836">
        <v>1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" customHeight="1" x14ac:dyDescent="0.3">
      <c r="A2632" s="831">
        <v>17</v>
      </c>
      <c r="B2632" s="832" t="s">
        <v>2428</v>
      </c>
      <c r="C2632" s="832" t="s">
        <v>2434</v>
      </c>
      <c r="D2632" s="833" t="s">
        <v>5256</v>
      </c>
      <c r="E2632" s="834" t="s">
        <v>2439</v>
      </c>
      <c r="F2632" s="832" t="s">
        <v>2429</v>
      </c>
      <c r="G2632" s="832" t="s">
        <v>2832</v>
      </c>
      <c r="H2632" s="832" t="s">
        <v>596</v>
      </c>
      <c r="I2632" s="832" t="s">
        <v>2833</v>
      </c>
      <c r="J2632" s="832" t="s">
        <v>1002</v>
      </c>
      <c r="K2632" s="832" t="s">
        <v>2053</v>
      </c>
      <c r="L2632" s="835">
        <v>122.73</v>
      </c>
      <c r="M2632" s="835">
        <v>368.19</v>
      </c>
      <c r="N2632" s="832">
        <v>3</v>
      </c>
      <c r="O2632" s="836">
        <v>0.5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17</v>
      </c>
      <c r="B2633" s="832" t="s">
        <v>2428</v>
      </c>
      <c r="C2633" s="832" t="s">
        <v>2434</v>
      </c>
      <c r="D2633" s="833" t="s">
        <v>5256</v>
      </c>
      <c r="E2633" s="834" t="s">
        <v>2439</v>
      </c>
      <c r="F2633" s="832" t="s">
        <v>2429</v>
      </c>
      <c r="G2633" s="832" t="s">
        <v>3442</v>
      </c>
      <c r="H2633" s="832" t="s">
        <v>596</v>
      </c>
      <c r="I2633" s="832" t="s">
        <v>3734</v>
      </c>
      <c r="J2633" s="832" t="s">
        <v>3444</v>
      </c>
      <c r="K2633" s="832" t="s">
        <v>1903</v>
      </c>
      <c r="L2633" s="835">
        <v>38.56</v>
      </c>
      <c r="M2633" s="835">
        <v>77.12</v>
      </c>
      <c r="N2633" s="832">
        <v>2</v>
      </c>
      <c r="O2633" s="836">
        <v>2</v>
      </c>
      <c r="P2633" s="835">
        <v>38.56</v>
      </c>
      <c r="Q2633" s="837">
        <v>0.5</v>
      </c>
      <c r="R2633" s="832">
        <v>1</v>
      </c>
      <c r="S2633" s="837">
        <v>0.5</v>
      </c>
      <c r="T2633" s="836">
        <v>1</v>
      </c>
      <c r="U2633" s="838">
        <v>0.5</v>
      </c>
    </row>
    <row r="2634" spans="1:21" ht="14.4" customHeight="1" x14ac:dyDescent="0.3">
      <c r="A2634" s="831">
        <v>17</v>
      </c>
      <c r="B2634" s="832" t="s">
        <v>2428</v>
      </c>
      <c r="C2634" s="832" t="s">
        <v>2434</v>
      </c>
      <c r="D2634" s="833" t="s">
        <v>5256</v>
      </c>
      <c r="E2634" s="834" t="s">
        <v>2439</v>
      </c>
      <c r="F2634" s="832" t="s">
        <v>2429</v>
      </c>
      <c r="G2634" s="832" t="s">
        <v>3442</v>
      </c>
      <c r="H2634" s="832" t="s">
        <v>596</v>
      </c>
      <c r="I2634" s="832" t="s">
        <v>3443</v>
      </c>
      <c r="J2634" s="832" t="s">
        <v>3444</v>
      </c>
      <c r="K2634" s="832" t="s">
        <v>937</v>
      </c>
      <c r="L2634" s="835">
        <v>77.13</v>
      </c>
      <c r="M2634" s="835">
        <v>154.26</v>
      </c>
      <c r="N2634" s="832">
        <v>2</v>
      </c>
      <c r="O2634" s="836">
        <v>0.5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17</v>
      </c>
      <c r="B2635" s="832" t="s">
        <v>2428</v>
      </c>
      <c r="C2635" s="832" t="s">
        <v>2434</v>
      </c>
      <c r="D2635" s="833" t="s">
        <v>5256</v>
      </c>
      <c r="E2635" s="834" t="s">
        <v>2439</v>
      </c>
      <c r="F2635" s="832" t="s">
        <v>2429</v>
      </c>
      <c r="G2635" s="832" t="s">
        <v>2834</v>
      </c>
      <c r="H2635" s="832" t="s">
        <v>596</v>
      </c>
      <c r="I2635" s="832" t="s">
        <v>3735</v>
      </c>
      <c r="J2635" s="832" t="s">
        <v>3736</v>
      </c>
      <c r="K2635" s="832" t="s">
        <v>3550</v>
      </c>
      <c r="L2635" s="835">
        <v>93.96</v>
      </c>
      <c r="M2635" s="835">
        <v>93.96</v>
      </c>
      <c r="N2635" s="832">
        <v>1</v>
      </c>
      <c r="O2635" s="836">
        <v>0.5</v>
      </c>
      <c r="P2635" s="835">
        <v>93.96</v>
      </c>
      <c r="Q2635" s="837">
        <v>1</v>
      </c>
      <c r="R2635" s="832">
        <v>1</v>
      </c>
      <c r="S2635" s="837">
        <v>1</v>
      </c>
      <c r="T2635" s="836">
        <v>0.5</v>
      </c>
      <c r="U2635" s="838">
        <v>1</v>
      </c>
    </row>
    <row r="2636" spans="1:21" ht="14.4" customHeight="1" x14ac:dyDescent="0.3">
      <c r="A2636" s="831">
        <v>17</v>
      </c>
      <c r="B2636" s="832" t="s">
        <v>2428</v>
      </c>
      <c r="C2636" s="832" t="s">
        <v>2434</v>
      </c>
      <c r="D2636" s="833" t="s">
        <v>5256</v>
      </c>
      <c r="E2636" s="834" t="s">
        <v>2439</v>
      </c>
      <c r="F2636" s="832" t="s">
        <v>2429</v>
      </c>
      <c r="G2636" s="832" t="s">
        <v>2834</v>
      </c>
      <c r="H2636" s="832" t="s">
        <v>596</v>
      </c>
      <c r="I2636" s="832" t="s">
        <v>4921</v>
      </c>
      <c r="J2636" s="832" t="s">
        <v>4922</v>
      </c>
      <c r="K2636" s="832" t="s">
        <v>4923</v>
      </c>
      <c r="L2636" s="835">
        <v>46.99</v>
      </c>
      <c r="M2636" s="835">
        <v>46.99</v>
      </c>
      <c r="N2636" s="832">
        <v>1</v>
      </c>
      <c r="O2636" s="836">
        <v>0.5</v>
      </c>
      <c r="P2636" s="835">
        <v>46.99</v>
      </c>
      <c r="Q2636" s="837">
        <v>1</v>
      </c>
      <c r="R2636" s="832">
        <v>1</v>
      </c>
      <c r="S2636" s="837">
        <v>1</v>
      </c>
      <c r="T2636" s="836">
        <v>0.5</v>
      </c>
      <c r="U2636" s="838">
        <v>1</v>
      </c>
    </row>
    <row r="2637" spans="1:21" ht="14.4" customHeight="1" x14ac:dyDescent="0.3">
      <c r="A2637" s="831">
        <v>17</v>
      </c>
      <c r="B2637" s="832" t="s">
        <v>2428</v>
      </c>
      <c r="C2637" s="832" t="s">
        <v>2434</v>
      </c>
      <c r="D2637" s="833" t="s">
        <v>5256</v>
      </c>
      <c r="E2637" s="834" t="s">
        <v>2439</v>
      </c>
      <c r="F2637" s="832" t="s">
        <v>2429</v>
      </c>
      <c r="G2637" s="832" t="s">
        <v>2834</v>
      </c>
      <c r="H2637" s="832" t="s">
        <v>596</v>
      </c>
      <c r="I2637" s="832" t="s">
        <v>2835</v>
      </c>
      <c r="J2637" s="832" t="s">
        <v>2836</v>
      </c>
      <c r="K2637" s="832" t="s">
        <v>2837</v>
      </c>
      <c r="L2637" s="835">
        <v>93.96</v>
      </c>
      <c r="M2637" s="835">
        <v>187.92</v>
      </c>
      <c r="N2637" s="832">
        <v>2</v>
      </c>
      <c r="O2637" s="836">
        <v>1</v>
      </c>
      <c r="P2637" s="835">
        <v>187.92</v>
      </c>
      <c r="Q2637" s="837">
        <v>1</v>
      </c>
      <c r="R2637" s="832">
        <v>2</v>
      </c>
      <c r="S2637" s="837">
        <v>1</v>
      </c>
      <c r="T2637" s="836">
        <v>1</v>
      </c>
      <c r="U2637" s="838">
        <v>1</v>
      </c>
    </row>
    <row r="2638" spans="1:21" ht="14.4" customHeight="1" x14ac:dyDescent="0.3">
      <c r="A2638" s="831">
        <v>17</v>
      </c>
      <c r="B2638" s="832" t="s">
        <v>2428</v>
      </c>
      <c r="C2638" s="832" t="s">
        <v>2434</v>
      </c>
      <c r="D2638" s="833" t="s">
        <v>5256</v>
      </c>
      <c r="E2638" s="834" t="s">
        <v>2439</v>
      </c>
      <c r="F2638" s="832" t="s">
        <v>2429</v>
      </c>
      <c r="G2638" s="832" t="s">
        <v>4477</v>
      </c>
      <c r="H2638" s="832" t="s">
        <v>596</v>
      </c>
      <c r="I2638" s="832" t="s">
        <v>4478</v>
      </c>
      <c r="J2638" s="832" t="s">
        <v>743</v>
      </c>
      <c r="K2638" s="832" t="s">
        <v>4479</v>
      </c>
      <c r="L2638" s="835">
        <v>43.94</v>
      </c>
      <c r="M2638" s="835">
        <v>43.94</v>
      </c>
      <c r="N2638" s="832">
        <v>1</v>
      </c>
      <c r="O2638" s="836">
        <v>0.5</v>
      </c>
      <c r="P2638" s="835">
        <v>43.94</v>
      </c>
      <c r="Q2638" s="837">
        <v>1</v>
      </c>
      <c r="R2638" s="832">
        <v>1</v>
      </c>
      <c r="S2638" s="837">
        <v>1</v>
      </c>
      <c r="T2638" s="836">
        <v>0.5</v>
      </c>
      <c r="U2638" s="838">
        <v>1</v>
      </c>
    </row>
    <row r="2639" spans="1:21" ht="14.4" customHeight="1" x14ac:dyDescent="0.3">
      <c r="A2639" s="831">
        <v>17</v>
      </c>
      <c r="B2639" s="832" t="s">
        <v>2428</v>
      </c>
      <c r="C2639" s="832" t="s">
        <v>2434</v>
      </c>
      <c r="D2639" s="833" t="s">
        <v>5256</v>
      </c>
      <c r="E2639" s="834" t="s">
        <v>2439</v>
      </c>
      <c r="F2639" s="832" t="s">
        <v>2429</v>
      </c>
      <c r="G2639" s="832" t="s">
        <v>4924</v>
      </c>
      <c r="H2639" s="832" t="s">
        <v>596</v>
      </c>
      <c r="I2639" s="832" t="s">
        <v>4925</v>
      </c>
      <c r="J2639" s="832" t="s">
        <v>4926</v>
      </c>
      <c r="K2639" s="832" t="s">
        <v>4927</v>
      </c>
      <c r="L2639" s="835">
        <v>221.48</v>
      </c>
      <c r="M2639" s="835">
        <v>442.96</v>
      </c>
      <c r="N2639" s="832">
        <v>2</v>
      </c>
      <c r="O2639" s="836">
        <v>1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17</v>
      </c>
      <c r="B2640" s="832" t="s">
        <v>2428</v>
      </c>
      <c r="C2640" s="832" t="s">
        <v>2434</v>
      </c>
      <c r="D2640" s="833" t="s">
        <v>5256</v>
      </c>
      <c r="E2640" s="834" t="s">
        <v>2439</v>
      </c>
      <c r="F2640" s="832" t="s">
        <v>2429</v>
      </c>
      <c r="G2640" s="832" t="s">
        <v>2862</v>
      </c>
      <c r="H2640" s="832" t="s">
        <v>649</v>
      </c>
      <c r="I2640" s="832" t="s">
        <v>2240</v>
      </c>
      <c r="J2640" s="832" t="s">
        <v>2241</v>
      </c>
      <c r="K2640" s="832" t="s">
        <v>2242</v>
      </c>
      <c r="L2640" s="835">
        <v>218.73</v>
      </c>
      <c r="M2640" s="835">
        <v>218.73</v>
      </c>
      <c r="N2640" s="832">
        <v>1</v>
      </c>
      <c r="O2640" s="836">
        <v>0.5</v>
      </c>
      <c r="P2640" s="835">
        <v>218.73</v>
      </c>
      <c r="Q2640" s="837">
        <v>1</v>
      </c>
      <c r="R2640" s="832">
        <v>1</v>
      </c>
      <c r="S2640" s="837">
        <v>1</v>
      </c>
      <c r="T2640" s="836">
        <v>0.5</v>
      </c>
      <c r="U2640" s="838">
        <v>1</v>
      </c>
    </row>
    <row r="2641" spans="1:21" ht="14.4" customHeight="1" x14ac:dyDescent="0.3">
      <c r="A2641" s="831">
        <v>17</v>
      </c>
      <c r="B2641" s="832" t="s">
        <v>2428</v>
      </c>
      <c r="C2641" s="832" t="s">
        <v>2434</v>
      </c>
      <c r="D2641" s="833" t="s">
        <v>5256</v>
      </c>
      <c r="E2641" s="834" t="s">
        <v>2439</v>
      </c>
      <c r="F2641" s="832" t="s">
        <v>2429</v>
      </c>
      <c r="G2641" s="832" t="s">
        <v>2871</v>
      </c>
      <c r="H2641" s="832" t="s">
        <v>596</v>
      </c>
      <c r="I2641" s="832" t="s">
        <v>4251</v>
      </c>
      <c r="J2641" s="832" t="s">
        <v>3742</v>
      </c>
      <c r="K2641" s="832" t="s">
        <v>2225</v>
      </c>
      <c r="L2641" s="835">
        <v>0</v>
      </c>
      <c r="M2641" s="835">
        <v>0</v>
      </c>
      <c r="N2641" s="832">
        <v>1</v>
      </c>
      <c r="O2641" s="836">
        <v>1</v>
      </c>
      <c r="P2641" s="835"/>
      <c r="Q2641" s="837"/>
      <c r="R2641" s="832"/>
      <c r="S2641" s="837">
        <v>0</v>
      </c>
      <c r="T2641" s="836"/>
      <c r="U2641" s="838">
        <v>0</v>
      </c>
    </row>
    <row r="2642" spans="1:21" ht="14.4" customHeight="1" x14ac:dyDescent="0.3">
      <c r="A2642" s="831">
        <v>17</v>
      </c>
      <c r="B2642" s="832" t="s">
        <v>2428</v>
      </c>
      <c r="C2642" s="832" t="s">
        <v>2434</v>
      </c>
      <c r="D2642" s="833" t="s">
        <v>5256</v>
      </c>
      <c r="E2642" s="834" t="s">
        <v>2439</v>
      </c>
      <c r="F2642" s="832" t="s">
        <v>2429</v>
      </c>
      <c r="G2642" s="832" t="s">
        <v>2891</v>
      </c>
      <c r="H2642" s="832" t="s">
        <v>649</v>
      </c>
      <c r="I2642" s="832" t="s">
        <v>2892</v>
      </c>
      <c r="J2642" s="832" t="s">
        <v>1918</v>
      </c>
      <c r="K2642" s="832" t="s">
        <v>2893</v>
      </c>
      <c r="L2642" s="835">
        <v>5339.52</v>
      </c>
      <c r="M2642" s="835">
        <v>5339.52</v>
      </c>
      <c r="N2642" s="832">
        <v>1</v>
      </c>
      <c r="O2642" s="836">
        <v>0.5</v>
      </c>
      <c r="P2642" s="835">
        <v>5339.52</v>
      </c>
      <c r="Q2642" s="837">
        <v>1</v>
      </c>
      <c r="R2642" s="832">
        <v>1</v>
      </c>
      <c r="S2642" s="837">
        <v>1</v>
      </c>
      <c r="T2642" s="836">
        <v>0.5</v>
      </c>
      <c r="U2642" s="838">
        <v>1</v>
      </c>
    </row>
    <row r="2643" spans="1:21" ht="14.4" customHeight="1" x14ac:dyDescent="0.3">
      <c r="A2643" s="831">
        <v>17</v>
      </c>
      <c r="B2643" s="832" t="s">
        <v>2428</v>
      </c>
      <c r="C2643" s="832" t="s">
        <v>2434</v>
      </c>
      <c r="D2643" s="833" t="s">
        <v>5256</v>
      </c>
      <c r="E2643" s="834" t="s">
        <v>2439</v>
      </c>
      <c r="F2643" s="832" t="s">
        <v>2429</v>
      </c>
      <c r="G2643" s="832" t="s">
        <v>2891</v>
      </c>
      <c r="H2643" s="832" t="s">
        <v>649</v>
      </c>
      <c r="I2643" s="832" t="s">
        <v>2352</v>
      </c>
      <c r="J2643" s="832" t="s">
        <v>1918</v>
      </c>
      <c r="K2643" s="832" t="s">
        <v>2353</v>
      </c>
      <c r="L2643" s="835">
        <v>1906.97</v>
      </c>
      <c r="M2643" s="835">
        <v>1906.97</v>
      </c>
      <c r="N2643" s="832">
        <v>1</v>
      </c>
      <c r="O2643" s="836">
        <v>1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17</v>
      </c>
      <c r="B2644" s="832" t="s">
        <v>2428</v>
      </c>
      <c r="C2644" s="832" t="s">
        <v>2434</v>
      </c>
      <c r="D2644" s="833" t="s">
        <v>5256</v>
      </c>
      <c r="E2644" s="834" t="s">
        <v>2439</v>
      </c>
      <c r="F2644" s="832" t="s">
        <v>2429</v>
      </c>
      <c r="G2644" s="832" t="s">
        <v>4026</v>
      </c>
      <c r="H2644" s="832" t="s">
        <v>596</v>
      </c>
      <c r="I2644" s="832" t="s">
        <v>4027</v>
      </c>
      <c r="J2644" s="832" t="s">
        <v>4028</v>
      </c>
      <c r="K2644" s="832" t="s">
        <v>2225</v>
      </c>
      <c r="L2644" s="835">
        <v>1092.4100000000001</v>
      </c>
      <c r="M2644" s="835">
        <v>3277.2300000000005</v>
      </c>
      <c r="N2644" s="832">
        <v>3</v>
      </c>
      <c r="O2644" s="836">
        <v>1</v>
      </c>
      <c r="P2644" s="835">
        <v>3277.2300000000005</v>
      </c>
      <c r="Q2644" s="837">
        <v>1</v>
      </c>
      <c r="R2644" s="832">
        <v>3</v>
      </c>
      <c r="S2644" s="837">
        <v>1</v>
      </c>
      <c r="T2644" s="836">
        <v>1</v>
      </c>
      <c r="U2644" s="838">
        <v>1</v>
      </c>
    </row>
    <row r="2645" spans="1:21" ht="14.4" customHeight="1" x14ac:dyDescent="0.3">
      <c r="A2645" s="831">
        <v>17</v>
      </c>
      <c r="B2645" s="832" t="s">
        <v>2428</v>
      </c>
      <c r="C2645" s="832" t="s">
        <v>2434</v>
      </c>
      <c r="D2645" s="833" t="s">
        <v>5256</v>
      </c>
      <c r="E2645" s="834" t="s">
        <v>2439</v>
      </c>
      <c r="F2645" s="832" t="s">
        <v>2429</v>
      </c>
      <c r="G2645" s="832" t="s">
        <v>2906</v>
      </c>
      <c r="H2645" s="832" t="s">
        <v>596</v>
      </c>
      <c r="I2645" s="832" t="s">
        <v>2910</v>
      </c>
      <c r="J2645" s="832" t="s">
        <v>1045</v>
      </c>
      <c r="K2645" s="832" t="s">
        <v>2911</v>
      </c>
      <c r="L2645" s="835">
        <v>50.32</v>
      </c>
      <c r="M2645" s="835">
        <v>150.96</v>
      </c>
      <c r="N2645" s="832">
        <v>3</v>
      </c>
      <c r="O2645" s="836">
        <v>2</v>
      </c>
      <c r="P2645" s="835">
        <v>150.96</v>
      </c>
      <c r="Q2645" s="837">
        <v>1</v>
      </c>
      <c r="R2645" s="832">
        <v>3</v>
      </c>
      <c r="S2645" s="837">
        <v>1</v>
      </c>
      <c r="T2645" s="836">
        <v>2</v>
      </c>
      <c r="U2645" s="838">
        <v>1</v>
      </c>
    </row>
    <row r="2646" spans="1:21" ht="14.4" customHeight="1" x14ac:dyDescent="0.3">
      <c r="A2646" s="831">
        <v>17</v>
      </c>
      <c r="B2646" s="832" t="s">
        <v>2428</v>
      </c>
      <c r="C2646" s="832" t="s">
        <v>2434</v>
      </c>
      <c r="D2646" s="833" t="s">
        <v>5256</v>
      </c>
      <c r="E2646" s="834" t="s">
        <v>2439</v>
      </c>
      <c r="F2646" s="832" t="s">
        <v>2429</v>
      </c>
      <c r="G2646" s="832" t="s">
        <v>3126</v>
      </c>
      <c r="H2646" s="832" t="s">
        <v>596</v>
      </c>
      <c r="I2646" s="832" t="s">
        <v>3134</v>
      </c>
      <c r="J2646" s="832" t="s">
        <v>3128</v>
      </c>
      <c r="K2646" s="832" t="s">
        <v>3135</v>
      </c>
      <c r="L2646" s="835">
        <v>4097.29</v>
      </c>
      <c r="M2646" s="835">
        <v>8194.58</v>
      </c>
      <c r="N2646" s="832">
        <v>2</v>
      </c>
      <c r="O2646" s="836">
        <v>0.5</v>
      </c>
      <c r="P2646" s="835">
        <v>8194.58</v>
      </c>
      <c r="Q2646" s="837">
        <v>1</v>
      </c>
      <c r="R2646" s="832">
        <v>2</v>
      </c>
      <c r="S2646" s="837">
        <v>1</v>
      </c>
      <c r="T2646" s="836">
        <v>0.5</v>
      </c>
      <c r="U2646" s="838">
        <v>1</v>
      </c>
    </row>
    <row r="2647" spans="1:21" ht="14.4" customHeight="1" x14ac:dyDescent="0.3">
      <c r="A2647" s="831">
        <v>17</v>
      </c>
      <c r="B2647" s="832" t="s">
        <v>2428</v>
      </c>
      <c r="C2647" s="832" t="s">
        <v>2434</v>
      </c>
      <c r="D2647" s="833" t="s">
        <v>5256</v>
      </c>
      <c r="E2647" s="834" t="s">
        <v>2439</v>
      </c>
      <c r="F2647" s="832" t="s">
        <v>2429</v>
      </c>
      <c r="G2647" s="832" t="s">
        <v>3277</v>
      </c>
      <c r="H2647" s="832" t="s">
        <v>649</v>
      </c>
      <c r="I2647" s="832" t="s">
        <v>2015</v>
      </c>
      <c r="J2647" s="832" t="s">
        <v>1074</v>
      </c>
      <c r="K2647" s="832" t="s">
        <v>2016</v>
      </c>
      <c r="L2647" s="835">
        <v>154.36000000000001</v>
      </c>
      <c r="M2647" s="835">
        <v>463.08000000000004</v>
      </c>
      <c r="N2647" s="832">
        <v>3</v>
      </c>
      <c r="O2647" s="836">
        <v>1.5</v>
      </c>
      <c r="P2647" s="835">
        <v>308.72000000000003</v>
      </c>
      <c r="Q2647" s="837">
        <v>0.66666666666666663</v>
      </c>
      <c r="R2647" s="832">
        <v>2</v>
      </c>
      <c r="S2647" s="837">
        <v>0.66666666666666663</v>
      </c>
      <c r="T2647" s="836">
        <v>1</v>
      </c>
      <c r="U2647" s="838">
        <v>0.66666666666666663</v>
      </c>
    </row>
    <row r="2648" spans="1:21" ht="14.4" customHeight="1" x14ac:dyDescent="0.3">
      <c r="A2648" s="831">
        <v>17</v>
      </c>
      <c r="B2648" s="832" t="s">
        <v>2428</v>
      </c>
      <c r="C2648" s="832" t="s">
        <v>2434</v>
      </c>
      <c r="D2648" s="833" t="s">
        <v>5256</v>
      </c>
      <c r="E2648" s="834" t="s">
        <v>2439</v>
      </c>
      <c r="F2648" s="832" t="s">
        <v>2429</v>
      </c>
      <c r="G2648" s="832" t="s">
        <v>3277</v>
      </c>
      <c r="H2648" s="832" t="s">
        <v>596</v>
      </c>
      <c r="I2648" s="832" t="s">
        <v>4928</v>
      </c>
      <c r="J2648" s="832" t="s">
        <v>1074</v>
      </c>
      <c r="K2648" s="832" t="s">
        <v>2016</v>
      </c>
      <c r="L2648" s="835">
        <v>154.36000000000001</v>
      </c>
      <c r="M2648" s="835">
        <v>154.36000000000001</v>
      </c>
      <c r="N2648" s="832">
        <v>1</v>
      </c>
      <c r="O2648" s="836">
        <v>0.5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" customHeight="1" x14ac:dyDescent="0.3">
      <c r="A2649" s="831">
        <v>17</v>
      </c>
      <c r="B2649" s="832" t="s">
        <v>2428</v>
      </c>
      <c r="C2649" s="832" t="s">
        <v>2434</v>
      </c>
      <c r="D2649" s="833" t="s">
        <v>5256</v>
      </c>
      <c r="E2649" s="834" t="s">
        <v>2439</v>
      </c>
      <c r="F2649" s="832" t="s">
        <v>2429</v>
      </c>
      <c r="G2649" s="832" t="s">
        <v>3283</v>
      </c>
      <c r="H2649" s="832" t="s">
        <v>596</v>
      </c>
      <c r="I2649" s="832" t="s">
        <v>3464</v>
      </c>
      <c r="J2649" s="832" t="s">
        <v>3288</v>
      </c>
      <c r="K2649" s="832" t="s">
        <v>2213</v>
      </c>
      <c r="L2649" s="835">
        <v>212.45</v>
      </c>
      <c r="M2649" s="835">
        <v>2336.9499999999998</v>
      </c>
      <c r="N2649" s="832">
        <v>11</v>
      </c>
      <c r="O2649" s="836">
        <v>3.5</v>
      </c>
      <c r="P2649" s="835">
        <v>1274.7</v>
      </c>
      <c r="Q2649" s="837">
        <v>0.54545454545454553</v>
      </c>
      <c r="R2649" s="832">
        <v>6</v>
      </c>
      <c r="S2649" s="837">
        <v>0.54545454545454541</v>
      </c>
      <c r="T2649" s="836">
        <v>2</v>
      </c>
      <c r="U2649" s="838">
        <v>0.5714285714285714</v>
      </c>
    </row>
    <row r="2650" spans="1:21" ht="14.4" customHeight="1" x14ac:dyDescent="0.3">
      <c r="A2650" s="831">
        <v>17</v>
      </c>
      <c r="B2650" s="832" t="s">
        <v>2428</v>
      </c>
      <c r="C2650" s="832" t="s">
        <v>2434</v>
      </c>
      <c r="D2650" s="833" t="s">
        <v>5256</v>
      </c>
      <c r="E2650" s="834" t="s">
        <v>2439</v>
      </c>
      <c r="F2650" s="832" t="s">
        <v>2429</v>
      </c>
      <c r="G2650" s="832" t="s">
        <v>3283</v>
      </c>
      <c r="H2650" s="832" t="s">
        <v>596</v>
      </c>
      <c r="I2650" s="832" t="s">
        <v>3287</v>
      </c>
      <c r="J2650" s="832" t="s">
        <v>3288</v>
      </c>
      <c r="K2650" s="832" t="s">
        <v>3286</v>
      </c>
      <c r="L2650" s="835">
        <v>531.12</v>
      </c>
      <c r="M2650" s="835">
        <v>1593.3600000000001</v>
      </c>
      <c r="N2650" s="832">
        <v>3</v>
      </c>
      <c r="O2650" s="836">
        <v>0.5</v>
      </c>
      <c r="P2650" s="835"/>
      <c r="Q2650" s="837">
        <v>0</v>
      </c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17</v>
      </c>
      <c r="B2651" s="832" t="s">
        <v>2428</v>
      </c>
      <c r="C2651" s="832" t="s">
        <v>2434</v>
      </c>
      <c r="D2651" s="833" t="s">
        <v>5256</v>
      </c>
      <c r="E2651" s="834" t="s">
        <v>2439</v>
      </c>
      <c r="F2651" s="832" t="s">
        <v>2429</v>
      </c>
      <c r="G2651" s="832" t="s">
        <v>3283</v>
      </c>
      <c r="H2651" s="832" t="s">
        <v>596</v>
      </c>
      <c r="I2651" s="832" t="s">
        <v>4180</v>
      </c>
      <c r="J2651" s="832" t="s">
        <v>1222</v>
      </c>
      <c r="K2651" s="832" t="s">
        <v>2213</v>
      </c>
      <c r="L2651" s="835">
        <v>212.45</v>
      </c>
      <c r="M2651" s="835">
        <v>424.9</v>
      </c>
      <c r="N2651" s="832">
        <v>2</v>
      </c>
      <c r="O2651" s="836">
        <v>0.5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17</v>
      </c>
      <c r="B2652" s="832" t="s">
        <v>2428</v>
      </c>
      <c r="C2652" s="832" t="s">
        <v>2434</v>
      </c>
      <c r="D2652" s="833" t="s">
        <v>5256</v>
      </c>
      <c r="E2652" s="834" t="s">
        <v>2439</v>
      </c>
      <c r="F2652" s="832" t="s">
        <v>2429</v>
      </c>
      <c r="G2652" s="832" t="s">
        <v>3466</v>
      </c>
      <c r="H2652" s="832" t="s">
        <v>596</v>
      </c>
      <c r="I2652" s="832" t="s">
        <v>3470</v>
      </c>
      <c r="J2652" s="832" t="s">
        <v>3468</v>
      </c>
      <c r="K2652" s="832" t="s">
        <v>3471</v>
      </c>
      <c r="L2652" s="835">
        <v>714.59</v>
      </c>
      <c r="M2652" s="835">
        <v>6431.31</v>
      </c>
      <c r="N2652" s="832">
        <v>9</v>
      </c>
      <c r="O2652" s="836">
        <v>2</v>
      </c>
      <c r="P2652" s="835">
        <v>3572.9500000000003</v>
      </c>
      <c r="Q2652" s="837">
        <v>0.55555555555555558</v>
      </c>
      <c r="R2652" s="832">
        <v>5</v>
      </c>
      <c r="S2652" s="837">
        <v>0.55555555555555558</v>
      </c>
      <c r="T2652" s="836">
        <v>1.5</v>
      </c>
      <c r="U2652" s="838">
        <v>0.75</v>
      </c>
    </row>
    <row r="2653" spans="1:21" ht="14.4" customHeight="1" x14ac:dyDescent="0.3">
      <c r="A2653" s="831">
        <v>17</v>
      </c>
      <c r="B2653" s="832" t="s">
        <v>2428</v>
      </c>
      <c r="C2653" s="832" t="s">
        <v>2434</v>
      </c>
      <c r="D2653" s="833" t="s">
        <v>5256</v>
      </c>
      <c r="E2653" s="834" t="s">
        <v>2439</v>
      </c>
      <c r="F2653" s="832" t="s">
        <v>2429</v>
      </c>
      <c r="G2653" s="832" t="s">
        <v>3466</v>
      </c>
      <c r="H2653" s="832" t="s">
        <v>596</v>
      </c>
      <c r="I2653" s="832" t="s">
        <v>3558</v>
      </c>
      <c r="J2653" s="832" t="s">
        <v>3468</v>
      </c>
      <c r="K2653" s="832" t="s">
        <v>3480</v>
      </c>
      <c r="L2653" s="835">
        <v>650.69000000000005</v>
      </c>
      <c r="M2653" s="835">
        <v>1301.3800000000001</v>
      </c>
      <c r="N2653" s="832">
        <v>2</v>
      </c>
      <c r="O2653" s="836">
        <v>1</v>
      </c>
      <c r="P2653" s="835">
        <v>1301.3800000000001</v>
      </c>
      <c r="Q2653" s="837">
        <v>1</v>
      </c>
      <c r="R2653" s="832">
        <v>2</v>
      </c>
      <c r="S2653" s="837">
        <v>1</v>
      </c>
      <c r="T2653" s="836">
        <v>1</v>
      </c>
      <c r="U2653" s="838">
        <v>1</v>
      </c>
    </row>
    <row r="2654" spans="1:21" ht="14.4" customHeight="1" x14ac:dyDescent="0.3">
      <c r="A2654" s="831">
        <v>17</v>
      </c>
      <c r="B2654" s="832" t="s">
        <v>2428</v>
      </c>
      <c r="C2654" s="832" t="s">
        <v>2434</v>
      </c>
      <c r="D2654" s="833" t="s">
        <v>5256</v>
      </c>
      <c r="E2654" s="834" t="s">
        <v>2439</v>
      </c>
      <c r="F2654" s="832" t="s">
        <v>2429</v>
      </c>
      <c r="G2654" s="832" t="s">
        <v>3466</v>
      </c>
      <c r="H2654" s="832" t="s">
        <v>596</v>
      </c>
      <c r="I2654" s="832" t="s">
        <v>3472</v>
      </c>
      <c r="J2654" s="832" t="s">
        <v>3473</v>
      </c>
      <c r="K2654" s="832" t="s">
        <v>3469</v>
      </c>
      <c r="L2654" s="835">
        <v>603.23</v>
      </c>
      <c r="M2654" s="835">
        <v>3016.15</v>
      </c>
      <c r="N2654" s="832">
        <v>5</v>
      </c>
      <c r="O2654" s="836">
        <v>1</v>
      </c>
      <c r="P2654" s="835">
        <v>3016.15</v>
      </c>
      <c r="Q2654" s="837">
        <v>1</v>
      </c>
      <c r="R2654" s="832">
        <v>5</v>
      </c>
      <c r="S2654" s="837">
        <v>1</v>
      </c>
      <c r="T2654" s="836">
        <v>1</v>
      </c>
      <c r="U2654" s="838">
        <v>1</v>
      </c>
    </row>
    <row r="2655" spans="1:21" ht="14.4" customHeight="1" x14ac:dyDescent="0.3">
      <c r="A2655" s="831">
        <v>17</v>
      </c>
      <c r="B2655" s="832" t="s">
        <v>2428</v>
      </c>
      <c r="C2655" s="832" t="s">
        <v>2434</v>
      </c>
      <c r="D2655" s="833" t="s">
        <v>5256</v>
      </c>
      <c r="E2655" s="834" t="s">
        <v>2439</v>
      </c>
      <c r="F2655" s="832" t="s">
        <v>2429</v>
      </c>
      <c r="G2655" s="832" t="s">
        <v>3466</v>
      </c>
      <c r="H2655" s="832" t="s">
        <v>596</v>
      </c>
      <c r="I2655" s="832" t="s">
        <v>3474</v>
      </c>
      <c r="J2655" s="832" t="s">
        <v>3473</v>
      </c>
      <c r="K2655" s="832" t="s">
        <v>3471</v>
      </c>
      <c r="L2655" s="835">
        <v>714.59</v>
      </c>
      <c r="M2655" s="835">
        <v>2143.77</v>
      </c>
      <c r="N2655" s="832">
        <v>3</v>
      </c>
      <c r="O2655" s="836">
        <v>1</v>
      </c>
      <c r="P2655" s="835">
        <v>714.59</v>
      </c>
      <c r="Q2655" s="837">
        <v>0.33333333333333337</v>
      </c>
      <c r="R2655" s="832">
        <v>1</v>
      </c>
      <c r="S2655" s="837">
        <v>0.33333333333333331</v>
      </c>
      <c r="T2655" s="836">
        <v>0.5</v>
      </c>
      <c r="U2655" s="838">
        <v>0.5</v>
      </c>
    </row>
    <row r="2656" spans="1:21" ht="14.4" customHeight="1" x14ac:dyDescent="0.3">
      <c r="A2656" s="831">
        <v>17</v>
      </c>
      <c r="B2656" s="832" t="s">
        <v>2428</v>
      </c>
      <c r="C2656" s="832" t="s">
        <v>2434</v>
      </c>
      <c r="D2656" s="833" t="s">
        <v>5256</v>
      </c>
      <c r="E2656" s="834" t="s">
        <v>2439</v>
      </c>
      <c r="F2656" s="832" t="s">
        <v>2429</v>
      </c>
      <c r="G2656" s="832" t="s">
        <v>3466</v>
      </c>
      <c r="H2656" s="832" t="s">
        <v>596</v>
      </c>
      <c r="I2656" s="832" t="s">
        <v>3481</v>
      </c>
      <c r="J2656" s="832" t="s">
        <v>3473</v>
      </c>
      <c r="K2656" s="832" t="s">
        <v>3480</v>
      </c>
      <c r="L2656" s="835">
        <v>650.69000000000005</v>
      </c>
      <c r="M2656" s="835">
        <v>2602.7600000000002</v>
      </c>
      <c r="N2656" s="832">
        <v>4</v>
      </c>
      <c r="O2656" s="836">
        <v>1</v>
      </c>
      <c r="P2656" s="835">
        <v>650.69000000000005</v>
      </c>
      <c r="Q2656" s="837">
        <v>0.25</v>
      </c>
      <c r="R2656" s="832">
        <v>1</v>
      </c>
      <c r="S2656" s="837">
        <v>0.25</v>
      </c>
      <c r="T2656" s="836">
        <v>0.5</v>
      </c>
      <c r="U2656" s="838">
        <v>0.5</v>
      </c>
    </row>
    <row r="2657" spans="1:21" ht="14.4" customHeight="1" x14ac:dyDescent="0.3">
      <c r="A2657" s="831">
        <v>17</v>
      </c>
      <c r="B2657" s="832" t="s">
        <v>2428</v>
      </c>
      <c r="C2657" s="832" t="s">
        <v>2434</v>
      </c>
      <c r="D2657" s="833" t="s">
        <v>5256</v>
      </c>
      <c r="E2657" s="834" t="s">
        <v>2439</v>
      </c>
      <c r="F2657" s="832" t="s">
        <v>2429</v>
      </c>
      <c r="G2657" s="832" t="s">
        <v>2917</v>
      </c>
      <c r="H2657" s="832" t="s">
        <v>649</v>
      </c>
      <c r="I2657" s="832" t="s">
        <v>3855</v>
      </c>
      <c r="J2657" s="832" t="s">
        <v>2008</v>
      </c>
      <c r="K2657" s="832" t="s">
        <v>3856</v>
      </c>
      <c r="L2657" s="835">
        <v>115.33</v>
      </c>
      <c r="M2657" s="835">
        <v>230.66</v>
      </c>
      <c r="N2657" s="832">
        <v>2</v>
      </c>
      <c r="O2657" s="836">
        <v>1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17</v>
      </c>
      <c r="B2658" s="832" t="s">
        <v>2428</v>
      </c>
      <c r="C2658" s="832" t="s">
        <v>2434</v>
      </c>
      <c r="D2658" s="833" t="s">
        <v>5256</v>
      </c>
      <c r="E2658" s="834" t="s">
        <v>2439</v>
      </c>
      <c r="F2658" s="832" t="s">
        <v>2429</v>
      </c>
      <c r="G2658" s="832" t="s">
        <v>3857</v>
      </c>
      <c r="H2658" s="832" t="s">
        <v>596</v>
      </c>
      <c r="I2658" s="832" t="s">
        <v>3858</v>
      </c>
      <c r="J2658" s="832" t="s">
        <v>876</v>
      </c>
      <c r="K2658" s="832" t="s">
        <v>3859</v>
      </c>
      <c r="L2658" s="835">
        <v>783.88</v>
      </c>
      <c r="M2658" s="835">
        <v>783.88</v>
      </c>
      <c r="N2658" s="832">
        <v>1</v>
      </c>
      <c r="O2658" s="836">
        <v>0.5</v>
      </c>
      <c r="P2658" s="835">
        <v>783.88</v>
      </c>
      <c r="Q2658" s="837">
        <v>1</v>
      </c>
      <c r="R2658" s="832">
        <v>1</v>
      </c>
      <c r="S2658" s="837">
        <v>1</v>
      </c>
      <c r="T2658" s="836">
        <v>0.5</v>
      </c>
      <c r="U2658" s="838">
        <v>1</v>
      </c>
    </row>
    <row r="2659" spans="1:21" ht="14.4" customHeight="1" x14ac:dyDescent="0.3">
      <c r="A2659" s="831">
        <v>17</v>
      </c>
      <c r="B2659" s="832" t="s">
        <v>2428</v>
      </c>
      <c r="C2659" s="832" t="s">
        <v>2434</v>
      </c>
      <c r="D2659" s="833" t="s">
        <v>5256</v>
      </c>
      <c r="E2659" s="834" t="s">
        <v>2439</v>
      </c>
      <c r="F2659" s="832" t="s">
        <v>2429</v>
      </c>
      <c r="G2659" s="832" t="s">
        <v>2924</v>
      </c>
      <c r="H2659" s="832" t="s">
        <v>596</v>
      </c>
      <c r="I2659" s="832" t="s">
        <v>2925</v>
      </c>
      <c r="J2659" s="832" t="s">
        <v>871</v>
      </c>
      <c r="K2659" s="832" t="s">
        <v>872</v>
      </c>
      <c r="L2659" s="835">
        <v>107.27</v>
      </c>
      <c r="M2659" s="835">
        <v>1394.51</v>
      </c>
      <c r="N2659" s="832">
        <v>13</v>
      </c>
      <c r="O2659" s="836">
        <v>4.5</v>
      </c>
      <c r="P2659" s="835">
        <v>429.08</v>
      </c>
      <c r="Q2659" s="837">
        <v>0.30769230769230771</v>
      </c>
      <c r="R2659" s="832">
        <v>4</v>
      </c>
      <c r="S2659" s="837">
        <v>0.30769230769230771</v>
      </c>
      <c r="T2659" s="836">
        <v>1.5</v>
      </c>
      <c r="U2659" s="838">
        <v>0.33333333333333331</v>
      </c>
    </row>
    <row r="2660" spans="1:21" ht="14.4" customHeight="1" x14ac:dyDescent="0.3">
      <c r="A2660" s="831">
        <v>17</v>
      </c>
      <c r="B2660" s="832" t="s">
        <v>2428</v>
      </c>
      <c r="C2660" s="832" t="s">
        <v>2434</v>
      </c>
      <c r="D2660" s="833" t="s">
        <v>5256</v>
      </c>
      <c r="E2660" s="834" t="s">
        <v>2439</v>
      </c>
      <c r="F2660" s="832" t="s">
        <v>2429</v>
      </c>
      <c r="G2660" s="832" t="s">
        <v>2924</v>
      </c>
      <c r="H2660" s="832" t="s">
        <v>596</v>
      </c>
      <c r="I2660" s="832" t="s">
        <v>2926</v>
      </c>
      <c r="J2660" s="832" t="s">
        <v>871</v>
      </c>
      <c r="K2660" s="832" t="s">
        <v>872</v>
      </c>
      <c r="L2660" s="835">
        <v>107.27</v>
      </c>
      <c r="M2660" s="835">
        <v>214.54</v>
      </c>
      <c r="N2660" s="832">
        <v>2</v>
      </c>
      <c r="O2660" s="836">
        <v>0.5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" customHeight="1" x14ac:dyDescent="0.3">
      <c r="A2661" s="831">
        <v>17</v>
      </c>
      <c r="B2661" s="832" t="s">
        <v>2428</v>
      </c>
      <c r="C2661" s="832" t="s">
        <v>2434</v>
      </c>
      <c r="D2661" s="833" t="s">
        <v>5256</v>
      </c>
      <c r="E2661" s="834" t="s">
        <v>2439</v>
      </c>
      <c r="F2661" s="832" t="s">
        <v>2429</v>
      </c>
      <c r="G2661" s="832" t="s">
        <v>3136</v>
      </c>
      <c r="H2661" s="832" t="s">
        <v>596</v>
      </c>
      <c r="I2661" s="832" t="s">
        <v>3137</v>
      </c>
      <c r="J2661" s="832" t="s">
        <v>3138</v>
      </c>
      <c r="K2661" s="832" t="s">
        <v>3139</v>
      </c>
      <c r="L2661" s="835">
        <v>2048</v>
      </c>
      <c r="M2661" s="835">
        <v>6144</v>
      </c>
      <c r="N2661" s="832">
        <v>3</v>
      </c>
      <c r="O2661" s="836">
        <v>1</v>
      </c>
      <c r="P2661" s="835">
        <v>6144</v>
      </c>
      <c r="Q2661" s="837">
        <v>1</v>
      </c>
      <c r="R2661" s="832">
        <v>3</v>
      </c>
      <c r="S2661" s="837">
        <v>1</v>
      </c>
      <c r="T2661" s="836">
        <v>1</v>
      </c>
      <c r="U2661" s="838">
        <v>1</v>
      </c>
    </row>
    <row r="2662" spans="1:21" ht="14.4" customHeight="1" x14ac:dyDescent="0.3">
      <c r="A2662" s="831">
        <v>17</v>
      </c>
      <c r="B2662" s="832" t="s">
        <v>2428</v>
      </c>
      <c r="C2662" s="832" t="s">
        <v>2434</v>
      </c>
      <c r="D2662" s="833" t="s">
        <v>5256</v>
      </c>
      <c r="E2662" s="834" t="s">
        <v>2439</v>
      </c>
      <c r="F2662" s="832" t="s">
        <v>2430</v>
      </c>
      <c r="G2662" s="832" t="s">
        <v>2615</v>
      </c>
      <c r="H2662" s="832" t="s">
        <v>596</v>
      </c>
      <c r="I2662" s="832" t="s">
        <v>3144</v>
      </c>
      <c r="J2662" s="832" t="s">
        <v>2617</v>
      </c>
      <c r="K2662" s="832"/>
      <c r="L2662" s="835">
        <v>0</v>
      </c>
      <c r="M2662" s="835">
        <v>0</v>
      </c>
      <c r="N2662" s="832">
        <v>1</v>
      </c>
      <c r="O2662" s="836">
        <v>1</v>
      </c>
      <c r="P2662" s="835"/>
      <c r="Q2662" s="837"/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17</v>
      </c>
      <c r="B2663" s="832" t="s">
        <v>2428</v>
      </c>
      <c r="C2663" s="832" t="s">
        <v>2434</v>
      </c>
      <c r="D2663" s="833" t="s">
        <v>5256</v>
      </c>
      <c r="E2663" s="834" t="s">
        <v>2439</v>
      </c>
      <c r="F2663" s="832" t="s">
        <v>2430</v>
      </c>
      <c r="G2663" s="832" t="s">
        <v>2615</v>
      </c>
      <c r="H2663" s="832" t="s">
        <v>596</v>
      </c>
      <c r="I2663" s="832" t="s">
        <v>3145</v>
      </c>
      <c r="J2663" s="832" t="s">
        <v>2617</v>
      </c>
      <c r="K2663" s="832"/>
      <c r="L2663" s="835">
        <v>0</v>
      </c>
      <c r="M2663" s="835">
        <v>0</v>
      </c>
      <c r="N2663" s="832">
        <v>1</v>
      </c>
      <c r="O2663" s="836">
        <v>1</v>
      </c>
      <c r="P2663" s="835"/>
      <c r="Q2663" s="837"/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17</v>
      </c>
      <c r="B2664" s="832" t="s">
        <v>2428</v>
      </c>
      <c r="C2664" s="832" t="s">
        <v>2434</v>
      </c>
      <c r="D2664" s="833" t="s">
        <v>5256</v>
      </c>
      <c r="E2664" s="834" t="s">
        <v>2439</v>
      </c>
      <c r="F2664" s="832" t="s">
        <v>2430</v>
      </c>
      <c r="G2664" s="832" t="s">
        <v>2615</v>
      </c>
      <c r="H2664" s="832" t="s">
        <v>596</v>
      </c>
      <c r="I2664" s="832" t="s">
        <v>3443</v>
      </c>
      <c r="J2664" s="832" t="s">
        <v>2617</v>
      </c>
      <c r="K2664" s="832"/>
      <c r="L2664" s="835">
        <v>77.13</v>
      </c>
      <c r="M2664" s="835">
        <v>231.39</v>
      </c>
      <c r="N2664" s="832">
        <v>3</v>
      </c>
      <c r="O2664" s="836">
        <v>0.5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" customHeight="1" x14ac:dyDescent="0.3">
      <c r="A2665" s="831">
        <v>17</v>
      </c>
      <c r="B2665" s="832" t="s">
        <v>2428</v>
      </c>
      <c r="C2665" s="832" t="s">
        <v>2434</v>
      </c>
      <c r="D2665" s="833" t="s">
        <v>5256</v>
      </c>
      <c r="E2665" s="834" t="s">
        <v>2439</v>
      </c>
      <c r="F2665" s="832" t="s">
        <v>2430</v>
      </c>
      <c r="G2665" s="832" t="s">
        <v>2615</v>
      </c>
      <c r="H2665" s="832" t="s">
        <v>596</v>
      </c>
      <c r="I2665" s="832" t="s">
        <v>4032</v>
      </c>
      <c r="J2665" s="832" t="s">
        <v>2617</v>
      </c>
      <c r="K2665" s="832"/>
      <c r="L2665" s="835">
        <v>0</v>
      </c>
      <c r="M2665" s="835">
        <v>0</v>
      </c>
      <c r="N2665" s="832">
        <v>1</v>
      </c>
      <c r="O2665" s="836">
        <v>1</v>
      </c>
      <c r="P2665" s="835">
        <v>0</v>
      </c>
      <c r="Q2665" s="837"/>
      <c r="R2665" s="832">
        <v>1</v>
      </c>
      <c r="S2665" s="837">
        <v>1</v>
      </c>
      <c r="T2665" s="836">
        <v>1</v>
      </c>
      <c r="U2665" s="838">
        <v>1</v>
      </c>
    </row>
    <row r="2666" spans="1:21" ht="14.4" customHeight="1" x14ac:dyDescent="0.3">
      <c r="A2666" s="831">
        <v>17</v>
      </c>
      <c r="B2666" s="832" t="s">
        <v>2428</v>
      </c>
      <c r="C2666" s="832" t="s">
        <v>2434</v>
      </c>
      <c r="D2666" s="833" t="s">
        <v>5256</v>
      </c>
      <c r="E2666" s="834" t="s">
        <v>2444</v>
      </c>
      <c r="F2666" s="832" t="s">
        <v>2429</v>
      </c>
      <c r="G2666" s="832" t="s">
        <v>2478</v>
      </c>
      <c r="H2666" s="832" t="s">
        <v>596</v>
      </c>
      <c r="I2666" s="832" t="s">
        <v>2479</v>
      </c>
      <c r="J2666" s="832" t="s">
        <v>1122</v>
      </c>
      <c r="K2666" s="832" t="s">
        <v>1123</v>
      </c>
      <c r="L2666" s="835">
        <v>51.43</v>
      </c>
      <c r="M2666" s="835">
        <v>51.43</v>
      </c>
      <c r="N2666" s="832">
        <v>1</v>
      </c>
      <c r="O2666" s="836">
        <v>0.5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17</v>
      </c>
      <c r="B2667" s="832" t="s">
        <v>2428</v>
      </c>
      <c r="C2667" s="832" t="s">
        <v>2434</v>
      </c>
      <c r="D2667" s="833" t="s">
        <v>5256</v>
      </c>
      <c r="E2667" s="834" t="s">
        <v>2444</v>
      </c>
      <c r="F2667" s="832" t="s">
        <v>2429</v>
      </c>
      <c r="G2667" s="832" t="s">
        <v>3190</v>
      </c>
      <c r="H2667" s="832" t="s">
        <v>649</v>
      </c>
      <c r="I2667" s="832" t="s">
        <v>1951</v>
      </c>
      <c r="J2667" s="832" t="s">
        <v>1952</v>
      </c>
      <c r="K2667" s="832" t="s">
        <v>1953</v>
      </c>
      <c r="L2667" s="835">
        <v>31.09</v>
      </c>
      <c r="M2667" s="835">
        <v>31.09</v>
      </c>
      <c r="N2667" s="832">
        <v>1</v>
      </c>
      <c r="O2667" s="836">
        <v>0.5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17</v>
      </c>
      <c r="B2668" s="832" t="s">
        <v>2428</v>
      </c>
      <c r="C2668" s="832" t="s">
        <v>2434</v>
      </c>
      <c r="D2668" s="833" t="s">
        <v>5256</v>
      </c>
      <c r="E2668" s="834" t="s">
        <v>2444</v>
      </c>
      <c r="F2668" s="832" t="s">
        <v>2429</v>
      </c>
      <c r="G2668" s="832" t="s">
        <v>2480</v>
      </c>
      <c r="H2668" s="832" t="s">
        <v>596</v>
      </c>
      <c r="I2668" s="832" t="s">
        <v>3193</v>
      </c>
      <c r="J2668" s="832" t="s">
        <v>3158</v>
      </c>
      <c r="K2668" s="832" t="s">
        <v>2774</v>
      </c>
      <c r="L2668" s="835">
        <v>279.52999999999997</v>
      </c>
      <c r="M2668" s="835">
        <v>279.52999999999997</v>
      </c>
      <c r="N2668" s="832">
        <v>1</v>
      </c>
      <c r="O2668" s="836">
        <v>0.5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17</v>
      </c>
      <c r="B2669" s="832" t="s">
        <v>2428</v>
      </c>
      <c r="C2669" s="832" t="s">
        <v>2434</v>
      </c>
      <c r="D2669" s="833" t="s">
        <v>5256</v>
      </c>
      <c r="E2669" s="834" t="s">
        <v>2444</v>
      </c>
      <c r="F2669" s="832" t="s">
        <v>2429</v>
      </c>
      <c r="G2669" s="832" t="s">
        <v>2480</v>
      </c>
      <c r="H2669" s="832" t="s">
        <v>649</v>
      </c>
      <c r="I2669" s="832" t="s">
        <v>2295</v>
      </c>
      <c r="J2669" s="832" t="s">
        <v>1975</v>
      </c>
      <c r="K2669" s="832" t="s">
        <v>2296</v>
      </c>
      <c r="L2669" s="835">
        <v>139.77000000000001</v>
      </c>
      <c r="M2669" s="835">
        <v>139.77000000000001</v>
      </c>
      <c r="N2669" s="832">
        <v>1</v>
      </c>
      <c r="O2669" s="836">
        <v>0.5</v>
      </c>
      <c r="P2669" s="835">
        <v>139.77000000000001</v>
      </c>
      <c r="Q2669" s="837">
        <v>1</v>
      </c>
      <c r="R2669" s="832">
        <v>1</v>
      </c>
      <c r="S2669" s="837">
        <v>1</v>
      </c>
      <c r="T2669" s="836">
        <v>0.5</v>
      </c>
      <c r="U2669" s="838">
        <v>1</v>
      </c>
    </row>
    <row r="2670" spans="1:21" ht="14.4" customHeight="1" x14ac:dyDescent="0.3">
      <c r="A2670" s="831">
        <v>17</v>
      </c>
      <c r="B2670" s="832" t="s">
        <v>2428</v>
      </c>
      <c r="C2670" s="832" t="s">
        <v>2434</v>
      </c>
      <c r="D2670" s="833" t="s">
        <v>5256</v>
      </c>
      <c r="E2670" s="834" t="s">
        <v>2444</v>
      </c>
      <c r="F2670" s="832" t="s">
        <v>2429</v>
      </c>
      <c r="G2670" s="832" t="s">
        <v>2480</v>
      </c>
      <c r="H2670" s="832" t="s">
        <v>649</v>
      </c>
      <c r="I2670" s="832" t="s">
        <v>2170</v>
      </c>
      <c r="J2670" s="832" t="s">
        <v>1975</v>
      </c>
      <c r="K2670" s="832" t="s">
        <v>2171</v>
      </c>
      <c r="L2670" s="835">
        <v>279.52999999999997</v>
      </c>
      <c r="M2670" s="835">
        <v>279.52999999999997</v>
      </c>
      <c r="N2670" s="832">
        <v>1</v>
      </c>
      <c r="O2670" s="836">
        <v>0.5</v>
      </c>
      <c r="P2670" s="835">
        <v>279.52999999999997</v>
      </c>
      <c r="Q2670" s="837">
        <v>1</v>
      </c>
      <c r="R2670" s="832">
        <v>1</v>
      </c>
      <c r="S2670" s="837">
        <v>1</v>
      </c>
      <c r="T2670" s="836">
        <v>0.5</v>
      </c>
      <c r="U2670" s="838">
        <v>1</v>
      </c>
    </row>
    <row r="2671" spans="1:21" ht="14.4" customHeight="1" x14ac:dyDescent="0.3">
      <c r="A2671" s="831">
        <v>17</v>
      </c>
      <c r="B2671" s="832" t="s">
        <v>2428</v>
      </c>
      <c r="C2671" s="832" t="s">
        <v>2434</v>
      </c>
      <c r="D2671" s="833" t="s">
        <v>5256</v>
      </c>
      <c r="E2671" s="834" t="s">
        <v>2444</v>
      </c>
      <c r="F2671" s="832" t="s">
        <v>2429</v>
      </c>
      <c r="G2671" s="832" t="s">
        <v>2480</v>
      </c>
      <c r="H2671" s="832" t="s">
        <v>596</v>
      </c>
      <c r="I2671" s="832" t="s">
        <v>2483</v>
      </c>
      <c r="J2671" s="832" t="s">
        <v>2482</v>
      </c>
      <c r="K2671" s="832" t="s">
        <v>2484</v>
      </c>
      <c r="L2671" s="835">
        <v>392.41</v>
      </c>
      <c r="M2671" s="835">
        <v>784.82</v>
      </c>
      <c r="N2671" s="832">
        <v>2</v>
      </c>
      <c r="O2671" s="836">
        <v>1</v>
      </c>
      <c r="P2671" s="835">
        <v>392.41</v>
      </c>
      <c r="Q2671" s="837">
        <v>0.5</v>
      </c>
      <c r="R2671" s="832">
        <v>1</v>
      </c>
      <c r="S2671" s="837">
        <v>0.5</v>
      </c>
      <c r="T2671" s="836">
        <v>0.5</v>
      </c>
      <c r="U2671" s="838">
        <v>0.5</v>
      </c>
    </row>
    <row r="2672" spans="1:21" ht="14.4" customHeight="1" x14ac:dyDescent="0.3">
      <c r="A2672" s="831">
        <v>17</v>
      </c>
      <c r="B2672" s="832" t="s">
        <v>2428</v>
      </c>
      <c r="C2672" s="832" t="s">
        <v>2434</v>
      </c>
      <c r="D2672" s="833" t="s">
        <v>5256</v>
      </c>
      <c r="E2672" s="834" t="s">
        <v>2444</v>
      </c>
      <c r="F2672" s="832" t="s">
        <v>2429</v>
      </c>
      <c r="G2672" s="832" t="s">
        <v>2496</v>
      </c>
      <c r="H2672" s="832" t="s">
        <v>596</v>
      </c>
      <c r="I2672" s="832" t="s">
        <v>3200</v>
      </c>
      <c r="J2672" s="832" t="s">
        <v>2498</v>
      </c>
      <c r="K2672" s="832" t="s">
        <v>2512</v>
      </c>
      <c r="L2672" s="835">
        <v>128.55000000000001</v>
      </c>
      <c r="M2672" s="835">
        <v>771.30000000000007</v>
      </c>
      <c r="N2672" s="832">
        <v>6</v>
      </c>
      <c r="O2672" s="836">
        <v>1.5</v>
      </c>
      <c r="P2672" s="835">
        <v>514.20000000000005</v>
      </c>
      <c r="Q2672" s="837">
        <v>0.66666666666666663</v>
      </c>
      <c r="R2672" s="832">
        <v>4</v>
      </c>
      <c r="S2672" s="837">
        <v>0.66666666666666663</v>
      </c>
      <c r="T2672" s="836">
        <v>1</v>
      </c>
      <c r="U2672" s="838">
        <v>0.66666666666666663</v>
      </c>
    </row>
    <row r="2673" spans="1:21" ht="14.4" customHeight="1" x14ac:dyDescent="0.3">
      <c r="A2673" s="831">
        <v>17</v>
      </c>
      <c r="B2673" s="832" t="s">
        <v>2428</v>
      </c>
      <c r="C2673" s="832" t="s">
        <v>2434</v>
      </c>
      <c r="D2673" s="833" t="s">
        <v>5256</v>
      </c>
      <c r="E2673" s="834" t="s">
        <v>2444</v>
      </c>
      <c r="F2673" s="832" t="s">
        <v>2429</v>
      </c>
      <c r="G2673" s="832" t="s">
        <v>4929</v>
      </c>
      <c r="H2673" s="832" t="s">
        <v>596</v>
      </c>
      <c r="I2673" s="832" t="s">
        <v>4930</v>
      </c>
      <c r="J2673" s="832" t="s">
        <v>4931</v>
      </c>
      <c r="K2673" s="832" t="s">
        <v>4932</v>
      </c>
      <c r="L2673" s="835">
        <v>86.02</v>
      </c>
      <c r="M2673" s="835">
        <v>86.02</v>
      </c>
      <c r="N2673" s="832">
        <v>1</v>
      </c>
      <c r="O2673" s="836">
        <v>1</v>
      </c>
      <c r="P2673" s="835">
        <v>86.02</v>
      </c>
      <c r="Q2673" s="837">
        <v>1</v>
      </c>
      <c r="R2673" s="832">
        <v>1</v>
      </c>
      <c r="S2673" s="837">
        <v>1</v>
      </c>
      <c r="T2673" s="836">
        <v>1</v>
      </c>
      <c r="U2673" s="838">
        <v>1</v>
      </c>
    </row>
    <row r="2674" spans="1:21" ht="14.4" customHeight="1" x14ac:dyDescent="0.3">
      <c r="A2674" s="831">
        <v>17</v>
      </c>
      <c r="B2674" s="832" t="s">
        <v>2428</v>
      </c>
      <c r="C2674" s="832" t="s">
        <v>2434</v>
      </c>
      <c r="D2674" s="833" t="s">
        <v>5256</v>
      </c>
      <c r="E2674" s="834" t="s">
        <v>2444</v>
      </c>
      <c r="F2674" s="832" t="s">
        <v>2429</v>
      </c>
      <c r="G2674" s="832" t="s">
        <v>2515</v>
      </c>
      <c r="H2674" s="832" t="s">
        <v>596</v>
      </c>
      <c r="I2674" s="832" t="s">
        <v>2516</v>
      </c>
      <c r="J2674" s="832" t="s">
        <v>2517</v>
      </c>
      <c r="K2674" s="832" t="s">
        <v>2518</v>
      </c>
      <c r="L2674" s="835">
        <v>1891.17</v>
      </c>
      <c r="M2674" s="835">
        <v>9455.85</v>
      </c>
      <c r="N2674" s="832">
        <v>5</v>
      </c>
      <c r="O2674" s="836">
        <v>3</v>
      </c>
      <c r="P2674" s="835">
        <v>5673.51</v>
      </c>
      <c r="Q2674" s="837">
        <v>0.6</v>
      </c>
      <c r="R2674" s="832">
        <v>3</v>
      </c>
      <c r="S2674" s="837">
        <v>0.6</v>
      </c>
      <c r="T2674" s="836">
        <v>1</v>
      </c>
      <c r="U2674" s="838">
        <v>0.33333333333333331</v>
      </c>
    </row>
    <row r="2675" spans="1:21" ht="14.4" customHeight="1" x14ac:dyDescent="0.3">
      <c r="A2675" s="831">
        <v>17</v>
      </c>
      <c r="B2675" s="832" t="s">
        <v>2428</v>
      </c>
      <c r="C2675" s="832" t="s">
        <v>2434</v>
      </c>
      <c r="D2675" s="833" t="s">
        <v>5256</v>
      </c>
      <c r="E2675" s="834" t="s">
        <v>2444</v>
      </c>
      <c r="F2675" s="832" t="s">
        <v>2429</v>
      </c>
      <c r="G2675" s="832" t="s">
        <v>2515</v>
      </c>
      <c r="H2675" s="832" t="s">
        <v>596</v>
      </c>
      <c r="I2675" s="832" t="s">
        <v>2521</v>
      </c>
      <c r="J2675" s="832" t="s">
        <v>2517</v>
      </c>
      <c r="K2675" s="832" t="s">
        <v>2522</v>
      </c>
      <c r="L2675" s="835">
        <v>2026.32</v>
      </c>
      <c r="M2675" s="835">
        <v>18236.88</v>
      </c>
      <c r="N2675" s="832">
        <v>9</v>
      </c>
      <c r="O2675" s="836">
        <v>3</v>
      </c>
      <c r="P2675" s="835">
        <v>12157.92</v>
      </c>
      <c r="Q2675" s="837">
        <v>0.66666666666666663</v>
      </c>
      <c r="R2675" s="832">
        <v>6</v>
      </c>
      <c r="S2675" s="837">
        <v>0.66666666666666663</v>
      </c>
      <c r="T2675" s="836">
        <v>2</v>
      </c>
      <c r="U2675" s="838">
        <v>0.66666666666666663</v>
      </c>
    </row>
    <row r="2676" spans="1:21" ht="14.4" customHeight="1" x14ac:dyDescent="0.3">
      <c r="A2676" s="831">
        <v>17</v>
      </c>
      <c r="B2676" s="832" t="s">
        <v>2428</v>
      </c>
      <c r="C2676" s="832" t="s">
        <v>2434</v>
      </c>
      <c r="D2676" s="833" t="s">
        <v>5256</v>
      </c>
      <c r="E2676" s="834" t="s">
        <v>2444</v>
      </c>
      <c r="F2676" s="832" t="s">
        <v>2429</v>
      </c>
      <c r="G2676" s="832" t="s">
        <v>2539</v>
      </c>
      <c r="H2676" s="832" t="s">
        <v>596</v>
      </c>
      <c r="I2676" s="832" t="s">
        <v>2540</v>
      </c>
      <c r="J2676" s="832" t="s">
        <v>2541</v>
      </c>
      <c r="K2676" s="832" t="s">
        <v>2542</v>
      </c>
      <c r="L2676" s="835">
        <v>52.87</v>
      </c>
      <c r="M2676" s="835">
        <v>52.87</v>
      </c>
      <c r="N2676" s="832">
        <v>1</v>
      </c>
      <c r="O2676" s="836">
        <v>0.5</v>
      </c>
      <c r="P2676" s="835">
        <v>52.87</v>
      </c>
      <c r="Q2676" s="837">
        <v>1</v>
      </c>
      <c r="R2676" s="832">
        <v>1</v>
      </c>
      <c r="S2676" s="837">
        <v>1</v>
      </c>
      <c r="T2676" s="836">
        <v>0.5</v>
      </c>
      <c r="U2676" s="838">
        <v>1</v>
      </c>
    </row>
    <row r="2677" spans="1:21" ht="14.4" customHeight="1" x14ac:dyDescent="0.3">
      <c r="A2677" s="831">
        <v>17</v>
      </c>
      <c r="B2677" s="832" t="s">
        <v>2428</v>
      </c>
      <c r="C2677" s="832" t="s">
        <v>2434</v>
      </c>
      <c r="D2677" s="833" t="s">
        <v>5256</v>
      </c>
      <c r="E2677" s="834" t="s">
        <v>2444</v>
      </c>
      <c r="F2677" s="832" t="s">
        <v>2429</v>
      </c>
      <c r="G2677" s="832" t="s">
        <v>3323</v>
      </c>
      <c r="H2677" s="832" t="s">
        <v>596</v>
      </c>
      <c r="I2677" s="832" t="s">
        <v>3324</v>
      </c>
      <c r="J2677" s="832" t="s">
        <v>888</v>
      </c>
      <c r="K2677" s="832" t="s">
        <v>697</v>
      </c>
      <c r="L2677" s="835">
        <v>0</v>
      </c>
      <c r="M2677" s="835">
        <v>0</v>
      </c>
      <c r="N2677" s="832">
        <v>3</v>
      </c>
      <c r="O2677" s="836">
        <v>0.5</v>
      </c>
      <c r="P2677" s="835"/>
      <c r="Q2677" s="837"/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17</v>
      </c>
      <c r="B2678" s="832" t="s">
        <v>2428</v>
      </c>
      <c r="C2678" s="832" t="s">
        <v>2434</v>
      </c>
      <c r="D2678" s="833" t="s">
        <v>5256</v>
      </c>
      <c r="E2678" s="834" t="s">
        <v>2444</v>
      </c>
      <c r="F2678" s="832" t="s">
        <v>2429</v>
      </c>
      <c r="G2678" s="832" t="s">
        <v>2560</v>
      </c>
      <c r="H2678" s="832" t="s">
        <v>596</v>
      </c>
      <c r="I2678" s="832" t="s">
        <v>4933</v>
      </c>
      <c r="J2678" s="832" t="s">
        <v>4934</v>
      </c>
      <c r="K2678" s="832" t="s">
        <v>2323</v>
      </c>
      <c r="L2678" s="835">
        <v>1849.56</v>
      </c>
      <c r="M2678" s="835">
        <v>1849.56</v>
      </c>
      <c r="N2678" s="832">
        <v>1</v>
      </c>
      <c r="O2678" s="836">
        <v>1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" customHeight="1" x14ac:dyDescent="0.3">
      <c r="A2679" s="831">
        <v>17</v>
      </c>
      <c r="B2679" s="832" t="s">
        <v>2428</v>
      </c>
      <c r="C2679" s="832" t="s">
        <v>2434</v>
      </c>
      <c r="D2679" s="833" t="s">
        <v>5256</v>
      </c>
      <c r="E2679" s="834" t="s">
        <v>2444</v>
      </c>
      <c r="F2679" s="832" t="s">
        <v>2429</v>
      </c>
      <c r="G2679" s="832" t="s">
        <v>2593</v>
      </c>
      <c r="H2679" s="832" t="s">
        <v>596</v>
      </c>
      <c r="I2679" s="832" t="s">
        <v>2599</v>
      </c>
      <c r="J2679" s="832" t="s">
        <v>2595</v>
      </c>
      <c r="K2679" s="832" t="s">
        <v>2600</v>
      </c>
      <c r="L2679" s="835">
        <v>339.47</v>
      </c>
      <c r="M2679" s="835">
        <v>2715.76</v>
      </c>
      <c r="N2679" s="832">
        <v>8</v>
      </c>
      <c r="O2679" s="836">
        <v>4</v>
      </c>
      <c r="P2679" s="835">
        <v>2036.8200000000002</v>
      </c>
      <c r="Q2679" s="837">
        <v>0.75</v>
      </c>
      <c r="R2679" s="832">
        <v>6</v>
      </c>
      <c r="S2679" s="837">
        <v>0.75</v>
      </c>
      <c r="T2679" s="836">
        <v>2</v>
      </c>
      <c r="U2679" s="838">
        <v>0.5</v>
      </c>
    </row>
    <row r="2680" spans="1:21" ht="14.4" customHeight="1" x14ac:dyDescent="0.3">
      <c r="A2680" s="831">
        <v>17</v>
      </c>
      <c r="B2680" s="832" t="s">
        <v>2428</v>
      </c>
      <c r="C2680" s="832" t="s">
        <v>2434</v>
      </c>
      <c r="D2680" s="833" t="s">
        <v>5256</v>
      </c>
      <c r="E2680" s="834" t="s">
        <v>2444</v>
      </c>
      <c r="F2680" s="832" t="s">
        <v>2429</v>
      </c>
      <c r="G2680" s="832" t="s">
        <v>2609</v>
      </c>
      <c r="H2680" s="832" t="s">
        <v>596</v>
      </c>
      <c r="I2680" s="832" t="s">
        <v>2613</v>
      </c>
      <c r="J2680" s="832" t="s">
        <v>2611</v>
      </c>
      <c r="K2680" s="832" t="s">
        <v>2614</v>
      </c>
      <c r="L2680" s="835">
        <v>91.78</v>
      </c>
      <c r="M2680" s="835">
        <v>275.34000000000003</v>
      </c>
      <c r="N2680" s="832">
        <v>3</v>
      </c>
      <c r="O2680" s="836">
        <v>2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17</v>
      </c>
      <c r="B2681" s="832" t="s">
        <v>2428</v>
      </c>
      <c r="C2681" s="832" t="s">
        <v>2434</v>
      </c>
      <c r="D2681" s="833" t="s">
        <v>5256</v>
      </c>
      <c r="E2681" s="834" t="s">
        <v>2444</v>
      </c>
      <c r="F2681" s="832" t="s">
        <v>2429</v>
      </c>
      <c r="G2681" s="832" t="s">
        <v>2635</v>
      </c>
      <c r="H2681" s="832" t="s">
        <v>596</v>
      </c>
      <c r="I2681" s="832" t="s">
        <v>2636</v>
      </c>
      <c r="J2681" s="832" t="s">
        <v>2637</v>
      </c>
      <c r="K2681" s="832" t="s">
        <v>2638</v>
      </c>
      <c r="L2681" s="835">
        <v>300.33</v>
      </c>
      <c r="M2681" s="835">
        <v>2702.97</v>
      </c>
      <c r="N2681" s="832">
        <v>9</v>
      </c>
      <c r="O2681" s="836">
        <v>7</v>
      </c>
      <c r="P2681" s="835">
        <v>1501.6499999999999</v>
      </c>
      <c r="Q2681" s="837">
        <v>0.55555555555555558</v>
      </c>
      <c r="R2681" s="832">
        <v>5</v>
      </c>
      <c r="S2681" s="837">
        <v>0.55555555555555558</v>
      </c>
      <c r="T2681" s="836">
        <v>3.5</v>
      </c>
      <c r="U2681" s="838">
        <v>0.5</v>
      </c>
    </row>
    <row r="2682" spans="1:21" ht="14.4" customHeight="1" x14ac:dyDescent="0.3">
      <c r="A2682" s="831">
        <v>17</v>
      </c>
      <c r="B2682" s="832" t="s">
        <v>2428</v>
      </c>
      <c r="C2682" s="832" t="s">
        <v>2434</v>
      </c>
      <c r="D2682" s="833" t="s">
        <v>5256</v>
      </c>
      <c r="E2682" s="834" t="s">
        <v>2444</v>
      </c>
      <c r="F2682" s="832" t="s">
        <v>2429</v>
      </c>
      <c r="G2682" s="832" t="s">
        <v>2645</v>
      </c>
      <c r="H2682" s="832" t="s">
        <v>649</v>
      </c>
      <c r="I2682" s="832" t="s">
        <v>2219</v>
      </c>
      <c r="J2682" s="832" t="s">
        <v>2220</v>
      </c>
      <c r="K2682" s="832" t="s">
        <v>2221</v>
      </c>
      <c r="L2682" s="835">
        <v>88.92</v>
      </c>
      <c r="M2682" s="835">
        <v>266.76</v>
      </c>
      <c r="N2682" s="832">
        <v>3</v>
      </c>
      <c r="O2682" s="836">
        <v>0.5</v>
      </c>
      <c r="P2682" s="835">
        <v>266.76</v>
      </c>
      <c r="Q2682" s="837">
        <v>1</v>
      </c>
      <c r="R2682" s="832">
        <v>3</v>
      </c>
      <c r="S2682" s="837">
        <v>1</v>
      </c>
      <c r="T2682" s="836">
        <v>0.5</v>
      </c>
      <c r="U2682" s="838">
        <v>1</v>
      </c>
    </row>
    <row r="2683" spans="1:21" ht="14.4" customHeight="1" x14ac:dyDescent="0.3">
      <c r="A2683" s="831">
        <v>17</v>
      </c>
      <c r="B2683" s="832" t="s">
        <v>2428</v>
      </c>
      <c r="C2683" s="832" t="s">
        <v>2434</v>
      </c>
      <c r="D2683" s="833" t="s">
        <v>5256</v>
      </c>
      <c r="E2683" s="834" t="s">
        <v>2444</v>
      </c>
      <c r="F2683" s="832" t="s">
        <v>2429</v>
      </c>
      <c r="G2683" s="832" t="s">
        <v>2653</v>
      </c>
      <c r="H2683" s="832" t="s">
        <v>596</v>
      </c>
      <c r="I2683" s="832" t="s">
        <v>2658</v>
      </c>
      <c r="J2683" s="832" t="s">
        <v>2659</v>
      </c>
      <c r="K2683" s="832" t="s">
        <v>2660</v>
      </c>
      <c r="L2683" s="835">
        <v>52.75</v>
      </c>
      <c r="M2683" s="835">
        <v>158.25</v>
      </c>
      <c r="N2683" s="832">
        <v>3</v>
      </c>
      <c r="O2683" s="836">
        <v>1.5</v>
      </c>
      <c r="P2683" s="835">
        <v>52.75</v>
      </c>
      <c r="Q2683" s="837">
        <v>0.33333333333333331</v>
      </c>
      <c r="R2683" s="832">
        <v>1</v>
      </c>
      <c r="S2683" s="837">
        <v>0.33333333333333331</v>
      </c>
      <c r="T2683" s="836">
        <v>0.5</v>
      </c>
      <c r="U2683" s="838">
        <v>0.33333333333333331</v>
      </c>
    </row>
    <row r="2684" spans="1:21" ht="14.4" customHeight="1" x14ac:dyDescent="0.3">
      <c r="A2684" s="831">
        <v>17</v>
      </c>
      <c r="B2684" s="832" t="s">
        <v>2428</v>
      </c>
      <c r="C2684" s="832" t="s">
        <v>2434</v>
      </c>
      <c r="D2684" s="833" t="s">
        <v>5256</v>
      </c>
      <c r="E2684" s="834" t="s">
        <v>2444</v>
      </c>
      <c r="F2684" s="832" t="s">
        <v>2429</v>
      </c>
      <c r="G2684" s="832" t="s">
        <v>2676</v>
      </c>
      <c r="H2684" s="832" t="s">
        <v>596</v>
      </c>
      <c r="I2684" s="832" t="s">
        <v>3032</v>
      </c>
      <c r="J2684" s="832" t="s">
        <v>2679</v>
      </c>
      <c r="K2684" s="832" t="s">
        <v>2098</v>
      </c>
      <c r="L2684" s="835">
        <v>227.56</v>
      </c>
      <c r="M2684" s="835">
        <v>1137.8</v>
      </c>
      <c r="N2684" s="832">
        <v>5</v>
      </c>
      <c r="O2684" s="836">
        <v>1.5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17</v>
      </c>
      <c r="B2685" s="832" t="s">
        <v>2428</v>
      </c>
      <c r="C2685" s="832" t="s">
        <v>2434</v>
      </c>
      <c r="D2685" s="833" t="s">
        <v>5256</v>
      </c>
      <c r="E2685" s="834" t="s">
        <v>2444</v>
      </c>
      <c r="F2685" s="832" t="s">
        <v>2429</v>
      </c>
      <c r="G2685" s="832" t="s">
        <v>2676</v>
      </c>
      <c r="H2685" s="832" t="s">
        <v>596</v>
      </c>
      <c r="I2685" s="832" t="s">
        <v>2678</v>
      </c>
      <c r="J2685" s="832" t="s">
        <v>2679</v>
      </c>
      <c r="K2685" s="832" t="s">
        <v>2093</v>
      </c>
      <c r="L2685" s="835">
        <v>910.2</v>
      </c>
      <c r="M2685" s="835">
        <v>910.2</v>
      </c>
      <c r="N2685" s="832">
        <v>1</v>
      </c>
      <c r="O2685" s="836">
        <v>0.5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17</v>
      </c>
      <c r="B2686" s="832" t="s">
        <v>2428</v>
      </c>
      <c r="C2686" s="832" t="s">
        <v>2434</v>
      </c>
      <c r="D2686" s="833" t="s">
        <v>5256</v>
      </c>
      <c r="E2686" s="834" t="s">
        <v>2444</v>
      </c>
      <c r="F2686" s="832" t="s">
        <v>2429</v>
      </c>
      <c r="G2686" s="832" t="s">
        <v>2676</v>
      </c>
      <c r="H2686" s="832" t="s">
        <v>596</v>
      </c>
      <c r="I2686" s="832" t="s">
        <v>4935</v>
      </c>
      <c r="J2686" s="832" t="s">
        <v>2205</v>
      </c>
      <c r="K2686" s="832" t="s">
        <v>2093</v>
      </c>
      <c r="L2686" s="835">
        <v>910.2</v>
      </c>
      <c r="M2686" s="835">
        <v>910.2</v>
      </c>
      <c r="N2686" s="832">
        <v>1</v>
      </c>
      <c r="O2686" s="836">
        <v>0.5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17</v>
      </c>
      <c r="B2687" s="832" t="s">
        <v>2428</v>
      </c>
      <c r="C2687" s="832" t="s">
        <v>2434</v>
      </c>
      <c r="D2687" s="833" t="s">
        <v>5256</v>
      </c>
      <c r="E2687" s="834" t="s">
        <v>2444</v>
      </c>
      <c r="F2687" s="832" t="s">
        <v>2429</v>
      </c>
      <c r="G2687" s="832" t="s">
        <v>3360</v>
      </c>
      <c r="H2687" s="832" t="s">
        <v>596</v>
      </c>
      <c r="I2687" s="832" t="s">
        <v>3361</v>
      </c>
      <c r="J2687" s="832" t="s">
        <v>738</v>
      </c>
      <c r="K2687" s="832" t="s">
        <v>2140</v>
      </c>
      <c r="L2687" s="835">
        <v>38.56</v>
      </c>
      <c r="M2687" s="835">
        <v>38.56</v>
      </c>
      <c r="N2687" s="832">
        <v>1</v>
      </c>
      <c r="O2687" s="836">
        <v>0.5</v>
      </c>
      <c r="P2687" s="835">
        <v>38.56</v>
      </c>
      <c r="Q2687" s="837">
        <v>1</v>
      </c>
      <c r="R2687" s="832">
        <v>1</v>
      </c>
      <c r="S2687" s="837">
        <v>1</v>
      </c>
      <c r="T2687" s="836">
        <v>0.5</v>
      </c>
      <c r="U2687" s="838">
        <v>1</v>
      </c>
    </row>
    <row r="2688" spans="1:21" ht="14.4" customHeight="1" x14ac:dyDescent="0.3">
      <c r="A2688" s="831">
        <v>17</v>
      </c>
      <c r="B2688" s="832" t="s">
        <v>2428</v>
      </c>
      <c r="C2688" s="832" t="s">
        <v>2434</v>
      </c>
      <c r="D2688" s="833" t="s">
        <v>5256</v>
      </c>
      <c r="E2688" s="834" t="s">
        <v>2444</v>
      </c>
      <c r="F2688" s="832" t="s">
        <v>2429</v>
      </c>
      <c r="G2688" s="832" t="s">
        <v>2680</v>
      </c>
      <c r="H2688" s="832" t="s">
        <v>596</v>
      </c>
      <c r="I2688" s="832" t="s">
        <v>3992</v>
      </c>
      <c r="J2688" s="832" t="s">
        <v>3993</v>
      </c>
      <c r="K2688" s="832" t="s">
        <v>3994</v>
      </c>
      <c r="L2688" s="835">
        <v>140.96</v>
      </c>
      <c r="M2688" s="835">
        <v>140.96</v>
      </c>
      <c r="N2688" s="832">
        <v>1</v>
      </c>
      <c r="O2688" s="836">
        <v>1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17</v>
      </c>
      <c r="B2689" s="832" t="s">
        <v>2428</v>
      </c>
      <c r="C2689" s="832" t="s">
        <v>2434</v>
      </c>
      <c r="D2689" s="833" t="s">
        <v>5256</v>
      </c>
      <c r="E2689" s="834" t="s">
        <v>2444</v>
      </c>
      <c r="F2689" s="832" t="s">
        <v>2429</v>
      </c>
      <c r="G2689" s="832" t="s">
        <v>3675</v>
      </c>
      <c r="H2689" s="832" t="s">
        <v>649</v>
      </c>
      <c r="I2689" s="832" t="s">
        <v>3676</v>
      </c>
      <c r="J2689" s="832" t="s">
        <v>3677</v>
      </c>
      <c r="K2689" s="832" t="s">
        <v>3678</v>
      </c>
      <c r="L2689" s="835">
        <v>219.18</v>
      </c>
      <c r="M2689" s="835">
        <v>219.18</v>
      </c>
      <c r="N2689" s="832">
        <v>1</v>
      </c>
      <c r="O2689" s="836">
        <v>1</v>
      </c>
      <c r="P2689" s="835">
        <v>219.18</v>
      </c>
      <c r="Q2689" s="837">
        <v>1</v>
      </c>
      <c r="R2689" s="832">
        <v>1</v>
      </c>
      <c r="S2689" s="837">
        <v>1</v>
      </c>
      <c r="T2689" s="836">
        <v>1</v>
      </c>
      <c r="U2689" s="838">
        <v>1</v>
      </c>
    </row>
    <row r="2690" spans="1:21" ht="14.4" customHeight="1" x14ac:dyDescent="0.3">
      <c r="A2690" s="831">
        <v>17</v>
      </c>
      <c r="B2690" s="832" t="s">
        <v>2428</v>
      </c>
      <c r="C2690" s="832" t="s">
        <v>2434</v>
      </c>
      <c r="D2690" s="833" t="s">
        <v>5256</v>
      </c>
      <c r="E2690" s="834" t="s">
        <v>2444</v>
      </c>
      <c r="F2690" s="832" t="s">
        <v>2429</v>
      </c>
      <c r="G2690" s="832" t="s">
        <v>3675</v>
      </c>
      <c r="H2690" s="832" t="s">
        <v>596</v>
      </c>
      <c r="I2690" s="832" t="s">
        <v>4072</v>
      </c>
      <c r="J2690" s="832" t="s">
        <v>3677</v>
      </c>
      <c r="K2690" s="832" t="s">
        <v>4073</v>
      </c>
      <c r="L2690" s="835">
        <v>32.869999999999997</v>
      </c>
      <c r="M2690" s="835">
        <v>32.869999999999997</v>
      </c>
      <c r="N2690" s="832">
        <v>1</v>
      </c>
      <c r="O2690" s="836">
        <v>0.5</v>
      </c>
      <c r="P2690" s="835"/>
      <c r="Q2690" s="837">
        <v>0</v>
      </c>
      <c r="R2690" s="832"/>
      <c r="S2690" s="837">
        <v>0</v>
      </c>
      <c r="T2690" s="836"/>
      <c r="U2690" s="838">
        <v>0</v>
      </c>
    </row>
    <row r="2691" spans="1:21" ht="14.4" customHeight="1" x14ac:dyDescent="0.3">
      <c r="A2691" s="831">
        <v>17</v>
      </c>
      <c r="B2691" s="832" t="s">
        <v>2428</v>
      </c>
      <c r="C2691" s="832" t="s">
        <v>2434</v>
      </c>
      <c r="D2691" s="833" t="s">
        <v>5256</v>
      </c>
      <c r="E2691" s="834" t="s">
        <v>2444</v>
      </c>
      <c r="F2691" s="832" t="s">
        <v>2429</v>
      </c>
      <c r="G2691" s="832" t="s">
        <v>2688</v>
      </c>
      <c r="H2691" s="832" t="s">
        <v>649</v>
      </c>
      <c r="I2691" s="832" t="s">
        <v>3579</v>
      </c>
      <c r="J2691" s="832" t="s">
        <v>3580</v>
      </c>
      <c r="K2691" s="832" t="s">
        <v>3581</v>
      </c>
      <c r="L2691" s="835">
        <v>1385.62</v>
      </c>
      <c r="M2691" s="835">
        <v>1385.62</v>
      </c>
      <c r="N2691" s="832">
        <v>1</v>
      </c>
      <c r="O2691" s="836">
        <v>0.5</v>
      </c>
      <c r="P2691" s="835">
        <v>1385.62</v>
      </c>
      <c r="Q2691" s="837">
        <v>1</v>
      </c>
      <c r="R2691" s="832">
        <v>1</v>
      </c>
      <c r="S2691" s="837">
        <v>1</v>
      </c>
      <c r="T2691" s="836">
        <v>0.5</v>
      </c>
      <c r="U2691" s="838">
        <v>1</v>
      </c>
    </row>
    <row r="2692" spans="1:21" ht="14.4" customHeight="1" x14ac:dyDescent="0.3">
      <c r="A2692" s="831">
        <v>17</v>
      </c>
      <c r="B2692" s="832" t="s">
        <v>2428</v>
      </c>
      <c r="C2692" s="832" t="s">
        <v>2434</v>
      </c>
      <c r="D2692" s="833" t="s">
        <v>5256</v>
      </c>
      <c r="E2692" s="834" t="s">
        <v>2444</v>
      </c>
      <c r="F2692" s="832" t="s">
        <v>2429</v>
      </c>
      <c r="G2692" s="832" t="s">
        <v>2714</v>
      </c>
      <c r="H2692" s="832" t="s">
        <v>596</v>
      </c>
      <c r="I2692" s="832" t="s">
        <v>2715</v>
      </c>
      <c r="J2692" s="832" t="s">
        <v>2716</v>
      </c>
      <c r="K2692" s="832" t="s">
        <v>2708</v>
      </c>
      <c r="L2692" s="835">
        <v>174.59</v>
      </c>
      <c r="M2692" s="835">
        <v>174.59</v>
      </c>
      <c r="N2692" s="832">
        <v>1</v>
      </c>
      <c r="O2692" s="836">
        <v>1</v>
      </c>
      <c r="P2692" s="835"/>
      <c r="Q2692" s="837">
        <v>0</v>
      </c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17</v>
      </c>
      <c r="B2693" s="832" t="s">
        <v>2428</v>
      </c>
      <c r="C2693" s="832" t="s">
        <v>2434</v>
      </c>
      <c r="D2693" s="833" t="s">
        <v>5256</v>
      </c>
      <c r="E2693" s="834" t="s">
        <v>2444</v>
      </c>
      <c r="F2693" s="832" t="s">
        <v>2429</v>
      </c>
      <c r="G2693" s="832" t="s">
        <v>2725</v>
      </c>
      <c r="H2693" s="832" t="s">
        <v>649</v>
      </c>
      <c r="I2693" s="832" t="s">
        <v>1878</v>
      </c>
      <c r="J2693" s="832" t="s">
        <v>1876</v>
      </c>
      <c r="K2693" s="832" t="s">
        <v>1879</v>
      </c>
      <c r="L2693" s="835">
        <v>57.6</v>
      </c>
      <c r="M2693" s="835">
        <v>57.6</v>
      </c>
      <c r="N2693" s="832">
        <v>1</v>
      </c>
      <c r="O2693" s="836">
        <v>1</v>
      </c>
      <c r="P2693" s="835">
        <v>57.6</v>
      </c>
      <c r="Q2693" s="837">
        <v>1</v>
      </c>
      <c r="R2693" s="832">
        <v>1</v>
      </c>
      <c r="S2693" s="837">
        <v>1</v>
      </c>
      <c r="T2693" s="836">
        <v>1</v>
      </c>
      <c r="U2693" s="838">
        <v>1</v>
      </c>
    </row>
    <row r="2694" spans="1:21" ht="14.4" customHeight="1" x14ac:dyDescent="0.3">
      <c r="A2694" s="831">
        <v>17</v>
      </c>
      <c r="B2694" s="832" t="s">
        <v>2428</v>
      </c>
      <c r="C2694" s="832" t="s">
        <v>2434</v>
      </c>
      <c r="D2694" s="833" t="s">
        <v>5256</v>
      </c>
      <c r="E2694" s="834" t="s">
        <v>2444</v>
      </c>
      <c r="F2694" s="832" t="s">
        <v>2429</v>
      </c>
      <c r="G2694" s="832" t="s">
        <v>3252</v>
      </c>
      <c r="H2694" s="832" t="s">
        <v>649</v>
      </c>
      <c r="I2694" s="832" t="s">
        <v>1962</v>
      </c>
      <c r="J2694" s="832" t="s">
        <v>950</v>
      </c>
      <c r="K2694" s="832" t="s">
        <v>1963</v>
      </c>
      <c r="L2694" s="835">
        <v>143.09</v>
      </c>
      <c r="M2694" s="835">
        <v>143.09</v>
      </c>
      <c r="N2694" s="832">
        <v>1</v>
      </c>
      <c r="O2694" s="836">
        <v>0.5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17</v>
      </c>
      <c r="B2695" s="832" t="s">
        <v>2428</v>
      </c>
      <c r="C2695" s="832" t="s">
        <v>2434</v>
      </c>
      <c r="D2695" s="833" t="s">
        <v>5256</v>
      </c>
      <c r="E2695" s="834" t="s">
        <v>2444</v>
      </c>
      <c r="F2695" s="832" t="s">
        <v>2429</v>
      </c>
      <c r="G2695" s="832" t="s">
        <v>3253</v>
      </c>
      <c r="H2695" s="832" t="s">
        <v>596</v>
      </c>
      <c r="I2695" s="832" t="s">
        <v>3589</v>
      </c>
      <c r="J2695" s="832" t="s">
        <v>3255</v>
      </c>
      <c r="K2695" s="832" t="s">
        <v>3590</v>
      </c>
      <c r="L2695" s="835">
        <v>437.23</v>
      </c>
      <c r="M2695" s="835">
        <v>437.23</v>
      </c>
      <c r="N2695" s="832">
        <v>1</v>
      </c>
      <c r="O2695" s="836">
        <v>0.5</v>
      </c>
      <c r="P2695" s="835">
        <v>437.23</v>
      </c>
      <c r="Q2695" s="837">
        <v>1</v>
      </c>
      <c r="R2695" s="832">
        <v>1</v>
      </c>
      <c r="S2695" s="837">
        <v>1</v>
      </c>
      <c r="T2695" s="836">
        <v>0.5</v>
      </c>
      <c r="U2695" s="838">
        <v>1</v>
      </c>
    </row>
    <row r="2696" spans="1:21" ht="14.4" customHeight="1" x14ac:dyDescent="0.3">
      <c r="A2696" s="831">
        <v>17</v>
      </c>
      <c r="B2696" s="832" t="s">
        <v>2428</v>
      </c>
      <c r="C2696" s="832" t="s">
        <v>2434</v>
      </c>
      <c r="D2696" s="833" t="s">
        <v>5256</v>
      </c>
      <c r="E2696" s="834" t="s">
        <v>2444</v>
      </c>
      <c r="F2696" s="832" t="s">
        <v>2429</v>
      </c>
      <c r="G2696" s="832" t="s">
        <v>2746</v>
      </c>
      <c r="H2696" s="832" t="s">
        <v>596</v>
      </c>
      <c r="I2696" s="832" t="s">
        <v>2751</v>
      </c>
      <c r="J2696" s="832" t="s">
        <v>2748</v>
      </c>
      <c r="K2696" s="832" t="s">
        <v>2752</v>
      </c>
      <c r="L2696" s="835">
        <v>677.18</v>
      </c>
      <c r="M2696" s="835">
        <v>2708.72</v>
      </c>
      <c r="N2696" s="832">
        <v>4</v>
      </c>
      <c r="O2696" s="836">
        <v>1</v>
      </c>
      <c r="P2696" s="835">
        <v>2031.54</v>
      </c>
      <c r="Q2696" s="837">
        <v>0.75</v>
      </c>
      <c r="R2696" s="832">
        <v>3</v>
      </c>
      <c r="S2696" s="837">
        <v>0.75</v>
      </c>
      <c r="T2696" s="836">
        <v>0.5</v>
      </c>
      <c r="U2696" s="838">
        <v>0.5</v>
      </c>
    </row>
    <row r="2697" spans="1:21" ht="14.4" customHeight="1" x14ac:dyDescent="0.3">
      <c r="A2697" s="831">
        <v>17</v>
      </c>
      <c r="B2697" s="832" t="s">
        <v>2428</v>
      </c>
      <c r="C2697" s="832" t="s">
        <v>2434</v>
      </c>
      <c r="D2697" s="833" t="s">
        <v>5256</v>
      </c>
      <c r="E2697" s="834" t="s">
        <v>2444</v>
      </c>
      <c r="F2697" s="832" t="s">
        <v>2429</v>
      </c>
      <c r="G2697" s="832" t="s">
        <v>2746</v>
      </c>
      <c r="H2697" s="832" t="s">
        <v>596</v>
      </c>
      <c r="I2697" s="832" t="s">
        <v>2753</v>
      </c>
      <c r="J2697" s="832" t="s">
        <v>2748</v>
      </c>
      <c r="K2697" s="832" t="s">
        <v>2754</v>
      </c>
      <c r="L2697" s="835">
        <v>338.58</v>
      </c>
      <c r="M2697" s="835">
        <v>1015.74</v>
      </c>
      <c r="N2697" s="832">
        <v>3</v>
      </c>
      <c r="O2697" s="836">
        <v>2</v>
      </c>
      <c r="P2697" s="835">
        <v>338.58</v>
      </c>
      <c r="Q2697" s="837">
        <v>0.33333333333333331</v>
      </c>
      <c r="R2697" s="832">
        <v>1</v>
      </c>
      <c r="S2697" s="837">
        <v>0.33333333333333331</v>
      </c>
      <c r="T2697" s="836">
        <v>0.5</v>
      </c>
      <c r="U2697" s="838">
        <v>0.25</v>
      </c>
    </row>
    <row r="2698" spans="1:21" ht="14.4" customHeight="1" x14ac:dyDescent="0.3">
      <c r="A2698" s="831">
        <v>17</v>
      </c>
      <c r="B2698" s="832" t="s">
        <v>2428</v>
      </c>
      <c r="C2698" s="832" t="s">
        <v>2434</v>
      </c>
      <c r="D2698" s="833" t="s">
        <v>5256</v>
      </c>
      <c r="E2698" s="834" t="s">
        <v>2444</v>
      </c>
      <c r="F2698" s="832" t="s">
        <v>2429</v>
      </c>
      <c r="G2698" s="832" t="s">
        <v>4936</v>
      </c>
      <c r="H2698" s="832" t="s">
        <v>596</v>
      </c>
      <c r="I2698" s="832" t="s">
        <v>4937</v>
      </c>
      <c r="J2698" s="832" t="s">
        <v>4938</v>
      </c>
      <c r="K2698" s="832" t="s">
        <v>4939</v>
      </c>
      <c r="L2698" s="835">
        <v>0</v>
      </c>
      <c r="M2698" s="835">
        <v>0</v>
      </c>
      <c r="N2698" s="832">
        <v>1</v>
      </c>
      <c r="O2698" s="836">
        <v>1</v>
      </c>
      <c r="P2698" s="835">
        <v>0</v>
      </c>
      <c r="Q2698" s="837"/>
      <c r="R2698" s="832">
        <v>1</v>
      </c>
      <c r="S2698" s="837">
        <v>1</v>
      </c>
      <c r="T2698" s="836">
        <v>1</v>
      </c>
      <c r="U2698" s="838">
        <v>1</v>
      </c>
    </row>
    <row r="2699" spans="1:21" ht="14.4" customHeight="1" x14ac:dyDescent="0.3">
      <c r="A2699" s="831">
        <v>17</v>
      </c>
      <c r="B2699" s="832" t="s">
        <v>2428</v>
      </c>
      <c r="C2699" s="832" t="s">
        <v>2434</v>
      </c>
      <c r="D2699" s="833" t="s">
        <v>5256</v>
      </c>
      <c r="E2699" s="834" t="s">
        <v>2444</v>
      </c>
      <c r="F2699" s="832" t="s">
        <v>2429</v>
      </c>
      <c r="G2699" s="832" t="s">
        <v>4936</v>
      </c>
      <c r="H2699" s="832" t="s">
        <v>596</v>
      </c>
      <c r="I2699" s="832" t="s">
        <v>4940</v>
      </c>
      <c r="J2699" s="832" t="s">
        <v>4938</v>
      </c>
      <c r="K2699" s="832" t="s">
        <v>4941</v>
      </c>
      <c r="L2699" s="835">
        <v>0</v>
      </c>
      <c r="M2699" s="835">
        <v>0</v>
      </c>
      <c r="N2699" s="832">
        <v>1</v>
      </c>
      <c r="O2699" s="836">
        <v>0.5</v>
      </c>
      <c r="P2699" s="835">
        <v>0</v>
      </c>
      <c r="Q2699" s="837"/>
      <c r="R2699" s="832">
        <v>1</v>
      </c>
      <c r="S2699" s="837">
        <v>1</v>
      </c>
      <c r="T2699" s="836">
        <v>0.5</v>
      </c>
      <c r="U2699" s="838">
        <v>1</v>
      </c>
    </row>
    <row r="2700" spans="1:21" ht="14.4" customHeight="1" x14ac:dyDescent="0.3">
      <c r="A2700" s="831">
        <v>17</v>
      </c>
      <c r="B2700" s="832" t="s">
        <v>2428</v>
      </c>
      <c r="C2700" s="832" t="s">
        <v>2434</v>
      </c>
      <c r="D2700" s="833" t="s">
        <v>5256</v>
      </c>
      <c r="E2700" s="834" t="s">
        <v>2444</v>
      </c>
      <c r="F2700" s="832" t="s">
        <v>2429</v>
      </c>
      <c r="G2700" s="832" t="s">
        <v>2767</v>
      </c>
      <c r="H2700" s="832" t="s">
        <v>596</v>
      </c>
      <c r="I2700" s="832" t="s">
        <v>3594</v>
      </c>
      <c r="J2700" s="832" t="s">
        <v>2769</v>
      </c>
      <c r="K2700" s="832" t="s">
        <v>3595</v>
      </c>
      <c r="L2700" s="835">
        <v>4633.3599999999997</v>
      </c>
      <c r="M2700" s="835">
        <v>4633.3599999999997</v>
      </c>
      <c r="N2700" s="832">
        <v>1</v>
      </c>
      <c r="O2700" s="836">
        <v>0.5</v>
      </c>
      <c r="P2700" s="835">
        <v>4633.3599999999997</v>
      </c>
      <c r="Q2700" s="837">
        <v>1</v>
      </c>
      <c r="R2700" s="832">
        <v>1</v>
      </c>
      <c r="S2700" s="837">
        <v>1</v>
      </c>
      <c r="T2700" s="836">
        <v>0.5</v>
      </c>
      <c r="U2700" s="838">
        <v>1</v>
      </c>
    </row>
    <row r="2701" spans="1:21" ht="14.4" customHeight="1" x14ac:dyDescent="0.3">
      <c r="A2701" s="831">
        <v>17</v>
      </c>
      <c r="B2701" s="832" t="s">
        <v>2428</v>
      </c>
      <c r="C2701" s="832" t="s">
        <v>2434</v>
      </c>
      <c r="D2701" s="833" t="s">
        <v>5256</v>
      </c>
      <c r="E2701" s="834" t="s">
        <v>2444</v>
      </c>
      <c r="F2701" s="832" t="s">
        <v>2429</v>
      </c>
      <c r="G2701" s="832" t="s">
        <v>3175</v>
      </c>
      <c r="H2701" s="832" t="s">
        <v>596</v>
      </c>
      <c r="I2701" s="832" t="s">
        <v>3426</v>
      </c>
      <c r="J2701" s="832" t="s">
        <v>3427</v>
      </c>
      <c r="K2701" s="832" t="s">
        <v>3428</v>
      </c>
      <c r="L2701" s="835">
        <v>1591.14</v>
      </c>
      <c r="M2701" s="835">
        <v>1591.14</v>
      </c>
      <c r="N2701" s="832">
        <v>1</v>
      </c>
      <c r="O2701" s="836">
        <v>0.5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17</v>
      </c>
      <c r="B2702" s="832" t="s">
        <v>2428</v>
      </c>
      <c r="C2702" s="832" t="s">
        <v>2434</v>
      </c>
      <c r="D2702" s="833" t="s">
        <v>5256</v>
      </c>
      <c r="E2702" s="834" t="s">
        <v>2444</v>
      </c>
      <c r="F2702" s="832" t="s">
        <v>2429</v>
      </c>
      <c r="G2702" s="832" t="s">
        <v>2771</v>
      </c>
      <c r="H2702" s="832" t="s">
        <v>596</v>
      </c>
      <c r="I2702" s="832" t="s">
        <v>2775</v>
      </c>
      <c r="J2702" s="832" t="s">
        <v>2773</v>
      </c>
      <c r="K2702" s="832" t="s">
        <v>2294</v>
      </c>
      <c r="L2702" s="835">
        <v>661.62</v>
      </c>
      <c r="M2702" s="835">
        <v>661.62</v>
      </c>
      <c r="N2702" s="832">
        <v>1</v>
      </c>
      <c r="O2702" s="836">
        <v>0.5</v>
      </c>
      <c r="P2702" s="835">
        <v>661.62</v>
      </c>
      <c r="Q2702" s="837">
        <v>1</v>
      </c>
      <c r="R2702" s="832">
        <v>1</v>
      </c>
      <c r="S2702" s="837">
        <v>1</v>
      </c>
      <c r="T2702" s="836">
        <v>0.5</v>
      </c>
      <c r="U2702" s="838">
        <v>1</v>
      </c>
    </row>
    <row r="2703" spans="1:21" ht="14.4" customHeight="1" x14ac:dyDescent="0.3">
      <c r="A2703" s="831">
        <v>17</v>
      </c>
      <c r="B2703" s="832" t="s">
        <v>2428</v>
      </c>
      <c r="C2703" s="832" t="s">
        <v>2434</v>
      </c>
      <c r="D2703" s="833" t="s">
        <v>5256</v>
      </c>
      <c r="E2703" s="834" t="s">
        <v>2444</v>
      </c>
      <c r="F2703" s="832" t="s">
        <v>2429</v>
      </c>
      <c r="G2703" s="832" t="s">
        <v>2776</v>
      </c>
      <c r="H2703" s="832" t="s">
        <v>596</v>
      </c>
      <c r="I2703" s="832" t="s">
        <v>4605</v>
      </c>
      <c r="J2703" s="832" t="s">
        <v>3920</v>
      </c>
      <c r="K2703" s="832" t="s">
        <v>4606</v>
      </c>
      <c r="L2703" s="835">
        <v>739.17</v>
      </c>
      <c r="M2703" s="835">
        <v>739.17</v>
      </c>
      <c r="N2703" s="832">
        <v>1</v>
      </c>
      <c r="O2703" s="836">
        <v>0.5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17</v>
      </c>
      <c r="B2704" s="832" t="s">
        <v>2428</v>
      </c>
      <c r="C2704" s="832" t="s">
        <v>2434</v>
      </c>
      <c r="D2704" s="833" t="s">
        <v>5256</v>
      </c>
      <c r="E2704" s="834" t="s">
        <v>2444</v>
      </c>
      <c r="F2704" s="832" t="s">
        <v>2429</v>
      </c>
      <c r="G2704" s="832" t="s">
        <v>2776</v>
      </c>
      <c r="H2704" s="832" t="s">
        <v>649</v>
      </c>
      <c r="I2704" s="832" t="s">
        <v>4451</v>
      </c>
      <c r="J2704" s="832" t="s">
        <v>4082</v>
      </c>
      <c r="K2704" s="832" t="s">
        <v>2493</v>
      </c>
      <c r="L2704" s="835">
        <v>439.98</v>
      </c>
      <c r="M2704" s="835">
        <v>439.98</v>
      </c>
      <c r="N2704" s="832">
        <v>1</v>
      </c>
      <c r="O2704" s="836">
        <v>0.5</v>
      </c>
      <c r="P2704" s="835">
        <v>439.98</v>
      </c>
      <c r="Q2704" s="837">
        <v>1</v>
      </c>
      <c r="R2704" s="832">
        <v>1</v>
      </c>
      <c r="S2704" s="837">
        <v>1</v>
      </c>
      <c r="T2704" s="836">
        <v>0.5</v>
      </c>
      <c r="U2704" s="838">
        <v>1</v>
      </c>
    </row>
    <row r="2705" spans="1:21" ht="14.4" customHeight="1" x14ac:dyDescent="0.3">
      <c r="A2705" s="831">
        <v>17</v>
      </c>
      <c r="B2705" s="832" t="s">
        <v>2428</v>
      </c>
      <c r="C2705" s="832" t="s">
        <v>2434</v>
      </c>
      <c r="D2705" s="833" t="s">
        <v>5256</v>
      </c>
      <c r="E2705" s="834" t="s">
        <v>2444</v>
      </c>
      <c r="F2705" s="832" t="s">
        <v>2429</v>
      </c>
      <c r="G2705" s="832" t="s">
        <v>2786</v>
      </c>
      <c r="H2705" s="832" t="s">
        <v>649</v>
      </c>
      <c r="I2705" s="832" t="s">
        <v>2073</v>
      </c>
      <c r="J2705" s="832" t="s">
        <v>911</v>
      </c>
      <c r="K2705" s="832" t="s">
        <v>912</v>
      </c>
      <c r="L2705" s="835">
        <v>0</v>
      </c>
      <c r="M2705" s="835">
        <v>0</v>
      </c>
      <c r="N2705" s="832">
        <v>3</v>
      </c>
      <c r="O2705" s="836">
        <v>2</v>
      </c>
      <c r="P2705" s="835"/>
      <c r="Q2705" s="837"/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17</v>
      </c>
      <c r="B2706" s="832" t="s">
        <v>2428</v>
      </c>
      <c r="C2706" s="832" t="s">
        <v>2434</v>
      </c>
      <c r="D2706" s="833" t="s">
        <v>5256</v>
      </c>
      <c r="E2706" s="834" t="s">
        <v>2444</v>
      </c>
      <c r="F2706" s="832" t="s">
        <v>2429</v>
      </c>
      <c r="G2706" s="832" t="s">
        <v>3266</v>
      </c>
      <c r="H2706" s="832" t="s">
        <v>596</v>
      </c>
      <c r="I2706" s="832" t="s">
        <v>3267</v>
      </c>
      <c r="J2706" s="832" t="s">
        <v>3268</v>
      </c>
      <c r="K2706" s="832" t="s">
        <v>3269</v>
      </c>
      <c r="L2706" s="835">
        <v>42.54</v>
      </c>
      <c r="M2706" s="835">
        <v>85.08</v>
      </c>
      <c r="N2706" s="832">
        <v>2</v>
      </c>
      <c r="O2706" s="836">
        <v>1</v>
      </c>
      <c r="P2706" s="835">
        <v>42.54</v>
      </c>
      <c r="Q2706" s="837">
        <v>0.5</v>
      </c>
      <c r="R2706" s="832">
        <v>1</v>
      </c>
      <c r="S2706" s="837">
        <v>0.5</v>
      </c>
      <c r="T2706" s="836">
        <v>0.5</v>
      </c>
      <c r="U2706" s="838">
        <v>0.5</v>
      </c>
    </row>
    <row r="2707" spans="1:21" ht="14.4" customHeight="1" x14ac:dyDescent="0.3">
      <c r="A2707" s="831">
        <v>17</v>
      </c>
      <c r="B2707" s="832" t="s">
        <v>2428</v>
      </c>
      <c r="C2707" s="832" t="s">
        <v>2434</v>
      </c>
      <c r="D2707" s="833" t="s">
        <v>5256</v>
      </c>
      <c r="E2707" s="834" t="s">
        <v>2444</v>
      </c>
      <c r="F2707" s="832" t="s">
        <v>2429</v>
      </c>
      <c r="G2707" s="832" t="s">
        <v>3442</v>
      </c>
      <c r="H2707" s="832" t="s">
        <v>596</v>
      </c>
      <c r="I2707" s="832" t="s">
        <v>3734</v>
      </c>
      <c r="J2707" s="832" t="s">
        <v>3444</v>
      </c>
      <c r="K2707" s="832" t="s">
        <v>1903</v>
      </c>
      <c r="L2707" s="835">
        <v>38.56</v>
      </c>
      <c r="M2707" s="835">
        <v>38.56</v>
      </c>
      <c r="N2707" s="832">
        <v>1</v>
      </c>
      <c r="O2707" s="836">
        <v>1</v>
      </c>
      <c r="P2707" s="835">
        <v>38.56</v>
      </c>
      <c r="Q2707" s="837">
        <v>1</v>
      </c>
      <c r="R2707" s="832">
        <v>1</v>
      </c>
      <c r="S2707" s="837">
        <v>1</v>
      </c>
      <c r="T2707" s="836">
        <v>1</v>
      </c>
      <c r="U2707" s="838">
        <v>1</v>
      </c>
    </row>
    <row r="2708" spans="1:21" ht="14.4" customHeight="1" x14ac:dyDescent="0.3">
      <c r="A2708" s="831">
        <v>17</v>
      </c>
      <c r="B2708" s="832" t="s">
        <v>2428</v>
      </c>
      <c r="C2708" s="832" t="s">
        <v>2434</v>
      </c>
      <c r="D2708" s="833" t="s">
        <v>5256</v>
      </c>
      <c r="E2708" s="834" t="s">
        <v>2444</v>
      </c>
      <c r="F2708" s="832" t="s">
        <v>2429</v>
      </c>
      <c r="G2708" s="832" t="s">
        <v>2834</v>
      </c>
      <c r="H2708" s="832" t="s">
        <v>596</v>
      </c>
      <c r="I2708" s="832" t="s">
        <v>4942</v>
      </c>
      <c r="J2708" s="832" t="s">
        <v>4022</v>
      </c>
      <c r="K2708" s="832" t="s">
        <v>4943</v>
      </c>
      <c r="L2708" s="835">
        <v>375.85</v>
      </c>
      <c r="M2708" s="835">
        <v>751.7</v>
      </c>
      <c r="N2708" s="832">
        <v>2</v>
      </c>
      <c r="O2708" s="836">
        <v>0.5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17</v>
      </c>
      <c r="B2709" s="832" t="s">
        <v>2428</v>
      </c>
      <c r="C2709" s="832" t="s">
        <v>2434</v>
      </c>
      <c r="D2709" s="833" t="s">
        <v>5256</v>
      </c>
      <c r="E2709" s="834" t="s">
        <v>2444</v>
      </c>
      <c r="F2709" s="832" t="s">
        <v>2429</v>
      </c>
      <c r="G2709" s="832" t="s">
        <v>2834</v>
      </c>
      <c r="H2709" s="832" t="s">
        <v>596</v>
      </c>
      <c r="I2709" s="832" t="s">
        <v>4024</v>
      </c>
      <c r="J2709" s="832" t="s">
        <v>4022</v>
      </c>
      <c r="K2709" s="832" t="s">
        <v>3738</v>
      </c>
      <c r="L2709" s="835">
        <v>140.94999999999999</v>
      </c>
      <c r="M2709" s="835">
        <v>422.84999999999997</v>
      </c>
      <c r="N2709" s="832">
        <v>3</v>
      </c>
      <c r="O2709" s="836">
        <v>0.5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" customHeight="1" x14ac:dyDescent="0.3">
      <c r="A2710" s="831">
        <v>17</v>
      </c>
      <c r="B2710" s="832" t="s">
        <v>2428</v>
      </c>
      <c r="C2710" s="832" t="s">
        <v>2434</v>
      </c>
      <c r="D2710" s="833" t="s">
        <v>5256</v>
      </c>
      <c r="E2710" s="834" t="s">
        <v>2444</v>
      </c>
      <c r="F2710" s="832" t="s">
        <v>2429</v>
      </c>
      <c r="G2710" s="832" t="s">
        <v>3101</v>
      </c>
      <c r="H2710" s="832" t="s">
        <v>596</v>
      </c>
      <c r="I2710" s="832" t="s">
        <v>3102</v>
      </c>
      <c r="J2710" s="832" t="s">
        <v>689</v>
      </c>
      <c r="K2710" s="832" t="s">
        <v>3103</v>
      </c>
      <c r="L2710" s="835">
        <v>311.02</v>
      </c>
      <c r="M2710" s="835">
        <v>622.04</v>
      </c>
      <c r="N2710" s="832">
        <v>2</v>
      </c>
      <c r="O2710" s="836">
        <v>1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17</v>
      </c>
      <c r="B2711" s="832" t="s">
        <v>2428</v>
      </c>
      <c r="C2711" s="832" t="s">
        <v>2434</v>
      </c>
      <c r="D2711" s="833" t="s">
        <v>5256</v>
      </c>
      <c r="E2711" s="834" t="s">
        <v>2444</v>
      </c>
      <c r="F2711" s="832" t="s">
        <v>2429</v>
      </c>
      <c r="G2711" s="832" t="s">
        <v>2867</v>
      </c>
      <c r="H2711" s="832" t="s">
        <v>596</v>
      </c>
      <c r="I2711" s="832" t="s">
        <v>4495</v>
      </c>
      <c r="J2711" s="832" t="s">
        <v>1212</v>
      </c>
      <c r="K2711" s="832" t="s">
        <v>4496</v>
      </c>
      <c r="L2711" s="835">
        <v>0</v>
      </c>
      <c r="M2711" s="835">
        <v>0</v>
      </c>
      <c r="N2711" s="832">
        <v>2</v>
      </c>
      <c r="O2711" s="836">
        <v>1</v>
      </c>
      <c r="P2711" s="835">
        <v>0</v>
      </c>
      <c r="Q2711" s="837"/>
      <c r="R2711" s="832">
        <v>2</v>
      </c>
      <c r="S2711" s="837">
        <v>1</v>
      </c>
      <c r="T2711" s="836">
        <v>1</v>
      </c>
      <c r="U2711" s="838">
        <v>1</v>
      </c>
    </row>
    <row r="2712" spans="1:21" ht="14.4" customHeight="1" x14ac:dyDescent="0.3">
      <c r="A2712" s="831">
        <v>17</v>
      </c>
      <c r="B2712" s="832" t="s">
        <v>2428</v>
      </c>
      <c r="C2712" s="832" t="s">
        <v>2434</v>
      </c>
      <c r="D2712" s="833" t="s">
        <v>5256</v>
      </c>
      <c r="E2712" s="834" t="s">
        <v>2444</v>
      </c>
      <c r="F2712" s="832" t="s">
        <v>2429</v>
      </c>
      <c r="G2712" s="832" t="s">
        <v>1711</v>
      </c>
      <c r="H2712" s="832" t="s">
        <v>649</v>
      </c>
      <c r="I2712" s="832" t="s">
        <v>1906</v>
      </c>
      <c r="J2712" s="832" t="s">
        <v>1907</v>
      </c>
      <c r="K2712" s="832" t="s">
        <v>1908</v>
      </c>
      <c r="L2712" s="835">
        <v>184.74</v>
      </c>
      <c r="M2712" s="835">
        <v>184.74</v>
      </c>
      <c r="N2712" s="832">
        <v>1</v>
      </c>
      <c r="O2712" s="836">
        <v>0.5</v>
      </c>
      <c r="P2712" s="835">
        <v>184.74</v>
      </c>
      <c r="Q2712" s="837">
        <v>1</v>
      </c>
      <c r="R2712" s="832">
        <v>1</v>
      </c>
      <c r="S2712" s="837">
        <v>1</v>
      </c>
      <c r="T2712" s="836">
        <v>0.5</v>
      </c>
      <c r="U2712" s="838">
        <v>1</v>
      </c>
    </row>
    <row r="2713" spans="1:21" ht="14.4" customHeight="1" x14ac:dyDescent="0.3">
      <c r="A2713" s="831">
        <v>17</v>
      </c>
      <c r="B2713" s="832" t="s">
        <v>2428</v>
      </c>
      <c r="C2713" s="832" t="s">
        <v>2434</v>
      </c>
      <c r="D2713" s="833" t="s">
        <v>5256</v>
      </c>
      <c r="E2713" s="834" t="s">
        <v>2444</v>
      </c>
      <c r="F2713" s="832" t="s">
        <v>2429</v>
      </c>
      <c r="G2713" s="832" t="s">
        <v>2871</v>
      </c>
      <c r="H2713" s="832" t="s">
        <v>596</v>
      </c>
      <c r="I2713" s="832" t="s">
        <v>3107</v>
      </c>
      <c r="J2713" s="832" t="s">
        <v>3108</v>
      </c>
      <c r="K2713" s="832" t="s">
        <v>2173</v>
      </c>
      <c r="L2713" s="835">
        <v>0</v>
      </c>
      <c r="M2713" s="835">
        <v>0</v>
      </c>
      <c r="N2713" s="832">
        <v>1</v>
      </c>
      <c r="O2713" s="836">
        <v>0.5</v>
      </c>
      <c r="P2713" s="835">
        <v>0</v>
      </c>
      <c r="Q2713" s="837"/>
      <c r="R2713" s="832">
        <v>1</v>
      </c>
      <c r="S2713" s="837">
        <v>1</v>
      </c>
      <c r="T2713" s="836">
        <v>0.5</v>
      </c>
      <c r="U2713" s="838">
        <v>1</v>
      </c>
    </row>
    <row r="2714" spans="1:21" ht="14.4" customHeight="1" x14ac:dyDescent="0.3">
      <c r="A2714" s="831">
        <v>17</v>
      </c>
      <c r="B2714" s="832" t="s">
        <v>2428</v>
      </c>
      <c r="C2714" s="832" t="s">
        <v>2434</v>
      </c>
      <c r="D2714" s="833" t="s">
        <v>5256</v>
      </c>
      <c r="E2714" s="834" t="s">
        <v>2444</v>
      </c>
      <c r="F2714" s="832" t="s">
        <v>2429</v>
      </c>
      <c r="G2714" s="832" t="s">
        <v>2891</v>
      </c>
      <c r="H2714" s="832" t="s">
        <v>649</v>
      </c>
      <c r="I2714" s="832" t="s">
        <v>2892</v>
      </c>
      <c r="J2714" s="832" t="s">
        <v>1918</v>
      </c>
      <c r="K2714" s="832" t="s">
        <v>2893</v>
      </c>
      <c r="L2714" s="835">
        <v>5286.12</v>
      </c>
      <c r="M2714" s="835">
        <v>5286.12</v>
      </c>
      <c r="N2714" s="832">
        <v>1</v>
      </c>
      <c r="O2714" s="836">
        <v>1</v>
      </c>
      <c r="P2714" s="835">
        <v>5286.12</v>
      </c>
      <c r="Q2714" s="837">
        <v>1</v>
      </c>
      <c r="R2714" s="832">
        <v>1</v>
      </c>
      <c r="S2714" s="837">
        <v>1</v>
      </c>
      <c r="T2714" s="836">
        <v>1</v>
      </c>
      <c r="U2714" s="838">
        <v>1</v>
      </c>
    </row>
    <row r="2715" spans="1:21" ht="14.4" customHeight="1" x14ac:dyDescent="0.3">
      <c r="A2715" s="831">
        <v>17</v>
      </c>
      <c r="B2715" s="832" t="s">
        <v>2428</v>
      </c>
      <c r="C2715" s="832" t="s">
        <v>2434</v>
      </c>
      <c r="D2715" s="833" t="s">
        <v>5256</v>
      </c>
      <c r="E2715" s="834" t="s">
        <v>2444</v>
      </c>
      <c r="F2715" s="832" t="s">
        <v>2429</v>
      </c>
      <c r="G2715" s="832" t="s">
        <v>3847</v>
      </c>
      <c r="H2715" s="832" t="s">
        <v>649</v>
      </c>
      <c r="I2715" s="832" t="s">
        <v>3931</v>
      </c>
      <c r="J2715" s="832" t="s">
        <v>2162</v>
      </c>
      <c r="K2715" s="832" t="s">
        <v>3932</v>
      </c>
      <c r="L2715" s="835">
        <v>544.38</v>
      </c>
      <c r="M2715" s="835">
        <v>544.38</v>
      </c>
      <c r="N2715" s="832">
        <v>1</v>
      </c>
      <c r="O2715" s="836">
        <v>1</v>
      </c>
      <c r="P2715" s="835">
        <v>544.38</v>
      </c>
      <c r="Q2715" s="837">
        <v>1</v>
      </c>
      <c r="R2715" s="832">
        <v>1</v>
      </c>
      <c r="S2715" s="837">
        <v>1</v>
      </c>
      <c r="T2715" s="836">
        <v>1</v>
      </c>
      <c r="U2715" s="838">
        <v>1</v>
      </c>
    </row>
    <row r="2716" spans="1:21" ht="14.4" customHeight="1" x14ac:dyDescent="0.3">
      <c r="A2716" s="831">
        <v>17</v>
      </c>
      <c r="B2716" s="832" t="s">
        <v>2428</v>
      </c>
      <c r="C2716" s="832" t="s">
        <v>2434</v>
      </c>
      <c r="D2716" s="833" t="s">
        <v>5256</v>
      </c>
      <c r="E2716" s="834" t="s">
        <v>2444</v>
      </c>
      <c r="F2716" s="832" t="s">
        <v>2429</v>
      </c>
      <c r="G2716" s="832" t="s">
        <v>3454</v>
      </c>
      <c r="H2716" s="832" t="s">
        <v>596</v>
      </c>
      <c r="I2716" s="832" t="s">
        <v>3455</v>
      </c>
      <c r="J2716" s="832" t="s">
        <v>3456</v>
      </c>
      <c r="K2716" s="832" t="s">
        <v>3457</v>
      </c>
      <c r="L2716" s="835">
        <v>414.07</v>
      </c>
      <c r="M2716" s="835">
        <v>828.14</v>
      </c>
      <c r="N2716" s="832">
        <v>2</v>
      </c>
      <c r="O2716" s="836">
        <v>0.5</v>
      </c>
      <c r="P2716" s="835">
        <v>828.14</v>
      </c>
      <c r="Q2716" s="837">
        <v>1</v>
      </c>
      <c r="R2716" s="832">
        <v>2</v>
      </c>
      <c r="S2716" s="837">
        <v>1</v>
      </c>
      <c r="T2716" s="836">
        <v>0.5</v>
      </c>
      <c r="U2716" s="838">
        <v>1</v>
      </c>
    </row>
    <row r="2717" spans="1:21" ht="14.4" customHeight="1" x14ac:dyDescent="0.3">
      <c r="A2717" s="831">
        <v>17</v>
      </c>
      <c r="B2717" s="832" t="s">
        <v>2428</v>
      </c>
      <c r="C2717" s="832" t="s">
        <v>2434</v>
      </c>
      <c r="D2717" s="833" t="s">
        <v>5256</v>
      </c>
      <c r="E2717" s="834" t="s">
        <v>2444</v>
      </c>
      <c r="F2717" s="832" t="s">
        <v>2429</v>
      </c>
      <c r="G2717" s="832" t="s">
        <v>3747</v>
      </c>
      <c r="H2717" s="832" t="s">
        <v>596</v>
      </c>
      <c r="I2717" s="832" t="s">
        <v>4944</v>
      </c>
      <c r="J2717" s="832" t="s">
        <v>3749</v>
      </c>
      <c r="K2717" s="832" t="s">
        <v>4945</v>
      </c>
      <c r="L2717" s="835">
        <v>1674.38</v>
      </c>
      <c r="M2717" s="835">
        <v>1674.38</v>
      </c>
      <c r="N2717" s="832">
        <v>1</v>
      </c>
      <c r="O2717" s="836">
        <v>0.5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17</v>
      </c>
      <c r="B2718" s="832" t="s">
        <v>2428</v>
      </c>
      <c r="C2718" s="832" t="s">
        <v>2434</v>
      </c>
      <c r="D2718" s="833" t="s">
        <v>5256</v>
      </c>
      <c r="E2718" s="834" t="s">
        <v>2444</v>
      </c>
      <c r="F2718" s="832" t="s">
        <v>2429</v>
      </c>
      <c r="G2718" s="832" t="s">
        <v>2906</v>
      </c>
      <c r="H2718" s="832" t="s">
        <v>596</v>
      </c>
      <c r="I2718" s="832" t="s">
        <v>4029</v>
      </c>
      <c r="J2718" s="832" t="s">
        <v>3122</v>
      </c>
      <c r="K2718" s="832" t="s">
        <v>4030</v>
      </c>
      <c r="L2718" s="835">
        <v>150.94</v>
      </c>
      <c r="M2718" s="835">
        <v>150.94</v>
      </c>
      <c r="N2718" s="832">
        <v>1</v>
      </c>
      <c r="O2718" s="836">
        <v>1</v>
      </c>
      <c r="P2718" s="835">
        <v>150.94</v>
      </c>
      <c r="Q2718" s="837">
        <v>1</v>
      </c>
      <c r="R2718" s="832">
        <v>1</v>
      </c>
      <c r="S2718" s="837">
        <v>1</v>
      </c>
      <c r="T2718" s="836">
        <v>1</v>
      </c>
      <c r="U2718" s="838">
        <v>1</v>
      </c>
    </row>
    <row r="2719" spans="1:21" ht="14.4" customHeight="1" x14ac:dyDescent="0.3">
      <c r="A2719" s="831">
        <v>17</v>
      </c>
      <c r="B2719" s="832" t="s">
        <v>2428</v>
      </c>
      <c r="C2719" s="832" t="s">
        <v>2434</v>
      </c>
      <c r="D2719" s="833" t="s">
        <v>5256</v>
      </c>
      <c r="E2719" s="834" t="s">
        <v>2444</v>
      </c>
      <c r="F2719" s="832" t="s">
        <v>2429</v>
      </c>
      <c r="G2719" s="832" t="s">
        <v>2906</v>
      </c>
      <c r="H2719" s="832" t="s">
        <v>596</v>
      </c>
      <c r="I2719" s="832" t="s">
        <v>2910</v>
      </c>
      <c r="J2719" s="832" t="s">
        <v>1045</v>
      </c>
      <c r="K2719" s="832" t="s">
        <v>2911</v>
      </c>
      <c r="L2719" s="835">
        <v>50.32</v>
      </c>
      <c r="M2719" s="835">
        <v>150.96</v>
      </c>
      <c r="N2719" s="832">
        <v>3</v>
      </c>
      <c r="O2719" s="836">
        <v>1.5</v>
      </c>
      <c r="P2719" s="835">
        <v>50.32</v>
      </c>
      <c r="Q2719" s="837">
        <v>0.33333333333333331</v>
      </c>
      <c r="R2719" s="832">
        <v>1</v>
      </c>
      <c r="S2719" s="837">
        <v>0.33333333333333331</v>
      </c>
      <c r="T2719" s="836">
        <v>0.5</v>
      </c>
      <c r="U2719" s="838">
        <v>0.33333333333333331</v>
      </c>
    </row>
    <row r="2720" spans="1:21" ht="14.4" customHeight="1" x14ac:dyDescent="0.3">
      <c r="A2720" s="831">
        <v>17</v>
      </c>
      <c r="B2720" s="832" t="s">
        <v>2428</v>
      </c>
      <c r="C2720" s="832" t="s">
        <v>2434</v>
      </c>
      <c r="D2720" s="833" t="s">
        <v>5256</v>
      </c>
      <c r="E2720" s="834" t="s">
        <v>2444</v>
      </c>
      <c r="F2720" s="832" t="s">
        <v>2429</v>
      </c>
      <c r="G2720" s="832" t="s">
        <v>3277</v>
      </c>
      <c r="H2720" s="832" t="s">
        <v>596</v>
      </c>
      <c r="I2720" s="832" t="s">
        <v>4946</v>
      </c>
      <c r="J2720" s="832" t="s">
        <v>3279</v>
      </c>
      <c r="K2720" s="832" t="s">
        <v>3282</v>
      </c>
      <c r="L2720" s="835">
        <v>154.36000000000001</v>
      </c>
      <c r="M2720" s="835">
        <v>308.72000000000003</v>
      </c>
      <c r="N2720" s="832">
        <v>2</v>
      </c>
      <c r="O2720" s="836">
        <v>0.5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17</v>
      </c>
      <c r="B2721" s="832" t="s">
        <v>2428</v>
      </c>
      <c r="C2721" s="832" t="s">
        <v>2434</v>
      </c>
      <c r="D2721" s="833" t="s">
        <v>5256</v>
      </c>
      <c r="E2721" s="834" t="s">
        <v>2444</v>
      </c>
      <c r="F2721" s="832" t="s">
        <v>2429</v>
      </c>
      <c r="G2721" s="832" t="s">
        <v>3283</v>
      </c>
      <c r="H2721" s="832" t="s">
        <v>649</v>
      </c>
      <c r="I2721" s="832" t="s">
        <v>3284</v>
      </c>
      <c r="J2721" s="832" t="s">
        <v>3285</v>
      </c>
      <c r="K2721" s="832" t="s">
        <v>3286</v>
      </c>
      <c r="L2721" s="835">
        <v>531.12</v>
      </c>
      <c r="M2721" s="835">
        <v>1593.3600000000001</v>
      </c>
      <c r="N2721" s="832">
        <v>3</v>
      </c>
      <c r="O2721" s="836">
        <v>0.5</v>
      </c>
      <c r="P2721" s="835">
        <v>1593.3600000000001</v>
      </c>
      <c r="Q2721" s="837">
        <v>1</v>
      </c>
      <c r="R2721" s="832">
        <v>3</v>
      </c>
      <c r="S2721" s="837">
        <v>1</v>
      </c>
      <c r="T2721" s="836">
        <v>0.5</v>
      </c>
      <c r="U2721" s="838">
        <v>1</v>
      </c>
    </row>
    <row r="2722" spans="1:21" ht="14.4" customHeight="1" x14ac:dyDescent="0.3">
      <c r="A2722" s="831">
        <v>17</v>
      </c>
      <c r="B2722" s="832" t="s">
        <v>2428</v>
      </c>
      <c r="C2722" s="832" t="s">
        <v>2434</v>
      </c>
      <c r="D2722" s="833" t="s">
        <v>5256</v>
      </c>
      <c r="E2722" s="834" t="s">
        <v>2444</v>
      </c>
      <c r="F2722" s="832" t="s">
        <v>2429</v>
      </c>
      <c r="G2722" s="832" t="s">
        <v>3466</v>
      </c>
      <c r="H2722" s="832" t="s">
        <v>596</v>
      </c>
      <c r="I2722" s="832" t="s">
        <v>3472</v>
      </c>
      <c r="J2722" s="832" t="s">
        <v>3473</v>
      </c>
      <c r="K2722" s="832" t="s">
        <v>3469</v>
      </c>
      <c r="L2722" s="835">
        <v>603.23</v>
      </c>
      <c r="M2722" s="835">
        <v>1206.46</v>
      </c>
      <c r="N2722" s="832">
        <v>2</v>
      </c>
      <c r="O2722" s="836">
        <v>0.5</v>
      </c>
      <c r="P2722" s="835"/>
      <c r="Q2722" s="837">
        <v>0</v>
      </c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17</v>
      </c>
      <c r="B2723" s="832" t="s">
        <v>2428</v>
      </c>
      <c r="C2723" s="832" t="s">
        <v>2434</v>
      </c>
      <c r="D2723" s="833" t="s">
        <v>5256</v>
      </c>
      <c r="E2723" s="834" t="s">
        <v>2444</v>
      </c>
      <c r="F2723" s="832" t="s">
        <v>2429</v>
      </c>
      <c r="G2723" s="832" t="s">
        <v>3466</v>
      </c>
      <c r="H2723" s="832" t="s">
        <v>596</v>
      </c>
      <c r="I2723" s="832" t="s">
        <v>3487</v>
      </c>
      <c r="J2723" s="832" t="s">
        <v>3473</v>
      </c>
      <c r="K2723" s="832" t="s">
        <v>3488</v>
      </c>
      <c r="L2723" s="835">
        <v>140.31</v>
      </c>
      <c r="M2723" s="835">
        <v>841.86</v>
      </c>
      <c r="N2723" s="832">
        <v>6</v>
      </c>
      <c r="O2723" s="836">
        <v>1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17</v>
      </c>
      <c r="B2724" s="832" t="s">
        <v>2428</v>
      </c>
      <c r="C2724" s="832" t="s">
        <v>2434</v>
      </c>
      <c r="D2724" s="833" t="s">
        <v>5256</v>
      </c>
      <c r="E2724" s="834" t="s">
        <v>2444</v>
      </c>
      <c r="F2724" s="832" t="s">
        <v>2429</v>
      </c>
      <c r="G2724" s="832" t="s">
        <v>2917</v>
      </c>
      <c r="H2724" s="832" t="s">
        <v>649</v>
      </c>
      <c r="I2724" s="832" t="s">
        <v>2303</v>
      </c>
      <c r="J2724" s="832" t="s">
        <v>2003</v>
      </c>
      <c r="K2724" s="832" t="s">
        <v>2304</v>
      </c>
      <c r="L2724" s="835">
        <v>49.08</v>
      </c>
      <c r="M2724" s="835">
        <v>49.08</v>
      </c>
      <c r="N2724" s="832">
        <v>1</v>
      </c>
      <c r="O2724" s="836">
        <v>1</v>
      </c>
      <c r="P2724" s="835">
        <v>49.08</v>
      </c>
      <c r="Q2724" s="837">
        <v>1</v>
      </c>
      <c r="R2724" s="832">
        <v>1</v>
      </c>
      <c r="S2724" s="837">
        <v>1</v>
      </c>
      <c r="T2724" s="836">
        <v>1</v>
      </c>
      <c r="U2724" s="838">
        <v>1</v>
      </c>
    </row>
    <row r="2725" spans="1:21" ht="14.4" customHeight="1" x14ac:dyDescent="0.3">
      <c r="A2725" s="831">
        <v>17</v>
      </c>
      <c r="B2725" s="832" t="s">
        <v>2428</v>
      </c>
      <c r="C2725" s="832" t="s">
        <v>2434</v>
      </c>
      <c r="D2725" s="833" t="s">
        <v>5256</v>
      </c>
      <c r="E2725" s="834" t="s">
        <v>2444</v>
      </c>
      <c r="F2725" s="832" t="s">
        <v>2429</v>
      </c>
      <c r="G2725" s="832" t="s">
        <v>2924</v>
      </c>
      <c r="H2725" s="832" t="s">
        <v>596</v>
      </c>
      <c r="I2725" s="832" t="s">
        <v>2925</v>
      </c>
      <c r="J2725" s="832" t="s">
        <v>871</v>
      </c>
      <c r="K2725" s="832" t="s">
        <v>872</v>
      </c>
      <c r="L2725" s="835">
        <v>107.27</v>
      </c>
      <c r="M2725" s="835">
        <v>536.35</v>
      </c>
      <c r="N2725" s="832">
        <v>5</v>
      </c>
      <c r="O2725" s="836">
        <v>3</v>
      </c>
      <c r="P2725" s="835">
        <v>321.81</v>
      </c>
      <c r="Q2725" s="837">
        <v>0.6</v>
      </c>
      <c r="R2725" s="832">
        <v>3</v>
      </c>
      <c r="S2725" s="837">
        <v>0.6</v>
      </c>
      <c r="T2725" s="836">
        <v>1</v>
      </c>
      <c r="U2725" s="838">
        <v>0.33333333333333331</v>
      </c>
    </row>
    <row r="2726" spans="1:21" ht="14.4" customHeight="1" x14ac:dyDescent="0.3">
      <c r="A2726" s="831">
        <v>17</v>
      </c>
      <c r="B2726" s="832" t="s">
        <v>2428</v>
      </c>
      <c r="C2726" s="832" t="s">
        <v>2434</v>
      </c>
      <c r="D2726" s="833" t="s">
        <v>5256</v>
      </c>
      <c r="E2726" s="834" t="s">
        <v>2452</v>
      </c>
      <c r="F2726" s="832" t="s">
        <v>2429</v>
      </c>
      <c r="G2726" s="832" t="s">
        <v>4724</v>
      </c>
      <c r="H2726" s="832" t="s">
        <v>596</v>
      </c>
      <c r="I2726" s="832" t="s">
        <v>4725</v>
      </c>
      <c r="J2726" s="832" t="s">
        <v>4726</v>
      </c>
      <c r="K2726" s="832" t="s">
        <v>4727</v>
      </c>
      <c r="L2726" s="835">
        <v>3145.05</v>
      </c>
      <c r="M2726" s="835">
        <v>3145.05</v>
      </c>
      <c r="N2726" s="832">
        <v>1</v>
      </c>
      <c r="O2726" s="836">
        <v>0.5</v>
      </c>
      <c r="P2726" s="835">
        <v>3145.05</v>
      </c>
      <c r="Q2726" s="837">
        <v>1</v>
      </c>
      <c r="R2726" s="832">
        <v>1</v>
      </c>
      <c r="S2726" s="837">
        <v>1</v>
      </c>
      <c r="T2726" s="836">
        <v>0.5</v>
      </c>
      <c r="U2726" s="838">
        <v>1</v>
      </c>
    </row>
    <row r="2727" spans="1:21" ht="14.4" customHeight="1" x14ac:dyDescent="0.3">
      <c r="A2727" s="831">
        <v>17</v>
      </c>
      <c r="B2727" s="832" t="s">
        <v>2428</v>
      </c>
      <c r="C2727" s="832" t="s">
        <v>2434</v>
      </c>
      <c r="D2727" s="833" t="s">
        <v>5256</v>
      </c>
      <c r="E2727" s="834" t="s">
        <v>2452</v>
      </c>
      <c r="F2727" s="832" t="s">
        <v>2429</v>
      </c>
      <c r="G2727" s="832" t="s">
        <v>3187</v>
      </c>
      <c r="H2727" s="832" t="s">
        <v>596</v>
      </c>
      <c r="I2727" s="832" t="s">
        <v>4947</v>
      </c>
      <c r="J2727" s="832" t="s">
        <v>3189</v>
      </c>
      <c r="K2727" s="832" t="s">
        <v>2053</v>
      </c>
      <c r="L2727" s="835">
        <v>36.270000000000003</v>
      </c>
      <c r="M2727" s="835">
        <v>36.270000000000003</v>
      </c>
      <c r="N2727" s="832">
        <v>1</v>
      </c>
      <c r="O2727" s="836">
        <v>0.5</v>
      </c>
      <c r="P2727" s="835">
        <v>36.270000000000003</v>
      </c>
      <c r="Q2727" s="837">
        <v>1</v>
      </c>
      <c r="R2727" s="832">
        <v>1</v>
      </c>
      <c r="S2727" s="837">
        <v>1</v>
      </c>
      <c r="T2727" s="836">
        <v>0.5</v>
      </c>
      <c r="U2727" s="838">
        <v>1</v>
      </c>
    </row>
    <row r="2728" spans="1:21" ht="14.4" customHeight="1" x14ac:dyDescent="0.3">
      <c r="A2728" s="831">
        <v>17</v>
      </c>
      <c r="B2728" s="832" t="s">
        <v>2428</v>
      </c>
      <c r="C2728" s="832" t="s">
        <v>2434</v>
      </c>
      <c r="D2728" s="833" t="s">
        <v>5256</v>
      </c>
      <c r="E2728" s="834" t="s">
        <v>2452</v>
      </c>
      <c r="F2728" s="832" t="s">
        <v>2429</v>
      </c>
      <c r="G2728" s="832" t="s">
        <v>2478</v>
      </c>
      <c r="H2728" s="832" t="s">
        <v>596</v>
      </c>
      <c r="I2728" s="832" t="s">
        <v>2479</v>
      </c>
      <c r="J2728" s="832" t="s">
        <v>1122</v>
      </c>
      <c r="K2728" s="832" t="s">
        <v>1123</v>
      </c>
      <c r="L2728" s="835">
        <v>55.77</v>
      </c>
      <c r="M2728" s="835">
        <v>55.77</v>
      </c>
      <c r="N2728" s="832">
        <v>1</v>
      </c>
      <c r="O2728" s="836">
        <v>0.5</v>
      </c>
      <c r="P2728" s="835">
        <v>55.77</v>
      </c>
      <c r="Q2728" s="837">
        <v>1</v>
      </c>
      <c r="R2728" s="832">
        <v>1</v>
      </c>
      <c r="S2728" s="837">
        <v>1</v>
      </c>
      <c r="T2728" s="836">
        <v>0.5</v>
      </c>
      <c r="U2728" s="838">
        <v>1</v>
      </c>
    </row>
    <row r="2729" spans="1:21" ht="14.4" customHeight="1" x14ac:dyDescent="0.3">
      <c r="A2729" s="831">
        <v>17</v>
      </c>
      <c r="B2729" s="832" t="s">
        <v>2428</v>
      </c>
      <c r="C2729" s="832" t="s">
        <v>2434</v>
      </c>
      <c r="D2729" s="833" t="s">
        <v>5256</v>
      </c>
      <c r="E2729" s="834" t="s">
        <v>2452</v>
      </c>
      <c r="F2729" s="832" t="s">
        <v>2429</v>
      </c>
      <c r="G2729" s="832" t="s">
        <v>2480</v>
      </c>
      <c r="H2729" s="832" t="s">
        <v>649</v>
      </c>
      <c r="I2729" s="832" t="s">
        <v>2295</v>
      </c>
      <c r="J2729" s="832" t="s">
        <v>1975</v>
      </c>
      <c r="K2729" s="832" t="s">
        <v>2296</v>
      </c>
      <c r="L2729" s="835">
        <v>139.77000000000001</v>
      </c>
      <c r="M2729" s="835">
        <v>559.08000000000004</v>
      </c>
      <c r="N2729" s="832">
        <v>4</v>
      </c>
      <c r="O2729" s="836">
        <v>3</v>
      </c>
      <c r="P2729" s="835">
        <v>279.54000000000002</v>
      </c>
      <c r="Q2729" s="837">
        <v>0.5</v>
      </c>
      <c r="R2729" s="832">
        <v>2</v>
      </c>
      <c r="S2729" s="837">
        <v>0.5</v>
      </c>
      <c r="T2729" s="836">
        <v>1.5</v>
      </c>
      <c r="U2729" s="838">
        <v>0.5</v>
      </c>
    </row>
    <row r="2730" spans="1:21" ht="14.4" customHeight="1" x14ac:dyDescent="0.3">
      <c r="A2730" s="831">
        <v>17</v>
      </c>
      <c r="B2730" s="832" t="s">
        <v>2428</v>
      </c>
      <c r="C2730" s="832" t="s">
        <v>2434</v>
      </c>
      <c r="D2730" s="833" t="s">
        <v>5256</v>
      </c>
      <c r="E2730" s="834" t="s">
        <v>2452</v>
      </c>
      <c r="F2730" s="832" t="s">
        <v>2429</v>
      </c>
      <c r="G2730" s="832" t="s">
        <v>2480</v>
      </c>
      <c r="H2730" s="832" t="s">
        <v>649</v>
      </c>
      <c r="I2730" s="832" t="s">
        <v>2170</v>
      </c>
      <c r="J2730" s="832" t="s">
        <v>1975</v>
      </c>
      <c r="K2730" s="832" t="s">
        <v>2171</v>
      </c>
      <c r="L2730" s="835">
        <v>279.52999999999997</v>
      </c>
      <c r="M2730" s="835">
        <v>279.52999999999997</v>
      </c>
      <c r="N2730" s="832">
        <v>1</v>
      </c>
      <c r="O2730" s="836">
        <v>1</v>
      </c>
      <c r="P2730" s="835">
        <v>279.52999999999997</v>
      </c>
      <c r="Q2730" s="837">
        <v>1</v>
      </c>
      <c r="R2730" s="832">
        <v>1</v>
      </c>
      <c r="S2730" s="837">
        <v>1</v>
      </c>
      <c r="T2730" s="836">
        <v>1</v>
      </c>
      <c r="U2730" s="838">
        <v>1</v>
      </c>
    </row>
    <row r="2731" spans="1:21" ht="14.4" customHeight="1" x14ac:dyDescent="0.3">
      <c r="A2731" s="831">
        <v>17</v>
      </c>
      <c r="B2731" s="832" t="s">
        <v>2428</v>
      </c>
      <c r="C2731" s="832" t="s">
        <v>2434</v>
      </c>
      <c r="D2731" s="833" t="s">
        <v>5256</v>
      </c>
      <c r="E2731" s="834" t="s">
        <v>2452</v>
      </c>
      <c r="F2731" s="832" t="s">
        <v>2429</v>
      </c>
      <c r="G2731" s="832" t="s">
        <v>2480</v>
      </c>
      <c r="H2731" s="832" t="s">
        <v>596</v>
      </c>
      <c r="I2731" s="832" t="s">
        <v>2483</v>
      </c>
      <c r="J2731" s="832" t="s">
        <v>2482</v>
      </c>
      <c r="K2731" s="832" t="s">
        <v>2484</v>
      </c>
      <c r="L2731" s="835">
        <v>392.41</v>
      </c>
      <c r="M2731" s="835">
        <v>392.41</v>
      </c>
      <c r="N2731" s="832">
        <v>1</v>
      </c>
      <c r="O2731" s="836">
        <v>0.5</v>
      </c>
      <c r="P2731" s="835">
        <v>392.41</v>
      </c>
      <c r="Q2731" s="837">
        <v>1</v>
      </c>
      <c r="R2731" s="832">
        <v>1</v>
      </c>
      <c r="S2731" s="837">
        <v>1</v>
      </c>
      <c r="T2731" s="836">
        <v>0.5</v>
      </c>
      <c r="U2731" s="838">
        <v>1</v>
      </c>
    </row>
    <row r="2732" spans="1:21" ht="14.4" customHeight="1" x14ac:dyDescent="0.3">
      <c r="A2732" s="831">
        <v>17</v>
      </c>
      <c r="B2732" s="832" t="s">
        <v>2428</v>
      </c>
      <c r="C2732" s="832" t="s">
        <v>2434</v>
      </c>
      <c r="D2732" s="833" t="s">
        <v>5256</v>
      </c>
      <c r="E2732" s="834" t="s">
        <v>2452</v>
      </c>
      <c r="F2732" s="832" t="s">
        <v>2429</v>
      </c>
      <c r="G2732" s="832" t="s">
        <v>2480</v>
      </c>
      <c r="H2732" s="832" t="s">
        <v>596</v>
      </c>
      <c r="I2732" s="832" t="s">
        <v>4879</v>
      </c>
      <c r="J2732" s="832" t="s">
        <v>2488</v>
      </c>
      <c r="K2732" s="832" t="s">
        <v>1332</v>
      </c>
      <c r="L2732" s="835">
        <v>93.18</v>
      </c>
      <c r="M2732" s="835">
        <v>93.18</v>
      </c>
      <c r="N2732" s="832">
        <v>1</v>
      </c>
      <c r="O2732" s="836">
        <v>0.5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" customHeight="1" x14ac:dyDescent="0.3">
      <c r="A2733" s="831">
        <v>17</v>
      </c>
      <c r="B2733" s="832" t="s">
        <v>2428</v>
      </c>
      <c r="C2733" s="832" t="s">
        <v>2434</v>
      </c>
      <c r="D2733" s="833" t="s">
        <v>5256</v>
      </c>
      <c r="E2733" s="834" t="s">
        <v>2452</v>
      </c>
      <c r="F2733" s="832" t="s">
        <v>2429</v>
      </c>
      <c r="G2733" s="832" t="s">
        <v>2480</v>
      </c>
      <c r="H2733" s="832" t="s">
        <v>596</v>
      </c>
      <c r="I2733" s="832" t="s">
        <v>3795</v>
      </c>
      <c r="J2733" s="832" t="s">
        <v>3796</v>
      </c>
      <c r="K2733" s="832" t="s">
        <v>2484</v>
      </c>
      <c r="L2733" s="835">
        <v>310.58999999999997</v>
      </c>
      <c r="M2733" s="835">
        <v>310.58999999999997</v>
      </c>
      <c r="N2733" s="832">
        <v>1</v>
      </c>
      <c r="O2733" s="836">
        <v>0.5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17</v>
      </c>
      <c r="B2734" s="832" t="s">
        <v>2428</v>
      </c>
      <c r="C2734" s="832" t="s">
        <v>2434</v>
      </c>
      <c r="D2734" s="833" t="s">
        <v>5256</v>
      </c>
      <c r="E2734" s="834" t="s">
        <v>2452</v>
      </c>
      <c r="F2734" s="832" t="s">
        <v>2429</v>
      </c>
      <c r="G2734" s="832" t="s">
        <v>2490</v>
      </c>
      <c r="H2734" s="832" t="s">
        <v>649</v>
      </c>
      <c r="I2734" s="832" t="s">
        <v>2491</v>
      </c>
      <c r="J2734" s="832" t="s">
        <v>2492</v>
      </c>
      <c r="K2734" s="832" t="s">
        <v>2493</v>
      </c>
      <c r="L2734" s="835">
        <v>318.16000000000003</v>
      </c>
      <c r="M2734" s="835">
        <v>318.16000000000003</v>
      </c>
      <c r="N2734" s="832">
        <v>1</v>
      </c>
      <c r="O2734" s="836">
        <v>1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17</v>
      </c>
      <c r="B2735" s="832" t="s">
        <v>2428</v>
      </c>
      <c r="C2735" s="832" t="s">
        <v>2434</v>
      </c>
      <c r="D2735" s="833" t="s">
        <v>5256</v>
      </c>
      <c r="E2735" s="834" t="s">
        <v>2452</v>
      </c>
      <c r="F2735" s="832" t="s">
        <v>2429</v>
      </c>
      <c r="G2735" s="832" t="s">
        <v>2490</v>
      </c>
      <c r="H2735" s="832" t="s">
        <v>649</v>
      </c>
      <c r="I2735" s="832" t="s">
        <v>2491</v>
      </c>
      <c r="J2735" s="832" t="s">
        <v>2492</v>
      </c>
      <c r="K2735" s="832" t="s">
        <v>2493</v>
      </c>
      <c r="L2735" s="835">
        <v>369.29</v>
      </c>
      <c r="M2735" s="835">
        <v>369.29</v>
      </c>
      <c r="N2735" s="832">
        <v>1</v>
      </c>
      <c r="O2735" s="836">
        <v>0.5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17</v>
      </c>
      <c r="B2736" s="832" t="s">
        <v>2428</v>
      </c>
      <c r="C2736" s="832" t="s">
        <v>2434</v>
      </c>
      <c r="D2736" s="833" t="s">
        <v>5256</v>
      </c>
      <c r="E2736" s="834" t="s">
        <v>2452</v>
      </c>
      <c r="F2736" s="832" t="s">
        <v>2429</v>
      </c>
      <c r="G2736" s="832" t="s">
        <v>2490</v>
      </c>
      <c r="H2736" s="832" t="s">
        <v>649</v>
      </c>
      <c r="I2736" s="832" t="s">
        <v>4058</v>
      </c>
      <c r="J2736" s="832" t="s">
        <v>2492</v>
      </c>
      <c r="K2736" s="832" t="s">
        <v>4059</v>
      </c>
      <c r="L2736" s="835">
        <v>184.65</v>
      </c>
      <c r="M2736" s="835">
        <v>184.65</v>
      </c>
      <c r="N2736" s="832">
        <v>1</v>
      </c>
      <c r="O2736" s="836">
        <v>1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17</v>
      </c>
      <c r="B2737" s="832" t="s">
        <v>2428</v>
      </c>
      <c r="C2737" s="832" t="s">
        <v>2434</v>
      </c>
      <c r="D2737" s="833" t="s">
        <v>5256</v>
      </c>
      <c r="E2737" s="834" t="s">
        <v>2452</v>
      </c>
      <c r="F2737" s="832" t="s">
        <v>2429</v>
      </c>
      <c r="G2737" s="832" t="s">
        <v>2496</v>
      </c>
      <c r="H2737" s="832" t="s">
        <v>596</v>
      </c>
      <c r="I2737" s="832" t="s">
        <v>2497</v>
      </c>
      <c r="J2737" s="832" t="s">
        <v>2498</v>
      </c>
      <c r="K2737" s="832" t="s">
        <v>2499</v>
      </c>
      <c r="L2737" s="835">
        <v>55.95</v>
      </c>
      <c r="M2737" s="835">
        <v>727.35</v>
      </c>
      <c r="N2737" s="832">
        <v>13</v>
      </c>
      <c r="O2737" s="836">
        <v>3</v>
      </c>
      <c r="P2737" s="835">
        <v>447.6</v>
      </c>
      <c r="Q2737" s="837">
        <v>0.61538461538461542</v>
      </c>
      <c r="R2737" s="832">
        <v>8</v>
      </c>
      <c r="S2737" s="837">
        <v>0.61538461538461542</v>
      </c>
      <c r="T2737" s="836">
        <v>1</v>
      </c>
      <c r="U2737" s="838">
        <v>0.33333333333333331</v>
      </c>
    </row>
    <row r="2738" spans="1:21" ht="14.4" customHeight="1" x14ac:dyDescent="0.3">
      <c r="A2738" s="831">
        <v>17</v>
      </c>
      <c r="B2738" s="832" t="s">
        <v>2428</v>
      </c>
      <c r="C2738" s="832" t="s">
        <v>2434</v>
      </c>
      <c r="D2738" s="833" t="s">
        <v>5256</v>
      </c>
      <c r="E2738" s="834" t="s">
        <v>2452</v>
      </c>
      <c r="F2738" s="832" t="s">
        <v>2429</v>
      </c>
      <c r="G2738" s="832" t="s">
        <v>2496</v>
      </c>
      <c r="H2738" s="832" t="s">
        <v>596</v>
      </c>
      <c r="I2738" s="832" t="s">
        <v>3200</v>
      </c>
      <c r="J2738" s="832" t="s">
        <v>2498</v>
      </c>
      <c r="K2738" s="832" t="s">
        <v>2512</v>
      </c>
      <c r="L2738" s="835">
        <v>128.55000000000001</v>
      </c>
      <c r="M2738" s="835">
        <v>642.75</v>
      </c>
      <c r="N2738" s="832">
        <v>5</v>
      </c>
      <c r="O2738" s="836">
        <v>2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17</v>
      </c>
      <c r="B2739" s="832" t="s">
        <v>2428</v>
      </c>
      <c r="C2739" s="832" t="s">
        <v>2434</v>
      </c>
      <c r="D2739" s="833" t="s">
        <v>5256</v>
      </c>
      <c r="E2739" s="834" t="s">
        <v>2452</v>
      </c>
      <c r="F2739" s="832" t="s">
        <v>2429</v>
      </c>
      <c r="G2739" s="832" t="s">
        <v>2500</v>
      </c>
      <c r="H2739" s="832" t="s">
        <v>596</v>
      </c>
      <c r="I2739" s="832" t="s">
        <v>2501</v>
      </c>
      <c r="J2739" s="832" t="s">
        <v>1472</v>
      </c>
      <c r="K2739" s="832" t="s">
        <v>1473</v>
      </c>
      <c r="L2739" s="835">
        <v>103.8</v>
      </c>
      <c r="M2739" s="835">
        <v>103.8</v>
      </c>
      <c r="N2739" s="832">
        <v>1</v>
      </c>
      <c r="O2739" s="836">
        <v>0.5</v>
      </c>
      <c r="P2739" s="835">
        <v>103.8</v>
      </c>
      <c r="Q2739" s="837">
        <v>1</v>
      </c>
      <c r="R2739" s="832">
        <v>1</v>
      </c>
      <c r="S2739" s="837">
        <v>1</v>
      </c>
      <c r="T2739" s="836">
        <v>0.5</v>
      </c>
      <c r="U2739" s="838">
        <v>1</v>
      </c>
    </row>
    <row r="2740" spans="1:21" ht="14.4" customHeight="1" x14ac:dyDescent="0.3">
      <c r="A2740" s="831">
        <v>17</v>
      </c>
      <c r="B2740" s="832" t="s">
        <v>2428</v>
      </c>
      <c r="C2740" s="832" t="s">
        <v>2434</v>
      </c>
      <c r="D2740" s="833" t="s">
        <v>5256</v>
      </c>
      <c r="E2740" s="834" t="s">
        <v>2452</v>
      </c>
      <c r="F2740" s="832" t="s">
        <v>2429</v>
      </c>
      <c r="G2740" s="832" t="s">
        <v>2500</v>
      </c>
      <c r="H2740" s="832" t="s">
        <v>596</v>
      </c>
      <c r="I2740" s="832" t="s">
        <v>4948</v>
      </c>
      <c r="J2740" s="832" t="s">
        <v>1472</v>
      </c>
      <c r="K2740" s="832" t="s">
        <v>4949</v>
      </c>
      <c r="L2740" s="835">
        <v>155.69999999999999</v>
      </c>
      <c r="M2740" s="835">
        <v>467.09999999999997</v>
      </c>
      <c r="N2740" s="832">
        <v>3</v>
      </c>
      <c r="O2740" s="836">
        <v>2</v>
      </c>
      <c r="P2740" s="835">
        <v>311.39999999999998</v>
      </c>
      <c r="Q2740" s="837">
        <v>0.66666666666666663</v>
      </c>
      <c r="R2740" s="832">
        <v>2</v>
      </c>
      <c r="S2740" s="837">
        <v>0.66666666666666663</v>
      </c>
      <c r="T2740" s="836">
        <v>1</v>
      </c>
      <c r="U2740" s="838">
        <v>0.5</v>
      </c>
    </row>
    <row r="2741" spans="1:21" ht="14.4" customHeight="1" x14ac:dyDescent="0.3">
      <c r="A2741" s="831">
        <v>17</v>
      </c>
      <c r="B2741" s="832" t="s">
        <v>2428</v>
      </c>
      <c r="C2741" s="832" t="s">
        <v>2434</v>
      </c>
      <c r="D2741" s="833" t="s">
        <v>5256</v>
      </c>
      <c r="E2741" s="834" t="s">
        <v>2452</v>
      </c>
      <c r="F2741" s="832" t="s">
        <v>2429</v>
      </c>
      <c r="G2741" s="832" t="s">
        <v>4880</v>
      </c>
      <c r="H2741" s="832" t="s">
        <v>596</v>
      </c>
      <c r="I2741" s="832" t="s">
        <v>4950</v>
      </c>
      <c r="J2741" s="832" t="s">
        <v>4951</v>
      </c>
      <c r="K2741" s="832" t="s">
        <v>4952</v>
      </c>
      <c r="L2741" s="835">
        <v>37.49</v>
      </c>
      <c r="M2741" s="835">
        <v>74.98</v>
      </c>
      <c r="N2741" s="832">
        <v>2</v>
      </c>
      <c r="O2741" s="836">
        <v>1</v>
      </c>
      <c r="P2741" s="835">
        <v>74.98</v>
      </c>
      <c r="Q2741" s="837">
        <v>1</v>
      </c>
      <c r="R2741" s="832">
        <v>2</v>
      </c>
      <c r="S2741" s="837">
        <v>1</v>
      </c>
      <c r="T2741" s="836">
        <v>1</v>
      </c>
      <c r="U2741" s="838">
        <v>1</v>
      </c>
    </row>
    <row r="2742" spans="1:21" ht="14.4" customHeight="1" x14ac:dyDescent="0.3">
      <c r="A2742" s="831">
        <v>17</v>
      </c>
      <c r="B2742" s="832" t="s">
        <v>2428</v>
      </c>
      <c r="C2742" s="832" t="s">
        <v>2434</v>
      </c>
      <c r="D2742" s="833" t="s">
        <v>5256</v>
      </c>
      <c r="E2742" s="834" t="s">
        <v>2452</v>
      </c>
      <c r="F2742" s="832" t="s">
        <v>2429</v>
      </c>
      <c r="G2742" s="832" t="s">
        <v>4739</v>
      </c>
      <c r="H2742" s="832" t="s">
        <v>596</v>
      </c>
      <c r="I2742" s="832" t="s">
        <v>4740</v>
      </c>
      <c r="J2742" s="832" t="s">
        <v>4741</v>
      </c>
      <c r="K2742" s="832" t="s">
        <v>4742</v>
      </c>
      <c r="L2742" s="835">
        <v>97.96</v>
      </c>
      <c r="M2742" s="835">
        <v>293.88</v>
      </c>
      <c r="N2742" s="832">
        <v>3</v>
      </c>
      <c r="O2742" s="836">
        <v>1</v>
      </c>
      <c r="P2742" s="835">
        <v>195.92</v>
      </c>
      <c r="Q2742" s="837">
        <v>0.66666666666666663</v>
      </c>
      <c r="R2742" s="832">
        <v>2</v>
      </c>
      <c r="S2742" s="837">
        <v>0.66666666666666663</v>
      </c>
      <c r="T2742" s="836">
        <v>0.5</v>
      </c>
      <c r="U2742" s="838">
        <v>0.5</v>
      </c>
    </row>
    <row r="2743" spans="1:21" ht="14.4" customHeight="1" x14ac:dyDescent="0.3">
      <c r="A2743" s="831">
        <v>17</v>
      </c>
      <c r="B2743" s="832" t="s">
        <v>2428</v>
      </c>
      <c r="C2743" s="832" t="s">
        <v>2434</v>
      </c>
      <c r="D2743" s="833" t="s">
        <v>5256</v>
      </c>
      <c r="E2743" s="834" t="s">
        <v>2452</v>
      </c>
      <c r="F2743" s="832" t="s">
        <v>2429</v>
      </c>
      <c r="G2743" s="832" t="s">
        <v>2933</v>
      </c>
      <c r="H2743" s="832" t="s">
        <v>596</v>
      </c>
      <c r="I2743" s="832" t="s">
        <v>2934</v>
      </c>
      <c r="J2743" s="832" t="s">
        <v>2935</v>
      </c>
      <c r="K2743" s="832" t="s">
        <v>2936</v>
      </c>
      <c r="L2743" s="835">
        <v>0</v>
      </c>
      <c r="M2743" s="835">
        <v>0</v>
      </c>
      <c r="N2743" s="832">
        <v>2</v>
      </c>
      <c r="O2743" s="836">
        <v>1</v>
      </c>
      <c r="P2743" s="835">
        <v>0</v>
      </c>
      <c r="Q2743" s="837"/>
      <c r="R2743" s="832">
        <v>1</v>
      </c>
      <c r="S2743" s="837">
        <v>0.5</v>
      </c>
      <c r="T2743" s="836">
        <v>0.5</v>
      </c>
      <c r="U2743" s="838">
        <v>0.5</v>
      </c>
    </row>
    <row r="2744" spans="1:21" ht="14.4" customHeight="1" x14ac:dyDescent="0.3">
      <c r="A2744" s="831">
        <v>17</v>
      </c>
      <c r="B2744" s="832" t="s">
        <v>2428</v>
      </c>
      <c r="C2744" s="832" t="s">
        <v>2434</v>
      </c>
      <c r="D2744" s="833" t="s">
        <v>5256</v>
      </c>
      <c r="E2744" s="834" t="s">
        <v>2452</v>
      </c>
      <c r="F2744" s="832" t="s">
        <v>2429</v>
      </c>
      <c r="G2744" s="832" t="s">
        <v>4151</v>
      </c>
      <c r="H2744" s="832" t="s">
        <v>596</v>
      </c>
      <c r="I2744" s="832" t="s">
        <v>4358</v>
      </c>
      <c r="J2744" s="832" t="s">
        <v>4153</v>
      </c>
      <c r="K2744" s="832" t="s">
        <v>1089</v>
      </c>
      <c r="L2744" s="835">
        <v>170.52</v>
      </c>
      <c r="M2744" s="835">
        <v>170.52</v>
      </c>
      <c r="N2744" s="832">
        <v>1</v>
      </c>
      <c r="O2744" s="836">
        <v>0.5</v>
      </c>
      <c r="P2744" s="835">
        <v>170.52</v>
      </c>
      <c r="Q2744" s="837">
        <v>1</v>
      </c>
      <c r="R2744" s="832">
        <v>1</v>
      </c>
      <c r="S2744" s="837">
        <v>1</v>
      </c>
      <c r="T2744" s="836">
        <v>0.5</v>
      </c>
      <c r="U2744" s="838">
        <v>1</v>
      </c>
    </row>
    <row r="2745" spans="1:21" ht="14.4" customHeight="1" x14ac:dyDescent="0.3">
      <c r="A2745" s="831">
        <v>17</v>
      </c>
      <c r="B2745" s="832" t="s">
        <v>2428</v>
      </c>
      <c r="C2745" s="832" t="s">
        <v>2434</v>
      </c>
      <c r="D2745" s="833" t="s">
        <v>5256</v>
      </c>
      <c r="E2745" s="834" t="s">
        <v>2452</v>
      </c>
      <c r="F2745" s="832" t="s">
        <v>2429</v>
      </c>
      <c r="G2745" s="832" t="s">
        <v>2515</v>
      </c>
      <c r="H2745" s="832" t="s">
        <v>596</v>
      </c>
      <c r="I2745" s="832" t="s">
        <v>2516</v>
      </c>
      <c r="J2745" s="832" t="s">
        <v>2517</v>
      </c>
      <c r="K2745" s="832" t="s">
        <v>2518</v>
      </c>
      <c r="L2745" s="835">
        <v>1891.17</v>
      </c>
      <c r="M2745" s="835">
        <v>1891.17</v>
      </c>
      <c r="N2745" s="832">
        <v>1</v>
      </c>
      <c r="O2745" s="836">
        <v>1</v>
      </c>
      <c r="P2745" s="835">
        <v>1891.17</v>
      </c>
      <c r="Q2745" s="837">
        <v>1</v>
      </c>
      <c r="R2745" s="832">
        <v>1</v>
      </c>
      <c r="S2745" s="837">
        <v>1</v>
      </c>
      <c r="T2745" s="836">
        <v>1</v>
      </c>
      <c r="U2745" s="838">
        <v>1</v>
      </c>
    </row>
    <row r="2746" spans="1:21" ht="14.4" customHeight="1" x14ac:dyDescent="0.3">
      <c r="A2746" s="831">
        <v>17</v>
      </c>
      <c r="B2746" s="832" t="s">
        <v>2428</v>
      </c>
      <c r="C2746" s="832" t="s">
        <v>2434</v>
      </c>
      <c r="D2746" s="833" t="s">
        <v>5256</v>
      </c>
      <c r="E2746" s="834" t="s">
        <v>2452</v>
      </c>
      <c r="F2746" s="832" t="s">
        <v>2429</v>
      </c>
      <c r="G2746" s="832" t="s">
        <v>2527</v>
      </c>
      <c r="H2746" s="832" t="s">
        <v>649</v>
      </c>
      <c r="I2746" s="832" t="s">
        <v>4953</v>
      </c>
      <c r="J2746" s="832" t="s">
        <v>4954</v>
      </c>
      <c r="K2746" s="832" t="s">
        <v>4399</v>
      </c>
      <c r="L2746" s="835">
        <v>176.32</v>
      </c>
      <c r="M2746" s="835">
        <v>176.32</v>
      </c>
      <c r="N2746" s="832">
        <v>1</v>
      </c>
      <c r="O2746" s="836">
        <v>1</v>
      </c>
      <c r="P2746" s="835"/>
      <c r="Q2746" s="837">
        <v>0</v>
      </c>
      <c r="R2746" s="832"/>
      <c r="S2746" s="837">
        <v>0</v>
      </c>
      <c r="T2746" s="836"/>
      <c r="U2746" s="838">
        <v>0</v>
      </c>
    </row>
    <row r="2747" spans="1:21" ht="14.4" customHeight="1" x14ac:dyDescent="0.3">
      <c r="A2747" s="831">
        <v>17</v>
      </c>
      <c r="B2747" s="832" t="s">
        <v>2428</v>
      </c>
      <c r="C2747" s="832" t="s">
        <v>2434</v>
      </c>
      <c r="D2747" s="833" t="s">
        <v>5256</v>
      </c>
      <c r="E2747" s="834" t="s">
        <v>2452</v>
      </c>
      <c r="F2747" s="832" t="s">
        <v>2429</v>
      </c>
      <c r="G2747" s="832" t="s">
        <v>4693</v>
      </c>
      <c r="H2747" s="832" t="s">
        <v>596</v>
      </c>
      <c r="I2747" s="832" t="s">
        <v>4694</v>
      </c>
      <c r="J2747" s="832" t="s">
        <v>775</v>
      </c>
      <c r="K2747" s="832" t="s">
        <v>4695</v>
      </c>
      <c r="L2747" s="835">
        <v>1719.99</v>
      </c>
      <c r="M2747" s="835">
        <v>1719.99</v>
      </c>
      <c r="N2747" s="832">
        <v>1</v>
      </c>
      <c r="O2747" s="836">
        <v>0.5</v>
      </c>
      <c r="P2747" s="835">
        <v>1719.99</v>
      </c>
      <c r="Q2747" s="837">
        <v>1</v>
      </c>
      <c r="R2747" s="832">
        <v>1</v>
      </c>
      <c r="S2747" s="837">
        <v>1</v>
      </c>
      <c r="T2747" s="836">
        <v>0.5</v>
      </c>
      <c r="U2747" s="838">
        <v>1</v>
      </c>
    </row>
    <row r="2748" spans="1:21" ht="14.4" customHeight="1" x14ac:dyDescent="0.3">
      <c r="A2748" s="831">
        <v>17</v>
      </c>
      <c r="B2748" s="832" t="s">
        <v>2428</v>
      </c>
      <c r="C2748" s="832" t="s">
        <v>2434</v>
      </c>
      <c r="D2748" s="833" t="s">
        <v>5256</v>
      </c>
      <c r="E2748" s="834" t="s">
        <v>2452</v>
      </c>
      <c r="F2748" s="832" t="s">
        <v>2429</v>
      </c>
      <c r="G2748" s="832" t="s">
        <v>2539</v>
      </c>
      <c r="H2748" s="832" t="s">
        <v>596</v>
      </c>
      <c r="I2748" s="832" t="s">
        <v>2540</v>
      </c>
      <c r="J2748" s="832" t="s">
        <v>2541</v>
      </c>
      <c r="K2748" s="832" t="s">
        <v>2542</v>
      </c>
      <c r="L2748" s="835">
        <v>52.87</v>
      </c>
      <c r="M2748" s="835">
        <v>105.74</v>
      </c>
      <c r="N2748" s="832">
        <v>2</v>
      </c>
      <c r="O2748" s="836">
        <v>1.5</v>
      </c>
      <c r="P2748" s="835">
        <v>52.87</v>
      </c>
      <c r="Q2748" s="837">
        <v>0.5</v>
      </c>
      <c r="R2748" s="832">
        <v>1</v>
      </c>
      <c r="S2748" s="837">
        <v>0.5</v>
      </c>
      <c r="T2748" s="836">
        <v>0.5</v>
      </c>
      <c r="U2748" s="838">
        <v>0.33333333333333331</v>
      </c>
    </row>
    <row r="2749" spans="1:21" ht="14.4" customHeight="1" x14ac:dyDescent="0.3">
      <c r="A2749" s="831">
        <v>17</v>
      </c>
      <c r="B2749" s="832" t="s">
        <v>2428</v>
      </c>
      <c r="C2749" s="832" t="s">
        <v>2434</v>
      </c>
      <c r="D2749" s="833" t="s">
        <v>5256</v>
      </c>
      <c r="E2749" s="834" t="s">
        <v>2452</v>
      </c>
      <c r="F2749" s="832" t="s">
        <v>2429</v>
      </c>
      <c r="G2749" s="832" t="s">
        <v>2539</v>
      </c>
      <c r="H2749" s="832" t="s">
        <v>596</v>
      </c>
      <c r="I2749" s="832" t="s">
        <v>4955</v>
      </c>
      <c r="J2749" s="832" t="s">
        <v>2946</v>
      </c>
      <c r="K2749" s="832" t="s">
        <v>4956</v>
      </c>
      <c r="L2749" s="835">
        <v>117.47</v>
      </c>
      <c r="M2749" s="835">
        <v>117.47</v>
      </c>
      <c r="N2749" s="832">
        <v>1</v>
      </c>
      <c r="O2749" s="836">
        <v>0.5</v>
      </c>
      <c r="P2749" s="835">
        <v>117.47</v>
      </c>
      <c r="Q2749" s="837">
        <v>1</v>
      </c>
      <c r="R2749" s="832">
        <v>1</v>
      </c>
      <c r="S2749" s="837">
        <v>1</v>
      </c>
      <c r="T2749" s="836">
        <v>0.5</v>
      </c>
      <c r="U2749" s="838">
        <v>1</v>
      </c>
    </row>
    <row r="2750" spans="1:21" ht="14.4" customHeight="1" x14ac:dyDescent="0.3">
      <c r="A2750" s="831">
        <v>17</v>
      </c>
      <c r="B2750" s="832" t="s">
        <v>2428</v>
      </c>
      <c r="C2750" s="832" t="s">
        <v>2434</v>
      </c>
      <c r="D2750" s="833" t="s">
        <v>5256</v>
      </c>
      <c r="E2750" s="834" t="s">
        <v>2452</v>
      </c>
      <c r="F2750" s="832" t="s">
        <v>2429</v>
      </c>
      <c r="G2750" s="832" t="s">
        <v>2557</v>
      </c>
      <c r="H2750" s="832" t="s">
        <v>596</v>
      </c>
      <c r="I2750" s="832" t="s">
        <v>2558</v>
      </c>
      <c r="J2750" s="832" t="s">
        <v>720</v>
      </c>
      <c r="K2750" s="832" t="s">
        <v>2559</v>
      </c>
      <c r="L2750" s="835">
        <v>91.11</v>
      </c>
      <c r="M2750" s="835">
        <v>182.22</v>
      </c>
      <c r="N2750" s="832">
        <v>2</v>
      </c>
      <c r="O2750" s="836">
        <v>1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17</v>
      </c>
      <c r="B2751" s="832" t="s">
        <v>2428</v>
      </c>
      <c r="C2751" s="832" t="s">
        <v>2434</v>
      </c>
      <c r="D2751" s="833" t="s">
        <v>5256</v>
      </c>
      <c r="E2751" s="834" t="s">
        <v>2452</v>
      </c>
      <c r="F2751" s="832" t="s">
        <v>2429</v>
      </c>
      <c r="G2751" s="832" t="s">
        <v>3323</v>
      </c>
      <c r="H2751" s="832" t="s">
        <v>596</v>
      </c>
      <c r="I2751" s="832" t="s">
        <v>3324</v>
      </c>
      <c r="J2751" s="832" t="s">
        <v>888</v>
      </c>
      <c r="K2751" s="832" t="s">
        <v>697</v>
      </c>
      <c r="L2751" s="835">
        <v>0</v>
      </c>
      <c r="M2751" s="835">
        <v>0</v>
      </c>
      <c r="N2751" s="832">
        <v>5</v>
      </c>
      <c r="O2751" s="836">
        <v>1</v>
      </c>
      <c r="P2751" s="835">
        <v>0</v>
      </c>
      <c r="Q2751" s="837"/>
      <c r="R2751" s="832">
        <v>5</v>
      </c>
      <c r="S2751" s="837">
        <v>1</v>
      </c>
      <c r="T2751" s="836">
        <v>1</v>
      </c>
      <c r="U2751" s="838">
        <v>1</v>
      </c>
    </row>
    <row r="2752" spans="1:21" ht="14.4" customHeight="1" x14ac:dyDescent="0.3">
      <c r="A2752" s="831">
        <v>17</v>
      </c>
      <c r="B2752" s="832" t="s">
        <v>2428</v>
      </c>
      <c r="C2752" s="832" t="s">
        <v>2434</v>
      </c>
      <c r="D2752" s="833" t="s">
        <v>5256</v>
      </c>
      <c r="E2752" s="834" t="s">
        <v>2452</v>
      </c>
      <c r="F2752" s="832" t="s">
        <v>2429</v>
      </c>
      <c r="G2752" s="832" t="s">
        <v>2573</v>
      </c>
      <c r="H2752" s="832" t="s">
        <v>596</v>
      </c>
      <c r="I2752" s="832" t="s">
        <v>2574</v>
      </c>
      <c r="J2752" s="832" t="s">
        <v>2224</v>
      </c>
      <c r="K2752" s="832" t="s">
        <v>2232</v>
      </c>
      <c r="L2752" s="835">
        <v>395.98</v>
      </c>
      <c r="M2752" s="835">
        <v>1583.92</v>
      </c>
      <c r="N2752" s="832">
        <v>4</v>
      </c>
      <c r="O2752" s="836">
        <v>3.5</v>
      </c>
      <c r="P2752" s="835">
        <v>791.96</v>
      </c>
      <c r="Q2752" s="837">
        <v>0.5</v>
      </c>
      <c r="R2752" s="832">
        <v>2</v>
      </c>
      <c r="S2752" s="837">
        <v>0.5</v>
      </c>
      <c r="T2752" s="836">
        <v>2</v>
      </c>
      <c r="U2752" s="838">
        <v>0.5714285714285714</v>
      </c>
    </row>
    <row r="2753" spans="1:21" ht="14.4" customHeight="1" x14ac:dyDescent="0.3">
      <c r="A2753" s="831">
        <v>17</v>
      </c>
      <c r="B2753" s="832" t="s">
        <v>2428</v>
      </c>
      <c r="C2753" s="832" t="s">
        <v>2434</v>
      </c>
      <c r="D2753" s="833" t="s">
        <v>5256</v>
      </c>
      <c r="E2753" s="834" t="s">
        <v>2452</v>
      </c>
      <c r="F2753" s="832" t="s">
        <v>2429</v>
      </c>
      <c r="G2753" s="832" t="s">
        <v>2573</v>
      </c>
      <c r="H2753" s="832" t="s">
        <v>596</v>
      </c>
      <c r="I2753" s="832" t="s">
        <v>2575</v>
      </c>
      <c r="J2753" s="832" t="s">
        <v>2576</v>
      </c>
      <c r="K2753" s="832" t="s">
        <v>697</v>
      </c>
      <c r="L2753" s="835">
        <v>132</v>
      </c>
      <c r="M2753" s="835">
        <v>660</v>
      </c>
      <c r="N2753" s="832">
        <v>5</v>
      </c>
      <c r="O2753" s="836">
        <v>0.5</v>
      </c>
      <c r="P2753" s="835">
        <v>660</v>
      </c>
      <c r="Q2753" s="837">
        <v>1</v>
      </c>
      <c r="R2753" s="832">
        <v>5</v>
      </c>
      <c r="S2753" s="837">
        <v>1</v>
      </c>
      <c r="T2753" s="836">
        <v>0.5</v>
      </c>
      <c r="U2753" s="838">
        <v>1</v>
      </c>
    </row>
    <row r="2754" spans="1:21" ht="14.4" customHeight="1" x14ac:dyDescent="0.3">
      <c r="A2754" s="831">
        <v>17</v>
      </c>
      <c r="B2754" s="832" t="s">
        <v>2428</v>
      </c>
      <c r="C2754" s="832" t="s">
        <v>2434</v>
      </c>
      <c r="D2754" s="833" t="s">
        <v>5256</v>
      </c>
      <c r="E2754" s="834" t="s">
        <v>2452</v>
      </c>
      <c r="F2754" s="832" t="s">
        <v>2429</v>
      </c>
      <c r="G2754" s="832" t="s">
        <v>2573</v>
      </c>
      <c r="H2754" s="832" t="s">
        <v>649</v>
      </c>
      <c r="I2754" s="832" t="s">
        <v>2322</v>
      </c>
      <c r="J2754" s="832" t="s">
        <v>2224</v>
      </c>
      <c r="K2754" s="832" t="s">
        <v>2323</v>
      </c>
      <c r="L2754" s="835">
        <v>431.18</v>
      </c>
      <c r="M2754" s="835">
        <v>862.36</v>
      </c>
      <c r="N2754" s="832">
        <v>2</v>
      </c>
      <c r="O2754" s="836">
        <v>1.5</v>
      </c>
      <c r="P2754" s="835">
        <v>431.18</v>
      </c>
      <c r="Q2754" s="837">
        <v>0.5</v>
      </c>
      <c r="R2754" s="832">
        <v>1</v>
      </c>
      <c r="S2754" s="837">
        <v>0.5</v>
      </c>
      <c r="T2754" s="836">
        <v>0.5</v>
      </c>
      <c r="U2754" s="838">
        <v>0.33333333333333331</v>
      </c>
    </row>
    <row r="2755" spans="1:21" ht="14.4" customHeight="1" x14ac:dyDescent="0.3">
      <c r="A2755" s="831">
        <v>17</v>
      </c>
      <c r="B2755" s="832" t="s">
        <v>2428</v>
      </c>
      <c r="C2755" s="832" t="s">
        <v>2434</v>
      </c>
      <c r="D2755" s="833" t="s">
        <v>5256</v>
      </c>
      <c r="E2755" s="834" t="s">
        <v>2452</v>
      </c>
      <c r="F2755" s="832" t="s">
        <v>2429</v>
      </c>
      <c r="G2755" s="832" t="s">
        <v>2573</v>
      </c>
      <c r="H2755" s="832" t="s">
        <v>649</v>
      </c>
      <c r="I2755" s="832" t="s">
        <v>3336</v>
      </c>
      <c r="J2755" s="832" t="s">
        <v>2224</v>
      </c>
      <c r="K2755" s="832" t="s">
        <v>3328</v>
      </c>
      <c r="L2755" s="835">
        <v>246.39</v>
      </c>
      <c r="M2755" s="835">
        <v>246.39</v>
      </c>
      <c r="N2755" s="832">
        <v>1</v>
      </c>
      <c r="O2755" s="836">
        <v>0.5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17</v>
      </c>
      <c r="B2756" s="832" t="s">
        <v>2428</v>
      </c>
      <c r="C2756" s="832" t="s">
        <v>2434</v>
      </c>
      <c r="D2756" s="833" t="s">
        <v>5256</v>
      </c>
      <c r="E2756" s="834" t="s">
        <v>2452</v>
      </c>
      <c r="F2756" s="832" t="s">
        <v>2429</v>
      </c>
      <c r="G2756" s="832" t="s">
        <v>2955</v>
      </c>
      <c r="H2756" s="832" t="s">
        <v>596</v>
      </c>
      <c r="I2756" s="832" t="s">
        <v>2956</v>
      </c>
      <c r="J2756" s="832" t="s">
        <v>2957</v>
      </c>
      <c r="K2756" s="832" t="s">
        <v>2958</v>
      </c>
      <c r="L2756" s="835">
        <v>3292.47</v>
      </c>
      <c r="M2756" s="835">
        <v>6584.94</v>
      </c>
      <c r="N2756" s="832">
        <v>2</v>
      </c>
      <c r="O2756" s="836">
        <v>0.5</v>
      </c>
      <c r="P2756" s="835">
        <v>6584.94</v>
      </c>
      <c r="Q2756" s="837">
        <v>1</v>
      </c>
      <c r="R2756" s="832">
        <v>2</v>
      </c>
      <c r="S2756" s="837">
        <v>1</v>
      </c>
      <c r="T2756" s="836">
        <v>0.5</v>
      </c>
      <c r="U2756" s="838">
        <v>1</v>
      </c>
    </row>
    <row r="2757" spans="1:21" ht="14.4" customHeight="1" x14ac:dyDescent="0.3">
      <c r="A2757" s="831">
        <v>17</v>
      </c>
      <c r="B2757" s="832" t="s">
        <v>2428</v>
      </c>
      <c r="C2757" s="832" t="s">
        <v>2434</v>
      </c>
      <c r="D2757" s="833" t="s">
        <v>5256</v>
      </c>
      <c r="E2757" s="834" t="s">
        <v>2452</v>
      </c>
      <c r="F2757" s="832" t="s">
        <v>2429</v>
      </c>
      <c r="G2757" s="832" t="s">
        <v>2959</v>
      </c>
      <c r="H2757" s="832" t="s">
        <v>596</v>
      </c>
      <c r="I2757" s="832" t="s">
        <v>2960</v>
      </c>
      <c r="J2757" s="832" t="s">
        <v>2961</v>
      </c>
      <c r="K2757" s="832" t="s">
        <v>2962</v>
      </c>
      <c r="L2757" s="835">
        <v>294.45</v>
      </c>
      <c r="M2757" s="835">
        <v>588.9</v>
      </c>
      <c r="N2757" s="832">
        <v>2</v>
      </c>
      <c r="O2757" s="836">
        <v>0.5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" customHeight="1" x14ac:dyDescent="0.3">
      <c r="A2758" s="831">
        <v>17</v>
      </c>
      <c r="B2758" s="832" t="s">
        <v>2428</v>
      </c>
      <c r="C2758" s="832" t="s">
        <v>2434</v>
      </c>
      <c r="D2758" s="833" t="s">
        <v>5256</v>
      </c>
      <c r="E2758" s="834" t="s">
        <v>2452</v>
      </c>
      <c r="F2758" s="832" t="s">
        <v>2429</v>
      </c>
      <c r="G2758" s="832" t="s">
        <v>4770</v>
      </c>
      <c r="H2758" s="832" t="s">
        <v>596</v>
      </c>
      <c r="I2758" s="832" t="s">
        <v>4771</v>
      </c>
      <c r="J2758" s="832" t="s">
        <v>4772</v>
      </c>
      <c r="K2758" s="832" t="s">
        <v>4773</v>
      </c>
      <c r="L2758" s="835">
        <v>121.07</v>
      </c>
      <c r="M2758" s="835">
        <v>242.14</v>
      </c>
      <c r="N2758" s="832">
        <v>2</v>
      </c>
      <c r="O2758" s="836">
        <v>1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17</v>
      </c>
      <c r="B2759" s="832" t="s">
        <v>2428</v>
      </c>
      <c r="C2759" s="832" t="s">
        <v>2434</v>
      </c>
      <c r="D2759" s="833" t="s">
        <v>5256</v>
      </c>
      <c r="E2759" s="834" t="s">
        <v>2452</v>
      </c>
      <c r="F2759" s="832" t="s">
        <v>2429</v>
      </c>
      <c r="G2759" s="832" t="s">
        <v>2589</v>
      </c>
      <c r="H2759" s="832" t="s">
        <v>596</v>
      </c>
      <c r="I2759" s="832" t="s">
        <v>3215</v>
      </c>
      <c r="J2759" s="832" t="s">
        <v>3216</v>
      </c>
      <c r="K2759" s="832" t="s">
        <v>1936</v>
      </c>
      <c r="L2759" s="835">
        <v>42.51</v>
      </c>
      <c r="M2759" s="835">
        <v>85.02</v>
      </c>
      <c r="N2759" s="832">
        <v>2</v>
      </c>
      <c r="O2759" s="836">
        <v>1</v>
      </c>
      <c r="P2759" s="835">
        <v>85.02</v>
      </c>
      <c r="Q2759" s="837">
        <v>1</v>
      </c>
      <c r="R2759" s="832">
        <v>2</v>
      </c>
      <c r="S2759" s="837">
        <v>1</v>
      </c>
      <c r="T2759" s="836">
        <v>1</v>
      </c>
      <c r="U2759" s="838">
        <v>1</v>
      </c>
    </row>
    <row r="2760" spans="1:21" ht="14.4" customHeight="1" x14ac:dyDescent="0.3">
      <c r="A2760" s="831">
        <v>17</v>
      </c>
      <c r="B2760" s="832" t="s">
        <v>2428</v>
      </c>
      <c r="C2760" s="832" t="s">
        <v>2434</v>
      </c>
      <c r="D2760" s="833" t="s">
        <v>5256</v>
      </c>
      <c r="E2760" s="834" t="s">
        <v>2452</v>
      </c>
      <c r="F2760" s="832" t="s">
        <v>2429</v>
      </c>
      <c r="G2760" s="832" t="s">
        <v>2593</v>
      </c>
      <c r="H2760" s="832" t="s">
        <v>596</v>
      </c>
      <c r="I2760" s="832" t="s">
        <v>2977</v>
      </c>
      <c r="J2760" s="832" t="s">
        <v>2595</v>
      </c>
      <c r="K2760" s="832" t="s">
        <v>2978</v>
      </c>
      <c r="L2760" s="835">
        <v>169.73</v>
      </c>
      <c r="M2760" s="835">
        <v>339.46</v>
      </c>
      <c r="N2760" s="832">
        <v>2</v>
      </c>
      <c r="O2760" s="836">
        <v>1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17</v>
      </c>
      <c r="B2761" s="832" t="s">
        <v>2428</v>
      </c>
      <c r="C2761" s="832" t="s">
        <v>2434</v>
      </c>
      <c r="D2761" s="833" t="s">
        <v>5256</v>
      </c>
      <c r="E2761" s="834" t="s">
        <v>2452</v>
      </c>
      <c r="F2761" s="832" t="s">
        <v>2429</v>
      </c>
      <c r="G2761" s="832" t="s">
        <v>2593</v>
      </c>
      <c r="H2761" s="832" t="s">
        <v>596</v>
      </c>
      <c r="I2761" s="832" t="s">
        <v>2599</v>
      </c>
      <c r="J2761" s="832" t="s">
        <v>2595</v>
      </c>
      <c r="K2761" s="832" t="s">
        <v>2600</v>
      </c>
      <c r="L2761" s="835">
        <v>339.47</v>
      </c>
      <c r="M2761" s="835">
        <v>2715.76</v>
      </c>
      <c r="N2761" s="832">
        <v>8</v>
      </c>
      <c r="O2761" s="836">
        <v>5.5</v>
      </c>
      <c r="P2761" s="835">
        <v>1018.4100000000001</v>
      </c>
      <c r="Q2761" s="837">
        <v>0.375</v>
      </c>
      <c r="R2761" s="832">
        <v>3</v>
      </c>
      <c r="S2761" s="837">
        <v>0.375</v>
      </c>
      <c r="T2761" s="836">
        <v>3</v>
      </c>
      <c r="U2761" s="838">
        <v>0.54545454545454541</v>
      </c>
    </row>
    <row r="2762" spans="1:21" ht="14.4" customHeight="1" x14ac:dyDescent="0.3">
      <c r="A2762" s="831">
        <v>17</v>
      </c>
      <c r="B2762" s="832" t="s">
        <v>2428</v>
      </c>
      <c r="C2762" s="832" t="s">
        <v>2434</v>
      </c>
      <c r="D2762" s="833" t="s">
        <v>5256</v>
      </c>
      <c r="E2762" s="834" t="s">
        <v>2452</v>
      </c>
      <c r="F2762" s="832" t="s">
        <v>2429</v>
      </c>
      <c r="G2762" s="832" t="s">
        <v>2593</v>
      </c>
      <c r="H2762" s="832" t="s">
        <v>649</v>
      </c>
      <c r="I2762" s="832" t="s">
        <v>4774</v>
      </c>
      <c r="J2762" s="832" t="s">
        <v>3980</v>
      </c>
      <c r="K2762" s="832" t="s">
        <v>4775</v>
      </c>
      <c r="L2762" s="835">
        <v>860.52</v>
      </c>
      <c r="M2762" s="835">
        <v>1721.04</v>
      </c>
      <c r="N2762" s="832">
        <v>2</v>
      </c>
      <c r="O2762" s="836">
        <v>0.5</v>
      </c>
      <c r="P2762" s="835">
        <v>1721.04</v>
      </c>
      <c r="Q2762" s="837">
        <v>1</v>
      </c>
      <c r="R2762" s="832">
        <v>2</v>
      </c>
      <c r="S2762" s="837">
        <v>1</v>
      </c>
      <c r="T2762" s="836">
        <v>0.5</v>
      </c>
      <c r="U2762" s="838">
        <v>1</v>
      </c>
    </row>
    <row r="2763" spans="1:21" ht="14.4" customHeight="1" x14ac:dyDescent="0.3">
      <c r="A2763" s="831">
        <v>17</v>
      </c>
      <c r="B2763" s="832" t="s">
        <v>2428</v>
      </c>
      <c r="C2763" s="832" t="s">
        <v>2434</v>
      </c>
      <c r="D2763" s="833" t="s">
        <v>5256</v>
      </c>
      <c r="E2763" s="834" t="s">
        <v>2452</v>
      </c>
      <c r="F2763" s="832" t="s">
        <v>2429</v>
      </c>
      <c r="G2763" s="832" t="s">
        <v>3982</v>
      </c>
      <c r="H2763" s="832" t="s">
        <v>596</v>
      </c>
      <c r="I2763" s="832" t="s">
        <v>4888</v>
      </c>
      <c r="J2763" s="832" t="s">
        <v>4889</v>
      </c>
      <c r="K2763" s="832" t="s">
        <v>4890</v>
      </c>
      <c r="L2763" s="835">
        <v>38.47</v>
      </c>
      <c r="M2763" s="835">
        <v>38.47</v>
      </c>
      <c r="N2763" s="832">
        <v>1</v>
      </c>
      <c r="O2763" s="836">
        <v>0.5</v>
      </c>
      <c r="P2763" s="835"/>
      <c r="Q2763" s="837">
        <v>0</v>
      </c>
      <c r="R2763" s="832"/>
      <c r="S2763" s="837">
        <v>0</v>
      </c>
      <c r="T2763" s="836"/>
      <c r="U2763" s="838">
        <v>0</v>
      </c>
    </row>
    <row r="2764" spans="1:21" ht="14.4" customHeight="1" x14ac:dyDescent="0.3">
      <c r="A2764" s="831">
        <v>17</v>
      </c>
      <c r="B2764" s="832" t="s">
        <v>2428</v>
      </c>
      <c r="C2764" s="832" t="s">
        <v>2434</v>
      </c>
      <c r="D2764" s="833" t="s">
        <v>5256</v>
      </c>
      <c r="E2764" s="834" t="s">
        <v>2452</v>
      </c>
      <c r="F2764" s="832" t="s">
        <v>2429</v>
      </c>
      <c r="G2764" s="832" t="s">
        <v>2604</v>
      </c>
      <c r="H2764" s="832" t="s">
        <v>596</v>
      </c>
      <c r="I2764" s="832" t="s">
        <v>2605</v>
      </c>
      <c r="J2764" s="832" t="s">
        <v>826</v>
      </c>
      <c r="K2764" s="832" t="s">
        <v>2606</v>
      </c>
      <c r="L2764" s="835">
        <v>75.05</v>
      </c>
      <c r="M2764" s="835">
        <v>450.29999999999995</v>
      </c>
      <c r="N2764" s="832">
        <v>6</v>
      </c>
      <c r="O2764" s="836">
        <v>3.5</v>
      </c>
      <c r="P2764" s="835">
        <v>225.14999999999998</v>
      </c>
      <c r="Q2764" s="837">
        <v>0.5</v>
      </c>
      <c r="R2764" s="832">
        <v>3</v>
      </c>
      <c r="S2764" s="837">
        <v>0.5</v>
      </c>
      <c r="T2764" s="836">
        <v>1.5</v>
      </c>
      <c r="U2764" s="838">
        <v>0.42857142857142855</v>
      </c>
    </row>
    <row r="2765" spans="1:21" ht="14.4" customHeight="1" x14ac:dyDescent="0.3">
      <c r="A2765" s="831">
        <v>17</v>
      </c>
      <c r="B2765" s="832" t="s">
        <v>2428</v>
      </c>
      <c r="C2765" s="832" t="s">
        <v>2434</v>
      </c>
      <c r="D2765" s="833" t="s">
        <v>5256</v>
      </c>
      <c r="E2765" s="834" t="s">
        <v>2452</v>
      </c>
      <c r="F2765" s="832" t="s">
        <v>2429</v>
      </c>
      <c r="G2765" s="832" t="s">
        <v>2604</v>
      </c>
      <c r="H2765" s="832" t="s">
        <v>596</v>
      </c>
      <c r="I2765" s="832" t="s">
        <v>2607</v>
      </c>
      <c r="J2765" s="832" t="s">
        <v>828</v>
      </c>
      <c r="K2765" s="832" t="s">
        <v>2608</v>
      </c>
      <c r="L2765" s="835">
        <v>45.03</v>
      </c>
      <c r="M2765" s="835">
        <v>45.03</v>
      </c>
      <c r="N2765" s="832">
        <v>1</v>
      </c>
      <c r="O2765" s="836">
        <v>1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" customHeight="1" x14ac:dyDescent="0.3">
      <c r="A2766" s="831">
        <v>17</v>
      </c>
      <c r="B2766" s="832" t="s">
        <v>2428</v>
      </c>
      <c r="C2766" s="832" t="s">
        <v>2434</v>
      </c>
      <c r="D2766" s="833" t="s">
        <v>5256</v>
      </c>
      <c r="E2766" s="834" t="s">
        <v>2452</v>
      </c>
      <c r="F2766" s="832" t="s">
        <v>2429</v>
      </c>
      <c r="G2766" s="832" t="s">
        <v>3345</v>
      </c>
      <c r="H2766" s="832" t="s">
        <v>596</v>
      </c>
      <c r="I2766" s="832" t="s">
        <v>3346</v>
      </c>
      <c r="J2766" s="832" t="s">
        <v>1038</v>
      </c>
      <c r="K2766" s="832" t="s">
        <v>3347</v>
      </c>
      <c r="L2766" s="835">
        <v>94.7</v>
      </c>
      <c r="M2766" s="835">
        <v>378.8</v>
      </c>
      <c r="N2766" s="832">
        <v>4</v>
      </c>
      <c r="O2766" s="836">
        <v>3</v>
      </c>
      <c r="P2766" s="835">
        <v>189.4</v>
      </c>
      <c r="Q2766" s="837">
        <v>0.5</v>
      </c>
      <c r="R2766" s="832">
        <v>2</v>
      </c>
      <c r="S2766" s="837">
        <v>0.5</v>
      </c>
      <c r="T2766" s="836">
        <v>1.5</v>
      </c>
      <c r="U2766" s="838">
        <v>0.5</v>
      </c>
    </row>
    <row r="2767" spans="1:21" ht="14.4" customHeight="1" x14ac:dyDescent="0.3">
      <c r="A2767" s="831">
        <v>17</v>
      </c>
      <c r="B2767" s="832" t="s">
        <v>2428</v>
      </c>
      <c r="C2767" s="832" t="s">
        <v>2434</v>
      </c>
      <c r="D2767" s="833" t="s">
        <v>5256</v>
      </c>
      <c r="E2767" s="834" t="s">
        <v>2452</v>
      </c>
      <c r="F2767" s="832" t="s">
        <v>2429</v>
      </c>
      <c r="G2767" s="832" t="s">
        <v>3345</v>
      </c>
      <c r="H2767" s="832" t="s">
        <v>596</v>
      </c>
      <c r="I2767" s="832" t="s">
        <v>3646</v>
      </c>
      <c r="J2767" s="832" t="s">
        <v>1038</v>
      </c>
      <c r="K2767" s="832" t="s">
        <v>3347</v>
      </c>
      <c r="L2767" s="835">
        <v>94.7</v>
      </c>
      <c r="M2767" s="835">
        <v>473.5</v>
      </c>
      <c r="N2767" s="832">
        <v>5</v>
      </c>
      <c r="O2767" s="836">
        <v>3</v>
      </c>
      <c r="P2767" s="835">
        <v>189.4</v>
      </c>
      <c r="Q2767" s="837">
        <v>0.4</v>
      </c>
      <c r="R2767" s="832">
        <v>2</v>
      </c>
      <c r="S2767" s="837">
        <v>0.4</v>
      </c>
      <c r="T2767" s="836">
        <v>1</v>
      </c>
      <c r="U2767" s="838">
        <v>0.33333333333333331</v>
      </c>
    </row>
    <row r="2768" spans="1:21" ht="14.4" customHeight="1" x14ac:dyDescent="0.3">
      <c r="A2768" s="831">
        <v>17</v>
      </c>
      <c r="B2768" s="832" t="s">
        <v>2428</v>
      </c>
      <c r="C2768" s="832" t="s">
        <v>2434</v>
      </c>
      <c r="D2768" s="833" t="s">
        <v>5256</v>
      </c>
      <c r="E2768" s="834" t="s">
        <v>2452</v>
      </c>
      <c r="F2768" s="832" t="s">
        <v>2429</v>
      </c>
      <c r="G2768" s="832" t="s">
        <v>2609</v>
      </c>
      <c r="H2768" s="832" t="s">
        <v>596</v>
      </c>
      <c r="I2768" s="832" t="s">
        <v>2610</v>
      </c>
      <c r="J2768" s="832" t="s">
        <v>2611</v>
      </c>
      <c r="K2768" s="832" t="s">
        <v>2612</v>
      </c>
      <c r="L2768" s="835">
        <v>45.89</v>
      </c>
      <c r="M2768" s="835">
        <v>321.23</v>
      </c>
      <c r="N2768" s="832">
        <v>7</v>
      </c>
      <c r="O2768" s="836">
        <v>2.5</v>
      </c>
      <c r="P2768" s="835">
        <v>137.67000000000002</v>
      </c>
      <c r="Q2768" s="837">
        <v>0.4285714285714286</v>
      </c>
      <c r="R2768" s="832">
        <v>3</v>
      </c>
      <c r="S2768" s="837">
        <v>0.42857142857142855</v>
      </c>
      <c r="T2768" s="836">
        <v>1</v>
      </c>
      <c r="U2768" s="838">
        <v>0.4</v>
      </c>
    </row>
    <row r="2769" spans="1:21" ht="14.4" customHeight="1" x14ac:dyDescent="0.3">
      <c r="A2769" s="831">
        <v>17</v>
      </c>
      <c r="B2769" s="832" t="s">
        <v>2428</v>
      </c>
      <c r="C2769" s="832" t="s">
        <v>2434</v>
      </c>
      <c r="D2769" s="833" t="s">
        <v>5256</v>
      </c>
      <c r="E2769" s="834" t="s">
        <v>2452</v>
      </c>
      <c r="F2769" s="832" t="s">
        <v>2429</v>
      </c>
      <c r="G2769" s="832" t="s">
        <v>2609</v>
      </c>
      <c r="H2769" s="832" t="s">
        <v>596</v>
      </c>
      <c r="I2769" s="832" t="s">
        <v>2613</v>
      </c>
      <c r="J2769" s="832" t="s">
        <v>2611</v>
      </c>
      <c r="K2769" s="832" t="s">
        <v>2614</v>
      </c>
      <c r="L2769" s="835">
        <v>91.78</v>
      </c>
      <c r="M2769" s="835">
        <v>91.78</v>
      </c>
      <c r="N2769" s="832">
        <v>1</v>
      </c>
      <c r="O2769" s="836">
        <v>0.5</v>
      </c>
      <c r="P2769" s="835">
        <v>91.78</v>
      </c>
      <c r="Q2769" s="837">
        <v>1</v>
      </c>
      <c r="R2769" s="832">
        <v>1</v>
      </c>
      <c r="S2769" s="837">
        <v>1</v>
      </c>
      <c r="T2769" s="836">
        <v>0.5</v>
      </c>
      <c r="U2769" s="838">
        <v>1</v>
      </c>
    </row>
    <row r="2770" spans="1:21" ht="14.4" customHeight="1" x14ac:dyDescent="0.3">
      <c r="A2770" s="831">
        <v>17</v>
      </c>
      <c r="B2770" s="832" t="s">
        <v>2428</v>
      </c>
      <c r="C2770" s="832" t="s">
        <v>2434</v>
      </c>
      <c r="D2770" s="833" t="s">
        <v>5256</v>
      </c>
      <c r="E2770" s="834" t="s">
        <v>2452</v>
      </c>
      <c r="F2770" s="832" t="s">
        <v>2429</v>
      </c>
      <c r="G2770" s="832" t="s">
        <v>2618</v>
      </c>
      <c r="H2770" s="832" t="s">
        <v>596</v>
      </c>
      <c r="I2770" s="832" t="s">
        <v>2619</v>
      </c>
      <c r="J2770" s="832" t="s">
        <v>1098</v>
      </c>
      <c r="K2770" s="832" t="s">
        <v>2620</v>
      </c>
      <c r="L2770" s="835">
        <v>48.09</v>
      </c>
      <c r="M2770" s="835">
        <v>48.09</v>
      </c>
      <c r="N2770" s="832">
        <v>1</v>
      </c>
      <c r="O2770" s="836">
        <v>1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17</v>
      </c>
      <c r="B2771" s="832" t="s">
        <v>2428</v>
      </c>
      <c r="C2771" s="832" t="s">
        <v>2434</v>
      </c>
      <c r="D2771" s="833" t="s">
        <v>5256</v>
      </c>
      <c r="E2771" s="834" t="s">
        <v>2452</v>
      </c>
      <c r="F2771" s="832" t="s">
        <v>2429</v>
      </c>
      <c r="G2771" s="832" t="s">
        <v>2623</v>
      </c>
      <c r="H2771" s="832" t="s">
        <v>596</v>
      </c>
      <c r="I2771" s="832" t="s">
        <v>2627</v>
      </c>
      <c r="J2771" s="832" t="s">
        <v>2628</v>
      </c>
      <c r="K2771" s="832" t="s">
        <v>2629</v>
      </c>
      <c r="L2771" s="835">
        <v>74.64</v>
      </c>
      <c r="M2771" s="835">
        <v>149.28</v>
      </c>
      <c r="N2771" s="832">
        <v>2</v>
      </c>
      <c r="O2771" s="836">
        <v>1</v>
      </c>
      <c r="P2771" s="835">
        <v>149.28</v>
      </c>
      <c r="Q2771" s="837">
        <v>1</v>
      </c>
      <c r="R2771" s="832">
        <v>2</v>
      </c>
      <c r="S2771" s="837">
        <v>1</v>
      </c>
      <c r="T2771" s="836">
        <v>1</v>
      </c>
      <c r="U2771" s="838">
        <v>1</v>
      </c>
    </row>
    <row r="2772" spans="1:21" ht="14.4" customHeight="1" x14ac:dyDescent="0.3">
      <c r="A2772" s="831">
        <v>17</v>
      </c>
      <c r="B2772" s="832" t="s">
        <v>2428</v>
      </c>
      <c r="C2772" s="832" t="s">
        <v>2434</v>
      </c>
      <c r="D2772" s="833" t="s">
        <v>5256</v>
      </c>
      <c r="E2772" s="834" t="s">
        <v>2452</v>
      </c>
      <c r="F2772" s="832" t="s">
        <v>2429</v>
      </c>
      <c r="G2772" s="832" t="s">
        <v>2623</v>
      </c>
      <c r="H2772" s="832" t="s">
        <v>596</v>
      </c>
      <c r="I2772" s="832" t="s">
        <v>2985</v>
      </c>
      <c r="J2772" s="832" t="s">
        <v>2984</v>
      </c>
      <c r="K2772" s="832" t="s">
        <v>2986</v>
      </c>
      <c r="L2772" s="835">
        <v>205.8</v>
      </c>
      <c r="M2772" s="835">
        <v>411.6</v>
      </c>
      <c r="N2772" s="832">
        <v>2</v>
      </c>
      <c r="O2772" s="836">
        <v>0.5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17</v>
      </c>
      <c r="B2773" s="832" t="s">
        <v>2428</v>
      </c>
      <c r="C2773" s="832" t="s">
        <v>2434</v>
      </c>
      <c r="D2773" s="833" t="s">
        <v>5256</v>
      </c>
      <c r="E2773" s="834" t="s">
        <v>2452</v>
      </c>
      <c r="F2773" s="832" t="s">
        <v>2429</v>
      </c>
      <c r="G2773" s="832" t="s">
        <v>3217</v>
      </c>
      <c r="H2773" s="832" t="s">
        <v>596</v>
      </c>
      <c r="I2773" s="832" t="s">
        <v>3218</v>
      </c>
      <c r="J2773" s="832" t="s">
        <v>3219</v>
      </c>
      <c r="K2773" s="832" t="s">
        <v>3220</v>
      </c>
      <c r="L2773" s="835">
        <v>111.72</v>
      </c>
      <c r="M2773" s="835">
        <v>111.72</v>
      </c>
      <c r="N2773" s="832">
        <v>1</v>
      </c>
      <c r="O2773" s="836">
        <v>1</v>
      </c>
      <c r="P2773" s="835">
        <v>111.72</v>
      </c>
      <c r="Q2773" s="837">
        <v>1</v>
      </c>
      <c r="R2773" s="832">
        <v>1</v>
      </c>
      <c r="S2773" s="837">
        <v>1</v>
      </c>
      <c r="T2773" s="836">
        <v>1</v>
      </c>
      <c r="U2773" s="838">
        <v>1</v>
      </c>
    </row>
    <row r="2774" spans="1:21" ht="14.4" customHeight="1" x14ac:dyDescent="0.3">
      <c r="A2774" s="831">
        <v>17</v>
      </c>
      <c r="B2774" s="832" t="s">
        <v>2428</v>
      </c>
      <c r="C2774" s="832" t="s">
        <v>2434</v>
      </c>
      <c r="D2774" s="833" t="s">
        <v>5256</v>
      </c>
      <c r="E2774" s="834" t="s">
        <v>2452</v>
      </c>
      <c r="F2774" s="832" t="s">
        <v>2429</v>
      </c>
      <c r="G2774" s="832" t="s">
        <v>2632</v>
      </c>
      <c r="H2774" s="832" t="s">
        <v>596</v>
      </c>
      <c r="I2774" s="832" t="s">
        <v>2633</v>
      </c>
      <c r="J2774" s="832" t="s">
        <v>1563</v>
      </c>
      <c r="K2774" s="832" t="s">
        <v>2634</v>
      </c>
      <c r="L2774" s="835">
        <v>24.37</v>
      </c>
      <c r="M2774" s="835">
        <v>97.48</v>
      </c>
      <c r="N2774" s="832">
        <v>4</v>
      </c>
      <c r="O2774" s="836">
        <v>1</v>
      </c>
      <c r="P2774" s="835">
        <v>24.37</v>
      </c>
      <c r="Q2774" s="837">
        <v>0.25</v>
      </c>
      <c r="R2774" s="832">
        <v>1</v>
      </c>
      <c r="S2774" s="837">
        <v>0.25</v>
      </c>
      <c r="T2774" s="836">
        <v>0.5</v>
      </c>
      <c r="U2774" s="838">
        <v>0.5</v>
      </c>
    </row>
    <row r="2775" spans="1:21" ht="14.4" customHeight="1" x14ac:dyDescent="0.3">
      <c r="A2775" s="831">
        <v>17</v>
      </c>
      <c r="B2775" s="832" t="s">
        <v>2428</v>
      </c>
      <c r="C2775" s="832" t="s">
        <v>2434</v>
      </c>
      <c r="D2775" s="833" t="s">
        <v>5256</v>
      </c>
      <c r="E2775" s="834" t="s">
        <v>2452</v>
      </c>
      <c r="F2775" s="832" t="s">
        <v>2429</v>
      </c>
      <c r="G2775" s="832" t="s">
        <v>2632</v>
      </c>
      <c r="H2775" s="832" t="s">
        <v>596</v>
      </c>
      <c r="I2775" s="832" t="s">
        <v>2999</v>
      </c>
      <c r="J2775" s="832" t="s">
        <v>1563</v>
      </c>
      <c r="K2775" s="832" t="s">
        <v>1903</v>
      </c>
      <c r="L2775" s="835">
        <v>38.590000000000003</v>
      </c>
      <c r="M2775" s="835">
        <v>192.95000000000002</v>
      </c>
      <c r="N2775" s="832">
        <v>5</v>
      </c>
      <c r="O2775" s="836">
        <v>1.5</v>
      </c>
      <c r="P2775" s="835">
        <v>192.95000000000002</v>
      </c>
      <c r="Q2775" s="837">
        <v>1</v>
      </c>
      <c r="R2775" s="832">
        <v>5</v>
      </c>
      <c r="S2775" s="837">
        <v>1</v>
      </c>
      <c r="T2775" s="836">
        <v>1.5</v>
      </c>
      <c r="U2775" s="838">
        <v>1</v>
      </c>
    </row>
    <row r="2776" spans="1:21" ht="14.4" customHeight="1" x14ac:dyDescent="0.3">
      <c r="A2776" s="831">
        <v>17</v>
      </c>
      <c r="B2776" s="832" t="s">
        <v>2428</v>
      </c>
      <c r="C2776" s="832" t="s">
        <v>2434</v>
      </c>
      <c r="D2776" s="833" t="s">
        <v>5256</v>
      </c>
      <c r="E2776" s="834" t="s">
        <v>2452</v>
      </c>
      <c r="F2776" s="832" t="s">
        <v>2429</v>
      </c>
      <c r="G2776" s="832" t="s">
        <v>2635</v>
      </c>
      <c r="H2776" s="832" t="s">
        <v>596</v>
      </c>
      <c r="I2776" s="832" t="s">
        <v>2636</v>
      </c>
      <c r="J2776" s="832" t="s">
        <v>2637</v>
      </c>
      <c r="K2776" s="832" t="s">
        <v>2638</v>
      </c>
      <c r="L2776" s="835">
        <v>300.33</v>
      </c>
      <c r="M2776" s="835">
        <v>900.99</v>
      </c>
      <c r="N2776" s="832">
        <v>3</v>
      </c>
      <c r="O2776" s="836">
        <v>2</v>
      </c>
      <c r="P2776" s="835">
        <v>900.99</v>
      </c>
      <c r="Q2776" s="837">
        <v>1</v>
      </c>
      <c r="R2776" s="832">
        <v>3</v>
      </c>
      <c r="S2776" s="837">
        <v>1</v>
      </c>
      <c r="T2776" s="836">
        <v>2</v>
      </c>
      <c r="U2776" s="838">
        <v>1</v>
      </c>
    </row>
    <row r="2777" spans="1:21" ht="14.4" customHeight="1" x14ac:dyDescent="0.3">
      <c r="A2777" s="831">
        <v>17</v>
      </c>
      <c r="B2777" s="832" t="s">
        <v>2428</v>
      </c>
      <c r="C2777" s="832" t="s">
        <v>2434</v>
      </c>
      <c r="D2777" s="833" t="s">
        <v>5256</v>
      </c>
      <c r="E2777" s="834" t="s">
        <v>2452</v>
      </c>
      <c r="F2777" s="832" t="s">
        <v>2429</v>
      </c>
      <c r="G2777" s="832" t="s">
        <v>2645</v>
      </c>
      <c r="H2777" s="832" t="s">
        <v>596</v>
      </c>
      <c r="I2777" s="832" t="s">
        <v>3894</v>
      </c>
      <c r="J2777" s="832" t="s">
        <v>2647</v>
      </c>
      <c r="K2777" s="832" t="s">
        <v>2648</v>
      </c>
      <c r="L2777" s="835">
        <v>73.81</v>
      </c>
      <c r="M2777" s="835">
        <v>73.81</v>
      </c>
      <c r="N2777" s="832">
        <v>1</v>
      </c>
      <c r="O2777" s="836">
        <v>1</v>
      </c>
      <c r="P2777" s="835">
        <v>73.81</v>
      </c>
      <c r="Q2777" s="837">
        <v>1</v>
      </c>
      <c r="R2777" s="832">
        <v>1</v>
      </c>
      <c r="S2777" s="837">
        <v>1</v>
      </c>
      <c r="T2777" s="836">
        <v>1</v>
      </c>
      <c r="U2777" s="838">
        <v>1</v>
      </c>
    </row>
    <row r="2778" spans="1:21" ht="14.4" customHeight="1" x14ac:dyDescent="0.3">
      <c r="A2778" s="831">
        <v>17</v>
      </c>
      <c r="B2778" s="832" t="s">
        <v>2428</v>
      </c>
      <c r="C2778" s="832" t="s">
        <v>2434</v>
      </c>
      <c r="D2778" s="833" t="s">
        <v>5256</v>
      </c>
      <c r="E2778" s="834" t="s">
        <v>2452</v>
      </c>
      <c r="F2778" s="832" t="s">
        <v>2429</v>
      </c>
      <c r="G2778" s="832" t="s">
        <v>2645</v>
      </c>
      <c r="H2778" s="832" t="s">
        <v>596</v>
      </c>
      <c r="I2778" s="832" t="s">
        <v>2649</v>
      </c>
      <c r="J2778" s="832" t="s">
        <v>2647</v>
      </c>
      <c r="K2778" s="832" t="s">
        <v>2648</v>
      </c>
      <c r="L2778" s="835">
        <v>73.81</v>
      </c>
      <c r="M2778" s="835">
        <v>73.81</v>
      </c>
      <c r="N2778" s="832">
        <v>1</v>
      </c>
      <c r="O2778" s="836">
        <v>1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17</v>
      </c>
      <c r="B2779" s="832" t="s">
        <v>2428</v>
      </c>
      <c r="C2779" s="832" t="s">
        <v>2434</v>
      </c>
      <c r="D2779" s="833" t="s">
        <v>5256</v>
      </c>
      <c r="E2779" s="834" t="s">
        <v>2452</v>
      </c>
      <c r="F2779" s="832" t="s">
        <v>2429</v>
      </c>
      <c r="G2779" s="832" t="s">
        <v>2645</v>
      </c>
      <c r="H2779" s="832" t="s">
        <v>596</v>
      </c>
      <c r="I2779" s="832" t="s">
        <v>3899</v>
      </c>
      <c r="J2779" s="832" t="s">
        <v>2647</v>
      </c>
      <c r="K2779" s="832" t="s">
        <v>3893</v>
      </c>
      <c r="L2779" s="835">
        <v>122.25</v>
      </c>
      <c r="M2779" s="835">
        <v>122.25</v>
      </c>
      <c r="N2779" s="832">
        <v>1</v>
      </c>
      <c r="O2779" s="836">
        <v>0.5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17</v>
      </c>
      <c r="B2780" s="832" t="s">
        <v>2428</v>
      </c>
      <c r="C2780" s="832" t="s">
        <v>2434</v>
      </c>
      <c r="D2780" s="833" t="s">
        <v>5256</v>
      </c>
      <c r="E2780" s="834" t="s">
        <v>2452</v>
      </c>
      <c r="F2780" s="832" t="s">
        <v>2429</v>
      </c>
      <c r="G2780" s="832" t="s">
        <v>2653</v>
      </c>
      <c r="H2780" s="832" t="s">
        <v>596</v>
      </c>
      <c r="I2780" s="832" t="s">
        <v>3351</v>
      </c>
      <c r="J2780" s="832" t="s">
        <v>1465</v>
      </c>
      <c r="K2780" s="832" t="s">
        <v>3352</v>
      </c>
      <c r="L2780" s="835">
        <v>0</v>
      </c>
      <c r="M2780" s="835">
        <v>0</v>
      </c>
      <c r="N2780" s="832">
        <v>1</v>
      </c>
      <c r="O2780" s="836">
        <v>1</v>
      </c>
      <c r="P2780" s="835">
        <v>0</v>
      </c>
      <c r="Q2780" s="837"/>
      <c r="R2780" s="832">
        <v>1</v>
      </c>
      <c r="S2780" s="837">
        <v>1</v>
      </c>
      <c r="T2780" s="836">
        <v>1</v>
      </c>
      <c r="U2780" s="838">
        <v>1</v>
      </c>
    </row>
    <row r="2781" spans="1:21" ht="14.4" customHeight="1" x14ac:dyDescent="0.3">
      <c r="A2781" s="831">
        <v>17</v>
      </c>
      <c r="B2781" s="832" t="s">
        <v>2428</v>
      </c>
      <c r="C2781" s="832" t="s">
        <v>2434</v>
      </c>
      <c r="D2781" s="833" t="s">
        <v>5256</v>
      </c>
      <c r="E2781" s="834" t="s">
        <v>2452</v>
      </c>
      <c r="F2781" s="832" t="s">
        <v>2429</v>
      </c>
      <c r="G2781" s="832" t="s">
        <v>2653</v>
      </c>
      <c r="H2781" s="832" t="s">
        <v>596</v>
      </c>
      <c r="I2781" s="832" t="s">
        <v>2658</v>
      </c>
      <c r="J2781" s="832" t="s">
        <v>2659</v>
      </c>
      <c r="K2781" s="832" t="s">
        <v>2660</v>
      </c>
      <c r="L2781" s="835">
        <v>52.75</v>
      </c>
      <c r="M2781" s="835">
        <v>52.75</v>
      </c>
      <c r="N2781" s="832">
        <v>1</v>
      </c>
      <c r="O2781" s="836">
        <v>0.5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17</v>
      </c>
      <c r="B2782" s="832" t="s">
        <v>2428</v>
      </c>
      <c r="C2782" s="832" t="s">
        <v>2434</v>
      </c>
      <c r="D2782" s="833" t="s">
        <v>5256</v>
      </c>
      <c r="E2782" s="834" t="s">
        <v>2452</v>
      </c>
      <c r="F2782" s="832" t="s">
        <v>2429</v>
      </c>
      <c r="G2782" s="832" t="s">
        <v>2653</v>
      </c>
      <c r="H2782" s="832" t="s">
        <v>596</v>
      </c>
      <c r="I2782" s="832" t="s">
        <v>3663</v>
      </c>
      <c r="J2782" s="832" t="s">
        <v>668</v>
      </c>
      <c r="K2782" s="832" t="s">
        <v>3352</v>
      </c>
      <c r="L2782" s="835">
        <v>0</v>
      </c>
      <c r="M2782" s="835">
        <v>0</v>
      </c>
      <c r="N2782" s="832">
        <v>2</v>
      </c>
      <c r="O2782" s="836">
        <v>1</v>
      </c>
      <c r="P2782" s="835"/>
      <c r="Q2782" s="837"/>
      <c r="R2782" s="832"/>
      <c r="S2782" s="837">
        <v>0</v>
      </c>
      <c r="T2782" s="836"/>
      <c r="U2782" s="838">
        <v>0</v>
      </c>
    </row>
    <row r="2783" spans="1:21" ht="14.4" customHeight="1" x14ac:dyDescent="0.3">
      <c r="A2783" s="831">
        <v>17</v>
      </c>
      <c r="B2783" s="832" t="s">
        <v>2428</v>
      </c>
      <c r="C2783" s="832" t="s">
        <v>2434</v>
      </c>
      <c r="D2783" s="833" t="s">
        <v>5256</v>
      </c>
      <c r="E2783" s="834" t="s">
        <v>2452</v>
      </c>
      <c r="F2783" s="832" t="s">
        <v>2429</v>
      </c>
      <c r="G2783" s="832" t="s">
        <v>2666</v>
      </c>
      <c r="H2783" s="832" t="s">
        <v>596</v>
      </c>
      <c r="I2783" s="832" t="s">
        <v>2667</v>
      </c>
      <c r="J2783" s="832" t="s">
        <v>2668</v>
      </c>
      <c r="K2783" s="832" t="s">
        <v>2669</v>
      </c>
      <c r="L2783" s="835">
        <v>366.31</v>
      </c>
      <c r="M2783" s="835">
        <v>732.62</v>
      </c>
      <c r="N2783" s="832">
        <v>2</v>
      </c>
      <c r="O2783" s="836">
        <v>0.5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17</v>
      </c>
      <c r="B2784" s="832" t="s">
        <v>2428</v>
      </c>
      <c r="C2784" s="832" t="s">
        <v>2434</v>
      </c>
      <c r="D2784" s="833" t="s">
        <v>5256</v>
      </c>
      <c r="E2784" s="834" t="s">
        <v>2452</v>
      </c>
      <c r="F2784" s="832" t="s">
        <v>2429</v>
      </c>
      <c r="G2784" s="832" t="s">
        <v>2666</v>
      </c>
      <c r="H2784" s="832" t="s">
        <v>649</v>
      </c>
      <c r="I2784" s="832" t="s">
        <v>2365</v>
      </c>
      <c r="J2784" s="832" t="s">
        <v>2366</v>
      </c>
      <c r="K2784" s="832" t="s">
        <v>2367</v>
      </c>
      <c r="L2784" s="835">
        <v>219.78</v>
      </c>
      <c r="M2784" s="835">
        <v>439.56</v>
      </c>
      <c r="N2784" s="832">
        <v>2</v>
      </c>
      <c r="O2784" s="836">
        <v>1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" customHeight="1" x14ac:dyDescent="0.3">
      <c r="A2785" s="831">
        <v>17</v>
      </c>
      <c r="B2785" s="832" t="s">
        <v>2428</v>
      </c>
      <c r="C2785" s="832" t="s">
        <v>2434</v>
      </c>
      <c r="D2785" s="833" t="s">
        <v>5256</v>
      </c>
      <c r="E2785" s="834" t="s">
        <v>2452</v>
      </c>
      <c r="F2785" s="832" t="s">
        <v>2429</v>
      </c>
      <c r="G2785" s="832" t="s">
        <v>2673</v>
      </c>
      <c r="H2785" s="832" t="s">
        <v>649</v>
      </c>
      <c r="I2785" s="832" t="s">
        <v>3028</v>
      </c>
      <c r="J2785" s="832" t="s">
        <v>2088</v>
      </c>
      <c r="K2785" s="832" t="s">
        <v>3029</v>
      </c>
      <c r="L2785" s="835">
        <v>221.44</v>
      </c>
      <c r="M2785" s="835">
        <v>442.88</v>
      </c>
      <c r="N2785" s="832">
        <v>2</v>
      </c>
      <c r="O2785" s="836">
        <v>0.5</v>
      </c>
      <c r="P2785" s="835">
        <v>442.88</v>
      </c>
      <c r="Q2785" s="837">
        <v>1</v>
      </c>
      <c r="R2785" s="832">
        <v>2</v>
      </c>
      <c r="S2785" s="837">
        <v>1</v>
      </c>
      <c r="T2785" s="836">
        <v>0.5</v>
      </c>
      <c r="U2785" s="838">
        <v>1</v>
      </c>
    </row>
    <row r="2786" spans="1:21" ht="14.4" customHeight="1" x14ac:dyDescent="0.3">
      <c r="A2786" s="831">
        <v>17</v>
      </c>
      <c r="B2786" s="832" t="s">
        <v>2428</v>
      </c>
      <c r="C2786" s="832" t="s">
        <v>2434</v>
      </c>
      <c r="D2786" s="833" t="s">
        <v>5256</v>
      </c>
      <c r="E2786" s="834" t="s">
        <v>2452</v>
      </c>
      <c r="F2786" s="832" t="s">
        <v>2429</v>
      </c>
      <c r="G2786" s="832" t="s">
        <v>2673</v>
      </c>
      <c r="H2786" s="832" t="s">
        <v>649</v>
      </c>
      <c r="I2786" s="832" t="s">
        <v>2202</v>
      </c>
      <c r="J2786" s="832" t="s">
        <v>2088</v>
      </c>
      <c r="K2786" s="832" t="s">
        <v>2203</v>
      </c>
      <c r="L2786" s="835">
        <v>516.71</v>
      </c>
      <c r="M2786" s="835">
        <v>516.71</v>
      </c>
      <c r="N2786" s="832">
        <v>1</v>
      </c>
      <c r="O2786" s="836">
        <v>1</v>
      </c>
      <c r="P2786" s="835">
        <v>516.71</v>
      </c>
      <c r="Q2786" s="837">
        <v>1</v>
      </c>
      <c r="R2786" s="832">
        <v>1</v>
      </c>
      <c r="S2786" s="837">
        <v>1</v>
      </c>
      <c r="T2786" s="836">
        <v>1</v>
      </c>
      <c r="U2786" s="838">
        <v>1</v>
      </c>
    </row>
    <row r="2787" spans="1:21" ht="14.4" customHeight="1" x14ac:dyDescent="0.3">
      <c r="A2787" s="831">
        <v>17</v>
      </c>
      <c r="B2787" s="832" t="s">
        <v>2428</v>
      </c>
      <c r="C2787" s="832" t="s">
        <v>2434</v>
      </c>
      <c r="D2787" s="833" t="s">
        <v>5256</v>
      </c>
      <c r="E2787" s="834" t="s">
        <v>2452</v>
      </c>
      <c r="F2787" s="832" t="s">
        <v>2429</v>
      </c>
      <c r="G2787" s="832" t="s">
        <v>4957</v>
      </c>
      <c r="H2787" s="832" t="s">
        <v>649</v>
      </c>
      <c r="I2787" s="832" t="s">
        <v>2237</v>
      </c>
      <c r="J2787" s="832" t="s">
        <v>1958</v>
      </c>
      <c r="K2787" s="832" t="s">
        <v>2238</v>
      </c>
      <c r="L2787" s="835">
        <v>62.18</v>
      </c>
      <c r="M2787" s="835">
        <v>62.18</v>
      </c>
      <c r="N2787" s="832">
        <v>1</v>
      </c>
      <c r="O2787" s="836">
        <v>0.5</v>
      </c>
      <c r="P2787" s="835"/>
      <c r="Q2787" s="837">
        <v>0</v>
      </c>
      <c r="R2787" s="832"/>
      <c r="S2787" s="837">
        <v>0</v>
      </c>
      <c r="T2787" s="836"/>
      <c r="U2787" s="838">
        <v>0</v>
      </c>
    </row>
    <row r="2788" spans="1:21" ht="14.4" customHeight="1" x14ac:dyDescent="0.3">
      <c r="A2788" s="831">
        <v>17</v>
      </c>
      <c r="B2788" s="832" t="s">
        <v>2428</v>
      </c>
      <c r="C2788" s="832" t="s">
        <v>2434</v>
      </c>
      <c r="D2788" s="833" t="s">
        <v>5256</v>
      </c>
      <c r="E2788" s="834" t="s">
        <v>2452</v>
      </c>
      <c r="F2788" s="832" t="s">
        <v>2429</v>
      </c>
      <c r="G2788" s="832" t="s">
        <v>2676</v>
      </c>
      <c r="H2788" s="832" t="s">
        <v>596</v>
      </c>
      <c r="I2788" s="832" t="s">
        <v>3032</v>
      </c>
      <c r="J2788" s="832" t="s">
        <v>2679</v>
      </c>
      <c r="K2788" s="832" t="s">
        <v>2098</v>
      </c>
      <c r="L2788" s="835">
        <v>227.56</v>
      </c>
      <c r="M2788" s="835">
        <v>227.56</v>
      </c>
      <c r="N2788" s="832">
        <v>1</v>
      </c>
      <c r="O2788" s="836">
        <v>0.5</v>
      </c>
      <c r="P2788" s="835">
        <v>227.56</v>
      </c>
      <c r="Q2788" s="837">
        <v>1</v>
      </c>
      <c r="R2788" s="832">
        <v>1</v>
      </c>
      <c r="S2788" s="837">
        <v>1</v>
      </c>
      <c r="T2788" s="836">
        <v>0.5</v>
      </c>
      <c r="U2788" s="838">
        <v>1</v>
      </c>
    </row>
    <row r="2789" spans="1:21" ht="14.4" customHeight="1" x14ac:dyDescent="0.3">
      <c r="A2789" s="831">
        <v>17</v>
      </c>
      <c r="B2789" s="832" t="s">
        <v>2428</v>
      </c>
      <c r="C2789" s="832" t="s">
        <v>2434</v>
      </c>
      <c r="D2789" s="833" t="s">
        <v>5256</v>
      </c>
      <c r="E2789" s="834" t="s">
        <v>2452</v>
      </c>
      <c r="F2789" s="832" t="s">
        <v>2429</v>
      </c>
      <c r="G2789" s="832" t="s">
        <v>2676</v>
      </c>
      <c r="H2789" s="832" t="s">
        <v>596</v>
      </c>
      <c r="I2789" s="832" t="s">
        <v>2678</v>
      </c>
      <c r="J2789" s="832" t="s">
        <v>2679</v>
      </c>
      <c r="K2789" s="832" t="s">
        <v>2093</v>
      </c>
      <c r="L2789" s="835">
        <v>910.2</v>
      </c>
      <c r="M2789" s="835">
        <v>910.2</v>
      </c>
      <c r="N2789" s="832">
        <v>1</v>
      </c>
      <c r="O2789" s="836">
        <v>0.5</v>
      </c>
      <c r="P2789" s="835">
        <v>910.2</v>
      </c>
      <c r="Q2789" s="837">
        <v>1</v>
      </c>
      <c r="R2789" s="832">
        <v>1</v>
      </c>
      <c r="S2789" s="837">
        <v>1</v>
      </c>
      <c r="T2789" s="836">
        <v>0.5</v>
      </c>
      <c r="U2789" s="838">
        <v>1</v>
      </c>
    </row>
    <row r="2790" spans="1:21" ht="14.4" customHeight="1" x14ac:dyDescent="0.3">
      <c r="A2790" s="831">
        <v>17</v>
      </c>
      <c r="B2790" s="832" t="s">
        <v>2428</v>
      </c>
      <c r="C2790" s="832" t="s">
        <v>2434</v>
      </c>
      <c r="D2790" s="833" t="s">
        <v>5256</v>
      </c>
      <c r="E2790" s="834" t="s">
        <v>2452</v>
      </c>
      <c r="F2790" s="832" t="s">
        <v>2429</v>
      </c>
      <c r="G2790" s="832" t="s">
        <v>3578</v>
      </c>
      <c r="H2790" s="832" t="s">
        <v>596</v>
      </c>
      <c r="I2790" s="832" t="s">
        <v>4958</v>
      </c>
      <c r="J2790" s="832" t="s">
        <v>4959</v>
      </c>
      <c r="K2790" s="832" t="s">
        <v>4008</v>
      </c>
      <c r="L2790" s="835">
        <v>110.74</v>
      </c>
      <c r="M2790" s="835">
        <v>110.74</v>
      </c>
      <c r="N2790" s="832">
        <v>1</v>
      </c>
      <c r="O2790" s="836">
        <v>1</v>
      </c>
      <c r="P2790" s="835">
        <v>110.74</v>
      </c>
      <c r="Q2790" s="837">
        <v>1</v>
      </c>
      <c r="R2790" s="832">
        <v>1</v>
      </c>
      <c r="S2790" s="837">
        <v>1</v>
      </c>
      <c r="T2790" s="836">
        <v>1</v>
      </c>
      <c r="U2790" s="838">
        <v>1</v>
      </c>
    </row>
    <row r="2791" spans="1:21" ht="14.4" customHeight="1" x14ac:dyDescent="0.3">
      <c r="A2791" s="831">
        <v>17</v>
      </c>
      <c r="B2791" s="832" t="s">
        <v>2428</v>
      </c>
      <c r="C2791" s="832" t="s">
        <v>2434</v>
      </c>
      <c r="D2791" s="833" t="s">
        <v>5256</v>
      </c>
      <c r="E2791" s="834" t="s">
        <v>2452</v>
      </c>
      <c r="F2791" s="832" t="s">
        <v>2429</v>
      </c>
      <c r="G2791" s="832" t="s">
        <v>3040</v>
      </c>
      <c r="H2791" s="832" t="s">
        <v>596</v>
      </c>
      <c r="I2791" s="832" t="s">
        <v>3041</v>
      </c>
      <c r="J2791" s="832" t="s">
        <v>3042</v>
      </c>
      <c r="K2791" s="832" t="s">
        <v>3043</v>
      </c>
      <c r="L2791" s="835">
        <v>0</v>
      </c>
      <c r="M2791" s="835">
        <v>0</v>
      </c>
      <c r="N2791" s="832">
        <v>1</v>
      </c>
      <c r="O2791" s="836">
        <v>1</v>
      </c>
      <c r="P2791" s="835">
        <v>0</v>
      </c>
      <c r="Q2791" s="837"/>
      <c r="R2791" s="832">
        <v>1</v>
      </c>
      <c r="S2791" s="837">
        <v>1</v>
      </c>
      <c r="T2791" s="836">
        <v>1</v>
      </c>
      <c r="U2791" s="838">
        <v>1</v>
      </c>
    </row>
    <row r="2792" spans="1:21" ht="14.4" customHeight="1" x14ac:dyDescent="0.3">
      <c r="A2792" s="831">
        <v>17</v>
      </c>
      <c r="B2792" s="832" t="s">
        <v>2428</v>
      </c>
      <c r="C2792" s="832" t="s">
        <v>2434</v>
      </c>
      <c r="D2792" s="833" t="s">
        <v>5256</v>
      </c>
      <c r="E2792" s="834" t="s">
        <v>2452</v>
      </c>
      <c r="F2792" s="832" t="s">
        <v>2429</v>
      </c>
      <c r="G2792" s="832" t="s">
        <v>3360</v>
      </c>
      <c r="H2792" s="832" t="s">
        <v>596</v>
      </c>
      <c r="I2792" s="832" t="s">
        <v>3361</v>
      </c>
      <c r="J2792" s="832" t="s">
        <v>738</v>
      </c>
      <c r="K2792" s="832" t="s">
        <v>2140</v>
      </c>
      <c r="L2792" s="835">
        <v>38.56</v>
      </c>
      <c r="M2792" s="835">
        <v>38.56</v>
      </c>
      <c r="N2792" s="832">
        <v>1</v>
      </c>
      <c r="O2792" s="836">
        <v>0.5</v>
      </c>
      <c r="P2792" s="835">
        <v>38.56</v>
      </c>
      <c r="Q2792" s="837">
        <v>1</v>
      </c>
      <c r="R2792" s="832">
        <v>1</v>
      </c>
      <c r="S2792" s="837">
        <v>1</v>
      </c>
      <c r="T2792" s="836">
        <v>0.5</v>
      </c>
      <c r="U2792" s="838">
        <v>1</v>
      </c>
    </row>
    <row r="2793" spans="1:21" ht="14.4" customHeight="1" x14ac:dyDescent="0.3">
      <c r="A2793" s="831">
        <v>17</v>
      </c>
      <c r="B2793" s="832" t="s">
        <v>2428</v>
      </c>
      <c r="C2793" s="832" t="s">
        <v>2434</v>
      </c>
      <c r="D2793" s="833" t="s">
        <v>5256</v>
      </c>
      <c r="E2793" s="834" t="s">
        <v>2452</v>
      </c>
      <c r="F2793" s="832" t="s">
        <v>2429</v>
      </c>
      <c r="G2793" s="832" t="s">
        <v>2680</v>
      </c>
      <c r="H2793" s="832" t="s">
        <v>649</v>
      </c>
      <c r="I2793" s="832" t="s">
        <v>4960</v>
      </c>
      <c r="J2793" s="832" t="s">
        <v>2186</v>
      </c>
      <c r="K2793" s="832" t="s">
        <v>4076</v>
      </c>
      <c r="L2793" s="835">
        <v>46.99</v>
      </c>
      <c r="M2793" s="835">
        <v>46.99</v>
      </c>
      <c r="N2793" s="832">
        <v>1</v>
      </c>
      <c r="O2793" s="836">
        <v>0.5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17</v>
      </c>
      <c r="B2794" s="832" t="s">
        <v>2428</v>
      </c>
      <c r="C2794" s="832" t="s">
        <v>2434</v>
      </c>
      <c r="D2794" s="833" t="s">
        <v>5256</v>
      </c>
      <c r="E2794" s="834" t="s">
        <v>2452</v>
      </c>
      <c r="F2794" s="832" t="s">
        <v>2429</v>
      </c>
      <c r="G2794" s="832" t="s">
        <v>3670</v>
      </c>
      <c r="H2794" s="832" t="s">
        <v>596</v>
      </c>
      <c r="I2794" s="832" t="s">
        <v>3671</v>
      </c>
      <c r="J2794" s="832" t="s">
        <v>3672</v>
      </c>
      <c r="K2794" s="832" t="s">
        <v>1123</v>
      </c>
      <c r="L2794" s="835">
        <v>122.73</v>
      </c>
      <c r="M2794" s="835">
        <v>122.73</v>
      </c>
      <c r="N2794" s="832">
        <v>1</v>
      </c>
      <c r="O2794" s="836">
        <v>0.5</v>
      </c>
      <c r="P2794" s="835">
        <v>122.73</v>
      </c>
      <c r="Q2794" s="837">
        <v>1</v>
      </c>
      <c r="R2794" s="832">
        <v>1</v>
      </c>
      <c r="S2794" s="837">
        <v>1</v>
      </c>
      <c r="T2794" s="836">
        <v>0.5</v>
      </c>
      <c r="U2794" s="838">
        <v>1</v>
      </c>
    </row>
    <row r="2795" spans="1:21" ht="14.4" customHeight="1" x14ac:dyDescent="0.3">
      <c r="A2795" s="831">
        <v>17</v>
      </c>
      <c r="B2795" s="832" t="s">
        <v>2428</v>
      </c>
      <c r="C2795" s="832" t="s">
        <v>2434</v>
      </c>
      <c r="D2795" s="833" t="s">
        <v>5256</v>
      </c>
      <c r="E2795" s="834" t="s">
        <v>2452</v>
      </c>
      <c r="F2795" s="832" t="s">
        <v>2429</v>
      </c>
      <c r="G2795" s="832" t="s">
        <v>3362</v>
      </c>
      <c r="H2795" s="832" t="s">
        <v>596</v>
      </c>
      <c r="I2795" s="832" t="s">
        <v>3822</v>
      </c>
      <c r="J2795" s="832" t="s">
        <v>3364</v>
      </c>
      <c r="K2795" s="832" t="s">
        <v>3823</v>
      </c>
      <c r="L2795" s="835">
        <v>4298.01</v>
      </c>
      <c r="M2795" s="835">
        <v>4298.01</v>
      </c>
      <c r="N2795" s="832">
        <v>1</v>
      </c>
      <c r="O2795" s="836">
        <v>0.5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17</v>
      </c>
      <c r="B2796" s="832" t="s">
        <v>2428</v>
      </c>
      <c r="C2796" s="832" t="s">
        <v>2434</v>
      </c>
      <c r="D2796" s="833" t="s">
        <v>5256</v>
      </c>
      <c r="E2796" s="834" t="s">
        <v>2452</v>
      </c>
      <c r="F2796" s="832" t="s">
        <v>2429</v>
      </c>
      <c r="G2796" s="832" t="s">
        <v>3362</v>
      </c>
      <c r="H2796" s="832" t="s">
        <v>596</v>
      </c>
      <c r="I2796" s="832" t="s">
        <v>4578</v>
      </c>
      <c r="J2796" s="832" t="s">
        <v>3364</v>
      </c>
      <c r="K2796" s="832" t="s">
        <v>4579</v>
      </c>
      <c r="L2796" s="835">
        <v>767.5</v>
      </c>
      <c r="M2796" s="835">
        <v>767.5</v>
      </c>
      <c r="N2796" s="832">
        <v>1</v>
      </c>
      <c r="O2796" s="836">
        <v>0.5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17</v>
      </c>
      <c r="B2797" s="832" t="s">
        <v>2428</v>
      </c>
      <c r="C2797" s="832" t="s">
        <v>2434</v>
      </c>
      <c r="D2797" s="833" t="s">
        <v>5256</v>
      </c>
      <c r="E2797" s="834" t="s">
        <v>2452</v>
      </c>
      <c r="F2797" s="832" t="s">
        <v>2429</v>
      </c>
      <c r="G2797" s="832" t="s">
        <v>3675</v>
      </c>
      <c r="H2797" s="832" t="s">
        <v>649</v>
      </c>
      <c r="I2797" s="832" t="s">
        <v>4070</v>
      </c>
      <c r="J2797" s="832" t="s">
        <v>3677</v>
      </c>
      <c r="K2797" s="832" t="s">
        <v>4071</v>
      </c>
      <c r="L2797" s="835">
        <v>32.869999999999997</v>
      </c>
      <c r="M2797" s="835">
        <v>65.739999999999995</v>
      </c>
      <c r="N2797" s="832">
        <v>2</v>
      </c>
      <c r="O2797" s="836">
        <v>0.5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" customHeight="1" x14ac:dyDescent="0.3">
      <c r="A2798" s="831">
        <v>17</v>
      </c>
      <c r="B2798" s="832" t="s">
        <v>2428</v>
      </c>
      <c r="C2798" s="832" t="s">
        <v>2434</v>
      </c>
      <c r="D2798" s="833" t="s">
        <v>5256</v>
      </c>
      <c r="E2798" s="834" t="s">
        <v>2452</v>
      </c>
      <c r="F2798" s="832" t="s">
        <v>2429</v>
      </c>
      <c r="G2798" s="832" t="s">
        <v>3675</v>
      </c>
      <c r="H2798" s="832" t="s">
        <v>649</v>
      </c>
      <c r="I2798" s="832" t="s">
        <v>3676</v>
      </c>
      <c r="J2798" s="832" t="s">
        <v>3677</v>
      </c>
      <c r="K2798" s="832" t="s">
        <v>3678</v>
      </c>
      <c r="L2798" s="835">
        <v>219.18</v>
      </c>
      <c r="M2798" s="835">
        <v>876.72</v>
      </c>
      <c r="N2798" s="832">
        <v>4</v>
      </c>
      <c r="O2798" s="836">
        <v>2</v>
      </c>
      <c r="P2798" s="835">
        <v>438.36</v>
      </c>
      <c r="Q2798" s="837">
        <v>0.5</v>
      </c>
      <c r="R2798" s="832">
        <v>2</v>
      </c>
      <c r="S2798" s="837">
        <v>0.5</v>
      </c>
      <c r="T2798" s="836">
        <v>1</v>
      </c>
      <c r="U2798" s="838">
        <v>0.5</v>
      </c>
    </row>
    <row r="2799" spans="1:21" ht="14.4" customHeight="1" x14ac:dyDescent="0.3">
      <c r="A2799" s="831">
        <v>17</v>
      </c>
      <c r="B2799" s="832" t="s">
        <v>2428</v>
      </c>
      <c r="C2799" s="832" t="s">
        <v>2434</v>
      </c>
      <c r="D2799" s="833" t="s">
        <v>5256</v>
      </c>
      <c r="E2799" s="834" t="s">
        <v>2452</v>
      </c>
      <c r="F2799" s="832" t="s">
        <v>2429</v>
      </c>
      <c r="G2799" s="832" t="s">
        <v>3827</v>
      </c>
      <c r="H2799" s="832" t="s">
        <v>649</v>
      </c>
      <c r="I2799" s="832" t="s">
        <v>2329</v>
      </c>
      <c r="J2799" s="832" t="s">
        <v>2330</v>
      </c>
      <c r="K2799" s="832" t="s">
        <v>2331</v>
      </c>
      <c r="L2799" s="835">
        <v>141.25</v>
      </c>
      <c r="M2799" s="835">
        <v>141.25</v>
      </c>
      <c r="N2799" s="832">
        <v>1</v>
      </c>
      <c r="O2799" s="836">
        <v>1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" customHeight="1" x14ac:dyDescent="0.3">
      <c r="A2800" s="831">
        <v>17</v>
      </c>
      <c r="B2800" s="832" t="s">
        <v>2428</v>
      </c>
      <c r="C2800" s="832" t="s">
        <v>2434</v>
      </c>
      <c r="D2800" s="833" t="s">
        <v>5256</v>
      </c>
      <c r="E2800" s="834" t="s">
        <v>2452</v>
      </c>
      <c r="F2800" s="832" t="s">
        <v>2429</v>
      </c>
      <c r="G2800" s="832" t="s">
        <v>4961</v>
      </c>
      <c r="H2800" s="832" t="s">
        <v>596</v>
      </c>
      <c r="I2800" s="832" t="s">
        <v>4962</v>
      </c>
      <c r="J2800" s="832" t="s">
        <v>4963</v>
      </c>
      <c r="K2800" s="832" t="s">
        <v>2323</v>
      </c>
      <c r="L2800" s="835">
        <v>1472.61</v>
      </c>
      <c r="M2800" s="835">
        <v>1472.61</v>
      </c>
      <c r="N2800" s="832">
        <v>1</v>
      </c>
      <c r="O2800" s="836">
        <v>0.5</v>
      </c>
      <c r="P2800" s="835">
        <v>1472.61</v>
      </c>
      <c r="Q2800" s="837">
        <v>1</v>
      </c>
      <c r="R2800" s="832">
        <v>1</v>
      </c>
      <c r="S2800" s="837">
        <v>1</v>
      </c>
      <c r="T2800" s="836">
        <v>0.5</v>
      </c>
      <c r="U2800" s="838">
        <v>1</v>
      </c>
    </row>
    <row r="2801" spans="1:21" ht="14.4" customHeight="1" x14ac:dyDescent="0.3">
      <c r="A2801" s="831">
        <v>17</v>
      </c>
      <c r="B2801" s="832" t="s">
        <v>2428</v>
      </c>
      <c r="C2801" s="832" t="s">
        <v>2434</v>
      </c>
      <c r="D2801" s="833" t="s">
        <v>5256</v>
      </c>
      <c r="E2801" s="834" t="s">
        <v>2452</v>
      </c>
      <c r="F2801" s="832" t="s">
        <v>2429</v>
      </c>
      <c r="G2801" s="832" t="s">
        <v>2688</v>
      </c>
      <c r="H2801" s="832" t="s">
        <v>649</v>
      </c>
      <c r="I2801" s="832" t="s">
        <v>4964</v>
      </c>
      <c r="J2801" s="832" t="s">
        <v>2690</v>
      </c>
      <c r="K2801" s="832" t="s">
        <v>4965</v>
      </c>
      <c r="L2801" s="835">
        <v>368.16</v>
      </c>
      <c r="M2801" s="835">
        <v>2208.96</v>
      </c>
      <c r="N2801" s="832">
        <v>6</v>
      </c>
      <c r="O2801" s="836">
        <v>1</v>
      </c>
      <c r="P2801" s="835">
        <v>2208.96</v>
      </c>
      <c r="Q2801" s="837">
        <v>1</v>
      </c>
      <c r="R2801" s="832">
        <v>6</v>
      </c>
      <c r="S2801" s="837">
        <v>1</v>
      </c>
      <c r="T2801" s="836">
        <v>1</v>
      </c>
      <c r="U2801" s="838">
        <v>1</v>
      </c>
    </row>
    <row r="2802" spans="1:21" ht="14.4" customHeight="1" x14ac:dyDescent="0.3">
      <c r="A2802" s="831">
        <v>17</v>
      </c>
      <c r="B2802" s="832" t="s">
        <v>2428</v>
      </c>
      <c r="C2802" s="832" t="s">
        <v>2434</v>
      </c>
      <c r="D2802" s="833" t="s">
        <v>5256</v>
      </c>
      <c r="E2802" s="834" t="s">
        <v>2452</v>
      </c>
      <c r="F2802" s="832" t="s">
        <v>2429</v>
      </c>
      <c r="G2802" s="832" t="s">
        <v>2692</v>
      </c>
      <c r="H2802" s="832" t="s">
        <v>596</v>
      </c>
      <c r="I2802" s="832" t="s">
        <v>2693</v>
      </c>
      <c r="J2802" s="832" t="s">
        <v>1174</v>
      </c>
      <c r="K2802" s="832" t="s">
        <v>1133</v>
      </c>
      <c r="L2802" s="835">
        <v>134.47999999999999</v>
      </c>
      <c r="M2802" s="835">
        <v>134.47999999999999</v>
      </c>
      <c r="N2802" s="832">
        <v>1</v>
      </c>
      <c r="O2802" s="836">
        <v>0.5</v>
      </c>
      <c r="P2802" s="835">
        <v>134.47999999999999</v>
      </c>
      <c r="Q2802" s="837">
        <v>1</v>
      </c>
      <c r="R2802" s="832">
        <v>1</v>
      </c>
      <c r="S2802" s="837">
        <v>1</v>
      </c>
      <c r="T2802" s="836">
        <v>0.5</v>
      </c>
      <c r="U2802" s="838">
        <v>1</v>
      </c>
    </row>
    <row r="2803" spans="1:21" ht="14.4" customHeight="1" x14ac:dyDescent="0.3">
      <c r="A2803" s="831">
        <v>17</v>
      </c>
      <c r="B2803" s="832" t="s">
        <v>2428</v>
      </c>
      <c r="C2803" s="832" t="s">
        <v>2434</v>
      </c>
      <c r="D2803" s="833" t="s">
        <v>5256</v>
      </c>
      <c r="E2803" s="834" t="s">
        <v>2452</v>
      </c>
      <c r="F2803" s="832" t="s">
        <v>2429</v>
      </c>
      <c r="G2803" s="832" t="s">
        <v>2706</v>
      </c>
      <c r="H2803" s="832" t="s">
        <v>596</v>
      </c>
      <c r="I2803" s="832" t="s">
        <v>2707</v>
      </c>
      <c r="J2803" s="832" t="s">
        <v>670</v>
      </c>
      <c r="K2803" s="832" t="s">
        <v>2708</v>
      </c>
      <c r="L2803" s="835">
        <v>35.25</v>
      </c>
      <c r="M2803" s="835">
        <v>105.75</v>
      </c>
      <c r="N2803" s="832">
        <v>3</v>
      </c>
      <c r="O2803" s="836">
        <v>2.5</v>
      </c>
      <c r="P2803" s="835">
        <v>35.25</v>
      </c>
      <c r="Q2803" s="837">
        <v>0.33333333333333331</v>
      </c>
      <c r="R2803" s="832">
        <v>1</v>
      </c>
      <c r="S2803" s="837">
        <v>0.33333333333333331</v>
      </c>
      <c r="T2803" s="836">
        <v>0.5</v>
      </c>
      <c r="U2803" s="838">
        <v>0.2</v>
      </c>
    </row>
    <row r="2804" spans="1:21" ht="14.4" customHeight="1" x14ac:dyDescent="0.3">
      <c r="A2804" s="831">
        <v>17</v>
      </c>
      <c r="B2804" s="832" t="s">
        <v>2428</v>
      </c>
      <c r="C2804" s="832" t="s">
        <v>2434</v>
      </c>
      <c r="D2804" s="833" t="s">
        <v>5256</v>
      </c>
      <c r="E2804" s="834" t="s">
        <v>2452</v>
      </c>
      <c r="F2804" s="832" t="s">
        <v>2429</v>
      </c>
      <c r="G2804" s="832" t="s">
        <v>2706</v>
      </c>
      <c r="H2804" s="832" t="s">
        <v>596</v>
      </c>
      <c r="I2804" s="832" t="s">
        <v>2709</v>
      </c>
      <c r="J2804" s="832" t="s">
        <v>670</v>
      </c>
      <c r="K2804" s="832" t="s">
        <v>2710</v>
      </c>
      <c r="L2804" s="835">
        <v>35.25</v>
      </c>
      <c r="M2804" s="835">
        <v>35.25</v>
      </c>
      <c r="N2804" s="832">
        <v>1</v>
      </c>
      <c r="O2804" s="836">
        <v>1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17</v>
      </c>
      <c r="B2805" s="832" t="s">
        <v>2428</v>
      </c>
      <c r="C2805" s="832" t="s">
        <v>2434</v>
      </c>
      <c r="D2805" s="833" t="s">
        <v>5256</v>
      </c>
      <c r="E2805" s="834" t="s">
        <v>2452</v>
      </c>
      <c r="F2805" s="832" t="s">
        <v>2429</v>
      </c>
      <c r="G2805" s="832" t="s">
        <v>2714</v>
      </c>
      <c r="H2805" s="832" t="s">
        <v>596</v>
      </c>
      <c r="I2805" s="832" t="s">
        <v>2715</v>
      </c>
      <c r="J2805" s="832" t="s">
        <v>2716</v>
      </c>
      <c r="K2805" s="832" t="s">
        <v>2708</v>
      </c>
      <c r="L2805" s="835">
        <v>174.59</v>
      </c>
      <c r="M2805" s="835">
        <v>1047.54</v>
      </c>
      <c r="N2805" s="832">
        <v>6</v>
      </c>
      <c r="O2805" s="836">
        <v>4.5</v>
      </c>
      <c r="P2805" s="835">
        <v>349.18</v>
      </c>
      <c r="Q2805" s="837">
        <v>0.33333333333333337</v>
      </c>
      <c r="R2805" s="832">
        <v>2</v>
      </c>
      <c r="S2805" s="837">
        <v>0.33333333333333331</v>
      </c>
      <c r="T2805" s="836">
        <v>1</v>
      </c>
      <c r="U2805" s="838">
        <v>0.22222222222222221</v>
      </c>
    </row>
    <row r="2806" spans="1:21" ht="14.4" customHeight="1" x14ac:dyDescent="0.3">
      <c r="A2806" s="831">
        <v>17</v>
      </c>
      <c r="B2806" s="832" t="s">
        <v>2428</v>
      </c>
      <c r="C2806" s="832" t="s">
        <v>2434</v>
      </c>
      <c r="D2806" s="833" t="s">
        <v>5256</v>
      </c>
      <c r="E2806" s="834" t="s">
        <v>2452</v>
      </c>
      <c r="F2806" s="832" t="s">
        <v>2429</v>
      </c>
      <c r="G2806" s="832" t="s">
        <v>2717</v>
      </c>
      <c r="H2806" s="832" t="s">
        <v>596</v>
      </c>
      <c r="I2806" s="832" t="s">
        <v>2718</v>
      </c>
      <c r="J2806" s="832" t="s">
        <v>790</v>
      </c>
      <c r="K2806" s="832" t="s">
        <v>2719</v>
      </c>
      <c r="L2806" s="835">
        <v>103.67</v>
      </c>
      <c r="M2806" s="835">
        <v>311.01</v>
      </c>
      <c r="N2806" s="832">
        <v>3</v>
      </c>
      <c r="O2806" s="836">
        <v>2</v>
      </c>
      <c r="P2806" s="835">
        <v>207.34</v>
      </c>
      <c r="Q2806" s="837">
        <v>0.66666666666666674</v>
      </c>
      <c r="R2806" s="832">
        <v>2</v>
      </c>
      <c r="S2806" s="837">
        <v>0.66666666666666663</v>
      </c>
      <c r="T2806" s="836">
        <v>1</v>
      </c>
      <c r="U2806" s="838">
        <v>0.5</v>
      </c>
    </row>
    <row r="2807" spans="1:21" ht="14.4" customHeight="1" x14ac:dyDescent="0.3">
      <c r="A2807" s="831">
        <v>17</v>
      </c>
      <c r="B2807" s="832" t="s">
        <v>2428</v>
      </c>
      <c r="C2807" s="832" t="s">
        <v>2434</v>
      </c>
      <c r="D2807" s="833" t="s">
        <v>5256</v>
      </c>
      <c r="E2807" s="834" t="s">
        <v>2452</v>
      </c>
      <c r="F2807" s="832" t="s">
        <v>2429</v>
      </c>
      <c r="G2807" s="832" t="s">
        <v>2717</v>
      </c>
      <c r="H2807" s="832" t="s">
        <v>596</v>
      </c>
      <c r="I2807" s="832" t="s">
        <v>3685</v>
      </c>
      <c r="J2807" s="832" t="s">
        <v>790</v>
      </c>
      <c r="K2807" s="832" t="s">
        <v>3686</v>
      </c>
      <c r="L2807" s="835">
        <v>32.25</v>
      </c>
      <c r="M2807" s="835">
        <v>32.25</v>
      </c>
      <c r="N2807" s="832">
        <v>1</v>
      </c>
      <c r="O2807" s="836">
        <v>0.5</v>
      </c>
      <c r="P2807" s="835">
        <v>32.25</v>
      </c>
      <c r="Q2807" s="837">
        <v>1</v>
      </c>
      <c r="R2807" s="832">
        <v>1</v>
      </c>
      <c r="S2807" s="837">
        <v>1</v>
      </c>
      <c r="T2807" s="836">
        <v>0.5</v>
      </c>
      <c r="U2807" s="838">
        <v>1</v>
      </c>
    </row>
    <row r="2808" spans="1:21" ht="14.4" customHeight="1" x14ac:dyDescent="0.3">
      <c r="A2808" s="831">
        <v>17</v>
      </c>
      <c r="B2808" s="832" t="s">
        <v>2428</v>
      </c>
      <c r="C2808" s="832" t="s">
        <v>2434</v>
      </c>
      <c r="D2808" s="833" t="s">
        <v>5256</v>
      </c>
      <c r="E2808" s="834" t="s">
        <v>2452</v>
      </c>
      <c r="F2808" s="832" t="s">
        <v>2429</v>
      </c>
      <c r="G2808" s="832" t="s">
        <v>2717</v>
      </c>
      <c r="H2808" s="832" t="s">
        <v>596</v>
      </c>
      <c r="I2808" s="832" t="s">
        <v>2723</v>
      </c>
      <c r="J2808" s="832" t="s">
        <v>790</v>
      </c>
      <c r="K2808" s="832" t="s">
        <v>2724</v>
      </c>
      <c r="L2808" s="835">
        <v>103.67</v>
      </c>
      <c r="M2808" s="835">
        <v>518.35</v>
      </c>
      <c r="N2808" s="832">
        <v>5</v>
      </c>
      <c r="O2808" s="836">
        <v>3.5</v>
      </c>
      <c r="P2808" s="835">
        <v>103.67</v>
      </c>
      <c r="Q2808" s="837">
        <v>0.19999999999999998</v>
      </c>
      <c r="R2808" s="832">
        <v>1</v>
      </c>
      <c r="S2808" s="837">
        <v>0.2</v>
      </c>
      <c r="T2808" s="836">
        <v>0.5</v>
      </c>
      <c r="U2808" s="838">
        <v>0.14285714285714285</v>
      </c>
    </row>
    <row r="2809" spans="1:21" ht="14.4" customHeight="1" x14ac:dyDescent="0.3">
      <c r="A2809" s="831">
        <v>17</v>
      </c>
      <c r="B2809" s="832" t="s">
        <v>2428</v>
      </c>
      <c r="C2809" s="832" t="s">
        <v>2434</v>
      </c>
      <c r="D2809" s="833" t="s">
        <v>5256</v>
      </c>
      <c r="E2809" s="834" t="s">
        <v>2452</v>
      </c>
      <c r="F2809" s="832" t="s">
        <v>2429</v>
      </c>
      <c r="G2809" s="832" t="s">
        <v>3058</v>
      </c>
      <c r="H2809" s="832" t="s">
        <v>596</v>
      </c>
      <c r="I2809" s="832" t="s">
        <v>3059</v>
      </c>
      <c r="J2809" s="832" t="s">
        <v>3060</v>
      </c>
      <c r="K2809" s="832" t="s">
        <v>2998</v>
      </c>
      <c r="L2809" s="835">
        <v>18.809999999999999</v>
      </c>
      <c r="M2809" s="835">
        <v>18.809999999999999</v>
      </c>
      <c r="N2809" s="832">
        <v>1</v>
      </c>
      <c r="O2809" s="836">
        <v>1</v>
      </c>
      <c r="P2809" s="835">
        <v>18.809999999999999</v>
      </c>
      <c r="Q2809" s="837">
        <v>1</v>
      </c>
      <c r="R2809" s="832">
        <v>1</v>
      </c>
      <c r="S2809" s="837">
        <v>1</v>
      </c>
      <c r="T2809" s="836">
        <v>1</v>
      </c>
      <c r="U2809" s="838">
        <v>1</v>
      </c>
    </row>
    <row r="2810" spans="1:21" ht="14.4" customHeight="1" x14ac:dyDescent="0.3">
      <c r="A2810" s="831">
        <v>17</v>
      </c>
      <c r="B2810" s="832" t="s">
        <v>2428</v>
      </c>
      <c r="C2810" s="832" t="s">
        <v>2434</v>
      </c>
      <c r="D2810" s="833" t="s">
        <v>5256</v>
      </c>
      <c r="E2810" s="834" t="s">
        <v>2452</v>
      </c>
      <c r="F2810" s="832" t="s">
        <v>2429</v>
      </c>
      <c r="G2810" s="832" t="s">
        <v>2725</v>
      </c>
      <c r="H2810" s="832" t="s">
        <v>649</v>
      </c>
      <c r="I2810" s="832" t="s">
        <v>1878</v>
      </c>
      <c r="J2810" s="832" t="s">
        <v>1876</v>
      </c>
      <c r="K2810" s="832" t="s">
        <v>1879</v>
      </c>
      <c r="L2810" s="835">
        <v>57.6</v>
      </c>
      <c r="M2810" s="835">
        <v>57.6</v>
      </c>
      <c r="N2810" s="832">
        <v>1</v>
      </c>
      <c r="O2810" s="836">
        <v>0.5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17</v>
      </c>
      <c r="B2811" s="832" t="s">
        <v>2428</v>
      </c>
      <c r="C2811" s="832" t="s">
        <v>2434</v>
      </c>
      <c r="D2811" s="833" t="s">
        <v>5256</v>
      </c>
      <c r="E2811" s="834" t="s">
        <v>2452</v>
      </c>
      <c r="F2811" s="832" t="s">
        <v>2429</v>
      </c>
      <c r="G2811" s="832" t="s">
        <v>3252</v>
      </c>
      <c r="H2811" s="832" t="s">
        <v>649</v>
      </c>
      <c r="I2811" s="832" t="s">
        <v>1961</v>
      </c>
      <c r="J2811" s="832" t="s">
        <v>950</v>
      </c>
      <c r="K2811" s="832" t="s">
        <v>1945</v>
      </c>
      <c r="L2811" s="835">
        <v>47.7</v>
      </c>
      <c r="M2811" s="835">
        <v>47.7</v>
      </c>
      <c r="N2811" s="832">
        <v>1</v>
      </c>
      <c r="O2811" s="836">
        <v>0.5</v>
      </c>
      <c r="P2811" s="835">
        <v>47.7</v>
      </c>
      <c r="Q2811" s="837">
        <v>1</v>
      </c>
      <c r="R2811" s="832">
        <v>1</v>
      </c>
      <c r="S2811" s="837">
        <v>1</v>
      </c>
      <c r="T2811" s="836">
        <v>0.5</v>
      </c>
      <c r="U2811" s="838">
        <v>1</v>
      </c>
    </row>
    <row r="2812" spans="1:21" ht="14.4" customHeight="1" x14ac:dyDescent="0.3">
      <c r="A2812" s="831">
        <v>17</v>
      </c>
      <c r="B2812" s="832" t="s">
        <v>2428</v>
      </c>
      <c r="C2812" s="832" t="s">
        <v>2434</v>
      </c>
      <c r="D2812" s="833" t="s">
        <v>5256</v>
      </c>
      <c r="E2812" s="834" t="s">
        <v>2452</v>
      </c>
      <c r="F2812" s="832" t="s">
        <v>2429</v>
      </c>
      <c r="G2812" s="832" t="s">
        <v>2731</v>
      </c>
      <c r="H2812" s="832" t="s">
        <v>596</v>
      </c>
      <c r="I2812" s="832" t="s">
        <v>2732</v>
      </c>
      <c r="J2812" s="832" t="s">
        <v>1318</v>
      </c>
      <c r="K2812" s="832" t="s">
        <v>2733</v>
      </c>
      <c r="L2812" s="835">
        <v>127.91</v>
      </c>
      <c r="M2812" s="835">
        <v>255.82</v>
      </c>
      <c r="N2812" s="832">
        <v>2</v>
      </c>
      <c r="O2812" s="836">
        <v>1</v>
      </c>
      <c r="P2812" s="835">
        <v>255.82</v>
      </c>
      <c r="Q2812" s="837">
        <v>1</v>
      </c>
      <c r="R2812" s="832">
        <v>2</v>
      </c>
      <c r="S2812" s="837">
        <v>1</v>
      </c>
      <c r="T2812" s="836">
        <v>1</v>
      </c>
      <c r="U2812" s="838">
        <v>1</v>
      </c>
    </row>
    <row r="2813" spans="1:21" ht="14.4" customHeight="1" x14ac:dyDescent="0.3">
      <c r="A2813" s="831">
        <v>17</v>
      </c>
      <c r="B2813" s="832" t="s">
        <v>2428</v>
      </c>
      <c r="C2813" s="832" t="s">
        <v>2434</v>
      </c>
      <c r="D2813" s="833" t="s">
        <v>5256</v>
      </c>
      <c r="E2813" s="834" t="s">
        <v>2452</v>
      </c>
      <c r="F2813" s="832" t="s">
        <v>2429</v>
      </c>
      <c r="G2813" s="832" t="s">
        <v>2746</v>
      </c>
      <c r="H2813" s="832" t="s">
        <v>596</v>
      </c>
      <c r="I2813" s="832" t="s">
        <v>2751</v>
      </c>
      <c r="J2813" s="832" t="s">
        <v>2748</v>
      </c>
      <c r="K2813" s="832" t="s">
        <v>2752</v>
      </c>
      <c r="L2813" s="835">
        <v>677.18</v>
      </c>
      <c r="M2813" s="835">
        <v>2031.54</v>
      </c>
      <c r="N2813" s="832">
        <v>3</v>
      </c>
      <c r="O2813" s="836">
        <v>1.5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17</v>
      </c>
      <c r="B2814" s="832" t="s">
        <v>2428</v>
      </c>
      <c r="C2814" s="832" t="s">
        <v>2434</v>
      </c>
      <c r="D2814" s="833" t="s">
        <v>5256</v>
      </c>
      <c r="E2814" s="834" t="s">
        <v>2452</v>
      </c>
      <c r="F2814" s="832" t="s">
        <v>2429</v>
      </c>
      <c r="G2814" s="832" t="s">
        <v>2746</v>
      </c>
      <c r="H2814" s="832" t="s">
        <v>596</v>
      </c>
      <c r="I2814" s="832" t="s">
        <v>2753</v>
      </c>
      <c r="J2814" s="832" t="s">
        <v>2748</v>
      </c>
      <c r="K2814" s="832" t="s">
        <v>2754</v>
      </c>
      <c r="L2814" s="835">
        <v>338.58</v>
      </c>
      <c r="M2814" s="835">
        <v>338.58</v>
      </c>
      <c r="N2814" s="832">
        <v>1</v>
      </c>
      <c r="O2814" s="836">
        <v>0.5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17</v>
      </c>
      <c r="B2815" s="832" t="s">
        <v>2428</v>
      </c>
      <c r="C2815" s="832" t="s">
        <v>2434</v>
      </c>
      <c r="D2815" s="833" t="s">
        <v>5256</v>
      </c>
      <c r="E2815" s="834" t="s">
        <v>2452</v>
      </c>
      <c r="F2815" s="832" t="s">
        <v>2429</v>
      </c>
      <c r="G2815" s="832" t="s">
        <v>2746</v>
      </c>
      <c r="H2815" s="832" t="s">
        <v>596</v>
      </c>
      <c r="I2815" s="832" t="s">
        <v>3591</v>
      </c>
      <c r="J2815" s="832" t="s">
        <v>2756</v>
      </c>
      <c r="K2815" s="832" t="s">
        <v>2750</v>
      </c>
      <c r="L2815" s="835">
        <v>338.58</v>
      </c>
      <c r="M2815" s="835">
        <v>338.58</v>
      </c>
      <c r="N2815" s="832">
        <v>1</v>
      </c>
      <c r="O2815" s="836">
        <v>0.5</v>
      </c>
      <c r="P2815" s="835">
        <v>338.58</v>
      </c>
      <c r="Q2815" s="837">
        <v>1</v>
      </c>
      <c r="R2815" s="832">
        <v>1</v>
      </c>
      <c r="S2815" s="837">
        <v>1</v>
      </c>
      <c r="T2815" s="836">
        <v>0.5</v>
      </c>
      <c r="U2815" s="838">
        <v>1</v>
      </c>
    </row>
    <row r="2816" spans="1:21" ht="14.4" customHeight="1" x14ac:dyDescent="0.3">
      <c r="A2816" s="831">
        <v>17</v>
      </c>
      <c r="B2816" s="832" t="s">
        <v>2428</v>
      </c>
      <c r="C2816" s="832" t="s">
        <v>2434</v>
      </c>
      <c r="D2816" s="833" t="s">
        <v>5256</v>
      </c>
      <c r="E2816" s="834" t="s">
        <v>2452</v>
      </c>
      <c r="F2816" s="832" t="s">
        <v>2429</v>
      </c>
      <c r="G2816" s="832" t="s">
        <v>2746</v>
      </c>
      <c r="H2816" s="832" t="s">
        <v>649</v>
      </c>
      <c r="I2816" s="832" t="s">
        <v>2757</v>
      </c>
      <c r="J2816" s="832" t="s">
        <v>1238</v>
      </c>
      <c r="K2816" s="832" t="s">
        <v>2209</v>
      </c>
      <c r="L2816" s="835">
        <v>169.29</v>
      </c>
      <c r="M2816" s="835">
        <v>169.29</v>
      </c>
      <c r="N2816" s="832">
        <v>1</v>
      </c>
      <c r="O2816" s="836">
        <v>0.5</v>
      </c>
      <c r="P2816" s="835">
        <v>169.29</v>
      </c>
      <c r="Q2816" s="837">
        <v>1</v>
      </c>
      <c r="R2816" s="832">
        <v>1</v>
      </c>
      <c r="S2816" s="837">
        <v>1</v>
      </c>
      <c r="T2816" s="836">
        <v>0.5</v>
      </c>
      <c r="U2816" s="838">
        <v>1</v>
      </c>
    </row>
    <row r="2817" spans="1:21" ht="14.4" customHeight="1" x14ac:dyDescent="0.3">
      <c r="A2817" s="831">
        <v>17</v>
      </c>
      <c r="B2817" s="832" t="s">
        <v>2428</v>
      </c>
      <c r="C2817" s="832" t="s">
        <v>2434</v>
      </c>
      <c r="D2817" s="833" t="s">
        <v>5256</v>
      </c>
      <c r="E2817" s="834" t="s">
        <v>2452</v>
      </c>
      <c r="F2817" s="832" t="s">
        <v>2429</v>
      </c>
      <c r="G2817" s="832" t="s">
        <v>2746</v>
      </c>
      <c r="H2817" s="832" t="s">
        <v>596</v>
      </c>
      <c r="I2817" s="832" t="s">
        <v>3592</v>
      </c>
      <c r="J2817" s="832" t="s">
        <v>2756</v>
      </c>
      <c r="K2817" s="832" t="s">
        <v>3593</v>
      </c>
      <c r="L2817" s="835">
        <v>84.65</v>
      </c>
      <c r="M2817" s="835">
        <v>338.6</v>
      </c>
      <c r="N2817" s="832">
        <v>4</v>
      </c>
      <c r="O2817" s="836">
        <v>0.5</v>
      </c>
      <c r="P2817" s="835">
        <v>338.6</v>
      </c>
      <c r="Q2817" s="837">
        <v>1</v>
      </c>
      <c r="R2817" s="832">
        <v>4</v>
      </c>
      <c r="S2817" s="837">
        <v>1</v>
      </c>
      <c r="T2817" s="836">
        <v>0.5</v>
      </c>
      <c r="U2817" s="838">
        <v>1</v>
      </c>
    </row>
    <row r="2818" spans="1:21" ht="14.4" customHeight="1" x14ac:dyDescent="0.3">
      <c r="A2818" s="831">
        <v>17</v>
      </c>
      <c r="B2818" s="832" t="s">
        <v>2428</v>
      </c>
      <c r="C2818" s="832" t="s">
        <v>2434</v>
      </c>
      <c r="D2818" s="833" t="s">
        <v>5256</v>
      </c>
      <c r="E2818" s="834" t="s">
        <v>2452</v>
      </c>
      <c r="F2818" s="832" t="s">
        <v>2429</v>
      </c>
      <c r="G2818" s="832" t="s">
        <v>3079</v>
      </c>
      <c r="H2818" s="832" t="s">
        <v>596</v>
      </c>
      <c r="I2818" s="832" t="s">
        <v>3080</v>
      </c>
      <c r="J2818" s="832" t="s">
        <v>3081</v>
      </c>
      <c r="K2818" s="832" t="s">
        <v>2592</v>
      </c>
      <c r="L2818" s="835">
        <v>302.49</v>
      </c>
      <c r="M2818" s="835">
        <v>604.98</v>
      </c>
      <c r="N2818" s="832">
        <v>2</v>
      </c>
      <c r="O2818" s="836">
        <v>1.5</v>
      </c>
      <c r="P2818" s="835">
        <v>302.49</v>
      </c>
      <c r="Q2818" s="837">
        <v>0.5</v>
      </c>
      <c r="R2818" s="832">
        <v>1</v>
      </c>
      <c r="S2818" s="837">
        <v>0.5</v>
      </c>
      <c r="T2818" s="836">
        <v>1</v>
      </c>
      <c r="U2818" s="838">
        <v>0.66666666666666663</v>
      </c>
    </row>
    <row r="2819" spans="1:21" ht="14.4" customHeight="1" x14ac:dyDescent="0.3">
      <c r="A2819" s="831">
        <v>17</v>
      </c>
      <c r="B2819" s="832" t="s">
        <v>2428</v>
      </c>
      <c r="C2819" s="832" t="s">
        <v>2434</v>
      </c>
      <c r="D2819" s="833" t="s">
        <v>5256</v>
      </c>
      <c r="E2819" s="834" t="s">
        <v>2452</v>
      </c>
      <c r="F2819" s="832" t="s">
        <v>2429</v>
      </c>
      <c r="G2819" s="832" t="s">
        <v>3399</v>
      </c>
      <c r="H2819" s="832" t="s">
        <v>596</v>
      </c>
      <c r="I2819" s="832" t="s">
        <v>3400</v>
      </c>
      <c r="J2819" s="832" t="s">
        <v>3401</v>
      </c>
      <c r="K2819" s="832" t="s">
        <v>3143</v>
      </c>
      <c r="L2819" s="835">
        <v>1098.0999999999999</v>
      </c>
      <c r="M2819" s="835">
        <v>3294.2999999999997</v>
      </c>
      <c r="N2819" s="832">
        <v>3</v>
      </c>
      <c r="O2819" s="836">
        <v>1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17</v>
      </c>
      <c r="B2820" s="832" t="s">
        <v>2428</v>
      </c>
      <c r="C2820" s="832" t="s">
        <v>2434</v>
      </c>
      <c r="D2820" s="833" t="s">
        <v>5256</v>
      </c>
      <c r="E2820" s="834" t="s">
        <v>2452</v>
      </c>
      <c r="F2820" s="832" t="s">
        <v>2429</v>
      </c>
      <c r="G2820" s="832" t="s">
        <v>3405</v>
      </c>
      <c r="H2820" s="832" t="s">
        <v>596</v>
      </c>
      <c r="I2820" s="832" t="s">
        <v>3708</v>
      </c>
      <c r="J2820" s="832" t="s">
        <v>3407</v>
      </c>
      <c r="K2820" s="832" t="s">
        <v>3709</v>
      </c>
      <c r="L2820" s="835">
        <v>528.44000000000005</v>
      </c>
      <c r="M2820" s="835">
        <v>2113.7600000000002</v>
      </c>
      <c r="N2820" s="832">
        <v>4</v>
      </c>
      <c r="O2820" s="836">
        <v>1</v>
      </c>
      <c r="P2820" s="835">
        <v>2113.7600000000002</v>
      </c>
      <c r="Q2820" s="837">
        <v>1</v>
      </c>
      <c r="R2820" s="832">
        <v>4</v>
      </c>
      <c r="S2820" s="837">
        <v>1</v>
      </c>
      <c r="T2820" s="836">
        <v>1</v>
      </c>
      <c r="U2820" s="838">
        <v>1</v>
      </c>
    </row>
    <row r="2821" spans="1:21" ht="14.4" customHeight="1" x14ac:dyDescent="0.3">
      <c r="A2821" s="831">
        <v>17</v>
      </c>
      <c r="B2821" s="832" t="s">
        <v>2428</v>
      </c>
      <c r="C2821" s="832" t="s">
        <v>2434</v>
      </c>
      <c r="D2821" s="833" t="s">
        <v>5256</v>
      </c>
      <c r="E2821" s="834" t="s">
        <v>2452</v>
      </c>
      <c r="F2821" s="832" t="s">
        <v>2429</v>
      </c>
      <c r="G2821" s="832" t="s">
        <v>3405</v>
      </c>
      <c r="H2821" s="832" t="s">
        <v>596</v>
      </c>
      <c r="I2821" s="832" t="s">
        <v>3411</v>
      </c>
      <c r="J2821" s="832" t="s">
        <v>3407</v>
      </c>
      <c r="K2821" s="832" t="s">
        <v>3412</v>
      </c>
      <c r="L2821" s="835">
        <v>274.16000000000003</v>
      </c>
      <c r="M2821" s="835">
        <v>1096.6400000000001</v>
      </c>
      <c r="N2821" s="832">
        <v>4</v>
      </c>
      <c r="O2821" s="836">
        <v>1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17</v>
      </c>
      <c r="B2822" s="832" t="s">
        <v>2428</v>
      </c>
      <c r="C2822" s="832" t="s">
        <v>2434</v>
      </c>
      <c r="D2822" s="833" t="s">
        <v>5256</v>
      </c>
      <c r="E2822" s="834" t="s">
        <v>2452</v>
      </c>
      <c r="F2822" s="832" t="s">
        <v>2429</v>
      </c>
      <c r="G2822" s="832" t="s">
        <v>3405</v>
      </c>
      <c r="H2822" s="832" t="s">
        <v>596</v>
      </c>
      <c r="I2822" s="832" t="s">
        <v>3413</v>
      </c>
      <c r="J2822" s="832" t="s">
        <v>3407</v>
      </c>
      <c r="K2822" s="832" t="s">
        <v>3414</v>
      </c>
      <c r="L2822" s="835">
        <v>566.19000000000005</v>
      </c>
      <c r="M2822" s="835">
        <v>566.19000000000005</v>
      </c>
      <c r="N2822" s="832">
        <v>1</v>
      </c>
      <c r="O2822" s="836">
        <v>0.5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17</v>
      </c>
      <c r="B2823" s="832" t="s">
        <v>2428</v>
      </c>
      <c r="C2823" s="832" t="s">
        <v>2434</v>
      </c>
      <c r="D2823" s="833" t="s">
        <v>5256</v>
      </c>
      <c r="E2823" s="834" t="s">
        <v>2452</v>
      </c>
      <c r="F2823" s="832" t="s">
        <v>2429</v>
      </c>
      <c r="G2823" s="832" t="s">
        <v>3175</v>
      </c>
      <c r="H2823" s="832" t="s">
        <v>649</v>
      </c>
      <c r="I2823" s="832" t="s">
        <v>3429</v>
      </c>
      <c r="J2823" s="832" t="s">
        <v>965</v>
      </c>
      <c r="K2823" s="832" t="s">
        <v>3430</v>
      </c>
      <c r="L2823" s="835">
        <v>530.38</v>
      </c>
      <c r="M2823" s="835">
        <v>2121.52</v>
      </c>
      <c r="N2823" s="832">
        <v>4</v>
      </c>
      <c r="O2823" s="836">
        <v>1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17</v>
      </c>
      <c r="B2824" s="832" t="s">
        <v>2428</v>
      </c>
      <c r="C2824" s="832" t="s">
        <v>2434</v>
      </c>
      <c r="D2824" s="833" t="s">
        <v>5256</v>
      </c>
      <c r="E2824" s="834" t="s">
        <v>2452</v>
      </c>
      <c r="F2824" s="832" t="s">
        <v>2429</v>
      </c>
      <c r="G2824" s="832" t="s">
        <v>3431</v>
      </c>
      <c r="H2824" s="832" t="s">
        <v>596</v>
      </c>
      <c r="I2824" s="832" t="s">
        <v>4230</v>
      </c>
      <c r="J2824" s="832" t="s">
        <v>3433</v>
      </c>
      <c r="K2824" s="832" t="s">
        <v>4231</v>
      </c>
      <c r="L2824" s="835">
        <v>401.79</v>
      </c>
      <c r="M2824" s="835">
        <v>401.79</v>
      </c>
      <c r="N2824" s="832">
        <v>1</v>
      </c>
      <c r="O2824" s="836">
        <v>1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17</v>
      </c>
      <c r="B2825" s="832" t="s">
        <v>2428</v>
      </c>
      <c r="C2825" s="832" t="s">
        <v>2434</v>
      </c>
      <c r="D2825" s="833" t="s">
        <v>5256</v>
      </c>
      <c r="E2825" s="834" t="s">
        <v>2452</v>
      </c>
      <c r="F2825" s="832" t="s">
        <v>2429</v>
      </c>
      <c r="G2825" s="832" t="s">
        <v>3431</v>
      </c>
      <c r="H2825" s="832" t="s">
        <v>596</v>
      </c>
      <c r="I2825" s="832" t="s">
        <v>3432</v>
      </c>
      <c r="J2825" s="832" t="s">
        <v>3433</v>
      </c>
      <c r="K2825" s="832" t="s">
        <v>3434</v>
      </c>
      <c r="L2825" s="835">
        <v>1547.5</v>
      </c>
      <c r="M2825" s="835">
        <v>1547.5</v>
      </c>
      <c r="N2825" s="832">
        <v>1</v>
      </c>
      <c r="O2825" s="836">
        <v>0.5</v>
      </c>
      <c r="P2825" s="835"/>
      <c r="Q2825" s="837">
        <v>0</v>
      </c>
      <c r="R2825" s="832"/>
      <c r="S2825" s="837">
        <v>0</v>
      </c>
      <c r="T2825" s="836"/>
      <c r="U2825" s="838">
        <v>0</v>
      </c>
    </row>
    <row r="2826" spans="1:21" ht="14.4" customHeight="1" x14ac:dyDescent="0.3">
      <c r="A2826" s="831">
        <v>17</v>
      </c>
      <c r="B2826" s="832" t="s">
        <v>2428</v>
      </c>
      <c r="C2826" s="832" t="s">
        <v>2434</v>
      </c>
      <c r="D2826" s="833" t="s">
        <v>5256</v>
      </c>
      <c r="E2826" s="834" t="s">
        <v>2452</v>
      </c>
      <c r="F2826" s="832" t="s">
        <v>2429</v>
      </c>
      <c r="G2826" s="832" t="s">
        <v>3431</v>
      </c>
      <c r="H2826" s="832" t="s">
        <v>596</v>
      </c>
      <c r="I2826" s="832" t="s">
        <v>3437</v>
      </c>
      <c r="J2826" s="832" t="s">
        <v>3433</v>
      </c>
      <c r="K2826" s="832" t="s">
        <v>3438</v>
      </c>
      <c r="L2826" s="835">
        <v>2321.25</v>
      </c>
      <c r="M2826" s="835">
        <v>2321.25</v>
      </c>
      <c r="N2826" s="832">
        <v>1</v>
      </c>
      <c r="O2826" s="836">
        <v>0.5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17</v>
      </c>
      <c r="B2827" s="832" t="s">
        <v>2428</v>
      </c>
      <c r="C2827" s="832" t="s">
        <v>2434</v>
      </c>
      <c r="D2827" s="833" t="s">
        <v>5256</v>
      </c>
      <c r="E2827" s="834" t="s">
        <v>2452</v>
      </c>
      <c r="F2827" s="832" t="s">
        <v>2429</v>
      </c>
      <c r="G2827" s="832" t="s">
        <v>2776</v>
      </c>
      <c r="H2827" s="832" t="s">
        <v>649</v>
      </c>
      <c r="I2827" s="832" t="s">
        <v>2119</v>
      </c>
      <c r="J2827" s="832" t="s">
        <v>2120</v>
      </c>
      <c r="K2827" s="832" t="s">
        <v>2121</v>
      </c>
      <c r="L2827" s="835">
        <v>122.96</v>
      </c>
      <c r="M2827" s="835">
        <v>122.96</v>
      </c>
      <c r="N2827" s="832">
        <v>1</v>
      </c>
      <c r="O2827" s="836">
        <v>1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17</v>
      </c>
      <c r="B2828" s="832" t="s">
        <v>2428</v>
      </c>
      <c r="C2828" s="832" t="s">
        <v>2434</v>
      </c>
      <c r="D2828" s="833" t="s">
        <v>5256</v>
      </c>
      <c r="E2828" s="834" t="s">
        <v>2452</v>
      </c>
      <c r="F2828" s="832" t="s">
        <v>2429</v>
      </c>
      <c r="G2828" s="832" t="s">
        <v>2776</v>
      </c>
      <c r="H2828" s="832" t="s">
        <v>596</v>
      </c>
      <c r="I2828" s="832" t="s">
        <v>4007</v>
      </c>
      <c r="J2828" s="832" t="s">
        <v>3920</v>
      </c>
      <c r="K2828" s="832" t="s">
        <v>4008</v>
      </c>
      <c r="L2828" s="835">
        <v>369.59</v>
      </c>
      <c r="M2828" s="835">
        <v>369.59</v>
      </c>
      <c r="N2828" s="832">
        <v>1</v>
      </c>
      <c r="O2828" s="836">
        <v>0.5</v>
      </c>
      <c r="P2828" s="835"/>
      <c r="Q2828" s="837">
        <v>0</v>
      </c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17</v>
      </c>
      <c r="B2829" s="832" t="s">
        <v>2428</v>
      </c>
      <c r="C2829" s="832" t="s">
        <v>2434</v>
      </c>
      <c r="D2829" s="833" t="s">
        <v>5256</v>
      </c>
      <c r="E2829" s="834" t="s">
        <v>2452</v>
      </c>
      <c r="F2829" s="832" t="s">
        <v>2429</v>
      </c>
      <c r="G2829" s="832" t="s">
        <v>2776</v>
      </c>
      <c r="H2829" s="832" t="s">
        <v>596</v>
      </c>
      <c r="I2829" s="832" t="s">
        <v>4966</v>
      </c>
      <c r="J2829" s="832" t="s">
        <v>4237</v>
      </c>
      <c r="K2829" s="832" t="s">
        <v>3163</v>
      </c>
      <c r="L2829" s="835">
        <v>132</v>
      </c>
      <c r="M2829" s="835">
        <v>396</v>
      </c>
      <c r="N2829" s="832">
        <v>3</v>
      </c>
      <c r="O2829" s="836">
        <v>0.5</v>
      </c>
      <c r="P2829" s="835">
        <v>396</v>
      </c>
      <c r="Q2829" s="837">
        <v>1</v>
      </c>
      <c r="R2829" s="832">
        <v>3</v>
      </c>
      <c r="S2829" s="837">
        <v>1</v>
      </c>
      <c r="T2829" s="836">
        <v>0.5</v>
      </c>
      <c r="U2829" s="838">
        <v>1</v>
      </c>
    </row>
    <row r="2830" spans="1:21" ht="14.4" customHeight="1" x14ac:dyDescent="0.3">
      <c r="A2830" s="831">
        <v>17</v>
      </c>
      <c r="B2830" s="832" t="s">
        <v>2428</v>
      </c>
      <c r="C2830" s="832" t="s">
        <v>2434</v>
      </c>
      <c r="D2830" s="833" t="s">
        <v>5256</v>
      </c>
      <c r="E2830" s="834" t="s">
        <v>2452</v>
      </c>
      <c r="F2830" s="832" t="s">
        <v>2429</v>
      </c>
      <c r="G2830" s="832" t="s">
        <v>2786</v>
      </c>
      <c r="H2830" s="832" t="s">
        <v>649</v>
      </c>
      <c r="I2830" s="832" t="s">
        <v>2073</v>
      </c>
      <c r="J2830" s="832" t="s">
        <v>911</v>
      </c>
      <c r="K2830" s="832" t="s">
        <v>912</v>
      </c>
      <c r="L2830" s="835">
        <v>0</v>
      </c>
      <c r="M2830" s="835">
        <v>0</v>
      </c>
      <c r="N2830" s="832">
        <v>13</v>
      </c>
      <c r="O2830" s="836">
        <v>6.5</v>
      </c>
      <c r="P2830" s="835">
        <v>0</v>
      </c>
      <c r="Q2830" s="837"/>
      <c r="R2830" s="832">
        <v>4</v>
      </c>
      <c r="S2830" s="837">
        <v>0.30769230769230771</v>
      </c>
      <c r="T2830" s="836">
        <v>1.5</v>
      </c>
      <c r="U2830" s="838">
        <v>0.23076923076923078</v>
      </c>
    </row>
    <row r="2831" spans="1:21" ht="14.4" customHeight="1" x14ac:dyDescent="0.3">
      <c r="A2831" s="831">
        <v>17</v>
      </c>
      <c r="B2831" s="832" t="s">
        <v>2428</v>
      </c>
      <c r="C2831" s="832" t="s">
        <v>2434</v>
      </c>
      <c r="D2831" s="833" t="s">
        <v>5256</v>
      </c>
      <c r="E2831" s="834" t="s">
        <v>2452</v>
      </c>
      <c r="F2831" s="832" t="s">
        <v>2429</v>
      </c>
      <c r="G2831" s="832" t="s">
        <v>3263</v>
      </c>
      <c r="H2831" s="832" t="s">
        <v>596</v>
      </c>
      <c r="I2831" s="832" t="s">
        <v>4967</v>
      </c>
      <c r="J2831" s="832" t="s">
        <v>1287</v>
      </c>
      <c r="K2831" s="832" t="s">
        <v>4923</v>
      </c>
      <c r="L2831" s="835">
        <v>126.23</v>
      </c>
      <c r="M2831" s="835">
        <v>126.23</v>
      </c>
      <c r="N2831" s="832">
        <v>1</v>
      </c>
      <c r="O2831" s="836">
        <v>0.5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17</v>
      </c>
      <c r="B2832" s="832" t="s">
        <v>2428</v>
      </c>
      <c r="C2832" s="832" t="s">
        <v>2434</v>
      </c>
      <c r="D2832" s="833" t="s">
        <v>5256</v>
      </c>
      <c r="E2832" s="834" t="s">
        <v>2452</v>
      </c>
      <c r="F2832" s="832" t="s">
        <v>2429</v>
      </c>
      <c r="G2832" s="832" t="s">
        <v>3266</v>
      </c>
      <c r="H2832" s="832" t="s">
        <v>596</v>
      </c>
      <c r="I2832" s="832" t="s">
        <v>3267</v>
      </c>
      <c r="J2832" s="832" t="s">
        <v>3268</v>
      </c>
      <c r="K2832" s="832" t="s">
        <v>3269</v>
      </c>
      <c r="L2832" s="835">
        <v>42.54</v>
      </c>
      <c r="M2832" s="835">
        <v>85.08</v>
      </c>
      <c r="N2832" s="832">
        <v>2</v>
      </c>
      <c r="O2832" s="836">
        <v>1.5</v>
      </c>
      <c r="P2832" s="835">
        <v>42.54</v>
      </c>
      <c r="Q2832" s="837">
        <v>0.5</v>
      </c>
      <c r="R2832" s="832">
        <v>1</v>
      </c>
      <c r="S2832" s="837">
        <v>0.5</v>
      </c>
      <c r="T2832" s="836">
        <v>0.5</v>
      </c>
      <c r="U2832" s="838">
        <v>0.33333333333333331</v>
      </c>
    </row>
    <row r="2833" spans="1:21" ht="14.4" customHeight="1" x14ac:dyDescent="0.3">
      <c r="A2833" s="831">
        <v>17</v>
      </c>
      <c r="B2833" s="832" t="s">
        <v>2428</v>
      </c>
      <c r="C2833" s="832" t="s">
        <v>2434</v>
      </c>
      <c r="D2833" s="833" t="s">
        <v>5256</v>
      </c>
      <c r="E2833" s="834" t="s">
        <v>2452</v>
      </c>
      <c r="F2833" s="832" t="s">
        <v>2429</v>
      </c>
      <c r="G2833" s="832" t="s">
        <v>3266</v>
      </c>
      <c r="H2833" s="832" t="s">
        <v>596</v>
      </c>
      <c r="I2833" s="832" t="s">
        <v>4822</v>
      </c>
      <c r="J2833" s="832" t="s">
        <v>3268</v>
      </c>
      <c r="K2833" s="832" t="s">
        <v>4823</v>
      </c>
      <c r="L2833" s="835">
        <v>59.56</v>
      </c>
      <c r="M2833" s="835">
        <v>59.56</v>
      </c>
      <c r="N2833" s="832">
        <v>1</v>
      </c>
      <c r="O2833" s="836">
        <v>1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" customHeight="1" x14ac:dyDescent="0.3">
      <c r="A2834" s="831">
        <v>17</v>
      </c>
      <c r="B2834" s="832" t="s">
        <v>2428</v>
      </c>
      <c r="C2834" s="832" t="s">
        <v>2434</v>
      </c>
      <c r="D2834" s="833" t="s">
        <v>5256</v>
      </c>
      <c r="E2834" s="834" t="s">
        <v>2452</v>
      </c>
      <c r="F2834" s="832" t="s">
        <v>2429</v>
      </c>
      <c r="G2834" s="832" t="s">
        <v>2793</v>
      </c>
      <c r="H2834" s="832" t="s">
        <v>596</v>
      </c>
      <c r="I2834" s="832" t="s">
        <v>2794</v>
      </c>
      <c r="J2834" s="832" t="s">
        <v>2795</v>
      </c>
      <c r="K2834" s="832" t="s">
        <v>2796</v>
      </c>
      <c r="L2834" s="835">
        <v>409.77</v>
      </c>
      <c r="M2834" s="835">
        <v>1229.31</v>
      </c>
      <c r="N2834" s="832">
        <v>3</v>
      </c>
      <c r="O2834" s="836">
        <v>0.5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" customHeight="1" x14ac:dyDescent="0.3">
      <c r="A2835" s="831">
        <v>17</v>
      </c>
      <c r="B2835" s="832" t="s">
        <v>2428</v>
      </c>
      <c r="C2835" s="832" t="s">
        <v>2434</v>
      </c>
      <c r="D2835" s="833" t="s">
        <v>5256</v>
      </c>
      <c r="E2835" s="834" t="s">
        <v>2452</v>
      </c>
      <c r="F2835" s="832" t="s">
        <v>2429</v>
      </c>
      <c r="G2835" s="832" t="s">
        <v>2793</v>
      </c>
      <c r="H2835" s="832" t="s">
        <v>596</v>
      </c>
      <c r="I2835" s="832" t="s">
        <v>2800</v>
      </c>
      <c r="J2835" s="832" t="s">
        <v>2801</v>
      </c>
      <c r="K2835" s="832" t="s">
        <v>2802</v>
      </c>
      <c r="L2835" s="835">
        <v>60.39</v>
      </c>
      <c r="M2835" s="835">
        <v>181.17000000000002</v>
      </c>
      <c r="N2835" s="832">
        <v>3</v>
      </c>
      <c r="O2835" s="836">
        <v>0.5</v>
      </c>
      <c r="P2835" s="835">
        <v>181.17000000000002</v>
      </c>
      <c r="Q2835" s="837">
        <v>1</v>
      </c>
      <c r="R2835" s="832">
        <v>3</v>
      </c>
      <c r="S2835" s="837">
        <v>1</v>
      </c>
      <c r="T2835" s="836">
        <v>0.5</v>
      </c>
      <c r="U2835" s="838">
        <v>1</v>
      </c>
    </row>
    <row r="2836" spans="1:21" ht="14.4" customHeight="1" x14ac:dyDescent="0.3">
      <c r="A2836" s="831">
        <v>17</v>
      </c>
      <c r="B2836" s="832" t="s">
        <v>2428</v>
      </c>
      <c r="C2836" s="832" t="s">
        <v>2434</v>
      </c>
      <c r="D2836" s="833" t="s">
        <v>5256</v>
      </c>
      <c r="E2836" s="834" t="s">
        <v>2452</v>
      </c>
      <c r="F2836" s="832" t="s">
        <v>2429</v>
      </c>
      <c r="G2836" s="832" t="s">
        <v>2827</v>
      </c>
      <c r="H2836" s="832" t="s">
        <v>596</v>
      </c>
      <c r="I2836" s="832" t="s">
        <v>2828</v>
      </c>
      <c r="J2836" s="832" t="s">
        <v>1007</v>
      </c>
      <c r="K2836" s="832" t="s">
        <v>2829</v>
      </c>
      <c r="L2836" s="835">
        <v>98.2</v>
      </c>
      <c r="M2836" s="835">
        <v>98.2</v>
      </c>
      <c r="N2836" s="832">
        <v>1</v>
      </c>
      <c r="O2836" s="836">
        <v>1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17</v>
      </c>
      <c r="B2837" s="832" t="s">
        <v>2428</v>
      </c>
      <c r="C2837" s="832" t="s">
        <v>2434</v>
      </c>
      <c r="D2837" s="833" t="s">
        <v>5256</v>
      </c>
      <c r="E2837" s="834" t="s">
        <v>2452</v>
      </c>
      <c r="F2837" s="832" t="s">
        <v>2429</v>
      </c>
      <c r="G2837" s="832" t="s">
        <v>2832</v>
      </c>
      <c r="H2837" s="832" t="s">
        <v>596</v>
      </c>
      <c r="I2837" s="832" t="s">
        <v>2833</v>
      </c>
      <c r="J2837" s="832" t="s">
        <v>1002</v>
      </c>
      <c r="K2837" s="832" t="s">
        <v>2053</v>
      </c>
      <c r="L2837" s="835">
        <v>122.73</v>
      </c>
      <c r="M2837" s="835">
        <v>245.46</v>
      </c>
      <c r="N2837" s="832">
        <v>2</v>
      </c>
      <c r="O2837" s="836">
        <v>0.5</v>
      </c>
      <c r="P2837" s="835">
        <v>245.46</v>
      </c>
      <c r="Q2837" s="837">
        <v>1</v>
      </c>
      <c r="R2837" s="832">
        <v>2</v>
      </c>
      <c r="S2837" s="837">
        <v>1</v>
      </c>
      <c r="T2837" s="836">
        <v>0.5</v>
      </c>
      <c r="U2837" s="838">
        <v>1</v>
      </c>
    </row>
    <row r="2838" spans="1:21" ht="14.4" customHeight="1" x14ac:dyDescent="0.3">
      <c r="A2838" s="831">
        <v>17</v>
      </c>
      <c r="B2838" s="832" t="s">
        <v>2428</v>
      </c>
      <c r="C2838" s="832" t="s">
        <v>2434</v>
      </c>
      <c r="D2838" s="833" t="s">
        <v>5256</v>
      </c>
      <c r="E2838" s="834" t="s">
        <v>2452</v>
      </c>
      <c r="F2838" s="832" t="s">
        <v>2429</v>
      </c>
      <c r="G2838" s="832" t="s">
        <v>3442</v>
      </c>
      <c r="H2838" s="832" t="s">
        <v>596</v>
      </c>
      <c r="I2838" s="832" t="s">
        <v>3734</v>
      </c>
      <c r="J2838" s="832" t="s">
        <v>3444</v>
      </c>
      <c r="K2838" s="832" t="s">
        <v>1903</v>
      </c>
      <c r="L2838" s="835">
        <v>38.56</v>
      </c>
      <c r="M2838" s="835">
        <v>77.12</v>
      </c>
      <c r="N2838" s="832">
        <v>2</v>
      </c>
      <c r="O2838" s="836">
        <v>1.5</v>
      </c>
      <c r="P2838" s="835">
        <v>38.56</v>
      </c>
      <c r="Q2838" s="837">
        <v>0.5</v>
      </c>
      <c r="R2838" s="832">
        <v>1</v>
      </c>
      <c r="S2838" s="837">
        <v>0.5</v>
      </c>
      <c r="T2838" s="836">
        <v>1</v>
      </c>
      <c r="U2838" s="838">
        <v>0.66666666666666663</v>
      </c>
    </row>
    <row r="2839" spans="1:21" ht="14.4" customHeight="1" x14ac:dyDescent="0.3">
      <c r="A2839" s="831">
        <v>17</v>
      </c>
      <c r="B2839" s="832" t="s">
        <v>2428</v>
      </c>
      <c r="C2839" s="832" t="s">
        <v>2434</v>
      </c>
      <c r="D2839" s="833" t="s">
        <v>5256</v>
      </c>
      <c r="E2839" s="834" t="s">
        <v>2452</v>
      </c>
      <c r="F2839" s="832" t="s">
        <v>2429</v>
      </c>
      <c r="G2839" s="832" t="s">
        <v>3442</v>
      </c>
      <c r="H2839" s="832" t="s">
        <v>596</v>
      </c>
      <c r="I2839" s="832" t="s">
        <v>3443</v>
      </c>
      <c r="J2839" s="832" t="s">
        <v>3444</v>
      </c>
      <c r="K2839" s="832" t="s">
        <v>937</v>
      </c>
      <c r="L2839" s="835">
        <v>77.13</v>
      </c>
      <c r="M2839" s="835">
        <v>231.39</v>
      </c>
      <c r="N2839" s="832">
        <v>3</v>
      </c>
      <c r="O2839" s="836">
        <v>0.5</v>
      </c>
      <c r="P2839" s="835">
        <v>231.39</v>
      </c>
      <c r="Q2839" s="837">
        <v>1</v>
      </c>
      <c r="R2839" s="832">
        <v>3</v>
      </c>
      <c r="S2839" s="837">
        <v>1</v>
      </c>
      <c r="T2839" s="836">
        <v>0.5</v>
      </c>
      <c r="U2839" s="838">
        <v>1</v>
      </c>
    </row>
    <row r="2840" spans="1:21" ht="14.4" customHeight="1" x14ac:dyDescent="0.3">
      <c r="A2840" s="831">
        <v>17</v>
      </c>
      <c r="B2840" s="832" t="s">
        <v>2428</v>
      </c>
      <c r="C2840" s="832" t="s">
        <v>2434</v>
      </c>
      <c r="D2840" s="833" t="s">
        <v>5256</v>
      </c>
      <c r="E2840" s="834" t="s">
        <v>2452</v>
      </c>
      <c r="F2840" s="832" t="s">
        <v>2429</v>
      </c>
      <c r="G2840" s="832" t="s">
        <v>3101</v>
      </c>
      <c r="H2840" s="832" t="s">
        <v>596</v>
      </c>
      <c r="I2840" s="832" t="s">
        <v>3102</v>
      </c>
      <c r="J2840" s="832" t="s">
        <v>689</v>
      </c>
      <c r="K2840" s="832" t="s">
        <v>3103</v>
      </c>
      <c r="L2840" s="835">
        <v>311.02</v>
      </c>
      <c r="M2840" s="835">
        <v>311.02</v>
      </c>
      <c r="N2840" s="832">
        <v>1</v>
      </c>
      <c r="O2840" s="836">
        <v>1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17</v>
      </c>
      <c r="B2841" s="832" t="s">
        <v>2428</v>
      </c>
      <c r="C2841" s="832" t="s">
        <v>2434</v>
      </c>
      <c r="D2841" s="833" t="s">
        <v>5256</v>
      </c>
      <c r="E2841" s="834" t="s">
        <v>2452</v>
      </c>
      <c r="F2841" s="832" t="s">
        <v>2429</v>
      </c>
      <c r="G2841" s="832" t="s">
        <v>3101</v>
      </c>
      <c r="H2841" s="832" t="s">
        <v>596</v>
      </c>
      <c r="I2841" s="832" t="s">
        <v>4483</v>
      </c>
      <c r="J2841" s="832" t="s">
        <v>1144</v>
      </c>
      <c r="K2841" s="832" t="s">
        <v>4484</v>
      </c>
      <c r="L2841" s="835">
        <v>0</v>
      </c>
      <c r="M2841" s="835">
        <v>0</v>
      </c>
      <c r="N2841" s="832">
        <v>1</v>
      </c>
      <c r="O2841" s="836">
        <v>1</v>
      </c>
      <c r="P2841" s="835">
        <v>0</v>
      </c>
      <c r="Q2841" s="837"/>
      <c r="R2841" s="832">
        <v>1</v>
      </c>
      <c r="S2841" s="837">
        <v>1</v>
      </c>
      <c r="T2841" s="836">
        <v>1</v>
      </c>
      <c r="U2841" s="838">
        <v>1</v>
      </c>
    </row>
    <row r="2842" spans="1:21" ht="14.4" customHeight="1" x14ac:dyDescent="0.3">
      <c r="A2842" s="831">
        <v>17</v>
      </c>
      <c r="B2842" s="832" t="s">
        <v>2428</v>
      </c>
      <c r="C2842" s="832" t="s">
        <v>2434</v>
      </c>
      <c r="D2842" s="833" t="s">
        <v>5256</v>
      </c>
      <c r="E2842" s="834" t="s">
        <v>2452</v>
      </c>
      <c r="F2842" s="832" t="s">
        <v>2429</v>
      </c>
      <c r="G2842" s="832" t="s">
        <v>2846</v>
      </c>
      <c r="H2842" s="832" t="s">
        <v>649</v>
      </c>
      <c r="I2842" s="832" t="s">
        <v>2858</v>
      </c>
      <c r="J2842" s="832" t="s">
        <v>2854</v>
      </c>
      <c r="K2842" s="832" t="s">
        <v>2859</v>
      </c>
      <c r="L2842" s="835">
        <v>533.42999999999995</v>
      </c>
      <c r="M2842" s="835">
        <v>1066.8599999999999</v>
      </c>
      <c r="N2842" s="832">
        <v>2</v>
      </c>
      <c r="O2842" s="836">
        <v>1.5</v>
      </c>
      <c r="P2842" s="835">
        <v>1066.8599999999999</v>
      </c>
      <c r="Q2842" s="837">
        <v>1</v>
      </c>
      <c r="R2842" s="832">
        <v>2</v>
      </c>
      <c r="S2842" s="837">
        <v>1</v>
      </c>
      <c r="T2842" s="836">
        <v>1.5</v>
      </c>
      <c r="U2842" s="838">
        <v>1</v>
      </c>
    </row>
    <row r="2843" spans="1:21" ht="14.4" customHeight="1" x14ac:dyDescent="0.3">
      <c r="A2843" s="831">
        <v>17</v>
      </c>
      <c r="B2843" s="832" t="s">
        <v>2428</v>
      </c>
      <c r="C2843" s="832" t="s">
        <v>2434</v>
      </c>
      <c r="D2843" s="833" t="s">
        <v>5256</v>
      </c>
      <c r="E2843" s="834" t="s">
        <v>2452</v>
      </c>
      <c r="F2843" s="832" t="s">
        <v>2429</v>
      </c>
      <c r="G2843" s="832" t="s">
        <v>2866</v>
      </c>
      <c r="H2843" s="832" t="s">
        <v>649</v>
      </c>
      <c r="I2843" s="832" t="s">
        <v>3845</v>
      </c>
      <c r="J2843" s="832" t="s">
        <v>1434</v>
      </c>
      <c r="K2843" s="832" t="s">
        <v>3371</v>
      </c>
      <c r="L2843" s="835">
        <v>0</v>
      </c>
      <c r="M2843" s="835">
        <v>0</v>
      </c>
      <c r="N2843" s="832">
        <v>1</v>
      </c>
      <c r="O2843" s="836">
        <v>1</v>
      </c>
      <c r="P2843" s="835">
        <v>0</v>
      </c>
      <c r="Q2843" s="837"/>
      <c r="R2843" s="832">
        <v>1</v>
      </c>
      <c r="S2843" s="837">
        <v>1</v>
      </c>
      <c r="T2843" s="836">
        <v>1</v>
      </c>
      <c r="U2843" s="838">
        <v>1</v>
      </c>
    </row>
    <row r="2844" spans="1:21" ht="14.4" customHeight="1" x14ac:dyDescent="0.3">
      <c r="A2844" s="831">
        <v>17</v>
      </c>
      <c r="B2844" s="832" t="s">
        <v>2428</v>
      </c>
      <c r="C2844" s="832" t="s">
        <v>2434</v>
      </c>
      <c r="D2844" s="833" t="s">
        <v>5256</v>
      </c>
      <c r="E2844" s="834" t="s">
        <v>2452</v>
      </c>
      <c r="F2844" s="832" t="s">
        <v>2429</v>
      </c>
      <c r="G2844" s="832" t="s">
        <v>1711</v>
      </c>
      <c r="H2844" s="832" t="s">
        <v>649</v>
      </c>
      <c r="I2844" s="832" t="s">
        <v>2349</v>
      </c>
      <c r="J2844" s="832" t="s">
        <v>2350</v>
      </c>
      <c r="K2844" s="832" t="s">
        <v>2351</v>
      </c>
      <c r="L2844" s="835">
        <v>120.61</v>
      </c>
      <c r="M2844" s="835">
        <v>120.61</v>
      </c>
      <c r="N2844" s="832">
        <v>1</v>
      </c>
      <c r="O2844" s="836">
        <v>0.5</v>
      </c>
      <c r="P2844" s="835"/>
      <c r="Q2844" s="837">
        <v>0</v>
      </c>
      <c r="R2844" s="832"/>
      <c r="S2844" s="837">
        <v>0</v>
      </c>
      <c r="T2844" s="836"/>
      <c r="U2844" s="838">
        <v>0</v>
      </c>
    </row>
    <row r="2845" spans="1:21" ht="14.4" customHeight="1" x14ac:dyDescent="0.3">
      <c r="A2845" s="831">
        <v>17</v>
      </c>
      <c r="B2845" s="832" t="s">
        <v>2428</v>
      </c>
      <c r="C2845" s="832" t="s">
        <v>2434</v>
      </c>
      <c r="D2845" s="833" t="s">
        <v>5256</v>
      </c>
      <c r="E2845" s="834" t="s">
        <v>2452</v>
      </c>
      <c r="F2845" s="832" t="s">
        <v>2429</v>
      </c>
      <c r="G2845" s="832" t="s">
        <v>1711</v>
      </c>
      <c r="H2845" s="832" t="s">
        <v>596</v>
      </c>
      <c r="I2845" s="832" t="s">
        <v>3270</v>
      </c>
      <c r="J2845" s="832" t="s">
        <v>2350</v>
      </c>
      <c r="K2845" s="832" t="s">
        <v>1968</v>
      </c>
      <c r="L2845" s="835">
        <v>184.74</v>
      </c>
      <c r="M2845" s="835">
        <v>184.74</v>
      </c>
      <c r="N2845" s="832">
        <v>1</v>
      </c>
      <c r="O2845" s="836">
        <v>0.5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17</v>
      </c>
      <c r="B2846" s="832" t="s">
        <v>2428</v>
      </c>
      <c r="C2846" s="832" t="s">
        <v>2434</v>
      </c>
      <c r="D2846" s="833" t="s">
        <v>5256</v>
      </c>
      <c r="E2846" s="834" t="s">
        <v>2452</v>
      </c>
      <c r="F2846" s="832" t="s">
        <v>2429</v>
      </c>
      <c r="G2846" s="832" t="s">
        <v>2896</v>
      </c>
      <c r="H2846" s="832" t="s">
        <v>596</v>
      </c>
      <c r="I2846" s="832" t="s">
        <v>3273</v>
      </c>
      <c r="J2846" s="832" t="s">
        <v>2898</v>
      </c>
      <c r="K2846" s="832" t="s">
        <v>2473</v>
      </c>
      <c r="L2846" s="835">
        <v>633.53</v>
      </c>
      <c r="M2846" s="835">
        <v>3801.18</v>
      </c>
      <c r="N2846" s="832">
        <v>6</v>
      </c>
      <c r="O2846" s="836">
        <v>0.5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17</v>
      </c>
      <c r="B2847" s="832" t="s">
        <v>2428</v>
      </c>
      <c r="C2847" s="832" t="s">
        <v>2434</v>
      </c>
      <c r="D2847" s="833" t="s">
        <v>5256</v>
      </c>
      <c r="E2847" s="834" t="s">
        <v>2452</v>
      </c>
      <c r="F2847" s="832" t="s">
        <v>2429</v>
      </c>
      <c r="G2847" s="832" t="s">
        <v>3847</v>
      </c>
      <c r="H2847" s="832" t="s">
        <v>649</v>
      </c>
      <c r="I2847" s="832" t="s">
        <v>3931</v>
      </c>
      <c r="J2847" s="832" t="s">
        <v>2162</v>
      </c>
      <c r="K2847" s="832" t="s">
        <v>3932</v>
      </c>
      <c r="L2847" s="835">
        <v>544.38</v>
      </c>
      <c r="M2847" s="835">
        <v>544.38</v>
      </c>
      <c r="N2847" s="832">
        <v>1</v>
      </c>
      <c r="O2847" s="836">
        <v>1</v>
      </c>
      <c r="P2847" s="835"/>
      <c r="Q2847" s="837">
        <v>0</v>
      </c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17</v>
      </c>
      <c r="B2848" s="832" t="s">
        <v>2428</v>
      </c>
      <c r="C2848" s="832" t="s">
        <v>2434</v>
      </c>
      <c r="D2848" s="833" t="s">
        <v>5256</v>
      </c>
      <c r="E2848" s="834" t="s">
        <v>2452</v>
      </c>
      <c r="F2848" s="832" t="s">
        <v>2429</v>
      </c>
      <c r="G2848" s="832" t="s">
        <v>2906</v>
      </c>
      <c r="H2848" s="832" t="s">
        <v>596</v>
      </c>
      <c r="I2848" s="832" t="s">
        <v>3124</v>
      </c>
      <c r="J2848" s="832" t="s">
        <v>3122</v>
      </c>
      <c r="K2848" s="832" t="s">
        <v>3125</v>
      </c>
      <c r="L2848" s="835">
        <v>50.32</v>
      </c>
      <c r="M2848" s="835">
        <v>50.32</v>
      </c>
      <c r="N2848" s="832">
        <v>1</v>
      </c>
      <c r="O2848" s="836">
        <v>0.5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17</v>
      </c>
      <c r="B2849" s="832" t="s">
        <v>2428</v>
      </c>
      <c r="C2849" s="832" t="s">
        <v>2434</v>
      </c>
      <c r="D2849" s="833" t="s">
        <v>5256</v>
      </c>
      <c r="E2849" s="834" t="s">
        <v>2452</v>
      </c>
      <c r="F2849" s="832" t="s">
        <v>2429</v>
      </c>
      <c r="G2849" s="832" t="s">
        <v>2906</v>
      </c>
      <c r="H2849" s="832" t="s">
        <v>596</v>
      </c>
      <c r="I2849" s="832" t="s">
        <v>4968</v>
      </c>
      <c r="J2849" s="832" t="s">
        <v>4257</v>
      </c>
      <c r="K2849" s="832" t="s">
        <v>3125</v>
      </c>
      <c r="L2849" s="835">
        <v>50.32</v>
      </c>
      <c r="M2849" s="835">
        <v>100.64</v>
      </c>
      <c r="N2849" s="832">
        <v>2</v>
      </c>
      <c r="O2849" s="836">
        <v>0.5</v>
      </c>
      <c r="P2849" s="835">
        <v>100.64</v>
      </c>
      <c r="Q2849" s="837">
        <v>1</v>
      </c>
      <c r="R2849" s="832">
        <v>2</v>
      </c>
      <c r="S2849" s="837">
        <v>1</v>
      </c>
      <c r="T2849" s="836">
        <v>0.5</v>
      </c>
      <c r="U2849" s="838">
        <v>1</v>
      </c>
    </row>
    <row r="2850" spans="1:21" ht="14.4" customHeight="1" x14ac:dyDescent="0.3">
      <c r="A2850" s="831">
        <v>17</v>
      </c>
      <c r="B2850" s="832" t="s">
        <v>2428</v>
      </c>
      <c r="C2850" s="832" t="s">
        <v>2434</v>
      </c>
      <c r="D2850" s="833" t="s">
        <v>5256</v>
      </c>
      <c r="E2850" s="834" t="s">
        <v>2452</v>
      </c>
      <c r="F2850" s="832" t="s">
        <v>2429</v>
      </c>
      <c r="G2850" s="832" t="s">
        <v>2906</v>
      </c>
      <c r="H2850" s="832" t="s">
        <v>596</v>
      </c>
      <c r="I2850" s="832" t="s">
        <v>2910</v>
      </c>
      <c r="J2850" s="832" t="s">
        <v>1045</v>
      </c>
      <c r="K2850" s="832" t="s">
        <v>2911</v>
      </c>
      <c r="L2850" s="835">
        <v>50.32</v>
      </c>
      <c r="M2850" s="835">
        <v>654.16000000000008</v>
      </c>
      <c r="N2850" s="832">
        <v>13</v>
      </c>
      <c r="O2850" s="836">
        <v>7</v>
      </c>
      <c r="P2850" s="835">
        <v>301.92</v>
      </c>
      <c r="Q2850" s="837">
        <v>0.46153846153846151</v>
      </c>
      <c r="R2850" s="832">
        <v>6</v>
      </c>
      <c r="S2850" s="837">
        <v>0.46153846153846156</v>
      </c>
      <c r="T2850" s="836">
        <v>4</v>
      </c>
      <c r="U2850" s="838">
        <v>0.5714285714285714</v>
      </c>
    </row>
    <row r="2851" spans="1:21" ht="14.4" customHeight="1" x14ac:dyDescent="0.3">
      <c r="A2851" s="831">
        <v>17</v>
      </c>
      <c r="B2851" s="832" t="s">
        <v>2428</v>
      </c>
      <c r="C2851" s="832" t="s">
        <v>2434</v>
      </c>
      <c r="D2851" s="833" t="s">
        <v>5256</v>
      </c>
      <c r="E2851" s="834" t="s">
        <v>2452</v>
      </c>
      <c r="F2851" s="832" t="s">
        <v>2429</v>
      </c>
      <c r="G2851" s="832" t="s">
        <v>3126</v>
      </c>
      <c r="H2851" s="832" t="s">
        <v>596</v>
      </c>
      <c r="I2851" s="832" t="s">
        <v>3132</v>
      </c>
      <c r="J2851" s="832" t="s">
        <v>3128</v>
      </c>
      <c r="K2851" s="832" t="s">
        <v>3133</v>
      </c>
      <c r="L2851" s="835">
        <v>3072.96</v>
      </c>
      <c r="M2851" s="835">
        <v>12291.84</v>
      </c>
      <c r="N2851" s="832">
        <v>4</v>
      </c>
      <c r="O2851" s="836">
        <v>1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17</v>
      </c>
      <c r="B2852" s="832" t="s">
        <v>2428</v>
      </c>
      <c r="C2852" s="832" t="s">
        <v>2434</v>
      </c>
      <c r="D2852" s="833" t="s">
        <v>5256</v>
      </c>
      <c r="E2852" s="834" t="s">
        <v>2452</v>
      </c>
      <c r="F2852" s="832" t="s">
        <v>2429</v>
      </c>
      <c r="G2852" s="832" t="s">
        <v>3126</v>
      </c>
      <c r="H2852" s="832" t="s">
        <v>596</v>
      </c>
      <c r="I2852" s="832" t="s">
        <v>3134</v>
      </c>
      <c r="J2852" s="832" t="s">
        <v>3128</v>
      </c>
      <c r="K2852" s="832" t="s">
        <v>3135</v>
      </c>
      <c r="L2852" s="835">
        <v>4097.29</v>
      </c>
      <c r="M2852" s="835">
        <v>8194.58</v>
      </c>
      <c r="N2852" s="832">
        <v>2</v>
      </c>
      <c r="O2852" s="836">
        <v>0.5</v>
      </c>
      <c r="P2852" s="835">
        <v>8194.58</v>
      </c>
      <c r="Q2852" s="837">
        <v>1</v>
      </c>
      <c r="R2852" s="832">
        <v>2</v>
      </c>
      <c r="S2852" s="837">
        <v>1</v>
      </c>
      <c r="T2852" s="836">
        <v>0.5</v>
      </c>
      <c r="U2852" s="838">
        <v>1</v>
      </c>
    </row>
    <row r="2853" spans="1:21" ht="14.4" customHeight="1" x14ac:dyDescent="0.3">
      <c r="A2853" s="831">
        <v>17</v>
      </c>
      <c r="B2853" s="832" t="s">
        <v>2428</v>
      </c>
      <c r="C2853" s="832" t="s">
        <v>2434</v>
      </c>
      <c r="D2853" s="833" t="s">
        <v>5256</v>
      </c>
      <c r="E2853" s="834" t="s">
        <v>2452</v>
      </c>
      <c r="F2853" s="832" t="s">
        <v>2429</v>
      </c>
      <c r="G2853" s="832" t="s">
        <v>3277</v>
      </c>
      <c r="H2853" s="832" t="s">
        <v>596</v>
      </c>
      <c r="I2853" s="832" t="s">
        <v>3278</v>
      </c>
      <c r="J2853" s="832" t="s">
        <v>3279</v>
      </c>
      <c r="K2853" s="832" t="s">
        <v>3280</v>
      </c>
      <c r="L2853" s="835">
        <v>154.36000000000001</v>
      </c>
      <c r="M2853" s="835">
        <v>154.36000000000001</v>
      </c>
      <c r="N2853" s="832">
        <v>1</v>
      </c>
      <c r="O2853" s="836">
        <v>0.5</v>
      </c>
      <c r="P2853" s="835">
        <v>154.36000000000001</v>
      </c>
      <c r="Q2853" s="837">
        <v>1</v>
      </c>
      <c r="R2853" s="832">
        <v>1</v>
      </c>
      <c r="S2853" s="837">
        <v>1</v>
      </c>
      <c r="T2853" s="836">
        <v>0.5</v>
      </c>
      <c r="U2853" s="838">
        <v>1</v>
      </c>
    </row>
    <row r="2854" spans="1:21" ht="14.4" customHeight="1" x14ac:dyDescent="0.3">
      <c r="A2854" s="831">
        <v>17</v>
      </c>
      <c r="B2854" s="832" t="s">
        <v>2428</v>
      </c>
      <c r="C2854" s="832" t="s">
        <v>2434</v>
      </c>
      <c r="D2854" s="833" t="s">
        <v>5256</v>
      </c>
      <c r="E2854" s="834" t="s">
        <v>2452</v>
      </c>
      <c r="F2854" s="832" t="s">
        <v>2429</v>
      </c>
      <c r="G2854" s="832" t="s">
        <v>3283</v>
      </c>
      <c r="H2854" s="832" t="s">
        <v>596</v>
      </c>
      <c r="I2854" s="832" t="s">
        <v>3461</v>
      </c>
      <c r="J2854" s="832" t="s">
        <v>3462</v>
      </c>
      <c r="K2854" s="832" t="s">
        <v>3463</v>
      </c>
      <c r="L2854" s="835">
        <v>424.89</v>
      </c>
      <c r="M2854" s="835">
        <v>424.89</v>
      </c>
      <c r="N2854" s="832">
        <v>1</v>
      </c>
      <c r="O2854" s="836">
        <v>1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17</v>
      </c>
      <c r="B2855" s="832" t="s">
        <v>2428</v>
      </c>
      <c r="C2855" s="832" t="s">
        <v>2434</v>
      </c>
      <c r="D2855" s="833" t="s">
        <v>5256</v>
      </c>
      <c r="E2855" s="834" t="s">
        <v>2452</v>
      </c>
      <c r="F2855" s="832" t="s">
        <v>2429</v>
      </c>
      <c r="G2855" s="832" t="s">
        <v>3283</v>
      </c>
      <c r="H2855" s="832" t="s">
        <v>649</v>
      </c>
      <c r="I2855" s="832" t="s">
        <v>3284</v>
      </c>
      <c r="J2855" s="832" t="s">
        <v>3285</v>
      </c>
      <c r="K2855" s="832" t="s">
        <v>3286</v>
      </c>
      <c r="L2855" s="835">
        <v>531.12</v>
      </c>
      <c r="M2855" s="835">
        <v>1062.24</v>
      </c>
      <c r="N2855" s="832">
        <v>2</v>
      </c>
      <c r="O2855" s="836">
        <v>0.5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17</v>
      </c>
      <c r="B2856" s="832" t="s">
        <v>2428</v>
      </c>
      <c r="C2856" s="832" t="s">
        <v>2434</v>
      </c>
      <c r="D2856" s="833" t="s">
        <v>5256</v>
      </c>
      <c r="E2856" s="834" t="s">
        <v>2452</v>
      </c>
      <c r="F2856" s="832" t="s">
        <v>2429</v>
      </c>
      <c r="G2856" s="832" t="s">
        <v>3283</v>
      </c>
      <c r="H2856" s="832" t="s">
        <v>596</v>
      </c>
      <c r="I2856" s="832" t="s">
        <v>3464</v>
      </c>
      <c r="J2856" s="832" t="s">
        <v>3288</v>
      </c>
      <c r="K2856" s="832" t="s">
        <v>2213</v>
      </c>
      <c r="L2856" s="835">
        <v>212.45</v>
      </c>
      <c r="M2856" s="835">
        <v>637.34999999999991</v>
      </c>
      <c r="N2856" s="832">
        <v>3</v>
      </c>
      <c r="O2856" s="836">
        <v>0.5</v>
      </c>
      <c r="P2856" s="835">
        <v>637.34999999999991</v>
      </c>
      <c r="Q2856" s="837">
        <v>1</v>
      </c>
      <c r="R2856" s="832">
        <v>3</v>
      </c>
      <c r="S2856" s="837">
        <v>1</v>
      </c>
      <c r="T2856" s="836">
        <v>0.5</v>
      </c>
      <c r="U2856" s="838">
        <v>1</v>
      </c>
    </row>
    <row r="2857" spans="1:21" ht="14.4" customHeight="1" x14ac:dyDescent="0.3">
      <c r="A2857" s="831">
        <v>17</v>
      </c>
      <c r="B2857" s="832" t="s">
        <v>2428</v>
      </c>
      <c r="C2857" s="832" t="s">
        <v>2434</v>
      </c>
      <c r="D2857" s="833" t="s">
        <v>5256</v>
      </c>
      <c r="E2857" s="834" t="s">
        <v>2452</v>
      </c>
      <c r="F2857" s="832" t="s">
        <v>2429</v>
      </c>
      <c r="G2857" s="832" t="s">
        <v>3466</v>
      </c>
      <c r="H2857" s="832" t="s">
        <v>596</v>
      </c>
      <c r="I2857" s="832" t="s">
        <v>3470</v>
      </c>
      <c r="J2857" s="832" t="s">
        <v>3468</v>
      </c>
      <c r="K2857" s="832" t="s">
        <v>3471</v>
      </c>
      <c r="L2857" s="835">
        <v>714.59</v>
      </c>
      <c r="M2857" s="835">
        <v>2858.36</v>
      </c>
      <c r="N2857" s="832">
        <v>4</v>
      </c>
      <c r="O2857" s="836">
        <v>0.5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" customHeight="1" x14ac:dyDescent="0.3">
      <c r="A2858" s="831">
        <v>17</v>
      </c>
      <c r="B2858" s="832" t="s">
        <v>2428</v>
      </c>
      <c r="C2858" s="832" t="s">
        <v>2434</v>
      </c>
      <c r="D2858" s="833" t="s">
        <v>5256</v>
      </c>
      <c r="E2858" s="834" t="s">
        <v>2452</v>
      </c>
      <c r="F2858" s="832" t="s">
        <v>2429</v>
      </c>
      <c r="G2858" s="832" t="s">
        <v>3466</v>
      </c>
      <c r="H2858" s="832" t="s">
        <v>596</v>
      </c>
      <c r="I2858" s="832" t="s">
        <v>3472</v>
      </c>
      <c r="J2858" s="832" t="s">
        <v>3473</v>
      </c>
      <c r="K2858" s="832" t="s">
        <v>3469</v>
      </c>
      <c r="L2858" s="835">
        <v>603.23</v>
      </c>
      <c r="M2858" s="835">
        <v>603.23</v>
      </c>
      <c r="N2858" s="832">
        <v>1</v>
      </c>
      <c r="O2858" s="836">
        <v>0.5</v>
      </c>
      <c r="P2858" s="835">
        <v>603.23</v>
      </c>
      <c r="Q2858" s="837">
        <v>1</v>
      </c>
      <c r="R2858" s="832">
        <v>1</v>
      </c>
      <c r="S2858" s="837">
        <v>1</v>
      </c>
      <c r="T2858" s="836">
        <v>0.5</v>
      </c>
      <c r="U2858" s="838">
        <v>1</v>
      </c>
    </row>
    <row r="2859" spans="1:21" ht="14.4" customHeight="1" x14ac:dyDescent="0.3">
      <c r="A2859" s="831">
        <v>17</v>
      </c>
      <c r="B2859" s="832" t="s">
        <v>2428</v>
      </c>
      <c r="C2859" s="832" t="s">
        <v>2434</v>
      </c>
      <c r="D2859" s="833" t="s">
        <v>5256</v>
      </c>
      <c r="E2859" s="834" t="s">
        <v>2452</v>
      </c>
      <c r="F2859" s="832" t="s">
        <v>2429</v>
      </c>
      <c r="G2859" s="832" t="s">
        <v>3466</v>
      </c>
      <c r="H2859" s="832" t="s">
        <v>596</v>
      </c>
      <c r="I2859" s="832" t="s">
        <v>3474</v>
      </c>
      <c r="J2859" s="832" t="s">
        <v>3473</v>
      </c>
      <c r="K2859" s="832" t="s">
        <v>3471</v>
      </c>
      <c r="L2859" s="835">
        <v>714.59</v>
      </c>
      <c r="M2859" s="835">
        <v>714.59</v>
      </c>
      <c r="N2859" s="832">
        <v>1</v>
      </c>
      <c r="O2859" s="836">
        <v>0.5</v>
      </c>
      <c r="P2859" s="835">
        <v>714.59</v>
      </c>
      <c r="Q2859" s="837">
        <v>1</v>
      </c>
      <c r="R2859" s="832">
        <v>1</v>
      </c>
      <c r="S2859" s="837">
        <v>1</v>
      </c>
      <c r="T2859" s="836">
        <v>0.5</v>
      </c>
      <c r="U2859" s="838">
        <v>1</v>
      </c>
    </row>
    <row r="2860" spans="1:21" ht="14.4" customHeight="1" x14ac:dyDescent="0.3">
      <c r="A2860" s="831">
        <v>17</v>
      </c>
      <c r="B2860" s="832" t="s">
        <v>2428</v>
      </c>
      <c r="C2860" s="832" t="s">
        <v>2434</v>
      </c>
      <c r="D2860" s="833" t="s">
        <v>5256</v>
      </c>
      <c r="E2860" s="834" t="s">
        <v>2452</v>
      </c>
      <c r="F2860" s="832" t="s">
        <v>2429</v>
      </c>
      <c r="G2860" s="832" t="s">
        <v>2917</v>
      </c>
      <c r="H2860" s="832" t="s">
        <v>649</v>
      </c>
      <c r="I2860" s="832" t="s">
        <v>4969</v>
      </c>
      <c r="J2860" s="832" t="s">
        <v>2003</v>
      </c>
      <c r="K2860" s="832" t="s">
        <v>4970</v>
      </c>
      <c r="L2860" s="835">
        <v>126.27</v>
      </c>
      <c r="M2860" s="835">
        <v>126.27</v>
      </c>
      <c r="N2860" s="832">
        <v>1</v>
      </c>
      <c r="O2860" s="836">
        <v>0.5</v>
      </c>
      <c r="P2860" s="835"/>
      <c r="Q2860" s="837">
        <v>0</v>
      </c>
      <c r="R2860" s="832"/>
      <c r="S2860" s="837">
        <v>0</v>
      </c>
      <c r="T2860" s="836"/>
      <c r="U2860" s="838">
        <v>0</v>
      </c>
    </row>
    <row r="2861" spans="1:21" ht="14.4" customHeight="1" x14ac:dyDescent="0.3">
      <c r="A2861" s="831">
        <v>17</v>
      </c>
      <c r="B2861" s="832" t="s">
        <v>2428</v>
      </c>
      <c r="C2861" s="832" t="s">
        <v>2434</v>
      </c>
      <c r="D2861" s="833" t="s">
        <v>5256</v>
      </c>
      <c r="E2861" s="834" t="s">
        <v>2452</v>
      </c>
      <c r="F2861" s="832" t="s">
        <v>2429</v>
      </c>
      <c r="G2861" s="832" t="s">
        <v>2924</v>
      </c>
      <c r="H2861" s="832" t="s">
        <v>596</v>
      </c>
      <c r="I2861" s="832" t="s">
        <v>2925</v>
      </c>
      <c r="J2861" s="832" t="s">
        <v>871</v>
      </c>
      <c r="K2861" s="832" t="s">
        <v>872</v>
      </c>
      <c r="L2861" s="835">
        <v>107.27</v>
      </c>
      <c r="M2861" s="835">
        <v>750.89</v>
      </c>
      <c r="N2861" s="832">
        <v>7</v>
      </c>
      <c r="O2861" s="836">
        <v>3</v>
      </c>
      <c r="P2861" s="835">
        <v>214.54</v>
      </c>
      <c r="Q2861" s="837">
        <v>0.2857142857142857</v>
      </c>
      <c r="R2861" s="832">
        <v>2</v>
      </c>
      <c r="S2861" s="837">
        <v>0.2857142857142857</v>
      </c>
      <c r="T2861" s="836">
        <v>1</v>
      </c>
      <c r="U2861" s="838">
        <v>0.33333333333333331</v>
      </c>
    </row>
    <row r="2862" spans="1:21" ht="14.4" customHeight="1" x14ac:dyDescent="0.3">
      <c r="A2862" s="831">
        <v>17</v>
      </c>
      <c r="B2862" s="832" t="s">
        <v>2428</v>
      </c>
      <c r="C2862" s="832" t="s">
        <v>2434</v>
      </c>
      <c r="D2862" s="833" t="s">
        <v>5256</v>
      </c>
      <c r="E2862" s="834" t="s">
        <v>2452</v>
      </c>
      <c r="F2862" s="832" t="s">
        <v>2429</v>
      </c>
      <c r="G2862" s="832" t="s">
        <v>2924</v>
      </c>
      <c r="H2862" s="832" t="s">
        <v>596</v>
      </c>
      <c r="I2862" s="832" t="s">
        <v>2926</v>
      </c>
      <c r="J2862" s="832" t="s">
        <v>871</v>
      </c>
      <c r="K2862" s="832" t="s">
        <v>872</v>
      </c>
      <c r="L2862" s="835">
        <v>107.27</v>
      </c>
      <c r="M2862" s="835">
        <v>214.54</v>
      </c>
      <c r="N2862" s="832">
        <v>2</v>
      </c>
      <c r="O2862" s="836">
        <v>1</v>
      </c>
      <c r="P2862" s="835">
        <v>214.54</v>
      </c>
      <c r="Q2862" s="837">
        <v>1</v>
      </c>
      <c r="R2862" s="832">
        <v>2</v>
      </c>
      <c r="S2862" s="837">
        <v>1</v>
      </c>
      <c r="T2862" s="836">
        <v>1</v>
      </c>
      <c r="U2862" s="838">
        <v>1</v>
      </c>
    </row>
    <row r="2863" spans="1:21" ht="14.4" customHeight="1" x14ac:dyDescent="0.3">
      <c r="A2863" s="831">
        <v>17</v>
      </c>
      <c r="B2863" s="832" t="s">
        <v>2428</v>
      </c>
      <c r="C2863" s="832" t="s">
        <v>2434</v>
      </c>
      <c r="D2863" s="833" t="s">
        <v>5256</v>
      </c>
      <c r="E2863" s="834" t="s">
        <v>2452</v>
      </c>
      <c r="F2863" s="832" t="s">
        <v>2429</v>
      </c>
      <c r="G2863" s="832" t="s">
        <v>4971</v>
      </c>
      <c r="H2863" s="832" t="s">
        <v>596</v>
      </c>
      <c r="I2863" s="832" t="s">
        <v>4972</v>
      </c>
      <c r="J2863" s="832" t="s">
        <v>1452</v>
      </c>
      <c r="K2863" s="832" t="s">
        <v>1453</v>
      </c>
      <c r="L2863" s="835">
        <v>0</v>
      </c>
      <c r="M2863" s="835">
        <v>0</v>
      </c>
      <c r="N2863" s="832">
        <v>1</v>
      </c>
      <c r="O2863" s="836">
        <v>1</v>
      </c>
      <c r="P2863" s="835">
        <v>0</v>
      </c>
      <c r="Q2863" s="837"/>
      <c r="R2863" s="832">
        <v>1</v>
      </c>
      <c r="S2863" s="837">
        <v>1</v>
      </c>
      <c r="T2863" s="836">
        <v>1</v>
      </c>
      <c r="U2863" s="838">
        <v>1</v>
      </c>
    </row>
    <row r="2864" spans="1:21" ht="14.4" customHeight="1" x14ac:dyDescent="0.3">
      <c r="A2864" s="831">
        <v>17</v>
      </c>
      <c r="B2864" s="832" t="s">
        <v>2428</v>
      </c>
      <c r="C2864" s="832" t="s">
        <v>2434</v>
      </c>
      <c r="D2864" s="833" t="s">
        <v>5256</v>
      </c>
      <c r="E2864" s="834" t="s">
        <v>2452</v>
      </c>
      <c r="F2864" s="832" t="s">
        <v>2431</v>
      </c>
      <c r="G2864" s="832" t="s">
        <v>3147</v>
      </c>
      <c r="H2864" s="832" t="s">
        <v>596</v>
      </c>
      <c r="I2864" s="832" t="s">
        <v>4973</v>
      </c>
      <c r="J2864" s="832" t="s">
        <v>4974</v>
      </c>
      <c r="K2864" s="832" t="s">
        <v>4975</v>
      </c>
      <c r="L2864" s="835">
        <v>5680</v>
      </c>
      <c r="M2864" s="835">
        <v>5680</v>
      </c>
      <c r="N2864" s="832">
        <v>1</v>
      </c>
      <c r="O2864" s="836">
        <v>1</v>
      </c>
      <c r="P2864" s="835"/>
      <c r="Q2864" s="837">
        <v>0</v>
      </c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17</v>
      </c>
      <c r="B2865" s="832" t="s">
        <v>2428</v>
      </c>
      <c r="C2865" s="832" t="s">
        <v>2434</v>
      </c>
      <c r="D2865" s="833" t="s">
        <v>5256</v>
      </c>
      <c r="E2865" s="834" t="s">
        <v>2452</v>
      </c>
      <c r="F2865" s="832" t="s">
        <v>2431</v>
      </c>
      <c r="G2865" s="832" t="s">
        <v>3147</v>
      </c>
      <c r="H2865" s="832" t="s">
        <v>596</v>
      </c>
      <c r="I2865" s="832" t="s">
        <v>4976</v>
      </c>
      <c r="J2865" s="832" t="s">
        <v>4977</v>
      </c>
      <c r="K2865" s="832" t="s">
        <v>4978</v>
      </c>
      <c r="L2865" s="835">
        <v>5000</v>
      </c>
      <c r="M2865" s="835">
        <v>5000</v>
      </c>
      <c r="N2865" s="832">
        <v>1</v>
      </c>
      <c r="O2865" s="836">
        <v>1</v>
      </c>
      <c r="P2865" s="835"/>
      <c r="Q2865" s="837">
        <v>0</v>
      </c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17</v>
      </c>
      <c r="B2866" s="832" t="s">
        <v>2428</v>
      </c>
      <c r="C2866" s="832" t="s">
        <v>2434</v>
      </c>
      <c r="D2866" s="833" t="s">
        <v>5256</v>
      </c>
      <c r="E2866" s="834" t="s">
        <v>2452</v>
      </c>
      <c r="F2866" s="832" t="s">
        <v>2431</v>
      </c>
      <c r="G2866" s="832" t="s">
        <v>3151</v>
      </c>
      <c r="H2866" s="832" t="s">
        <v>596</v>
      </c>
      <c r="I2866" s="832" t="s">
        <v>4979</v>
      </c>
      <c r="J2866" s="832" t="s">
        <v>4980</v>
      </c>
      <c r="K2866" s="832" t="s">
        <v>4981</v>
      </c>
      <c r="L2866" s="835">
        <v>2590</v>
      </c>
      <c r="M2866" s="835">
        <v>2590</v>
      </c>
      <c r="N2866" s="832">
        <v>1</v>
      </c>
      <c r="O2866" s="836">
        <v>1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17</v>
      </c>
      <c r="B2867" s="832" t="s">
        <v>2428</v>
      </c>
      <c r="C2867" s="832" t="s">
        <v>2434</v>
      </c>
      <c r="D2867" s="833" t="s">
        <v>5256</v>
      </c>
      <c r="E2867" s="834" t="s">
        <v>2452</v>
      </c>
      <c r="F2867" s="832" t="s">
        <v>2431</v>
      </c>
      <c r="G2867" s="832" t="s">
        <v>3151</v>
      </c>
      <c r="H2867" s="832" t="s">
        <v>596</v>
      </c>
      <c r="I2867" s="832" t="s">
        <v>4982</v>
      </c>
      <c r="J2867" s="832" t="s">
        <v>4983</v>
      </c>
      <c r="K2867" s="832" t="s">
        <v>4984</v>
      </c>
      <c r="L2867" s="835">
        <v>15020</v>
      </c>
      <c r="M2867" s="835">
        <v>15020</v>
      </c>
      <c r="N2867" s="832">
        <v>1</v>
      </c>
      <c r="O2867" s="836">
        <v>1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17</v>
      </c>
      <c r="B2868" s="832" t="s">
        <v>2428</v>
      </c>
      <c r="C2868" s="832" t="s">
        <v>2434</v>
      </c>
      <c r="D2868" s="833" t="s">
        <v>5256</v>
      </c>
      <c r="E2868" s="834" t="s">
        <v>2452</v>
      </c>
      <c r="F2868" s="832" t="s">
        <v>2431</v>
      </c>
      <c r="G2868" s="832" t="s">
        <v>3151</v>
      </c>
      <c r="H2868" s="832" t="s">
        <v>596</v>
      </c>
      <c r="I2868" s="832" t="s">
        <v>4985</v>
      </c>
      <c r="J2868" s="832" t="s">
        <v>4980</v>
      </c>
      <c r="K2868" s="832" t="s">
        <v>4986</v>
      </c>
      <c r="L2868" s="835">
        <v>3620</v>
      </c>
      <c r="M2868" s="835">
        <v>7240</v>
      </c>
      <c r="N2868" s="832">
        <v>2</v>
      </c>
      <c r="O2868" s="836">
        <v>1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17</v>
      </c>
      <c r="B2869" s="832" t="s">
        <v>2428</v>
      </c>
      <c r="C2869" s="832" t="s">
        <v>2434</v>
      </c>
      <c r="D2869" s="833" t="s">
        <v>5256</v>
      </c>
      <c r="E2869" s="834" t="s">
        <v>2452</v>
      </c>
      <c r="F2869" s="832" t="s">
        <v>2431</v>
      </c>
      <c r="G2869" s="832" t="s">
        <v>3151</v>
      </c>
      <c r="H2869" s="832" t="s">
        <v>596</v>
      </c>
      <c r="I2869" s="832" t="s">
        <v>4987</v>
      </c>
      <c r="J2869" s="832" t="s">
        <v>4980</v>
      </c>
      <c r="K2869" s="832" t="s">
        <v>4988</v>
      </c>
      <c r="L2869" s="835">
        <v>2590</v>
      </c>
      <c r="M2869" s="835">
        <v>2590</v>
      </c>
      <c r="N2869" s="832">
        <v>1</v>
      </c>
      <c r="O2869" s="836">
        <v>1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17</v>
      </c>
      <c r="B2870" s="832" t="s">
        <v>2428</v>
      </c>
      <c r="C2870" s="832" t="s">
        <v>2434</v>
      </c>
      <c r="D2870" s="833" t="s">
        <v>5256</v>
      </c>
      <c r="E2870" s="834" t="s">
        <v>2467</v>
      </c>
      <c r="F2870" s="832" t="s">
        <v>2429</v>
      </c>
      <c r="G2870" s="832" t="s">
        <v>4331</v>
      </c>
      <c r="H2870" s="832" t="s">
        <v>596</v>
      </c>
      <c r="I2870" s="832" t="s">
        <v>4335</v>
      </c>
      <c r="J2870" s="832" t="s">
        <v>1185</v>
      </c>
      <c r="K2870" s="832" t="s">
        <v>4336</v>
      </c>
      <c r="L2870" s="835">
        <v>263.26</v>
      </c>
      <c r="M2870" s="835">
        <v>789.78</v>
      </c>
      <c r="N2870" s="832">
        <v>3</v>
      </c>
      <c r="O2870" s="836">
        <v>1</v>
      </c>
      <c r="P2870" s="835">
        <v>789.78</v>
      </c>
      <c r="Q2870" s="837">
        <v>1</v>
      </c>
      <c r="R2870" s="832">
        <v>3</v>
      </c>
      <c r="S2870" s="837">
        <v>1</v>
      </c>
      <c r="T2870" s="836">
        <v>1</v>
      </c>
      <c r="U2870" s="838">
        <v>1</v>
      </c>
    </row>
    <row r="2871" spans="1:21" ht="14.4" customHeight="1" x14ac:dyDescent="0.3">
      <c r="A2871" s="831">
        <v>17</v>
      </c>
      <c r="B2871" s="832" t="s">
        <v>2428</v>
      </c>
      <c r="C2871" s="832" t="s">
        <v>2434</v>
      </c>
      <c r="D2871" s="833" t="s">
        <v>5256</v>
      </c>
      <c r="E2871" s="834" t="s">
        <v>2467</v>
      </c>
      <c r="F2871" s="832" t="s">
        <v>2429</v>
      </c>
      <c r="G2871" s="832" t="s">
        <v>2931</v>
      </c>
      <c r="H2871" s="832" t="s">
        <v>649</v>
      </c>
      <c r="I2871" s="832" t="s">
        <v>2368</v>
      </c>
      <c r="J2871" s="832" t="s">
        <v>2107</v>
      </c>
      <c r="K2871" s="832" t="s">
        <v>2369</v>
      </c>
      <c r="L2871" s="835">
        <v>18.809999999999999</v>
      </c>
      <c r="M2871" s="835">
        <v>18.809999999999999</v>
      </c>
      <c r="N2871" s="832">
        <v>1</v>
      </c>
      <c r="O2871" s="836">
        <v>1</v>
      </c>
      <c r="P2871" s="835"/>
      <c r="Q2871" s="837">
        <v>0</v>
      </c>
      <c r="R2871" s="832"/>
      <c r="S2871" s="837">
        <v>0</v>
      </c>
      <c r="T2871" s="836"/>
      <c r="U2871" s="838">
        <v>0</v>
      </c>
    </row>
    <row r="2872" spans="1:21" ht="14.4" customHeight="1" x14ac:dyDescent="0.3">
      <c r="A2872" s="831">
        <v>17</v>
      </c>
      <c r="B2872" s="832" t="s">
        <v>2428</v>
      </c>
      <c r="C2872" s="832" t="s">
        <v>2434</v>
      </c>
      <c r="D2872" s="833" t="s">
        <v>5256</v>
      </c>
      <c r="E2872" s="834" t="s">
        <v>2467</v>
      </c>
      <c r="F2872" s="832" t="s">
        <v>2429</v>
      </c>
      <c r="G2872" s="832" t="s">
        <v>2931</v>
      </c>
      <c r="H2872" s="832" t="s">
        <v>649</v>
      </c>
      <c r="I2872" s="832" t="s">
        <v>2109</v>
      </c>
      <c r="J2872" s="832" t="s">
        <v>2107</v>
      </c>
      <c r="K2872" s="832" t="s">
        <v>2110</v>
      </c>
      <c r="L2872" s="835">
        <v>4.7</v>
      </c>
      <c r="M2872" s="835">
        <v>4.7</v>
      </c>
      <c r="N2872" s="832">
        <v>1</v>
      </c>
      <c r="O2872" s="836">
        <v>0.5</v>
      </c>
      <c r="P2872" s="835">
        <v>4.7</v>
      </c>
      <c r="Q2872" s="837">
        <v>1</v>
      </c>
      <c r="R2872" s="832">
        <v>1</v>
      </c>
      <c r="S2872" s="837">
        <v>1</v>
      </c>
      <c r="T2872" s="836">
        <v>0.5</v>
      </c>
      <c r="U2872" s="838">
        <v>1</v>
      </c>
    </row>
    <row r="2873" spans="1:21" ht="14.4" customHeight="1" x14ac:dyDescent="0.3">
      <c r="A2873" s="831">
        <v>17</v>
      </c>
      <c r="B2873" s="832" t="s">
        <v>2428</v>
      </c>
      <c r="C2873" s="832" t="s">
        <v>2434</v>
      </c>
      <c r="D2873" s="833" t="s">
        <v>5256</v>
      </c>
      <c r="E2873" s="834" t="s">
        <v>2467</v>
      </c>
      <c r="F2873" s="832" t="s">
        <v>2429</v>
      </c>
      <c r="G2873" s="832" t="s">
        <v>4056</v>
      </c>
      <c r="H2873" s="832" t="s">
        <v>596</v>
      </c>
      <c r="I2873" s="832" t="s">
        <v>4057</v>
      </c>
      <c r="J2873" s="832" t="s">
        <v>894</v>
      </c>
      <c r="K2873" s="832" t="s">
        <v>2499</v>
      </c>
      <c r="L2873" s="835">
        <v>108.7</v>
      </c>
      <c r="M2873" s="835">
        <v>108.7</v>
      </c>
      <c r="N2873" s="832">
        <v>1</v>
      </c>
      <c r="O2873" s="836">
        <v>0.5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" customHeight="1" x14ac:dyDescent="0.3">
      <c r="A2874" s="831">
        <v>17</v>
      </c>
      <c r="B2874" s="832" t="s">
        <v>2428</v>
      </c>
      <c r="C2874" s="832" t="s">
        <v>2434</v>
      </c>
      <c r="D2874" s="833" t="s">
        <v>5256</v>
      </c>
      <c r="E2874" s="834" t="s">
        <v>2467</v>
      </c>
      <c r="F2874" s="832" t="s">
        <v>2429</v>
      </c>
      <c r="G2874" s="832" t="s">
        <v>2480</v>
      </c>
      <c r="H2874" s="832" t="s">
        <v>596</v>
      </c>
      <c r="I2874" s="832" t="s">
        <v>2932</v>
      </c>
      <c r="J2874" s="832" t="s">
        <v>2488</v>
      </c>
      <c r="K2874" s="832" t="s">
        <v>2774</v>
      </c>
      <c r="L2874" s="835">
        <v>279.52999999999997</v>
      </c>
      <c r="M2874" s="835">
        <v>279.52999999999997</v>
      </c>
      <c r="N2874" s="832">
        <v>1</v>
      </c>
      <c r="O2874" s="836">
        <v>0.5</v>
      </c>
      <c r="P2874" s="835">
        <v>279.52999999999997</v>
      </c>
      <c r="Q2874" s="837">
        <v>1</v>
      </c>
      <c r="R2874" s="832">
        <v>1</v>
      </c>
      <c r="S2874" s="837">
        <v>1</v>
      </c>
      <c r="T2874" s="836">
        <v>0.5</v>
      </c>
      <c r="U2874" s="838">
        <v>1</v>
      </c>
    </row>
    <row r="2875" spans="1:21" ht="14.4" customHeight="1" x14ac:dyDescent="0.3">
      <c r="A2875" s="831">
        <v>17</v>
      </c>
      <c r="B2875" s="832" t="s">
        <v>2428</v>
      </c>
      <c r="C2875" s="832" t="s">
        <v>2434</v>
      </c>
      <c r="D2875" s="833" t="s">
        <v>5256</v>
      </c>
      <c r="E2875" s="834" t="s">
        <v>2467</v>
      </c>
      <c r="F2875" s="832" t="s">
        <v>2429</v>
      </c>
      <c r="G2875" s="832" t="s">
        <v>2490</v>
      </c>
      <c r="H2875" s="832" t="s">
        <v>649</v>
      </c>
      <c r="I2875" s="832" t="s">
        <v>4058</v>
      </c>
      <c r="J2875" s="832" t="s">
        <v>2492</v>
      </c>
      <c r="K2875" s="832" t="s">
        <v>4059</v>
      </c>
      <c r="L2875" s="835">
        <v>184.65</v>
      </c>
      <c r="M2875" s="835">
        <v>184.65</v>
      </c>
      <c r="N2875" s="832">
        <v>1</v>
      </c>
      <c r="O2875" s="836">
        <v>0.5</v>
      </c>
      <c r="P2875" s="835"/>
      <c r="Q2875" s="837">
        <v>0</v>
      </c>
      <c r="R2875" s="832"/>
      <c r="S2875" s="837">
        <v>0</v>
      </c>
      <c r="T2875" s="836"/>
      <c r="U2875" s="838">
        <v>0</v>
      </c>
    </row>
    <row r="2876" spans="1:21" ht="14.4" customHeight="1" x14ac:dyDescent="0.3">
      <c r="A2876" s="831">
        <v>17</v>
      </c>
      <c r="B2876" s="832" t="s">
        <v>2428</v>
      </c>
      <c r="C2876" s="832" t="s">
        <v>2434</v>
      </c>
      <c r="D2876" s="833" t="s">
        <v>5256</v>
      </c>
      <c r="E2876" s="834" t="s">
        <v>2467</v>
      </c>
      <c r="F2876" s="832" t="s">
        <v>2429</v>
      </c>
      <c r="G2876" s="832" t="s">
        <v>2496</v>
      </c>
      <c r="H2876" s="832" t="s">
        <v>596</v>
      </c>
      <c r="I2876" s="832" t="s">
        <v>2497</v>
      </c>
      <c r="J2876" s="832" t="s">
        <v>2498</v>
      </c>
      <c r="K2876" s="832" t="s">
        <v>2499</v>
      </c>
      <c r="L2876" s="835">
        <v>55.95</v>
      </c>
      <c r="M2876" s="835">
        <v>55.95</v>
      </c>
      <c r="N2876" s="832">
        <v>1</v>
      </c>
      <c r="O2876" s="836">
        <v>1</v>
      </c>
      <c r="P2876" s="835">
        <v>55.95</v>
      </c>
      <c r="Q2876" s="837">
        <v>1</v>
      </c>
      <c r="R2876" s="832">
        <v>1</v>
      </c>
      <c r="S2876" s="837">
        <v>1</v>
      </c>
      <c r="T2876" s="836">
        <v>1</v>
      </c>
      <c r="U2876" s="838">
        <v>1</v>
      </c>
    </row>
    <row r="2877" spans="1:21" ht="14.4" customHeight="1" x14ac:dyDescent="0.3">
      <c r="A2877" s="831">
        <v>17</v>
      </c>
      <c r="B2877" s="832" t="s">
        <v>2428</v>
      </c>
      <c r="C2877" s="832" t="s">
        <v>2434</v>
      </c>
      <c r="D2877" s="833" t="s">
        <v>5256</v>
      </c>
      <c r="E2877" s="834" t="s">
        <v>2467</v>
      </c>
      <c r="F2877" s="832" t="s">
        <v>2429</v>
      </c>
      <c r="G2877" s="832" t="s">
        <v>2496</v>
      </c>
      <c r="H2877" s="832" t="s">
        <v>596</v>
      </c>
      <c r="I2877" s="832" t="s">
        <v>3200</v>
      </c>
      <c r="J2877" s="832" t="s">
        <v>2498</v>
      </c>
      <c r="K2877" s="832" t="s">
        <v>2512</v>
      </c>
      <c r="L2877" s="835">
        <v>128.55000000000001</v>
      </c>
      <c r="M2877" s="835">
        <v>128.55000000000001</v>
      </c>
      <c r="N2877" s="832">
        <v>1</v>
      </c>
      <c r="O2877" s="836">
        <v>0.5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17</v>
      </c>
      <c r="B2878" s="832" t="s">
        <v>2428</v>
      </c>
      <c r="C2878" s="832" t="s">
        <v>2434</v>
      </c>
      <c r="D2878" s="833" t="s">
        <v>5256</v>
      </c>
      <c r="E2878" s="834" t="s">
        <v>2467</v>
      </c>
      <c r="F2878" s="832" t="s">
        <v>2429</v>
      </c>
      <c r="G2878" s="832" t="s">
        <v>2500</v>
      </c>
      <c r="H2878" s="832" t="s">
        <v>596</v>
      </c>
      <c r="I2878" s="832" t="s">
        <v>4948</v>
      </c>
      <c r="J2878" s="832" t="s">
        <v>1472</v>
      </c>
      <c r="K2878" s="832" t="s">
        <v>4949</v>
      </c>
      <c r="L2878" s="835">
        <v>155.69999999999999</v>
      </c>
      <c r="M2878" s="835">
        <v>155.69999999999999</v>
      </c>
      <c r="N2878" s="832">
        <v>1</v>
      </c>
      <c r="O2878" s="836">
        <v>0.5</v>
      </c>
      <c r="P2878" s="835">
        <v>155.69999999999999</v>
      </c>
      <c r="Q2878" s="837">
        <v>1</v>
      </c>
      <c r="R2878" s="832">
        <v>1</v>
      </c>
      <c r="S2878" s="837">
        <v>1</v>
      </c>
      <c r="T2878" s="836">
        <v>0.5</v>
      </c>
      <c r="U2878" s="838">
        <v>1</v>
      </c>
    </row>
    <row r="2879" spans="1:21" ht="14.4" customHeight="1" x14ac:dyDescent="0.3">
      <c r="A2879" s="831">
        <v>17</v>
      </c>
      <c r="B2879" s="832" t="s">
        <v>2428</v>
      </c>
      <c r="C2879" s="832" t="s">
        <v>2434</v>
      </c>
      <c r="D2879" s="833" t="s">
        <v>5256</v>
      </c>
      <c r="E2879" s="834" t="s">
        <v>2467</v>
      </c>
      <c r="F2879" s="832" t="s">
        <v>2429</v>
      </c>
      <c r="G2879" s="832" t="s">
        <v>2508</v>
      </c>
      <c r="H2879" s="832" t="s">
        <v>649</v>
      </c>
      <c r="I2879" s="832" t="s">
        <v>2133</v>
      </c>
      <c r="J2879" s="832" t="s">
        <v>1048</v>
      </c>
      <c r="K2879" s="832" t="s">
        <v>697</v>
      </c>
      <c r="L2879" s="835">
        <v>58.77</v>
      </c>
      <c r="M2879" s="835">
        <v>58.77</v>
      </c>
      <c r="N2879" s="832">
        <v>1</v>
      </c>
      <c r="O2879" s="836">
        <v>0.5</v>
      </c>
      <c r="P2879" s="835">
        <v>58.77</v>
      </c>
      <c r="Q2879" s="837">
        <v>1</v>
      </c>
      <c r="R2879" s="832">
        <v>1</v>
      </c>
      <c r="S2879" s="837">
        <v>1</v>
      </c>
      <c r="T2879" s="836">
        <v>0.5</v>
      </c>
      <c r="U2879" s="838">
        <v>1</v>
      </c>
    </row>
    <row r="2880" spans="1:21" ht="14.4" customHeight="1" x14ac:dyDescent="0.3">
      <c r="A2880" s="831">
        <v>17</v>
      </c>
      <c r="B2880" s="832" t="s">
        <v>2428</v>
      </c>
      <c r="C2880" s="832" t="s">
        <v>2434</v>
      </c>
      <c r="D2880" s="833" t="s">
        <v>5256</v>
      </c>
      <c r="E2880" s="834" t="s">
        <v>2467</v>
      </c>
      <c r="F2880" s="832" t="s">
        <v>2429</v>
      </c>
      <c r="G2880" s="832" t="s">
        <v>2508</v>
      </c>
      <c r="H2880" s="832" t="s">
        <v>649</v>
      </c>
      <c r="I2880" s="832" t="s">
        <v>2231</v>
      </c>
      <c r="J2880" s="832" t="s">
        <v>1048</v>
      </c>
      <c r="K2880" s="832" t="s">
        <v>2232</v>
      </c>
      <c r="L2880" s="835">
        <v>176.32</v>
      </c>
      <c r="M2880" s="835">
        <v>176.32</v>
      </c>
      <c r="N2880" s="832">
        <v>1</v>
      </c>
      <c r="O2880" s="836">
        <v>0.5</v>
      </c>
      <c r="P2880" s="835">
        <v>176.32</v>
      </c>
      <c r="Q2880" s="837">
        <v>1</v>
      </c>
      <c r="R2880" s="832">
        <v>1</v>
      </c>
      <c r="S2880" s="837">
        <v>1</v>
      </c>
      <c r="T2880" s="836">
        <v>0.5</v>
      </c>
      <c r="U2880" s="838">
        <v>1</v>
      </c>
    </row>
    <row r="2881" spans="1:21" ht="14.4" customHeight="1" x14ac:dyDescent="0.3">
      <c r="A2881" s="831">
        <v>17</v>
      </c>
      <c r="B2881" s="832" t="s">
        <v>2428</v>
      </c>
      <c r="C2881" s="832" t="s">
        <v>2434</v>
      </c>
      <c r="D2881" s="833" t="s">
        <v>5256</v>
      </c>
      <c r="E2881" s="834" t="s">
        <v>2467</v>
      </c>
      <c r="F2881" s="832" t="s">
        <v>2429</v>
      </c>
      <c r="G2881" s="832" t="s">
        <v>2527</v>
      </c>
      <c r="H2881" s="832" t="s">
        <v>649</v>
      </c>
      <c r="I2881" s="832" t="s">
        <v>4989</v>
      </c>
      <c r="J2881" s="832" t="s">
        <v>4954</v>
      </c>
      <c r="K2881" s="832" t="s">
        <v>4990</v>
      </c>
      <c r="L2881" s="835">
        <v>58.77</v>
      </c>
      <c r="M2881" s="835">
        <v>58.77</v>
      </c>
      <c r="N2881" s="832">
        <v>1</v>
      </c>
      <c r="O2881" s="836">
        <v>0.5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17</v>
      </c>
      <c r="B2882" s="832" t="s">
        <v>2428</v>
      </c>
      <c r="C2882" s="832" t="s">
        <v>2434</v>
      </c>
      <c r="D2882" s="833" t="s">
        <v>5256</v>
      </c>
      <c r="E2882" s="834" t="s">
        <v>2467</v>
      </c>
      <c r="F2882" s="832" t="s">
        <v>2429</v>
      </c>
      <c r="G2882" s="832" t="s">
        <v>4693</v>
      </c>
      <c r="H2882" s="832" t="s">
        <v>596</v>
      </c>
      <c r="I2882" s="832" t="s">
        <v>4694</v>
      </c>
      <c r="J2882" s="832" t="s">
        <v>775</v>
      </c>
      <c r="K2882" s="832" t="s">
        <v>4695</v>
      </c>
      <c r="L2882" s="835">
        <v>1719.99</v>
      </c>
      <c r="M2882" s="835">
        <v>1719.99</v>
      </c>
      <c r="N2882" s="832">
        <v>1</v>
      </c>
      <c r="O2882" s="836">
        <v>0.5</v>
      </c>
      <c r="P2882" s="835">
        <v>1719.99</v>
      </c>
      <c r="Q2882" s="837">
        <v>1</v>
      </c>
      <c r="R2882" s="832">
        <v>1</v>
      </c>
      <c r="S2882" s="837">
        <v>1</v>
      </c>
      <c r="T2882" s="836">
        <v>0.5</v>
      </c>
      <c r="U2882" s="838">
        <v>1</v>
      </c>
    </row>
    <row r="2883" spans="1:21" ht="14.4" customHeight="1" x14ac:dyDescent="0.3">
      <c r="A2883" s="831">
        <v>17</v>
      </c>
      <c r="B2883" s="832" t="s">
        <v>2428</v>
      </c>
      <c r="C2883" s="832" t="s">
        <v>2434</v>
      </c>
      <c r="D2883" s="833" t="s">
        <v>5256</v>
      </c>
      <c r="E2883" s="834" t="s">
        <v>2467</v>
      </c>
      <c r="F2883" s="832" t="s">
        <v>2429</v>
      </c>
      <c r="G2883" s="832" t="s">
        <v>4693</v>
      </c>
      <c r="H2883" s="832" t="s">
        <v>596</v>
      </c>
      <c r="I2883" s="832" t="s">
        <v>4991</v>
      </c>
      <c r="J2883" s="832" t="s">
        <v>1488</v>
      </c>
      <c r="K2883" s="832" t="s">
        <v>1489</v>
      </c>
      <c r="L2883" s="835">
        <v>236.03</v>
      </c>
      <c r="M2883" s="835">
        <v>236.03</v>
      </c>
      <c r="N2883" s="832">
        <v>1</v>
      </c>
      <c r="O2883" s="836">
        <v>1</v>
      </c>
      <c r="P2883" s="835">
        <v>236.03</v>
      </c>
      <c r="Q2883" s="837">
        <v>1</v>
      </c>
      <c r="R2883" s="832">
        <v>1</v>
      </c>
      <c r="S2883" s="837">
        <v>1</v>
      </c>
      <c r="T2883" s="836">
        <v>1</v>
      </c>
      <c r="U2883" s="838">
        <v>1</v>
      </c>
    </row>
    <row r="2884" spans="1:21" ht="14.4" customHeight="1" x14ac:dyDescent="0.3">
      <c r="A2884" s="831">
        <v>17</v>
      </c>
      <c r="B2884" s="832" t="s">
        <v>2428</v>
      </c>
      <c r="C2884" s="832" t="s">
        <v>2434</v>
      </c>
      <c r="D2884" s="833" t="s">
        <v>5256</v>
      </c>
      <c r="E2884" s="834" t="s">
        <v>2467</v>
      </c>
      <c r="F2884" s="832" t="s">
        <v>2429</v>
      </c>
      <c r="G2884" s="832" t="s">
        <v>2539</v>
      </c>
      <c r="H2884" s="832" t="s">
        <v>596</v>
      </c>
      <c r="I2884" s="832" t="s">
        <v>3316</v>
      </c>
      <c r="J2884" s="832" t="s">
        <v>2946</v>
      </c>
      <c r="K2884" s="832" t="s">
        <v>3317</v>
      </c>
      <c r="L2884" s="835">
        <v>58.74</v>
      </c>
      <c r="M2884" s="835">
        <v>58.74</v>
      </c>
      <c r="N2884" s="832">
        <v>1</v>
      </c>
      <c r="O2884" s="836">
        <v>0.5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17</v>
      </c>
      <c r="B2885" s="832" t="s">
        <v>2428</v>
      </c>
      <c r="C2885" s="832" t="s">
        <v>2434</v>
      </c>
      <c r="D2885" s="833" t="s">
        <v>5256</v>
      </c>
      <c r="E2885" s="834" t="s">
        <v>2467</v>
      </c>
      <c r="F2885" s="832" t="s">
        <v>2429</v>
      </c>
      <c r="G2885" s="832" t="s">
        <v>3323</v>
      </c>
      <c r="H2885" s="832" t="s">
        <v>596</v>
      </c>
      <c r="I2885" s="832" t="s">
        <v>3324</v>
      </c>
      <c r="J2885" s="832" t="s">
        <v>888</v>
      </c>
      <c r="K2885" s="832" t="s">
        <v>697</v>
      </c>
      <c r="L2885" s="835">
        <v>0</v>
      </c>
      <c r="M2885" s="835">
        <v>0</v>
      </c>
      <c r="N2885" s="832">
        <v>1</v>
      </c>
      <c r="O2885" s="836">
        <v>1</v>
      </c>
      <c r="P2885" s="835"/>
      <c r="Q2885" s="837"/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17</v>
      </c>
      <c r="B2886" s="832" t="s">
        <v>2428</v>
      </c>
      <c r="C2886" s="832" t="s">
        <v>2434</v>
      </c>
      <c r="D2886" s="833" t="s">
        <v>5256</v>
      </c>
      <c r="E2886" s="834" t="s">
        <v>2467</v>
      </c>
      <c r="F2886" s="832" t="s">
        <v>2429</v>
      </c>
      <c r="G2886" s="832" t="s">
        <v>4543</v>
      </c>
      <c r="H2886" s="832" t="s">
        <v>596</v>
      </c>
      <c r="I2886" s="832" t="s">
        <v>4544</v>
      </c>
      <c r="J2886" s="832" t="s">
        <v>4545</v>
      </c>
      <c r="K2886" s="832" t="s">
        <v>4546</v>
      </c>
      <c r="L2886" s="835">
        <v>0</v>
      </c>
      <c r="M2886" s="835">
        <v>0</v>
      </c>
      <c r="N2886" s="832">
        <v>1</v>
      </c>
      <c r="O2886" s="836">
        <v>0.5</v>
      </c>
      <c r="P2886" s="835">
        <v>0</v>
      </c>
      <c r="Q2886" s="837"/>
      <c r="R2886" s="832">
        <v>1</v>
      </c>
      <c r="S2886" s="837">
        <v>1</v>
      </c>
      <c r="T2886" s="836">
        <v>0.5</v>
      </c>
      <c r="U2886" s="838">
        <v>1</v>
      </c>
    </row>
    <row r="2887" spans="1:21" ht="14.4" customHeight="1" x14ac:dyDescent="0.3">
      <c r="A2887" s="831">
        <v>17</v>
      </c>
      <c r="B2887" s="832" t="s">
        <v>2428</v>
      </c>
      <c r="C2887" s="832" t="s">
        <v>2434</v>
      </c>
      <c r="D2887" s="833" t="s">
        <v>5256</v>
      </c>
      <c r="E2887" s="834" t="s">
        <v>2467</v>
      </c>
      <c r="F2887" s="832" t="s">
        <v>2429</v>
      </c>
      <c r="G2887" s="832" t="s">
        <v>2593</v>
      </c>
      <c r="H2887" s="832" t="s">
        <v>596</v>
      </c>
      <c r="I2887" s="832" t="s">
        <v>2599</v>
      </c>
      <c r="J2887" s="832" t="s">
        <v>2595</v>
      </c>
      <c r="K2887" s="832" t="s">
        <v>2600</v>
      </c>
      <c r="L2887" s="835">
        <v>339.47</v>
      </c>
      <c r="M2887" s="835">
        <v>1697.3500000000001</v>
      </c>
      <c r="N2887" s="832">
        <v>5</v>
      </c>
      <c r="O2887" s="836">
        <v>3</v>
      </c>
      <c r="P2887" s="835">
        <v>339.47</v>
      </c>
      <c r="Q2887" s="837">
        <v>0.2</v>
      </c>
      <c r="R2887" s="832">
        <v>1</v>
      </c>
      <c r="S2887" s="837">
        <v>0.2</v>
      </c>
      <c r="T2887" s="836">
        <v>0.5</v>
      </c>
      <c r="U2887" s="838">
        <v>0.16666666666666666</v>
      </c>
    </row>
    <row r="2888" spans="1:21" ht="14.4" customHeight="1" x14ac:dyDescent="0.3">
      <c r="A2888" s="831">
        <v>17</v>
      </c>
      <c r="B2888" s="832" t="s">
        <v>2428</v>
      </c>
      <c r="C2888" s="832" t="s">
        <v>2434</v>
      </c>
      <c r="D2888" s="833" t="s">
        <v>5256</v>
      </c>
      <c r="E2888" s="834" t="s">
        <v>2467</v>
      </c>
      <c r="F2888" s="832" t="s">
        <v>2429</v>
      </c>
      <c r="G2888" s="832" t="s">
        <v>3982</v>
      </c>
      <c r="H2888" s="832" t="s">
        <v>596</v>
      </c>
      <c r="I2888" s="832" t="s">
        <v>3983</v>
      </c>
      <c r="J2888" s="832" t="s">
        <v>3984</v>
      </c>
      <c r="K2888" s="832" t="s">
        <v>2998</v>
      </c>
      <c r="L2888" s="835">
        <v>140.72</v>
      </c>
      <c r="M2888" s="835">
        <v>281.44</v>
      </c>
      <c r="N2888" s="832">
        <v>2</v>
      </c>
      <c r="O2888" s="836">
        <v>1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17</v>
      </c>
      <c r="B2889" s="832" t="s">
        <v>2428</v>
      </c>
      <c r="C2889" s="832" t="s">
        <v>2434</v>
      </c>
      <c r="D2889" s="833" t="s">
        <v>5256</v>
      </c>
      <c r="E2889" s="834" t="s">
        <v>2467</v>
      </c>
      <c r="F2889" s="832" t="s">
        <v>2429</v>
      </c>
      <c r="G2889" s="832" t="s">
        <v>4992</v>
      </c>
      <c r="H2889" s="832" t="s">
        <v>596</v>
      </c>
      <c r="I2889" s="832" t="s">
        <v>4993</v>
      </c>
      <c r="J2889" s="832" t="s">
        <v>1234</v>
      </c>
      <c r="K2889" s="832" t="s">
        <v>3332</v>
      </c>
      <c r="L2889" s="835">
        <v>178.94</v>
      </c>
      <c r="M2889" s="835">
        <v>178.94</v>
      </c>
      <c r="N2889" s="832">
        <v>1</v>
      </c>
      <c r="O2889" s="836">
        <v>1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17</v>
      </c>
      <c r="B2890" s="832" t="s">
        <v>2428</v>
      </c>
      <c r="C2890" s="832" t="s">
        <v>2434</v>
      </c>
      <c r="D2890" s="833" t="s">
        <v>5256</v>
      </c>
      <c r="E2890" s="834" t="s">
        <v>2467</v>
      </c>
      <c r="F2890" s="832" t="s">
        <v>2429</v>
      </c>
      <c r="G2890" s="832" t="s">
        <v>4891</v>
      </c>
      <c r="H2890" s="832" t="s">
        <v>596</v>
      </c>
      <c r="I2890" s="832" t="s">
        <v>4994</v>
      </c>
      <c r="J2890" s="832" t="s">
        <v>1154</v>
      </c>
      <c r="K2890" s="832" t="s">
        <v>4995</v>
      </c>
      <c r="L2890" s="835">
        <v>0</v>
      </c>
      <c r="M2890" s="835">
        <v>0</v>
      </c>
      <c r="N2890" s="832">
        <v>1</v>
      </c>
      <c r="O2890" s="836">
        <v>0.5</v>
      </c>
      <c r="P2890" s="835">
        <v>0</v>
      </c>
      <c r="Q2890" s="837"/>
      <c r="R2890" s="832">
        <v>1</v>
      </c>
      <c r="S2890" s="837">
        <v>1</v>
      </c>
      <c r="T2890" s="836">
        <v>0.5</v>
      </c>
      <c r="U2890" s="838">
        <v>1</v>
      </c>
    </row>
    <row r="2891" spans="1:21" ht="14.4" customHeight="1" x14ac:dyDescent="0.3">
      <c r="A2891" s="831">
        <v>17</v>
      </c>
      <c r="B2891" s="832" t="s">
        <v>2428</v>
      </c>
      <c r="C2891" s="832" t="s">
        <v>2434</v>
      </c>
      <c r="D2891" s="833" t="s">
        <v>5256</v>
      </c>
      <c r="E2891" s="834" t="s">
        <v>2467</v>
      </c>
      <c r="F2891" s="832" t="s">
        <v>2429</v>
      </c>
      <c r="G2891" s="832" t="s">
        <v>2604</v>
      </c>
      <c r="H2891" s="832" t="s">
        <v>596</v>
      </c>
      <c r="I2891" s="832" t="s">
        <v>2605</v>
      </c>
      <c r="J2891" s="832" t="s">
        <v>826</v>
      </c>
      <c r="K2891" s="832" t="s">
        <v>2606</v>
      </c>
      <c r="L2891" s="835">
        <v>75.05</v>
      </c>
      <c r="M2891" s="835">
        <v>300.2</v>
      </c>
      <c r="N2891" s="832">
        <v>4</v>
      </c>
      <c r="O2891" s="836">
        <v>2</v>
      </c>
      <c r="P2891" s="835">
        <v>75.05</v>
      </c>
      <c r="Q2891" s="837">
        <v>0.25</v>
      </c>
      <c r="R2891" s="832">
        <v>1</v>
      </c>
      <c r="S2891" s="837">
        <v>0.25</v>
      </c>
      <c r="T2891" s="836">
        <v>0.5</v>
      </c>
      <c r="U2891" s="838">
        <v>0.25</v>
      </c>
    </row>
    <row r="2892" spans="1:21" ht="14.4" customHeight="1" x14ac:dyDescent="0.3">
      <c r="A2892" s="831">
        <v>17</v>
      </c>
      <c r="B2892" s="832" t="s">
        <v>2428</v>
      </c>
      <c r="C2892" s="832" t="s">
        <v>2434</v>
      </c>
      <c r="D2892" s="833" t="s">
        <v>5256</v>
      </c>
      <c r="E2892" s="834" t="s">
        <v>2467</v>
      </c>
      <c r="F2892" s="832" t="s">
        <v>2429</v>
      </c>
      <c r="G2892" s="832" t="s">
        <v>3345</v>
      </c>
      <c r="H2892" s="832" t="s">
        <v>596</v>
      </c>
      <c r="I2892" s="832" t="s">
        <v>3346</v>
      </c>
      <c r="J2892" s="832" t="s">
        <v>1038</v>
      </c>
      <c r="K2892" s="832" t="s">
        <v>3347</v>
      </c>
      <c r="L2892" s="835">
        <v>94.7</v>
      </c>
      <c r="M2892" s="835">
        <v>94.7</v>
      </c>
      <c r="N2892" s="832">
        <v>1</v>
      </c>
      <c r="O2892" s="836">
        <v>1</v>
      </c>
      <c r="P2892" s="835">
        <v>94.7</v>
      </c>
      <c r="Q2892" s="837">
        <v>1</v>
      </c>
      <c r="R2892" s="832">
        <v>1</v>
      </c>
      <c r="S2892" s="837">
        <v>1</v>
      </c>
      <c r="T2892" s="836">
        <v>1</v>
      </c>
      <c r="U2892" s="838">
        <v>1</v>
      </c>
    </row>
    <row r="2893" spans="1:21" ht="14.4" customHeight="1" x14ac:dyDescent="0.3">
      <c r="A2893" s="831">
        <v>17</v>
      </c>
      <c r="B2893" s="832" t="s">
        <v>2428</v>
      </c>
      <c r="C2893" s="832" t="s">
        <v>2434</v>
      </c>
      <c r="D2893" s="833" t="s">
        <v>5256</v>
      </c>
      <c r="E2893" s="834" t="s">
        <v>2467</v>
      </c>
      <c r="F2893" s="832" t="s">
        <v>2429</v>
      </c>
      <c r="G2893" s="832" t="s">
        <v>2609</v>
      </c>
      <c r="H2893" s="832" t="s">
        <v>596</v>
      </c>
      <c r="I2893" s="832" t="s">
        <v>2610</v>
      </c>
      <c r="J2893" s="832" t="s">
        <v>2611</v>
      </c>
      <c r="K2893" s="832" t="s">
        <v>2612</v>
      </c>
      <c r="L2893" s="835">
        <v>45.89</v>
      </c>
      <c r="M2893" s="835">
        <v>137.67000000000002</v>
      </c>
      <c r="N2893" s="832">
        <v>3</v>
      </c>
      <c r="O2893" s="836">
        <v>1.5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17</v>
      </c>
      <c r="B2894" s="832" t="s">
        <v>2428</v>
      </c>
      <c r="C2894" s="832" t="s">
        <v>2434</v>
      </c>
      <c r="D2894" s="833" t="s">
        <v>5256</v>
      </c>
      <c r="E2894" s="834" t="s">
        <v>2467</v>
      </c>
      <c r="F2894" s="832" t="s">
        <v>2429</v>
      </c>
      <c r="G2894" s="832" t="s">
        <v>2609</v>
      </c>
      <c r="H2894" s="832" t="s">
        <v>596</v>
      </c>
      <c r="I2894" s="832" t="s">
        <v>2613</v>
      </c>
      <c r="J2894" s="832" t="s">
        <v>2611</v>
      </c>
      <c r="K2894" s="832" t="s">
        <v>2614</v>
      </c>
      <c r="L2894" s="835">
        <v>91.78</v>
      </c>
      <c r="M2894" s="835">
        <v>91.78</v>
      </c>
      <c r="N2894" s="832">
        <v>1</v>
      </c>
      <c r="O2894" s="836">
        <v>0.5</v>
      </c>
      <c r="P2894" s="835"/>
      <c r="Q2894" s="837">
        <v>0</v>
      </c>
      <c r="R2894" s="832"/>
      <c r="S2894" s="837">
        <v>0</v>
      </c>
      <c r="T2894" s="836"/>
      <c r="U2894" s="838">
        <v>0</v>
      </c>
    </row>
    <row r="2895" spans="1:21" ht="14.4" customHeight="1" x14ac:dyDescent="0.3">
      <c r="A2895" s="831">
        <v>17</v>
      </c>
      <c r="B2895" s="832" t="s">
        <v>2428</v>
      </c>
      <c r="C2895" s="832" t="s">
        <v>2434</v>
      </c>
      <c r="D2895" s="833" t="s">
        <v>5256</v>
      </c>
      <c r="E2895" s="834" t="s">
        <v>2467</v>
      </c>
      <c r="F2895" s="832" t="s">
        <v>2429</v>
      </c>
      <c r="G2895" s="832" t="s">
        <v>2618</v>
      </c>
      <c r="H2895" s="832" t="s">
        <v>596</v>
      </c>
      <c r="I2895" s="832" t="s">
        <v>4996</v>
      </c>
      <c r="J2895" s="832" t="s">
        <v>1098</v>
      </c>
      <c r="K2895" s="832" t="s">
        <v>4997</v>
      </c>
      <c r="L2895" s="835">
        <v>16.09</v>
      </c>
      <c r="M2895" s="835">
        <v>16.09</v>
      </c>
      <c r="N2895" s="832">
        <v>1</v>
      </c>
      <c r="O2895" s="836">
        <v>1</v>
      </c>
      <c r="P2895" s="835">
        <v>16.09</v>
      </c>
      <c r="Q2895" s="837">
        <v>1</v>
      </c>
      <c r="R2895" s="832">
        <v>1</v>
      </c>
      <c r="S2895" s="837">
        <v>1</v>
      </c>
      <c r="T2895" s="836">
        <v>1</v>
      </c>
      <c r="U2895" s="838">
        <v>1</v>
      </c>
    </row>
    <row r="2896" spans="1:21" ht="14.4" customHeight="1" x14ac:dyDescent="0.3">
      <c r="A2896" s="831">
        <v>17</v>
      </c>
      <c r="B2896" s="832" t="s">
        <v>2428</v>
      </c>
      <c r="C2896" s="832" t="s">
        <v>2434</v>
      </c>
      <c r="D2896" s="833" t="s">
        <v>5256</v>
      </c>
      <c r="E2896" s="834" t="s">
        <v>2467</v>
      </c>
      <c r="F2896" s="832" t="s">
        <v>2429</v>
      </c>
      <c r="G2896" s="832" t="s">
        <v>2623</v>
      </c>
      <c r="H2896" s="832" t="s">
        <v>596</v>
      </c>
      <c r="I2896" s="832" t="s">
        <v>2627</v>
      </c>
      <c r="J2896" s="832" t="s">
        <v>2628</v>
      </c>
      <c r="K2896" s="832" t="s">
        <v>2629</v>
      </c>
      <c r="L2896" s="835">
        <v>74.64</v>
      </c>
      <c r="M2896" s="835">
        <v>74.64</v>
      </c>
      <c r="N2896" s="832">
        <v>1</v>
      </c>
      <c r="O2896" s="836">
        <v>1</v>
      </c>
      <c r="P2896" s="835">
        <v>74.64</v>
      </c>
      <c r="Q2896" s="837">
        <v>1</v>
      </c>
      <c r="R2896" s="832">
        <v>1</v>
      </c>
      <c r="S2896" s="837">
        <v>1</v>
      </c>
      <c r="T2896" s="836">
        <v>1</v>
      </c>
      <c r="U2896" s="838">
        <v>1</v>
      </c>
    </row>
    <row r="2897" spans="1:21" ht="14.4" customHeight="1" x14ac:dyDescent="0.3">
      <c r="A2897" s="831">
        <v>17</v>
      </c>
      <c r="B2897" s="832" t="s">
        <v>2428</v>
      </c>
      <c r="C2897" s="832" t="s">
        <v>2434</v>
      </c>
      <c r="D2897" s="833" t="s">
        <v>5256</v>
      </c>
      <c r="E2897" s="834" t="s">
        <v>2467</v>
      </c>
      <c r="F2897" s="832" t="s">
        <v>2429</v>
      </c>
      <c r="G2897" s="832" t="s">
        <v>2632</v>
      </c>
      <c r="H2897" s="832" t="s">
        <v>596</v>
      </c>
      <c r="I2897" s="832" t="s">
        <v>2633</v>
      </c>
      <c r="J2897" s="832" t="s">
        <v>1563</v>
      </c>
      <c r="K2897" s="832" t="s">
        <v>2634</v>
      </c>
      <c r="L2897" s="835">
        <v>24.37</v>
      </c>
      <c r="M2897" s="835">
        <v>24.37</v>
      </c>
      <c r="N2897" s="832">
        <v>1</v>
      </c>
      <c r="O2897" s="836">
        <v>1</v>
      </c>
      <c r="P2897" s="835"/>
      <c r="Q2897" s="837">
        <v>0</v>
      </c>
      <c r="R2897" s="832"/>
      <c r="S2897" s="837">
        <v>0</v>
      </c>
      <c r="T2897" s="836"/>
      <c r="U2897" s="838">
        <v>0</v>
      </c>
    </row>
    <row r="2898" spans="1:21" ht="14.4" customHeight="1" x14ac:dyDescent="0.3">
      <c r="A2898" s="831">
        <v>17</v>
      </c>
      <c r="B2898" s="832" t="s">
        <v>2428</v>
      </c>
      <c r="C2898" s="832" t="s">
        <v>2434</v>
      </c>
      <c r="D2898" s="833" t="s">
        <v>5256</v>
      </c>
      <c r="E2898" s="834" t="s">
        <v>2467</v>
      </c>
      <c r="F2898" s="832" t="s">
        <v>2429</v>
      </c>
      <c r="G2898" s="832" t="s">
        <v>2635</v>
      </c>
      <c r="H2898" s="832" t="s">
        <v>596</v>
      </c>
      <c r="I2898" s="832" t="s">
        <v>2636</v>
      </c>
      <c r="J2898" s="832" t="s">
        <v>2637</v>
      </c>
      <c r="K2898" s="832" t="s">
        <v>2638</v>
      </c>
      <c r="L2898" s="835">
        <v>300.33</v>
      </c>
      <c r="M2898" s="835">
        <v>600.66</v>
      </c>
      <c r="N2898" s="832">
        <v>2</v>
      </c>
      <c r="O2898" s="836">
        <v>1.5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" customHeight="1" x14ac:dyDescent="0.3">
      <c r="A2899" s="831">
        <v>17</v>
      </c>
      <c r="B2899" s="832" t="s">
        <v>2428</v>
      </c>
      <c r="C2899" s="832" t="s">
        <v>2434</v>
      </c>
      <c r="D2899" s="833" t="s">
        <v>5256</v>
      </c>
      <c r="E2899" s="834" t="s">
        <v>2467</v>
      </c>
      <c r="F2899" s="832" t="s">
        <v>2429</v>
      </c>
      <c r="G2899" s="832" t="s">
        <v>2645</v>
      </c>
      <c r="H2899" s="832" t="s">
        <v>596</v>
      </c>
      <c r="I2899" s="832" t="s">
        <v>4998</v>
      </c>
      <c r="J2899" s="832" t="s">
        <v>4999</v>
      </c>
      <c r="K2899" s="832" t="s">
        <v>5000</v>
      </c>
      <c r="L2899" s="835">
        <v>393.63</v>
      </c>
      <c r="M2899" s="835">
        <v>393.63</v>
      </c>
      <c r="N2899" s="832">
        <v>1</v>
      </c>
      <c r="O2899" s="836">
        <v>0.5</v>
      </c>
      <c r="P2899" s="835"/>
      <c r="Q2899" s="837">
        <v>0</v>
      </c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17</v>
      </c>
      <c r="B2900" s="832" t="s">
        <v>2428</v>
      </c>
      <c r="C2900" s="832" t="s">
        <v>2434</v>
      </c>
      <c r="D2900" s="833" t="s">
        <v>5256</v>
      </c>
      <c r="E2900" s="834" t="s">
        <v>2467</v>
      </c>
      <c r="F2900" s="832" t="s">
        <v>2429</v>
      </c>
      <c r="G2900" s="832" t="s">
        <v>2645</v>
      </c>
      <c r="H2900" s="832" t="s">
        <v>596</v>
      </c>
      <c r="I2900" s="832" t="s">
        <v>4565</v>
      </c>
      <c r="J2900" s="832" t="s">
        <v>2647</v>
      </c>
      <c r="K2900" s="832" t="s">
        <v>2473</v>
      </c>
      <c r="L2900" s="835">
        <v>295.22000000000003</v>
      </c>
      <c r="M2900" s="835">
        <v>295.22000000000003</v>
      </c>
      <c r="N2900" s="832">
        <v>1</v>
      </c>
      <c r="O2900" s="836">
        <v>0.5</v>
      </c>
      <c r="P2900" s="835">
        <v>295.22000000000003</v>
      </c>
      <c r="Q2900" s="837">
        <v>1</v>
      </c>
      <c r="R2900" s="832">
        <v>1</v>
      </c>
      <c r="S2900" s="837">
        <v>1</v>
      </c>
      <c r="T2900" s="836">
        <v>0.5</v>
      </c>
      <c r="U2900" s="838">
        <v>1</v>
      </c>
    </row>
    <row r="2901" spans="1:21" ht="14.4" customHeight="1" x14ac:dyDescent="0.3">
      <c r="A2901" s="831">
        <v>17</v>
      </c>
      <c r="B2901" s="832" t="s">
        <v>2428</v>
      </c>
      <c r="C2901" s="832" t="s">
        <v>2434</v>
      </c>
      <c r="D2901" s="833" t="s">
        <v>5256</v>
      </c>
      <c r="E2901" s="834" t="s">
        <v>2467</v>
      </c>
      <c r="F2901" s="832" t="s">
        <v>2429</v>
      </c>
      <c r="G2901" s="832" t="s">
        <v>2645</v>
      </c>
      <c r="H2901" s="832" t="s">
        <v>596</v>
      </c>
      <c r="I2901" s="832" t="s">
        <v>2646</v>
      </c>
      <c r="J2901" s="832" t="s">
        <v>2647</v>
      </c>
      <c r="K2901" s="832" t="s">
        <v>2648</v>
      </c>
      <c r="L2901" s="835">
        <v>73.81</v>
      </c>
      <c r="M2901" s="835">
        <v>147.62</v>
      </c>
      <c r="N2901" s="832">
        <v>2</v>
      </c>
      <c r="O2901" s="836">
        <v>1.5</v>
      </c>
      <c r="P2901" s="835"/>
      <c r="Q2901" s="837">
        <v>0</v>
      </c>
      <c r="R2901" s="832"/>
      <c r="S2901" s="837">
        <v>0</v>
      </c>
      <c r="T2901" s="836"/>
      <c r="U2901" s="838">
        <v>0</v>
      </c>
    </row>
    <row r="2902" spans="1:21" ht="14.4" customHeight="1" x14ac:dyDescent="0.3">
      <c r="A2902" s="831">
        <v>17</v>
      </c>
      <c r="B2902" s="832" t="s">
        <v>2428</v>
      </c>
      <c r="C2902" s="832" t="s">
        <v>2434</v>
      </c>
      <c r="D2902" s="833" t="s">
        <v>5256</v>
      </c>
      <c r="E2902" s="834" t="s">
        <v>2467</v>
      </c>
      <c r="F2902" s="832" t="s">
        <v>2429</v>
      </c>
      <c r="G2902" s="832" t="s">
        <v>2653</v>
      </c>
      <c r="H2902" s="832" t="s">
        <v>596</v>
      </c>
      <c r="I2902" s="832" t="s">
        <v>2661</v>
      </c>
      <c r="J2902" s="832" t="s">
        <v>660</v>
      </c>
      <c r="K2902" s="832" t="s">
        <v>1121</v>
      </c>
      <c r="L2902" s="835">
        <v>58.62</v>
      </c>
      <c r="M2902" s="835">
        <v>58.62</v>
      </c>
      <c r="N2902" s="832">
        <v>1</v>
      </c>
      <c r="O2902" s="836">
        <v>0.5</v>
      </c>
      <c r="P2902" s="835">
        <v>58.62</v>
      </c>
      <c r="Q2902" s="837">
        <v>1</v>
      </c>
      <c r="R2902" s="832">
        <v>1</v>
      </c>
      <c r="S2902" s="837">
        <v>1</v>
      </c>
      <c r="T2902" s="836">
        <v>0.5</v>
      </c>
      <c r="U2902" s="838">
        <v>1</v>
      </c>
    </row>
    <row r="2903" spans="1:21" ht="14.4" customHeight="1" x14ac:dyDescent="0.3">
      <c r="A2903" s="831">
        <v>17</v>
      </c>
      <c r="B2903" s="832" t="s">
        <v>2428</v>
      </c>
      <c r="C2903" s="832" t="s">
        <v>2434</v>
      </c>
      <c r="D2903" s="833" t="s">
        <v>5256</v>
      </c>
      <c r="E2903" s="834" t="s">
        <v>2467</v>
      </c>
      <c r="F2903" s="832" t="s">
        <v>2429</v>
      </c>
      <c r="G2903" s="832" t="s">
        <v>2653</v>
      </c>
      <c r="H2903" s="832" t="s">
        <v>596</v>
      </c>
      <c r="I2903" s="832" t="s">
        <v>3663</v>
      </c>
      <c r="J2903" s="832" t="s">
        <v>668</v>
      </c>
      <c r="K2903" s="832" t="s">
        <v>3352</v>
      </c>
      <c r="L2903" s="835">
        <v>0</v>
      </c>
      <c r="M2903" s="835">
        <v>0</v>
      </c>
      <c r="N2903" s="832">
        <v>1</v>
      </c>
      <c r="O2903" s="836">
        <v>1</v>
      </c>
      <c r="P2903" s="835"/>
      <c r="Q2903" s="837"/>
      <c r="R2903" s="832"/>
      <c r="S2903" s="837">
        <v>0</v>
      </c>
      <c r="T2903" s="836"/>
      <c r="U2903" s="838">
        <v>0</v>
      </c>
    </row>
    <row r="2904" spans="1:21" ht="14.4" customHeight="1" x14ac:dyDescent="0.3">
      <c r="A2904" s="831">
        <v>17</v>
      </c>
      <c r="B2904" s="832" t="s">
        <v>2428</v>
      </c>
      <c r="C2904" s="832" t="s">
        <v>2434</v>
      </c>
      <c r="D2904" s="833" t="s">
        <v>5256</v>
      </c>
      <c r="E2904" s="834" t="s">
        <v>2467</v>
      </c>
      <c r="F2904" s="832" t="s">
        <v>2429</v>
      </c>
      <c r="G2904" s="832" t="s">
        <v>2662</v>
      </c>
      <c r="H2904" s="832" t="s">
        <v>596</v>
      </c>
      <c r="I2904" s="832" t="s">
        <v>2663</v>
      </c>
      <c r="J2904" s="832" t="s">
        <v>2664</v>
      </c>
      <c r="K2904" s="832" t="s">
        <v>2665</v>
      </c>
      <c r="L2904" s="835">
        <v>73.150000000000006</v>
      </c>
      <c r="M2904" s="835">
        <v>146.30000000000001</v>
      </c>
      <c r="N2904" s="832">
        <v>2</v>
      </c>
      <c r="O2904" s="836">
        <v>1</v>
      </c>
      <c r="P2904" s="835">
        <v>146.30000000000001</v>
      </c>
      <c r="Q2904" s="837">
        <v>1</v>
      </c>
      <c r="R2904" s="832">
        <v>2</v>
      </c>
      <c r="S2904" s="837">
        <v>1</v>
      </c>
      <c r="T2904" s="836">
        <v>1</v>
      </c>
      <c r="U2904" s="838">
        <v>1</v>
      </c>
    </row>
    <row r="2905" spans="1:21" ht="14.4" customHeight="1" x14ac:dyDescent="0.3">
      <c r="A2905" s="831">
        <v>17</v>
      </c>
      <c r="B2905" s="832" t="s">
        <v>2428</v>
      </c>
      <c r="C2905" s="832" t="s">
        <v>2434</v>
      </c>
      <c r="D2905" s="833" t="s">
        <v>5256</v>
      </c>
      <c r="E2905" s="834" t="s">
        <v>2467</v>
      </c>
      <c r="F2905" s="832" t="s">
        <v>2429</v>
      </c>
      <c r="G2905" s="832" t="s">
        <v>2666</v>
      </c>
      <c r="H2905" s="832" t="s">
        <v>649</v>
      </c>
      <c r="I2905" s="832" t="s">
        <v>2318</v>
      </c>
      <c r="J2905" s="832" t="s">
        <v>2084</v>
      </c>
      <c r="K2905" s="832" t="s">
        <v>2319</v>
      </c>
      <c r="L2905" s="835">
        <v>366.31</v>
      </c>
      <c r="M2905" s="835">
        <v>366.31</v>
      </c>
      <c r="N2905" s="832">
        <v>1</v>
      </c>
      <c r="O2905" s="836">
        <v>0.5</v>
      </c>
      <c r="P2905" s="835">
        <v>366.31</v>
      </c>
      <c r="Q2905" s="837">
        <v>1</v>
      </c>
      <c r="R2905" s="832">
        <v>1</v>
      </c>
      <c r="S2905" s="837">
        <v>1</v>
      </c>
      <c r="T2905" s="836">
        <v>0.5</v>
      </c>
      <c r="U2905" s="838">
        <v>1</v>
      </c>
    </row>
    <row r="2906" spans="1:21" ht="14.4" customHeight="1" x14ac:dyDescent="0.3">
      <c r="A2906" s="831">
        <v>17</v>
      </c>
      <c r="B2906" s="832" t="s">
        <v>2428</v>
      </c>
      <c r="C2906" s="832" t="s">
        <v>2434</v>
      </c>
      <c r="D2906" s="833" t="s">
        <v>5256</v>
      </c>
      <c r="E2906" s="834" t="s">
        <v>2467</v>
      </c>
      <c r="F2906" s="832" t="s">
        <v>2429</v>
      </c>
      <c r="G2906" s="832" t="s">
        <v>2673</v>
      </c>
      <c r="H2906" s="832" t="s">
        <v>649</v>
      </c>
      <c r="I2906" s="832" t="s">
        <v>2202</v>
      </c>
      <c r="J2906" s="832" t="s">
        <v>2088</v>
      </c>
      <c r="K2906" s="832" t="s">
        <v>2203</v>
      </c>
      <c r="L2906" s="835">
        <v>516.71</v>
      </c>
      <c r="M2906" s="835">
        <v>516.71</v>
      </c>
      <c r="N2906" s="832">
        <v>1</v>
      </c>
      <c r="O2906" s="836">
        <v>1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17</v>
      </c>
      <c r="B2907" s="832" t="s">
        <v>2428</v>
      </c>
      <c r="C2907" s="832" t="s">
        <v>2434</v>
      </c>
      <c r="D2907" s="833" t="s">
        <v>5256</v>
      </c>
      <c r="E2907" s="834" t="s">
        <v>2467</v>
      </c>
      <c r="F2907" s="832" t="s">
        <v>2429</v>
      </c>
      <c r="G2907" s="832" t="s">
        <v>2676</v>
      </c>
      <c r="H2907" s="832" t="s">
        <v>596</v>
      </c>
      <c r="I2907" s="832" t="s">
        <v>3032</v>
      </c>
      <c r="J2907" s="832" t="s">
        <v>2679</v>
      </c>
      <c r="K2907" s="832" t="s">
        <v>2098</v>
      </c>
      <c r="L2907" s="835">
        <v>227.56</v>
      </c>
      <c r="M2907" s="835">
        <v>227.56</v>
      </c>
      <c r="N2907" s="832">
        <v>1</v>
      </c>
      <c r="O2907" s="836">
        <v>0.5</v>
      </c>
      <c r="P2907" s="835">
        <v>227.56</v>
      </c>
      <c r="Q2907" s="837">
        <v>1</v>
      </c>
      <c r="R2907" s="832">
        <v>1</v>
      </c>
      <c r="S2907" s="837">
        <v>1</v>
      </c>
      <c r="T2907" s="836">
        <v>0.5</v>
      </c>
      <c r="U2907" s="838">
        <v>1</v>
      </c>
    </row>
    <row r="2908" spans="1:21" ht="14.4" customHeight="1" x14ac:dyDescent="0.3">
      <c r="A2908" s="831">
        <v>17</v>
      </c>
      <c r="B2908" s="832" t="s">
        <v>2428</v>
      </c>
      <c r="C2908" s="832" t="s">
        <v>2434</v>
      </c>
      <c r="D2908" s="833" t="s">
        <v>5256</v>
      </c>
      <c r="E2908" s="834" t="s">
        <v>2467</v>
      </c>
      <c r="F2908" s="832" t="s">
        <v>2429</v>
      </c>
      <c r="G2908" s="832" t="s">
        <v>2676</v>
      </c>
      <c r="H2908" s="832" t="s">
        <v>596</v>
      </c>
      <c r="I2908" s="832" t="s">
        <v>2678</v>
      </c>
      <c r="J2908" s="832" t="s">
        <v>2679</v>
      </c>
      <c r="K2908" s="832" t="s">
        <v>2093</v>
      </c>
      <c r="L2908" s="835">
        <v>910.2</v>
      </c>
      <c r="M2908" s="835">
        <v>910.2</v>
      </c>
      <c r="N2908" s="832">
        <v>1</v>
      </c>
      <c r="O2908" s="836">
        <v>0.5</v>
      </c>
      <c r="P2908" s="835">
        <v>910.2</v>
      </c>
      <c r="Q2908" s="837">
        <v>1</v>
      </c>
      <c r="R2908" s="832">
        <v>1</v>
      </c>
      <c r="S2908" s="837">
        <v>1</v>
      </c>
      <c r="T2908" s="836">
        <v>0.5</v>
      </c>
      <c r="U2908" s="838">
        <v>1</v>
      </c>
    </row>
    <row r="2909" spans="1:21" ht="14.4" customHeight="1" x14ac:dyDescent="0.3">
      <c r="A2909" s="831">
        <v>17</v>
      </c>
      <c r="B2909" s="832" t="s">
        <v>2428</v>
      </c>
      <c r="C2909" s="832" t="s">
        <v>2434</v>
      </c>
      <c r="D2909" s="833" t="s">
        <v>5256</v>
      </c>
      <c r="E2909" s="834" t="s">
        <v>2467</v>
      </c>
      <c r="F2909" s="832" t="s">
        <v>2429</v>
      </c>
      <c r="G2909" s="832" t="s">
        <v>3362</v>
      </c>
      <c r="H2909" s="832" t="s">
        <v>596</v>
      </c>
      <c r="I2909" s="832" t="s">
        <v>3822</v>
      </c>
      <c r="J2909" s="832" t="s">
        <v>3364</v>
      </c>
      <c r="K2909" s="832" t="s">
        <v>3823</v>
      </c>
      <c r="L2909" s="835">
        <v>4298.01</v>
      </c>
      <c r="M2909" s="835">
        <v>4298.01</v>
      </c>
      <c r="N2909" s="832">
        <v>1</v>
      </c>
      <c r="O2909" s="836">
        <v>0.5</v>
      </c>
      <c r="P2909" s="835">
        <v>4298.01</v>
      </c>
      <c r="Q2909" s="837">
        <v>1</v>
      </c>
      <c r="R2909" s="832">
        <v>1</v>
      </c>
      <c r="S2909" s="837">
        <v>1</v>
      </c>
      <c r="T2909" s="836">
        <v>0.5</v>
      </c>
      <c r="U2909" s="838">
        <v>1</v>
      </c>
    </row>
    <row r="2910" spans="1:21" ht="14.4" customHeight="1" x14ac:dyDescent="0.3">
      <c r="A2910" s="831">
        <v>17</v>
      </c>
      <c r="B2910" s="832" t="s">
        <v>2428</v>
      </c>
      <c r="C2910" s="832" t="s">
        <v>2434</v>
      </c>
      <c r="D2910" s="833" t="s">
        <v>5256</v>
      </c>
      <c r="E2910" s="834" t="s">
        <v>2467</v>
      </c>
      <c r="F2910" s="832" t="s">
        <v>2429</v>
      </c>
      <c r="G2910" s="832" t="s">
        <v>3362</v>
      </c>
      <c r="H2910" s="832" t="s">
        <v>596</v>
      </c>
      <c r="I2910" s="832" t="s">
        <v>5001</v>
      </c>
      <c r="J2910" s="832" t="s">
        <v>3364</v>
      </c>
      <c r="K2910" s="832" t="s">
        <v>5002</v>
      </c>
      <c r="L2910" s="835">
        <v>767.5</v>
      </c>
      <c r="M2910" s="835">
        <v>767.5</v>
      </c>
      <c r="N2910" s="832">
        <v>1</v>
      </c>
      <c r="O2910" s="836">
        <v>0.5</v>
      </c>
      <c r="P2910" s="835">
        <v>767.5</v>
      </c>
      <c r="Q2910" s="837">
        <v>1</v>
      </c>
      <c r="R2910" s="832">
        <v>1</v>
      </c>
      <c r="S2910" s="837">
        <v>1</v>
      </c>
      <c r="T2910" s="836">
        <v>0.5</v>
      </c>
      <c r="U2910" s="838">
        <v>1</v>
      </c>
    </row>
    <row r="2911" spans="1:21" ht="14.4" customHeight="1" x14ac:dyDescent="0.3">
      <c r="A2911" s="831">
        <v>17</v>
      </c>
      <c r="B2911" s="832" t="s">
        <v>2428</v>
      </c>
      <c r="C2911" s="832" t="s">
        <v>2434</v>
      </c>
      <c r="D2911" s="833" t="s">
        <v>5256</v>
      </c>
      <c r="E2911" s="834" t="s">
        <v>2467</v>
      </c>
      <c r="F2911" s="832" t="s">
        <v>2429</v>
      </c>
      <c r="G2911" s="832" t="s">
        <v>3675</v>
      </c>
      <c r="H2911" s="832" t="s">
        <v>649</v>
      </c>
      <c r="I2911" s="832" t="s">
        <v>3676</v>
      </c>
      <c r="J2911" s="832" t="s">
        <v>3677</v>
      </c>
      <c r="K2911" s="832" t="s">
        <v>3678</v>
      </c>
      <c r="L2911" s="835">
        <v>219.18</v>
      </c>
      <c r="M2911" s="835">
        <v>657.54</v>
      </c>
      <c r="N2911" s="832">
        <v>3</v>
      </c>
      <c r="O2911" s="836">
        <v>2.5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17</v>
      </c>
      <c r="B2912" s="832" t="s">
        <v>2428</v>
      </c>
      <c r="C2912" s="832" t="s">
        <v>2434</v>
      </c>
      <c r="D2912" s="833" t="s">
        <v>5256</v>
      </c>
      <c r="E2912" s="834" t="s">
        <v>2467</v>
      </c>
      <c r="F2912" s="832" t="s">
        <v>2429</v>
      </c>
      <c r="G2912" s="832" t="s">
        <v>2684</v>
      </c>
      <c r="H2912" s="832" t="s">
        <v>649</v>
      </c>
      <c r="I2912" s="832" t="s">
        <v>2280</v>
      </c>
      <c r="J2912" s="832" t="s">
        <v>1132</v>
      </c>
      <c r="K2912" s="832" t="s">
        <v>1474</v>
      </c>
      <c r="L2912" s="835">
        <v>10.65</v>
      </c>
      <c r="M2912" s="835">
        <v>10.65</v>
      </c>
      <c r="N2912" s="832">
        <v>1</v>
      </c>
      <c r="O2912" s="836">
        <v>1</v>
      </c>
      <c r="P2912" s="835">
        <v>10.65</v>
      </c>
      <c r="Q2912" s="837">
        <v>1</v>
      </c>
      <c r="R2912" s="832">
        <v>1</v>
      </c>
      <c r="S2912" s="837">
        <v>1</v>
      </c>
      <c r="T2912" s="836">
        <v>1</v>
      </c>
      <c r="U2912" s="838">
        <v>1</v>
      </c>
    </row>
    <row r="2913" spans="1:21" ht="14.4" customHeight="1" x14ac:dyDescent="0.3">
      <c r="A2913" s="831">
        <v>17</v>
      </c>
      <c r="B2913" s="832" t="s">
        <v>2428</v>
      </c>
      <c r="C2913" s="832" t="s">
        <v>2434</v>
      </c>
      <c r="D2913" s="833" t="s">
        <v>5256</v>
      </c>
      <c r="E2913" s="834" t="s">
        <v>2467</v>
      </c>
      <c r="F2913" s="832" t="s">
        <v>2429</v>
      </c>
      <c r="G2913" s="832" t="s">
        <v>2714</v>
      </c>
      <c r="H2913" s="832" t="s">
        <v>596</v>
      </c>
      <c r="I2913" s="832" t="s">
        <v>2715</v>
      </c>
      <c r="J2913" s="832" t="s">
        <v>2716</v>
      </c>
      <c r="K2913" s="832" t="s">
        <v>2708</v>
      </c>
      <c r="L2913" s="835">
        <v>174.59</v>
      </c>
      <c r="M2913" s="835">
        <v>698.36</v>
      </c>
      <c r="N2913" s="832">
        <v>4</v>
      </c>
      <c r="O2913" s="836">
        <v>2.5</v>
      </c>
      <c r="P2913" s="835">
        <v>349.18</v>
      </c>
      <c r="Q2913" s="837">
        <v>0.5</v>
      </c>
      <c r="R2913" s="832">
        <v>2</v>
      </c>
      <c r="S2913" s="837">
        <v>0.5</v>
      </c>
      <c r="T2913" s="836">
        <v>1.5</v>
      </c>
      <c r="U2913" s="838">
        <v>0.6</v>
      </c>
    </row>
    <row r="2914" spans="1:21" ht="14.4" customHeight="1" x14ac:dyDescent="0.3">
      <c r="A2914" s="831">
        <v>17</v>
      </c>
      <c r="B2914" s="832" t="s">
        <v>2428</v>
      </c>
      <c r="C2914" s="832" t="s">
        <v>2434</v>
      </c>
      <c r="D2914" s="833" t="s">
        <v>5256</v>
      </c>
      <c r="E2914" s="834" t="s">
        <v>2467</v>
      </c>
      <c r="F2914" s="832" t="s">
        <v>2429</v>
      </c>
      <c r="G2914" s="832" t="s">
        <v>2717</v>
      </c>
      <c r="H2914" s="832" t="s">
        <v>596</v>
      </c>
      <c r="I2914" s="832" t="s">
        <v>4801</v>
      </c>
      <c r="J2914" s="832" t="s">
        <v>790</v>
      </c>
      <c r="K2914" s="832" t="s">
        <v>4802</v>
      </c>
      <c r="L2914" s="835">
        <v>32.25</v>
      </c>
      <c r="M2914" s="835">
        <v>161.25</v>
      </c>
      <c r="N2914" s="832">
        <v>5</v>
      </c>
      <c r="O2914" s="836">
        <v>2.5</v>
      </c>
      <c r="P2914" s="835">
        <v>32.25</v>
      </c>
      <c r="Q2914" s="837">
        <v>0.2</v>
      </c>
      <c r="R2914" s="832">
        <v>1</v>
      </c>
      <c r="S2914" s="837">
        <v>0.2</v>
      </c>
      <c r="T2914" s="836">
        <v>1</v>
      </c>
      <c r="U2914" s="838">
        <v>0.4</v>
      </c>
    </row>
    <row r="2915" spans="1:21" ht="14.4" customHeight="1" x14ac:dyDescent="0.3">
      <c r="A2915" s="831">
        <v>17</v>
      </c>
      <c r="B2915" s="832" t="s">
        <v>2428</v>
      </c>
      <c r="C2915" s="832" t="s">
        <v>2434</v>
      </c>
      <c r="D2915" s="833" t="s">
        <v>5256</v>
      </c>
      <c r="E2915" s="834" t="s">
        <v>2467</v>
      </c>
      <c r="F2915" s="832" t="s">
        <v>2429</v>
      </c>
      <c r="G2915" s="832" t="s">
        <v>2717</v>
      </c>
      <c r="H2915" s="832" t="s">
        <v>596</v>
      </c>
      <c r="I2915" s="832" t="s">
        <v>2718</v>
      </c>
      <c r="J2915" s="832" t="s">
        <v>790</v>
      </c>
      <c r="K2915" s="832" t="s">
        <v>2719</v>
      </c>
      <c r="L2915" s="835">
        <v>103.67</v>
      </c>
      <c r="M2915" s="835">
        <v>103.67</v>
      </c>
      <c r="N2915" s="832">
        <v>1</v>
      </c>
      <c r="O2915" s="836">
        <v>0.5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17</v>
      </c>
      <c r="B2916" s="832" t="s">
        <v>2428</v>
      </c>
      <c r="C2916" s="832" t="s">
        <v>2434</v>
      </c>
      <c r="D2916" s="833" t="s">
        <v>5256</v>
      </c>
      <c r="E2916" s="834" t="s">
        <v>2467</v>
      </c>
      <c r="F2916" s="832" t="s">
        <v>2429</v>
      </c>
      <c r="G2916" s="832" t="s">
        <v>2717</v>
      </c>
      <c r="H2916" s="832" t="s">
        <v>596</v>
      </c>
      <c r="I2916" s="832" t="s">
        <v>3685</v>
      </c>
      <c r="J2916" s="832" t="s">
        <v>790</v>
      </c>
      <c r="K2916" s="832" t="s">
        <v>3686</v>
      </c>
      <c r="L2916" s="835">
        <v>32.25</v>
      </c>
      <c r="M2916" s="835">
        <v>64.5</v>
      </c>
      <c r="N2916" s="832">
        <v>2</v>
      </c>
      <c r="O2916" s="836">
        <v>1</v>
      </c>
      <c r="P2916" s="835">
        <v>32.25</v>
      </c>
      <c r="Q2916" s="837">
        <v>0.5</v>
      </c>
      <c r="R2916" s="832">
        <v>1</v>
      </c>
      <c r="S2916" s="837">
        <v>0.5</v>
      </c>
      <c r="T2916" s="836">
        <v>0.5</v>
      </c>
      <c r="U2916" s="838">
        <v>0.5</v>
      </c>
    </row>
    <row r="2917" spans="1:21" ht="14.4" customHeight="1" x14ac:dyDescent="0.3">
      <c r="A2917" s="831">
        <v>17</v>
      </c>
      <c r="B2917" s="832" t="s">
        <v>2428</v>
      </c>
      <c r="C2917" s="832" t="s">
        <v>2434</v>
      </c>
      <c r="D2917" s="833" t="s">
        <v>5256</v>
      </c>
      <c r="E2917" s="834" t="s">
        <v>2467</v>
      </c>
      <c r="F2917" s="832" t="s">
        <v>2429</v>
      </c>
      <c r="G2917" s="832" t="s">
        <v>2717</v>
      </c>
      <c r="H2917" s="832" t="s">
        <v>596</v>
      </c>
      <c r="I2917" s="832" t="s">
        <v>2723</v>
      </c>
      <c r="J2917" s="832" t="s">
        <v>790</v>
      </c>
      <c r="K2917" s="832" t="s">
        <v>2724</v>
      </c>
      <c r="L2917" s="835">
        <v>103.67</v>
      </c>
      <c r="M2917" s="835">
        <v>103.67</v>
      </c>
      <c r="N2917" s="832">
        <v>1</v>
      </c>
      <c r="O2917" s="836">
        <v>1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17</v>
      </c>
      <c r="B2918" s="832" t="s">
        <v>2428</v>
      </c>
      <c r="C2918" s="832" t="s">
        <v>2434</v>
      </c>
      <c r="D2918" s="833" t="s">
        <v>5256</v>
      </c>
      <c r="E2918" s="834" t="s">
        <v>2467</v>
      </c>
      <c r="F2918" s="832" t="s">
        <v>2429</v>
      </c>
      <c r="G2918" s="832" t="s">
        <v>2717</v>
      </c>
      <c r="H2918" s="832" t="s">
        <v>596</v>
      </c>
      <c r="I2918" s="832" t="s">
        <v>3906</v>
      </c>
      <c r="J2918" s="832" t="s">
        <v>3907</v>
      </c>
      <c r="K2918" s="832" t="s">
        <v>3908</v>
      </c>
      <c r="L2918" s="835">
        <v>115.18</v>
      </c>
      <c r="M2918" s="835">
        <v>115.18</v>
      </c>
      <c r="N2918" s="832">
        <v>1</v>
      </c>
      <c r="O2918" s="836">
        <v>0.5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" customHeight="1" x14ac:dyDescent="0.3">
      <c r="A2919" s="831">
        <v>17</v>
      </c>
      <c r="B2919" s="832" t="s">
        <v>2428</v>
      </c>
      <c r="C2919" s="832" t="s">
        <v>2434</v>
      </c>
      <c r="D2919" s="833" t="s">
        <v>5256</v>
      </c>
      <c r="E2919" s="834" t="s">
        <v>2467</v>
      </c>
      <c r="F2919" s="832" t="s">
        <v>2429</v>
      </c>
      <c r="G2919" s="832" t="s">
        <v>2717</v>
      </c>
      <c r="H2919" s="832" t="s">
        <v>596</v>
      </c>
      <c r="I2919" s="832" t="s">
        <v>5003</v>
      </c>
      <c r="J2919" s="832" t="s">
        <v>5004</v>
      </c>
      <c r="K2919" s="832" t="s">
        <v>5005</v>
      </c>
      <c r="L2919" s="835">
        <v>0</v>
      </c>
      <c r="M2919" s="835">
        <v>0</v>
      </c>
      <c r="N2919" s="832">
        <v>2</v>
      </c>
      <c r="O2919" s="836">
        <v>0.5</v>
      </c>
      <c r="P2919" s="835">
        <v>0</v>
      </c>
      <c r="Q2919" s="837"/>
      <c r="R2919" s="832">
        <v>2</v>
      </c>
      <c r="S2919" s="837">
        <v>1</v>
      </c>
      <c r="T2919" s="836">
        <v>0.5</v>
      </c>
      <c r="U2919" s="838">
        <v>1</v>
      </c>
    </row>
    <row r="2920" spans="1:21" ht="14.4" customHeight="1" x14ac:dyDescent="0.3">
      <c r="A2920" s="831">
        <v>17</v>
      </c>
      <c r="B2920" s="832" t="s">
        <v>2428</v>
      </c>
      <c r="C2920" s="832" t="s">
        <v>2434</v>
      </c>
      <c r="D2920" s="833" t="s">
        <v>5256</v>
      </c>
      <c r="E2920" s="834" t="s">
        <v>2467</v>
      </c>
      <c r="F2920" s="832" t="s">
        <v>2429</v>
      </c>
      <c r="G2920" s="832" t="s">
        <v>2731</v>
      </c>
      <c r="H2920" s="832" t="s">
        <v>596</v>
      </c>
      <c r="I2920" s="832" t="s">
        <v>2734</v>
      </c>
      <c r="J2920" s="832" t="s">
        <v>1318</v>
      </c>
      <c r="K2920" s="832" t="s">
        <v>2735</v>
      </c>
      <c r="L2920" s="835">
        <v>52.61</v>
      </c>
      <c r="M2920" s="835">
        <v>52.61</v>
      </c>
      <c r="N2920" s="832">
        <v>1</v>
      </c>
      <c r="O2920" s="836">
        <v>1</v>
      </c>
      <c r="P2920" s="835">
        <v>52.61</v>
      </c>
      <c r="Q2920" s="837">
        <v>1</v>
      </c>
      <c r="R2920" s="832">
        <v>1</v>
      </c>
      <c r="S2920" s="837">
        <v>1</v>
      </c>
      <c r="T2920" s="836">
        <v>1</v>
      </c>
      <c r="U2920" s="838">
        <v>1</v>
      </c>
    </row>
    <row r="2921" spans="1:21" ht="14.4" customHeight="1" x14ac:dyDescent="0.3">
      <c r="A2921" s="831">
        <v>17</v>
      </c>
      <c r="B2921" s="832" t="s">
        <v>2428</v>
      </c>
      <c r="C2921" s="832" t="s">
        <v>2434</v>
      </c>
      <c r="D2921" s="833" t="s">
        <v>5256</v>
      </c>
      <c r="E2921" s="834" t="s">
        <v>2467</v>
      </c>
      <c r="F2921" s="832" t="s">
        <v>2429</v>
      </c>
      <c r="G2921" s="832" t="s">
        <v>3399</v>
      </c>
      <c r="H2921" s="832" t="s">
        <v>596</v>
      </c>
      <c r="I2921" s="832" t="s">
        <v>3400</v>
      </c>
      <c r="J2921" s="832" t="s">
        <v>3401</v>
      </c>
      <c r="K2921" s="832" t="s">
        <v>3143</v>
      </c>
      <c r="L2921" s="835">
        <v>1098.0999999999999</v>
      </c>
      <c r="M2921" s="835">
        <v>3294.2999999999997</v>
      </c>
      <c r="N2921" s="832">
        <v>3</v>
      </c>
      <c r="O2921" s="836">
        <v>2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17</v>
      </c>
      <c r="B2922" s="832" t="s">
        <v>2428</v>
      </c>
      <c r="C2922" s="832" t="s">
        <v>2434</v>
      </c>
      <c r="D2922" s="833" t="s">
        <v>5256</v>
      </c>
      <c r="E2922" s="834" t="s">
        <v>2467</v>
      </c>
      <c r="F2922" s="832" t="s">
        <v>2429</v>
      </c>
      <c r="G2922" s="832" t="s">
        <v>3405</v>
      </c>
      <c r="H2922" s="832" t="s">
        <v>596</v>
      </c>
      <c r="I2922" s="832" t="s">
        <v>3915</v>
      </c>
      <c r="J2922" s="832" t="s">
        <v>3407</v>
      </c>
      <c r="K2922" s="832" t="s">
        <v>3916</v>
      </c>
      <c r="L2922" s="835">
        <v>203.36</v>
      </c>
      <c r="M2922" s="835">
        <v>203.36</v>
      </c>
      <c r="N2922" s="832">
        <v>1</v>
      </c>
      <c r="O2922" s="836">
        <v>0.5</v>
      </c>
      <c r="P2922" s="835">
        <v>203.36</v>
      </c>
      <c r="Q2922" s="837">
        <v>1</v>
      </c>
      <c r="R2922" s="832">
        <v>1</v>
      </c>
      <c r="S2922" s="837">
        <v>1</v>
      </c>
      <c r="T2922" s="836">
        <v>0.5</v>
      </c>
      <c r="U2922" s="838">
        <v>1</v>
      </c>
    </row>
    <row r="2923" spans="1:21" ht="14.4" customHeight="1" x14ac:dyDescent="0.3">
      <c r="A2923" s="831">
        <v>17</v>
      </c>
      <c r="B2923" s="832" t="s">
        <v>2428</v>
      </c>
      <c r="C2923" s="832" t="s">
        <v>2434</v>
      </c>
      <c r="D2923" s="833" t="s">
        <v>5256</v>
      </c>
      <c r="E2923" s="834" t="s">
        <v>2467</v>
      </c>
      <c r="F2923" s="832" t="s">
        <v>2429</v>
      </c>
      <c r="G2923" s="832" t="s">
        <v>3405</v>
      </c>
      <c r="H2923" s="832" t="s">
        <v>596</v>
      </c>
      <c r="I2923" s="832" t="s">
        <v>3406</v>
      </c>
      <c r="J2923" s="832" t="s">
        <v>3407</v>
      </c>
      <c r="K2923" s="832" t="s">
        <v>3408</v>
      </c>
      <c r="L2923" s="835">
        <v>352.3</v>
      </c>
      <c r="M2923" s="835">
        <v>704.6</v>
      </c>
      <c r="N2923" s="832">
        <v>2</v>
      </c>
      <c r="O2923" s="836">
        <v>1</v>
      </c>
      <c r="P2923" s="835">
        <v>352.3</v>
      </c>
      <c r="Q2923" s="837">
        <v>0.5</v>
      </c>
      <c r="R2923" s="832">
        <v>1</v>
      </c>
      <c r="S2923" s="837">
        <v>0.5</v>
      </c>
      <c r="T2923" s="836">
        <v>0.5</v>
      </c>
      <c r="U2923" s="838">
        <v>0.5</v>
      </c>
    </row>
    <row r="2924" spans="1:21" ht="14.4" customHeight="1" x14ac:dyDescent="0.3">
      <c r="A2924" s="831">
        <v>17</v>
      </c>
      <c r="B2924" s="832" t="s">
        <v>2428</v>
      </c>
      <c r="C2924" s="832" t="s">
        <v>2434</v>
      </c>
      <c r="D2924" s="833" t="s">
        <v>5256</v>
      </c>
      <c r="E2924" s="834" t="s">
        <v>2467</v>
      </c>
      <c r="F2924" s="832" t="s">
        <v>2429</v>
      </c>
      <c r="G2924" s="832" t="s">
        <v>3405</v>
      </c>
      <c r="H2924" s="832" t="s">
        <v>596</v>
      </c>
      <c r="I2924" s="832" t="s">
        <v>3708</v>
      </c>
      <c r="J2924" s="832" t="s">
        <v>3407</v>
      </c>
      <c r="K2924" s="832" t="s">
        <v>3709</v>
      </c>
      <c r="L2924" s="835">
        <v>528.44000000000005</v>
      </c>
      <c r="M2924" s="835">
        <v>528.44000000000005</v>
      </c>
      <c r="N2924" s="832">
        <v>1</v>
      </c>
      <c r="O2924" s="836">
        <v>0.5</v>
      </c>
      <c r="P2924" s="835">
        <v>528.44000000000005</v>
      </c>
      <c r="Q2924" s="837">
        <v>1</v>
      </c>
      <c r="R2924" s="832">
        <v>1</v>
      </c>
      <c r="S2924" s="837">
        <v>1</v>
      </c>
      <c r="T2924" s="836">
        <v>0.5</v>
      </c>
      <c r="U2924" s="838">
        <v>1</v>
      </c>
    </row>
    <row r="2925" spans="1:21" ht="14.4" customHeight="1" x14ac:dyDescent="0.3">
      <c r="A2925" s="831">
        <v>17</v>
      </c>
      <c r="B2925" s="832" t="s">
        <v>2428</v>
      </c>
      <c r="C2925" s="832" t="s">
        <v>2434</v>
      </c>
      <c r="D2925" s="833" t="s">
        <v>5256</v>
      </c>
      <c r="E2925" s="834" t="s">
        <v>2467</v>
      </c>
      <c r="F2925" s="832" t="s">
        <v>2429</v>
      </c>
      <c r="G2925" s="832" t="s">
        <v>3405</v>
      </c>
      <c r="H2925" s="832" t="s">
        <v>596</v>
      </c>
      <c r="I2925" s="832" t="s">
        <v>3409</v>
      </c>
      <c r="J2925" s="832" t="s">
        <v>3407</v>
      </c>
      <c r="K2925" s="832" t="s">
        <v>3410</v>
      </c>
      <c r="L2925" s="835">
        <v>704.59</v>
      </c>
      <c r="M2925" s="835">
        <v>704.59</v>
      </c>
      <c r="N2925" s="832">
        <v>1</v>
      </c>
      <c r="O2925" s="836">
        <v>1</v>
      </c>
      <c r="P2925" s="835">
        <v>704.59</v>
      </c>
      <c r="Q2925" s="837">
        <v>1</v>
      </c>
      <c r="R2925" s="832">
        <v>1</v>
      </c>
      <c r="S2925" s="837">
        <v>1</v>
      </c>
      <c r="T2925" s="836">
        <v>1</v>
      </c>
      <c r="U2925" s="838">
        <v>1</v>
      </c>
    </row>
    <row r="2926" spans="1:21" ht="14.4" customHeight="1" x14ac:dyDescent="0.3">
      <c r="A2926" s="831">
        <v>17</v>
      </c>
      <c r="B2926" s="832" t="s">
        <v>2428</v>
      </c>
      <c r="C2926" s="832" t="s">
        <v>2434</v>
      </c>
      <c r="D2926" s="833" t="s">
        <v>5256</v>
      </c>
      <c r="E2926" s="834" t="s">
        <v>2467</v>
      </c>
      <c r="F2926" s="832" t="s">
        <v>2429</v>
      </c>
      <c r="G2926" s="832" t="s">
        <v>3431</v>
      </c>
      <c r="H2926" s="832" t="s">
        <v>596</v>
      </c>
      <c r="I2926" s="832" t="s">
        <v>4230</v>
      </c>
      <c r="J2926" s="832" t="s">
        <v>3433</v>
      </c>
      <c r="K2926" s="832" t="s">
        <v>4231</v>
      </c>
      <c r="L2926" s="835">
        <v>401.79</v>
      </c>
      <c r="M2926" s="835">
        <v>401.79</v>
      </c>
      <c r="N2926" s="832">
        <v>1</v>
      </c>
      <c r="O2926" s="836">
        <v>0.5</v>
      </c>
      <c r="P2926" s="835"/>
      <c r="Q2926" s="837">
        <v>0</v>
      </c>
      <c r="R2926" s="832"/>
      <c r="S2926" s="837">
        <v>0</v>
      </c>
      <c r="T2926" s="836"/>
      <c r="U2926" s="838">
        <v>0</v>
      </c>
    </row>
    <row r="2927" spans="1:21" ht="14.4" customHeight="1" x14ac:dyDescent="0.3">
      <c r="A2927" s="831">
        <v>17</v>
      </c>
      <c r="B2927" s="832" t="s">
        <v>2428</v>
      </c>
      <c r="C2927" s="832" t="s">
        <v>2434</v>
      </c>
      <c r="D2927" s="833" t="s">
        <v>5256</v>
      </c>
      <c r="E2927" s="834" t="s">
        <v>2467</v>
      </c>
      <c r="F2927" s="832" t="s">
        <v>2429</v>
      </c>
      <c r="G2927" s="832" t="s">
        <v>3431</v>
      </c>
      <c r="H2927" s="832" t="s">
        <v>596</v>
      </c>
      <c r="I2927" s="832" t="s">
        <v>4603</v>
      </c>
      <c r="J2927" s="832" t="s">
        <v>3433</v>
      </c>
      <c r="K2927" s="832" t="s">
        <v>4604</v>
      </c>
      <c r="L2927" s="835">
        <v>386.88</v>
      </c>
      <c r="M2927" s="835">
        <v>386.88</v>
      </c>
      <c r="N2927" s="832">
        <v>1</v>
      </c>
      <c r="O2927" s="836">
        <v>0.5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17</v>
      </c>
      <c r="B2928" s="832" t="s">
        <v>2428</v>
      </c>
      <c r="C2928" s="832" t="s">
        <v>2434</v>
      </c>
      <c r="D2928" s="833" t="s">
        <v>5256</v>
      </c>
      <c r="E2928" s="834" t="s">
        <v>2467</v>
      </c>
      <c r="F2928" s="832" t="s">
        <v>2429</v>
      </c>
      <c r="G2928" s="832" t="s">
        <v>3431</v>
      </c>
      <c r="H2928" s="832" t="s">
        <v>596</v>
      </c>
      <c r="I2928" s="832" t="s">
        <v>4232</v>
      </c>
      <c r="J2928" s="832" t="s">
        <v>3433</v>
      </c>
      <c r="K2928" s="832" t="s">
        <v>4233</v>
      </c>
      <c r="L2928" s="835">
        <v>580.30999999999995</v>
      </c>
      <c r="M2928" s="835">
        <v>580.30999999999995</v>
      </c>
      <c r="N2928" s="832">
        <v>1</v>
      </c>
      <c r="O2928" s="836">
        <v>0.5</v>
      </c>
      <c r="P2928" s="835"/>
      <c r="Q2928" s="837">
        <v>0</v>
      </c>
      <c r="R2928" s="832"/>
      <c r="S2928" s="837">
        <v>0</v>
      </c>
      <c r="T2928" s="836"/>
      <c r="U2928" s="838">
        <v>0</v>
      </c>
    </row>
    <row r="2929" spans="1:21" ht="14.4" customHeight="1" x14ac:dyDescent="0.3">
      <c r="A2929" s="831">
        <v>17</v>
      </c>
      <c r="B2929" s="832" t="s">
        <v>2428</v>
      </c>
      <c r="C2929" s="832" t="s">
        <v>2434</v>
      </c>
      <c r="D2929" s="833" t="s">
        <v>5256</v>
      </c>
      <c r="E2929" s="834" t="s">
        <v>2467</v>
      </c>
      <c r="F2929" s="832" t="s">
        <v>2429</v>
      </c>
      <c r="G2929" s="832" t="s">
        <v>3431</v>
      </c>
      <c r="H2929" s="832" t="s">
        <v>596</v>
      </c>
      <c r="I2929" s="832" t="s">
        <v>3435</v>
      </c>
      <c r="J2929" s="832" t="s">
        <v>3433</v>
      </c>
      <c r="K2929" s="832" t="s">
        <v>3436</v>
      </c>
      <c r="L2929" s="835">
        <v>3095.02</v>
      </c>
      <c r="M2929" s="835">
        <v>3095.02</v>
      </c>
      <c r="N2929" s="832">
        <v>1</v>
      </c>
      <c r="O2929" s="836">
        <v>1</v>
      </c>
      <c r="P2929" s="835"/>
      <c r="Q2929" s="837">
        <v>0</v>
      </c>
      <c r="R2929" s="832"/>
      <c r="S2929" s="837">
        <v>0</v>
      </c>
      <c r="T2929" s="836"/>
      <c r="U2929" s="838">
        <v>0</v>
      </c>
    </row>
    <row r="2930" spans="1:21" ht="14.4" customHeight="1" x14ac:dyDescent="0.3">
      <c r="A2930" s="831">
        <v>17</v>
      </c>
      <c r="B2930" s="832" t="s">
        <v>2428</v>
      </c>
      <c r="C2930" s="832" t="s">
        <v>2434</v>
      </c>
      <c r="D2930" s="833" t="s">
        <v>5256</v>
      </c>
      <c r="E2930" s="834" t="s">
        <v>2467</v>
      </c>
      <c r="F2930" s="832" t="s">
        <v>2429</v>
      </c>
      <c r="G2930" s="832" t="s">
        <v>3431</v>
      </c>
      <c r="H2930" s="832" t="s">
        <v>596</v>
      </c>
      <c r="I2930" s="832" t="s">
        <v>3437</v>
      </c>
      <c r="J2930" s="832" t="s">
        <v>3433</v>
      </c>
      <c r="K2930" s="832" t="s">
        <v>3438</v>
      </c>
      <c r="L2930" s="835">
        <v>2321.25</v>
      </c>
      <c r="M2930" s="835">
        <v>2321.25</v>
      </c>
      <c r="N2930" s="832">
        <v>1</v>
      </c>
      <c r="O2930" s="836">
        <v>0.5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" customHeight="1" x14ac:dyDescent="0.3">
      <c r="A2931" s="831">
        <v>17</v>
      </c>
      <c r="B2931" s="832" t="s">
        <v>2428</v>
      </c>
      <c r="C2931" s="832" t="s">
        <v>2434</v>
      </c>
      <c r="D2931" s="833" t="s">
        <v>5256</v>
      </c>
      <c r="E2931" s="834" t="s">
        <v>2467</v>
      </c>
      <c r="F2931" s="832" t="s">
        <v>2429</v>
      </c>
      <c r="G2931" s="832" t="s">
        <v>2786</v>
      </c>
      <c r="H2931" s="832" t="s">
        <v>649</v>
      </c>
      <c r="I2931" s="832" t="s">
        <v>2073</v>
      </c>
      <c r="J2931" s="832" t="s">
        <v>911</v>
      </c>
      <c r="K2931" s="832" t="s">
        <v>912</v>
      </c>
      <c r="L2931" s="835">
        <v>0</v>
      </c>
      <c r="M2931" s="835">
        <v>0</v>
      </c>
      <c r="N2931" s="832">
        <v>16</v>
      </c>
      <c r="O2931" s="836">
        <v>5.5</v>
      </c>
      <c r="P2931" s="835">
        <v>0</v>
      </c>
      <c r="Q2931" s="837"/>
      <c r="R2931" s="832">
        <v>6</v>
      </c>
      <c r="S2931" s="837">
        <v>0.375</v>
      </c>
      <c r="T2931" s="836">
        <v>2</v>
      </c>
      <c r="U2931" s="838">
        <v>0.36363636363636365</v>
      </c>
    </row>
    <row r="2932" spans="1:21" ht="14.4" customHeight="1" x14ac:dyDescent="0.3">
      <c r="A2932" s="831">
        <v>17</v>
      </c>
      <c r="B2932" s="832" t="s">
        <v>2428</v>
      </c>
      <c r="C2932" s="832" t="s">
        <v>2434</v>
      </c>
      <c r="D2932" s="833" t="s">
        <v>5256</v>
      </c>
      <c r="E2932" s="834" t="s">
        <v>2467</v>
      </c>
      <c r="F2932" s="832" t="s">
        <v>2429</v>
      </c>
      <c r="G2932" s="832" t="s">
        <v>2789</v>
      </c>
      <c r="H2932" s="832" t="s">
        <v>596</v>
      </c>
      <c r="I2932" s="832" t="s">
        <v>5006</v>
      </c>
      <c r="J2932" s="832" t="s">
        <v>2791</v>
      </c>
      <c r="K2932" s="832" t="s">
        <v>5007</v>
      </c>
      <c r="L2932" s="835">
        <v>657.67</v>
      </c>
      <c r="M2932" s="835">
        <v>1315.34</v>
      </c>
      <c r="N2932" s="832">
        <v>2</v>
      </c>
      <c r="O2932" s="836">
        <v>0.5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17</v>
      </c>
      <c r="B2933" s="832" t="s">
        <v>2428</v>
      </c>
      <c r="C2933" s="832" t="s">
        <v>2434</v>
      </c>
      <c r="D2933" s="833" t="s">
        <v>5256</v>
      </c>
      <c r="E2933" s="834" t="s">
        <v>2467</v>
      </c>
      <c r="F2933" s="832" t="s">
        <v>2429</v>
      </c>
      <c r="G2933" s="832" t="s">
        <v>3598</v>
      </c>
      <c r="H2933" s="832" t="s">
        <v>596</v>
      </c>
      <c r="I2933" s="832" t="s">
        <v>3599</v>
      </c>
      <c r="J2933" s="832" t="s">
        <v>1693</v>
      </c>
      <c r="K2933" s="832" t="s">
        <v>3600</v>
      </c>
      <c r="L2933" s="835">
        <v>68.819999999999993</v>
      </c>
      <c r="M2933" s="835">
        <v>206.45999999999998</v>
      </c>
      <c r="N2933" s="832">
        <v>3</v>
      </c>
      <c r="O2933" s="836">
        <v>0.5</v>
      </c>
      <c r="P2933" s="835">
        <v>206.45999999999998</v>
      </c>
      <c r="Q2933" s="837">
        <v>1</v>
      </c>
      <c r="R2933" s="832">
        <v>3</v>
      </c>
      <c r="S2933" s="837">
        <v>1</v>
      </c>
      <c r="T2933" s="836">
        <v>0.5</v>
      </c>
      <c r="U2933" s="838">
        <v>1</v>
      </c>
    </row>
    <row r="2934" spans="1:21" ht="14.4" customHeight="1" x14ac:dyDescent="0.3">
      <c r="A2934" s="831">
        <v>17</v>
      </c>
      <c r="B2934" s="832" t="s">
        <v>2428</v>
      </c>
      <c r="C2934" s="832" t="s">
        <v>2434</v>
      </c>
      <c r="D2934" s="833" t="s">
        <v>5256</v>
      </c>
      <c r="E2934" s="834" t="s">
        <v>2467</v>
      </c>
      <c r="F2934" s="832" t="s">
        <v>2429</v>
      </c>
      <c r="G2934" s="832" t="s">
        <v>2827</v>
      </c>
      <c r="H2934" s="832" t="s">
        <v>596</v>
      </c>
      <c r="I2934" s="832" t="s">
        <v>2830</v>
      </c>
      <c r="J2934" s="832" t="s">
        <v>1007</v>
      </c>
      <c r="K2934" s="832" t="s">
        <v>2831</v>
      </c>
      <c r="L2934" s="835">
        <v>55.16</v>
      </c>
      <c r="M2934" s="835">
        <v>165.48</v>
      </c>
      <c r="N2934" s="832">
        <v>3</v>
      </c>
      <c r="O2934" s="836">
        <v>0.5</v>
      </c>
      <c r="P2934" s="835">
        <v>165.48</v>
      </c>
      <c r="Q2934" s="837">
        <v>1</v>
      </c>
      <c r="R2934" s="832">
        <v>3</v>
      </c>
      <c r="S2934" s="837">
        <v>1</v>
      </c>
      <c r="T2934" s="836">
        <v>0.5</v>
      </c>
      <c r="U2934" s="838">
        <v>1</v>
      </c>
    </row>
    <row r="2935" spans="1:21" ht="14.4" customHeight="1" x14ac:dyDescent="0.3">
      <c r="A2935" s="831">
        <v>17</v>
      </c>
      <c r="B2935" s="832" t="s">
        <v>2428</v>
      </c>
      <c r="C2935" s="832" t="s">
        <v>2434</v>
      </c>
      <c r="D2935" s="833" t="s">
        <v>5256</v>
      </c>
      <c r="E2935" s="834" t="s">
        <v>2467</v>
      </c>
      <c r="F2935" s="832" t="s">
        <v>2429</v>
      </c>
      <c r="G2935" s="832" t="s">
        <v>2832</v>
      </c>
      <c r="H2935" s="832" t="s">
        <v>596</v>
      </c>
      <c r="I2935" s="832" t="s">
        <v>2833</v>
      </c>
      <c r="J2935" s="832" t="s">
        <v>1002</v>
      </c>
      <c r="K2935" s="832" t="s">
        <v>2053</v>
      </c>
      <c r="L2935" s="835">
        <v>122.73</v>
      </c>
      <c r="M2935" s="835">
        <v>245.46</v>
      </c>
      <c r="N2935" s="832">
        <v>2</v>
      </c>
      <c r="O2935" s="836">
        <v>0.5</v>
      </c>
      <c r="P2935" s="835">
        <v>245.46</v>
      </c>
      <c r="Q2935" s="837">
        <v>1</v>
      </c>
      <c r="R2935" s="832">
        <v>2</v>
      </c>
      <c r="S2935" s="837">
        <v>1</v>
      </c>
      <c r="T2935" s="836">
        <v>0.5</v>
      </c>
      <c r="U2935" s="838">
        <v>1</v>
      </c>
    </row>
    <row r="2936" spans="1:21" ht="14.4" customHeight="1" x14ac:dyDescent="0.3">
      <c r="A2936" s="831">
        <v>17</v>
      </c>
      <c r="B2936" s="832" t="s">
        <v>2428</v>
      </c>
      <c r="C2936" s="832" t="s">
        <v>2434</v>
      </c>
      <c r="D2936" s="833" t="s">
        <v>5256</v>
      </c>
      <c r="E2936" s="834" t="s">
        <v>2467</v>
      </c>
      <c r="F2936" s="832" t="s">
        <v>2429</v>
      </c>
      <c r="G2936" s="832" t="s">
        <v>2841</v>
      </c>
      <c r="H2936" s="832" t="s">
        <v>596</v>
      </c>
      <c r="I2936" s="832" t="s">
        <v>2842</v>
      </c>
      <c r="J2936" s="832" t="s">
        <v>1280</v>
      </c>
      <c r="K2936" s="832" t="s">
        <v>2843</v>
      </c>
      <c r="L2936" s="835">
        <v>264</v>
      </c>
      <c r="M2936" s="835">
        <v>264</v>
      </c>
      <c r="N2936" s="832">
        <v>1</v>
      </c>
      <c r="O2936" s="836">
        <v>0.5</v>
      </c>
      <c r="P2936" s="835">
        <v>264</v>
      </c>
      <c r="Q2936" s="837">
        <v>1</v>
      </c>
      <c r="R2936" s="832">
        <v>1</v>
      </c>
      <c r="S2936" s="837">
        <v>1</v>
      </c>
      <c r="T2936" s="836">
        <v>0.5</v>
      </c>
      <c r="U2936" s="838">
        <v>1</v>
      </c>
    </row>
    <row r="2937" spans="1:21" ht="14.4" customHeight="1" x14ac:dyDescent="0.3">
      <c r="A2937" s="831">
        <v>17</v>
      </c>
      <c r="B2937" s="832" t="s">
        <v>2428</v>
      </c>
      <c r="C2937" s="832" t="s">
        <v>2434</v>
      </c>
      <c r="D2937" s="833" t="s">
        <v>5256</v>
      </c>
      <c r="E2937" s="834" t="s">
        <v>2467</v>
      </c>
      <c r="F2937" s="832" t="s">
        <v>2429</v>
      </c>
      <c r="G2937" s="832" t="s">
        <v>3101</v>
      </c>
      <c r="H2937" s="832" t="s">
        <v>596</v>
      </c>
      <c r="I2937" s="832" t="s">
        <v>3102</v>
      </c>
      <c r="J2937" s="832" t="s">
        <v>689</v>
      </c>
      <c r="K2937" s="832" t="s">
        <v>3103</v>
      </c>
      <c r="L2937" s="835">
        <v>311.02</v>
      </c>
      <c r="M2937" s="835">
        <v>311.02</v>
      </c>
      <c r="N2937" s="832">
        <v>1</v>
      </c>
      <c r="O2937" s="836">
        <v>0.5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17</v>
      </c>
      <c r="B2938" s="832" t="s">
        <v>2428</v>
      </c>
      <c r="C2938" s="832" t="s">
        <v>2434</v>
      </c>
      <c r="D2938" s="833" t="s">
        <v>5256</v>
      </c>
      <c r="E2938" s="834" t="s">
        <v>2467</v>
      </c>
      <c r="F2938" s="832" t="s">
        <v>2429</v>
      </c>
      <c r="G2938" s="832" t="s">
        <v>2846</v>
      </c>
      <c r="H2938" s="832" t="s">
        <v>649</v>
      </c>
      <c r="I2938" s="832" t="s">
        <v>2856</v>
      </c>
      <c r="J2938" s="832" t="s">
        <v>2854</v>
      </c>
      <c r="K2938" s="832" t="s">
        <v>2857</v>
      </c>
      <c r="L2938" s="835">
        <v>400.17</v>
      </c>
      <c r="M2938" s="835">
        <v>400.17</v>
      </c>
      <c r="N2938" s="832">
        <v>1</v>
      </c>
      <c r="O2938" s="836">
        <v>0.5</v>
      </c>
      <c r="P2938" s="835">
        <v>400.17</v>
      </c>
      <c r="Q2938" s="837">
        <v>1</v>
      </c>
      <c r="R2938" s="832">
        <v>1</v>
      </c>
      <c r="S2938" s="837">
        <v>1</v>
      </c>
      <c r="T2938" s="836">
        <v>0.5</v>
      </c>
      <c r="U2938" s="838">
        <v>1</v>
      </c>
    </row>
    <row r="2939" spans="1:21" ht="14.4" customHeight="1" x14ac:dyDescent="0.3">
      <c r="A2939" s="831">
        <v>17</v>
      </c>
      <c r="B2939" s="832" t="s">
        <v>2428</v>
      </c>
      <c r="C2939" s="832" t="s">
        <v>2434</v>
      </c>
      <c r="D2939" s="833" t="s">
        <v>5256</v>
      </c>
      <c r="E2939" s="834" t="s">
        <v>2467</v>
      </c>
      <c r="F2939" s="832" t="s">
        <v>2429</v>
      </c>
      <c r="G2939" s="832" t="s">
        <v>4026</v>
      </c>
      <c r="H2939" s="832" t="s">
        <v>596</v>
      </c>
      <c r="I2939" s="832" t="s">
        <v>4027</v>
      </c>
      <c r="J2939" s="832" t="s">
        <v>4028</v>
      </c>
      <c r="K2939" s="832" t="s">
        <v>2225</v>
      </c>
      <c r="L2939" s="835">
        <v>1092.4100000000001</v>
      </c>
      <c r="M2939" s="835">
        <v>3277.2300000000005</v>
      </c>
      <c r="N2939" s="832">
        <v>3</v>
      </c>
      <c r="O2939" s="836">
        <v>2</v>
      </c>
      <c r="P2939" s="835">
        <v>1092.4100000000001</v>
      </c>
      <c r="Q2939" s="837">
        <v>0.33333333333333331</v>
      </c>
      <c r="R2939" s="832">
        <v>1</v>
      </c>
      <c r="S2939" s="837">
        <v>0.33333333333333331</v>
      </c>
      <c r="T2939" s="836">
        <v>1</v>
      </c>
      <c r="U2939" s="838">
        <v>0.5</v>
      </c>
    </row>
    <row r="2940" spans="1:21" ht="14.4" customHeight="1" x14ac:dyDescent="0.3">
      <c r="A2940" s="831">
        <v>17</v>
      </c>
      <c r="B2940" s="832" t="s">
        <v>2428</v>
      </c>
      <c r="C2940" s="832" t="s">
        <v>2434</v>
      </c>
      <c r="D2940" s="833" t="s">
        <v>5256</v>
      </c>
      <c r="E2940" s="834" t="s">
        <v>2467</v>
      </c>
      <c r="F2940" s="832" t="s">
        <v>2429</v>
      </c>
      <c r="G2940" s="832" t="s">
        <v>2906</v>
      </c>
      <c r="H2940" s="832" t="s">
        <v>596</v>
      </c>
      <c r="I2940" s="832" t="s">
        <v>2910</v>
      </c>
      <c r="J2940" s="832" t="s">
        <v>1045</v>
      </c>
      <c r="K2940" s="832" t="s">
        <v>2911</v>
      </c>
      <c r="L2940" s="835">
        <v>50.32</v>
      </c>
      <c r="M2940" s="835">
        <v>452.88</v>
      </c>
      <c r="N2940" s="832">
        <v>9</v>
      </c>
      <c r="O2940" s="836">
        <v>4.5</v>
      </c>
      <c r="P2940" s="835">
        <v>201.28</v>
      </c>
      <c r="Q2940" s="837">
        <v>0.44444444444444448</v>
      </c>
      <c r="R2940" s="832">
        <v>4</v>
      </c>
      <c r="S2940" s="837">
        <v>0.44444444444444442</v>
      </c>
      <c r="T2940" s="836">
        <v>1</v>
      </c>
      <c r="U2940" s="838">
        <v>0.22222222222222221</v>
      </c>
    </row>
    <row r="2941" spans="1:21" ht="14.4" customHeight="1" x14ac:dyDescent="0.3">
      <c r="A2941" s="831">
        <v>17</v>
      </c>
      <c r="B2941" s="832" t="s">
        <v>2428</v>
      </c>
      <c r="C2941" s="832" t="s">
        <v>2434</v>
      </c>
      <c r="D2941" s="833" t="s">
        <v>5256</v>
      </c>
      <c r="E2941" s="834" t="s">
        <v>2467</v>
      </c>
      <c r="F2941" s="832" t="s">
        <v>2429</v>
      </c>
      <c r="G2941" s="832" t="s">
        <v>3277</v>
      </c>
      <c r="H2941" s="832" t="s">
        <v>649</v>
      </c>
      <c r="I2941" s="832" t="s">
        <v>2015</v>
      </c>
      <c r="J2941" s="832" t="s">
        <v>1074</v>
      </c>
      <c r="K2941" s="832" t="s">
        <v>2016</v>
      </c>
      <c r="L2941" s="835">
        <v>154.36000000000001</v>
      </c>
      <c r="M2941" s="835">
        <v>308.72000000000003</v>
      </c>
      <c r="N2941" s="832">
        <v>2</v>
      </c>
      <c r="O2941" s="836">
        <v>1</v>
      </c>
      <c r="P2941" s="835">
        <v>308.72000000000003</v>
      </c>
      <c r="Q2941" s="837">
        <v>1</v>
      </c>
      <c r="R2941" s="832">
        <v>2</v>
      </c>
      <c r="S2941" s="837">
        <v>1</v>
      </c>
      <c r="T2941" s="836">
        <v>1</v>
      </c>
      <c r="U2941" s="838">
        <v>1</v>
      </c>
    </row>
    <row r="2942" spans="1:21" ht="14.4" customHeight="1" x14ac:dyDescent="0.3">
      <c r="A2942" s="831">
        <v>17</v>
      </c>
      <c r="B2942" s="832" t="s">
        <v>2428</v>
      </c>
      <c r="C2942" s="832" t="s">
        <v>2434</v>
      </c>
      <c r="D2942" s="833" t="s">
        <v>5256</v>
      </c>
      <c r="E2942" s="834" t="s">
        <v>2467</v>
      </c>
      <c r="F2942" s="832" t="s">
        <v>2429</v>
      </c>
      <c r="G2942" s="832" t="s">
        <v>3283</v>
      </c>
      <c r="H2942" s="832" t="s">
        <v>596</v>
      </c>
      <c r="I2942" s="832" t="s">
        <v>3461</v>
      </c>
      <c r="J2942" s="832" t="s">
        <v>3462</v>
      </c>
      <c r="K2942" s="832" t="s">
        <v>3463</v>
      </c>
      <c r="L2942" s="835">
        <v>424.89</v>
      </c>
      <c r="M2942" s="835">
        <v>424.89</v>
      </c>
      <c r="N2942" s="832">
        <v>1</v>
      </c>
      <c r="O2942" s="836">
        <v>0.5</v>
      </c>
      <c r="P2942" s="835"/>
      <c r="Q2942" s="837">
        <v>0</v>
      </c>
      <c r="R2942" s="832"/>
      <c r="S2942" s="837">
        <v>0</v>
      </c>
      <c r="T2942" s="836"/>
      <c r="U2942" s="838">
        <v>0</v>
      </c>
    </row>
    <row r="2943" spans="1:21" ht="14.4" customHeight="1" x14ac:dyDescent="0.3">
      <c r="A2943" s="831">
        <v>17</v>
      </c>
      <c r="B2943" s="832" t="s">
        <v>2428</v>
      </c>
      <c r="C2943" s="832" t="s">
        <v>2434</v>
      </c>
      <c r="D2943" s="833" t="s">
        <v>5256</v>
      </c>
      <c r="E2943" s="834" t="s">
        <v>2467</v>
      </c>
      <c r="F2943" s="832" t="s">
        <v>2429</v>
      </c>
      <c r="G2943" s="832" t="s">
        <v>3283</v>
      </c>
      <c r="H2943" s="832" t="s">
        <v>596</v>
      </c>
      <c r="I2943" s="832" t="s">
        <v>3464</v>
      </c>
      <c r="J2943" s="832" t="s">
        <v>3288</v>
      </c>
      <c r="K2943" s="832" t="s">
        <v>2213</v>
      </c>
      <c r="L2943" s="835">
        <v>212.45</v>
      </c>
      <c r="M2943" s="835">
        <v>1062.25</v>
      </c>
      <c r="N2943" s="832">
        <v>5</v>
      </c>
      <c r="O2943" s="836">
        <v>2.5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17</v>
      </c>
      <c r="B2944" s="832" t="s">
        <v>2428</v>
      </c>
      <c r="C2944" s="832" t="s">
        <v>2434</v>
      </c>
      <c r="D2944" s="833" t="s">
        <v>5256</v>
      </c>
      <c r="E2944" s="834" t="s">
        <v>2467</v>
      </c>
      <c r="F2944" s="832" t="s">
        <v>2429</v>
      </c>
      <c r="G2944" s="832" t="s">
        <v>3283</v>
      </c>
      <c r="H2944" s="832" t="s">
        <v>596</v>
      </c>
      <c r="I2944" s="832" t="s">
        <v>3465</v>
      </c>
      <c r="J2944" s="832" t="s">
        <v>3288</v>
      </c>
      <c r="K2944" s="832" t="s">
        <v>3286</v>
      </c>
      <c r="L2944" s="835">
        <v>531.12</v>
      </c>
      <c r="M2944" s="835">
        <v>1593.3600000000001</v>
      </c>
      <c r="N2944" s="832">
        <v>3</v>
      </c>
      <c r="O2944" s="836">
        <v>1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17</v>
      </c>
      <c r="B2945" s="832" t="s">
        <v>2428</v>
      </c>
      <c r="C2945" s="832" t="s">
        <v>2434</v>
      </c>
      <c r="D2945" s="833" t="s">
        <v>5256</v>
      </c>
      <c r="E2945" s="834" t="s">
        <v>2467</v>
      </c>
      <c r="F2945" s="832" t="s">
        <v>2429</v>
      </c>
      <c r="G2945" s="832" t="s">
        <v>3283</v>
      </c>
      <c r="H2945" s="832" t="s">
        <v>649</v>
      </c>
      <c r="I2945" s="832" t="s">
        <v>2212</v>
      </c>
      <c r="J2945" s="832" t="s">
        <v>1222</v>
      </c>
      <c r="K2945" s="832" t="s">
        <v>2213</v>
      </c>
      <c r="L2945" s="835">
        <v>212.45</v>
      </c>
      <c r="M2945" s="835">
        <v>212.45</v>
      </c>
      <c r="N2945" s="832">
        <v>1</v>
      </c>
      <c r="O2945" s="836">
        <v>0.5</v>
      </c>
      <c r="P2945" s="835">
        <v>212.45</v>
      </c>
      <c r="Q2945" s="837">
        <v>1</v>
      </c>
      <c r="R2945" s="832">
        <v>1</v>
      </c>
      <c r="S2945" s="837">
        <v>1</v>
      </c>
      <c r="T2945" s="836">
        <v>0.5</v>
      </c>
      <c r="U2945" s="838">
        <v>1</v>
      </c>
    </row>
    <row r="2946" spans="1:21" ht="14.4" customHeight="1" x14ac:dyDescent="0.3">
      <c r="A2946" s="831">
        <v>17</v>
      </c>
      <c r="B2946" s="832" t="s">
        <v>2428</v>
      </c>
      <c r="C2946" s="832" t="s">
        <v>2434</v>
      </c>
      <c r="D2946" s="833" t="s">
        <v>5256</v>
      </c>
      <c r="E2946" s="834" t="s">
        <v>2467</v>
      </c>
      <c r="F2946" s="832" t="s">
        <v>2429</v>
      </c>
      <c r="G2946" s="832" t="s">
        <v>3466</v>
      </c>
      <c r="H2946" s="832" t="s">
        <v>596</v>
      </c>
      <c r="I2946" s="832" t="s">
        <v>3472</v>
      </c>
      <c r="J2946" s="832" t="s">
        <v>3473</v>
      </c>
      <c r="K2946" s="832" t="s">
        <v>3469</v>
      </c>
      <c r="L2946" s="835">
        <v>603.23</v>
      </c>
      <c r="M2946" s="835">
        <v>1206.46</v>
      </c>
      <c r="N2946" s="832">
        <v>2</v>
      </c>
      <c r="O2946" s="836">
        <v>1.5</v>
      </c>
      <c r="P2946" s="835">
        <v>603.23</v>
      </c>
      <c r="Q2946" s="837">
        <v>0.5</v>
      </c>
      <c r="R2946" s="832">
        <v>1</v>
      </c>
      <c r="S2946" s="837">
        <v>0.5</v>
      </c>
      <c r="T2946" s="836">
        <v>0.5</v>
      </c>
      <c r="U2946" s="838">
        <v>0.33333333333333331</v>
      </c>
    </row>
    <row r="2947" spans="1:21" ht="14.4" customHeight="1" x14ac:dyDescent="0.3">
      <c r="A2947" s="831">
        <v>17</v>
      </c>
      <c r="B2947" s="832" t="s">
        <v>2428</v>
      </c>
      <c r="C2947" s="832" t="s">
        <v>2434</v>
      </c>
      <c r="D2947" s="833" t="s">
        <v>5256</v>
      </c>
      <c r="E2947" s="834" t="s">
        <v>2467</v>
      </c>
      <c r="F2947" s="832" t="s">
        <v>2429</v>
      </c>
      <c r="G2947" s="832" t="s">
        <v>3466</v>
      </c>
      <c r="H2947" s="832" t="s">
        <v>596</v>
      </c>
      <c r="I2947" s="832" t="s">
        <v>3481</v>
      </c>
      <c r="J2947" s="832" t="s">
        <v>3473</v>
      </c>
      <c r="K2947" s="832" t="s">
        <v>3480</v>
      </c>
      <c r="L2947" s="835">
        <v>650.69000000000005</v>
      </c>
      <c r="M2947" s="835">
        <v>650.69000000000005</v>
      </c>
      <c r="N2947" s="832">
        <v>1</v>
      </c>
      <c r="O2947" s="836">
        <v>0.5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" customHeight="1" x14ac:dyDescent="0.3">
      <c r="A2948" s="831">
        <v>17</v>
      </c>
      <c r="B2948" s="832" t="s">
        <v>2428</v>
      </c>
      <c r="C2948" s="832" t="s">
        <v>2434</v>
      </c>
      <c r="D2948" s="833" t="s">
        <v>5256</v>
      </c>
      <c r="E2948" s="834" t="s">
        <v>2467</v>
      </c>
      <c r="F2948" s="832" t="s">
        <v>2429</v>
      </c>
      <c r="G2948" s="832" t="s">
        <v>2924</v>
      </c>
      <c r="H2948" s="832" t="s">
        <v>596</v>
      </c>
      <c r="I2948" s="832" t="s">
        <v>2925</v>
      </c>
      <c r="J2948" s="832" t="s">
        <v>871</v>
      </c>
      <c r="K2948" s="832" t="s">
        <v>872</v>
      </c>
      <c r="L2948" s="835">
        <v>107.27</v>
      </c>
      <c r="M2948" s="835">
        <v>858.16</v>
      </c>
      <c r="N2948" s="832">
        <v>8</v>
      </c>
      <c r="O2948" s="836">
        <v>5.5</v>
      </c>
      <c r="P2948" s="835">
        <v>214.54</v>
      </c>
      <c r="Q2948" s="837">
        <v>0.25</v>
      </c>
      <c r="R2948" s="832">
        <v>2</v>
      </c>
      <c r="S2948" s="837">
        <v>0.25</v>
      </c>
      <c r="T2948" s="836">
        <v>2</v>
      </c>
      <c r="U2948" s="838">
        <v>0.36363636363636365</v>
      </c>
    </row>
    <row r="2949" spans="1:21" ht="14.4" customHeight="1" x14ac:dyDescent="0.3">
      <c r="A2949" s="831">
        <v>17</v>
      </c>
      <c r="B2949" s="832" t="s">
        <v>2428</v>
      </c>
      <c r="C2949" s="832" t="s">
        <v>2434</v>
      </c>
      <c r="D2949" s="833" t="s">
        <v>5256</v>
      </c>
      <c r="E2949" s="834" t="s">
        <v>2467</v>
      </c>
      <c r="F2949" s="832" t="s">
        <v>2431</v>
      </c>
      <c r="G2949" s="832" t="s">
        <v>3147</v>
      </c>
      <c r="H2949" s="832" t="s">
        <v>596</v>
      </c>
      <c r="I2949" s="832" t="s">
        <v>4276</v>
      </c>
      <c r="J2949" s="832" t="s">
        <v>4277</v>
      </c>
      <c r="K2949" s="832" t="s">
        <v>4041</v>
      </c>
      <c r="L2949" s="835">
        <v>5000</v>
      </c>
      <c r="M2949" s="835">
        <v>5000</v>
      </c>
      <c r="N2949" s="832">
        <v>1</v>
      </c>
      <c r="O2949" s="836">
        <v>1</v>
      </c>
      <c r="P2949" s="835"/>
      <c r="Q2949" s="837">
        <v>0</v>
      </c>
      <c r="R2949" s="832"/>
      <c r="S2949" s="837">
        <v>0</v>
      </c>
      <c r="T2949" s="836"/>
      <c r="U2949" s="838">
        <v>0</v>
      </c>
    </row>
    <row r="2950" spans="1:21" ht="14.4" customHeight="1" x14ac:dyDescent="0.3">
      <c r="A2950" s="831">
        <v>17</v>
      </c>
      <c r="B2950" s="832" t="s">
        <v>2428</v>
      </c>
      <c r="C2950" s="832" t="s">
        <v>2434</v>
      </c>
      <c r="D2950" s="833" t="s">
        <v>5256</v>
      </c>
      <c r="E2950" s="834" t="s">
        <v>2467</v>
      </c>
      <c r="F2950" s="832" t="s">
        <v>2431</v>
      </c>
      <c r="G2950" s="832" t="s">
        <v>3147</v>
      </c>
      <c r="H2950" s="832" t="s">
        <v>596</v>
      </c>
      <c r="I2950" s="832" t="s">
        <v>5008</v>
      </c>
      <c r="J2950" s="832" t="s">
        <v>5009</v>
      </c>
      <c r="K2950" s="832" t="s">
        <v>5010</v>
      </c>
      <c r="L2950" s="835">
        <v>1510</v>
      </c>
      <c r="M2950" s="835">
        <v>1510</v>
      </c>
      <c r="N2950" s="832">
        <v>1</v>
      </c>
      <c r="O2950" s="836">
        <v>1</v>
      </c>
      <c r="P2950" s="835"/>
      <c r="Q2950" s="837">
        <v>0</v>
      </c>
      <c r="R2950" s="832"/>
      <c r="S2950" s="837">
        <v>0</v>
      </c>
      <c r="T2950" s="836"/>
      <c r="U2950" s="838">
        <v>0</v>
      </c>
    </row>
    <row r="2951" spans="1:21" ht="14.4" customHeight="1" x14ac:dyDescent="0.3">
      <c r="A2951" s="831">
        <v>17</v>
      </c>
      <c r="B2951" s="832" t="s">
        <v>2428</v>
      </c>
      <c r="C2951" s="832" t="s">
        <v>2434</v>
      </c>
      <c r="D2951" s="833" t="s">
        <v>5256</v>
      </c>
      <c r="E2951" s="834" t="s">
        <v>2451</v>
      </c>
      <c r="F2951" s="832" t="s">
        <v>2429</v>
      </c>
      <c r="G2951" s="832" t="s">
        <v>4331</v>
      </c>
      <c r="H2951" s="832" t="s">
        <v>596</v>
      </c>
      <c r="I2951" s="832" t="s">
        <v>5011</v>
      </c>
      <c r="J2951" s="832" t="s">
        <v>5012</v>
      </c>
      <c r="K2951" s="832" t="s">
        <v>5013</v>
      </c>
      <c r="L2951" s="835">
        <v>1295.6400000000001</v>
      </c>
      <c r="M2951" s="835">
        <v>3886.92</v>
      </c>
      <c r="N2951" s="832">
        <v>3</v>
      </c>
      <c r="O2951" s="836">
        <v>1</v>
      </c>
      <c r="P2951" s="835"/>
      <c r="Q2951" s="837">
        <v>0</v>
      </c>
      <c r="R2951" s="832"/>
      <c r="S2951" s="837">
        <v>0</v>
      </c>
      <c r="T2951" s="836"/>
      <c r="U2951" s="838">
        <v>0</v>
      </c>
    </row>
    <row r="2952" spans="1:21" ht="14.4" customHeight="1" x14ac:dyDescent="0.3">
      <c r="A2952" s="831">
        <v>17</v>
      </c>
      <c r="B2952" s="832" t="s">
        <v>2428</v>
      </c>
      <c r="C2952" s="832" t="s">
        <v>2434</v>
      </c>
      <c r="D2952" s="833" t="s">
        <v>5256</v>
      </c>
      <c r="E2952" s="834" t="s">
        <v>2451</v>
      </c>
      <c r="F2952" s="832" t="s">
        <v>2429</v>
      </c>
      <c r="G2952" s="832" t="s">
        <v>4331</v>
      </c>
      <c r="H2952" s="832" t="s">
        <v>596</v>
      </c>
      <c r="I2952" s="832" t="s">
        <v>4335</v>
      </c>
      <c r="J2952" s="832" t="s">
        <v>1185</v>
      </c>
      <c r="K2952" s="832" t="s">
        <v>4336</v>
      </c>
      <c r="L2952" s="835">
        <v>263.26</v>
      </c>
      <c r="M2952" s="835">
        <v>526.52</v>
      </c>
      <c r="N2952" s="832">
        <v>2</v>
      </c>
      <c r="O2952" s="836">
        <v>1</v>
      </c>
      <c r="P2952" s="835">
        <v>526.52</v>
      </c>
      <c r="Q2952" s="837">
        <v>1</v>
      </c>
      <c r="R2952" s="832">
        <v>2</v>
      </c>
      <c r="S2952" s="837">
        <v>1</v>
      </c>
      <c r="T2952" s="836">
        <v>1</v>
      </c>
      <c r="U2952" s="838">
        <v>1</v>
      </c>
    </row>
    <row r="2953" spans="1:21" ht="14.4" customHeight="1" x14ac:dyDescent="0.3">
      <c r="A2953" s="831">
        <v>17</v>
      </c>
      <c r="B2953" s="832" t="s">
        <v>2428</v>
      </c>
      <c r="C2953" s="832" t="s">
        <v>2434</v>
      </c>
      <c r="D2953" s="833" t="s">
        <v>5256</v>
      </c>
      <c r="E2953" s="834" t="s">
        <v>2451</v>
      </c>
      <c r="F2953" s="832" t="s">
        <v>2429</v>
      </c>
      <c r="G2953" s="832" t="s">
        <v>3187</v>
      </c>
      <c r="H2953" s="832" t="s">
        <v>596</v>
      </c>
      <c r="I2953" s="832" t="s">
        <v>4947</v>
      </c>
      <c r="J2953" s="832" t="s">
        <v>3189</v>
      </c>
      <c r="K2953" s="832" t="s">
        <v>2053</v>
      </c>
      <c r="L2953" s="835">
        <v>36.270000000000003</v>
      </c>
      <c r="M2953" s="835">
        <v>36.270000000000003</v>
      </c>
      <c r="N2953" s="832">
        <v>1</v>
      </c>
      <c r="O2953" s="836">
        <v>0.5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17</v>
      </c>
      <c r="B2954" s="832" t="s">
        <v>2428</v>
      </c>
      <c r="C2954" s="832" t="s">
        <v>2434</v>
      </c>
      <c r="D2954" s="833" t="s">
        <v>5256</v>
      </c>
      <c r="E2954" s="834" t="s">
        <v>2451</v>
      </c>
      <c r="F2954" s="832" t="s">
        <v>2429</v>
      </c>
      <c r="G2954" s="832" t="s">
        <v>3187</v>
      </c>
      <c r="H2954" s="832" t="s">
        <v>596</v>
      </c>
      <c r="I2954" s="832" t="s">
        <v>4347</v>
      </c>
      <c r="J2954" s="832" t="s">
        <v>3189</v>
      </c>
      <c r="K2954" s="832" t="s">
        <v>4348</v>
      </c>
      <c r="L2954" s="835">
        <v>121.75</v>
      </c>
      <c r="M2954" s="835">
        <v>121.75</v>
      </c>
      <c r="N2954" s="832">
        <v>1</v>
      </c>
      <c r="O2954" s="836">
        <v>0.5</v>
      </c>
      <c r="P2954" s="835"/>
      <c r="Q2954" s="837">
        <v>0</v>
      </c>
      <c r="R2954" s="832"/>
      <c r="S2954" s="837">
        <v>0</v>
      </c>
      <c r="T2954" s="836"/>
      <c r="U2954" s="838">
        <v>0</v>
      </c>
    </row>
    <row r="2955" spans="1:21" ht="14.4" customHeight="1" x14ac:dyDescent="0.3">
      <c r="A2955" s="831">
        <v>17</v>
      </c>
      <c r="B2955" s="832" t="s">
        <v>2428</v>
      </c>
      <c r="C2955" s="832" t="s">
        <v>2434</v>
      </c>
      <c r="D2955" s="833" t="s">
        <v>5256</v>
      </c>
      <c r="E2955" s="834" t="s">
        <v>2451</v>
      </c>
      <c r="F2955" s="832" t="s">
        <v>2429</v>
      </c>
      <c r="G2955" s="832" t="s">
        <v>3187</v>
      </c>
      <c r="H2955" s="832" t="s">
        <v>649</v>
      </c>
      <c r="I2955" s="832" t="s">
        <v>2188</v>
      </c>
      <c r="J2955" s="832" t="s">
        <v>1120</v>
      </c>
      <c r="K2955" s="832" t="s">
        <v>1121</v>
      </c>
      <c r="L2955" s="835">
        <v>72.55</v>
      </c>
      <c r="M2955" s="835">
        <v>72.55</v>
      </c>
      <c r="N2955" s="832">
        <v>1</v>
      </c>
      <c r="O2955" s="836">
        <v>0.5</v>
      </c>
      <c r="P2955" s="835"/>
      <c r="Q2955" s="837">
        <v>0</v>
      </c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17</v>
      </c>
      <c r="B2956" s="832" t="s">
        <v>2428</v>
      </c>
      <c r="C2956" s="832" t="s">
        <v>2434</v>
      </c>
      <c r="D2956" s="833" t="s">
        <v>5256</v>
      </c>
      <c r="E2956" s="834" t="s">
        <v>2451</v>
      </c>
      <c r="F2956" s="832" t="s">
        <v>2429</v>
      </c>
      <c r="G2956" s="832" t="s">
        <v>2931</v>
      </c>
      <c r="H2956" s="832" t="s">
        <v>649</v>
      </c>
      <c r="I2956" s="832" t="s">
        <v>2106</v>
      </c>
      <c r="J2956" s="832" t="s">
        <v>2107</v>
      </c>
      <c r="K2956" s="832" t="s">
        <v>2108</v>
      </c>
      <c r="L2956" s="835">
        <v>9.4</v>
      </c>
      <c r="M2956" s="835">
        <v>47</v>
      </c>
      <c r="N2956" s="832">
        <v>5</v>
      </c>
      <c r="O2956" s="836">
        <v>1.5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17</v>
      </c>
      <c r="B2957" s="832" t="s">
        <v>2428</v>
      </c>
      <c r="C2957" s="832" t="s">
        <v>2434</v>
      </c>
      <c r="D2957" s="833" t="s">
        <v>5256</v>
      </c>
      <c r="E2957" s="834" t="s">
        <v>2451</v>
      </c>
      <c r="F2957" s="832" t="s">
        <v>2429</v>
      </c>
      <c r="G2957" s="832" t="s">
        <v>3606</v>
      </c>
      <c r="H2957" s="832" t="s">
        <v>596</v>
      </c>
      <c r="I2957" s="832" t="s">
        <v>5014</v>
      </c>
      <c r="J2957" s="832" t="s">
        <v>1374</v>
      </c>
      <c r="K2957" s="832" t="s">
        <v>5015</v>
      </c>
      <c r="L2957" s="835">
        <v>0</v>
      </c>
      <c r="M2957" s="835">
        <v>0</v>
      </c>
      <c r="N2957" s="832">
        <v>1</v>
      </c>
      <c r="O2957" s="836">
        <v>0.5</v>
      </c>
      <c r="P2957" s="835">
        <v>0</v>
      </c>
      <c r="Q2957" s="837"/>
      <c r="R2957" s="832">
        <v>1</v>
      </c>
      <c r="S2957" s="837">
        <v>1</v>
      </c>
      <c r="T2957" s="836">
        <v>0.5</v>
      </c>
      <c r="U2957" s="838">
        <v>1</v>
      </c>
    </row>
    <row r="2958" spans="1:21" ht="14.4" customHeight="1" x14ac:dyDescent="0.3">
      <c r="A2958" s="831">
        <v>17</v>
      </c>
      <c r="B2958" s="832" t="s">
        <v>2428</v>
      </c>
      <c r="C2958" s="832" t="s">
        <v>2434</v>
      </c>
      <c r="D2958" s="833" t="s">
        <v>5256</v>
      </c>
      <c r="E2958" s="834" t="s">
        <v>2451</v>
      </c>
      <c r="F2958" s="832" t="s">
        <v>2429</v>
      </c>
      <c r="G2958" s="832" t="s">
        <v>5016</v>
      </c>
      <c r="H2958" s="832" t="s">
        <v>596</v>
      </c>
      <c r="I2958" s="832" t="s">
        <v>5017</v>
      </c>
      <c r="J2958" s="832" t="s">
        <v>5018</v>
      </c>
      <c r="K2958" s="832" t="s">
        <v>5019</v>
      </c>
      <c r="L2958" s="835">
        <v>69.73</v>
      </c>
      <c r="M2958" s="835">
        <v>69.73</v>
      </c>
      <c r="N2958" s="832">
        <v>1</v>
      </c>
      <c r="O2958" s="836">
        <v>0.5</v>
      </c>
      <c r="P2958" s="835">
        <v>69.73</v>
      </c>
      <c r="Q2958" s="837">
        <v>1</v>
      </c>
      <c r="R2958" s="832">
        <v>1</v>
      </c>
      <c r="S2958" s="837">
        <v>1</v>
      </c>
      <c r="T2958" s="836">
        <v>0.5</v>
      </c>
      <c r="U2958" s="838">
        <v>1</v>
      </c>
    </row>
    <row r="2959" spans="1:21" ht="14.4" customHeight="1" x14ac:dyDescent="0.3">
      <c r="A2959" s="831">
        <v>17</v>
      </c>
      <c r="B2959" s="832" t="s">
        <v>2428</v>
      </c>
      <c r="C2959" s="832" t="s">
        <v>2434</v>
      </c>
      <c r="D2959" s="833" t="s">
        <v>5256</v>
      </c>
      <c r="E2959" s="834" t="s">
        <v>2451</v>
      </c>
      <c r="F2959" s="832" t="s">
        <v>2429</v>
      </c>
      <c r="G2959" s="832" t="s">
        <v>3190</v>
      </c>
      <c r="H2959" s="832" t="s">
        <v>649</v>
      </c>
      <c r="I2959" s="832" t="s">
        <v>1951</v>
      </c>
      <c r="J2959" s="832" t="s">
        <v>1952</v>
      </c>
      <c r="K2959" s="832" t="s">
        <v>1953</v>
      </c>
      <c r="L2959" s="835">
        <v>31.09</v>
      </c>
      <c r="M2959" s="835">
        <v>62.18</v>
      </c>
      <c r="N2959" s="832">
        <v>2</v>
      </c>
      <c r="O2959" s="836">
        <v>1</v>
      </c>
      <c r="P2959" s="835">
        <v>62.18</v>
      </c>
      <c r="Q2959" s="837">
        <v>1</v>
      </c>
      <c r="R2959" s="832">
        <v>2</v>
      </c>
      <c r="S2959" s="837">
        <v>1</v>
      </c>
      <c r="T2959" s="836">
        <v>1</v>
      </c>
      <c r="U2959" s="838">
        <v>1</v>
      </c>
    </row>
    <row r="2960" spans="1:21" ht="14.4" customHeight="1" x14ac:dyDescent="0.3">
      <c r="A2960" s="831">
        <v>17</v>
      </c>
      <c r="B2960" s="832" t="s">
        <v>2428</v>
      </c>
      <c r="C2960" s="832" t="s">
        <v>2434</v>
      </c>
      <c r="D2960" s="833" t="s">
        <v>5256</v>
      </c>
      <c r="E2960" s="834" t="s">
        <v>2451</v>
      </c>
      <c r="F2960" s="832" t="s">
        <v>2429</v>
      </c>
      <c r="G2960" s="832" t="s">
        <v>2480</v>
      </c>
      <c r="H2960" s="832" t="s">
        <v>649</v>
      </c>
      <c r="I2960" s="832" t="s">
        <v>2295</v>
      </c>
      <c r="J2960" s="832" t="s">
        <v>1975</v>
      </c>
      <c r="K2960" s="832" t="s">
        <v>2296</v>
      </c>
      <c r="L2960" s="835">
        <v>139.77000000000001</v>
      </c>
      <c r="M2960" s="835">
        <v>139.77000000000001</v>
      </c>
      <c r="N2960" s="832">
        <v>1</v>
      </c>
      <c r="O2960" s="836">
        <v>0.5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17</v>
      </c>
      <c r="B2961" s="832" t="s">
        <v>2428</v>
      </c>
      <c r="C2961" s="832" t="s">
        <v>2434</v>
      </c>
      <c r="D2961" s="833" t="s">
        <v>5256</v>
      </c>
      <c r="E2961" s="834" t="s">
        <v>2451</v>
      </c>
      <c r="F2961" s="832" t="s">
        <v>2429</v>
      </c>
      <c r="G2961" s="832" t="s">
        <v>2480</v>
      </c>
      <c r="H2961" s="832" t="s">
        <v>649</v>
      </c>
      <c r="I2961" s="832" t="s">
        <v>2170</v>
      </c>
      <c r="J2961" s="832" t="s">
        <v>1975</v>
      </c>
      <c r="K2961" s="832" t="s">
        <v>2171</v>
      </c>
      <c r="L2961" s="835">
        <v>279.52999999999997</v>
      </c>
      <c r="M2961" s="835">
        <v>559.05999999999995</v>
      </c>
      <c r="N2961" s="832">
        <v>2</v>
      </c>
      <c r="O2961" s="836">
        <v>1.5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" customHeight="1" x14ac:dyDescent="0.3">
      <c r="A2962" s="831">
        <v>17</v>
      </c>
      <c r="B2962" s="832" t="s">
        <v>2428</v>
      </c>
      <c r="C2962" s="832" t="s">
        <v>2434</v>
      </c>
      <c r="D2962" s="833" t="s">
        <v>5256</v>
      </c>
      <c r="E2962" s="834" t="s">
        <v>2451</v>
      </c>
      <c r="F2962" s="832" t="s">
        <v>2429</v>
      </c>
      <c r="G2962" s="832" t="s">
        <v>2480</v>
      </c>
      <c r="H2962" s="832" t="s">
        <v>596</v>
      </c>
      <c r="I2962" s="832" t="s">
        <v>3194</v>
      </c>
      <c r="J2962" s="832" t="s">
        <v>3158</v>
      </c>
      <c r="K2962" s="832" t="s">
        <v>2294</v>
      </c>
      <c r="L2962" s="835">
        <v>430.05</v>
      </c>
      <c r="M2962" s="835">
        <v>430.05</v>
      </c>
      <c r="N2962" s="832">
        <v>1</v>
      </c>
      <c r="O2962" s="836">
        <v>0.5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17</v>
      </c>
      <c r="B2963" s="832" t="s">
        <v>2428</v>
      </c>
      <c r="C2963" s="832" t="s">
        <v>2434</v>
      </c>
      <c r="D2963" s="833" t="s">
        <v>5256</v>
      </c>
      <c r="E2963" s="834" t="s">
        <v>2451</v>
      </c>
      <c r="F2963" s="832" t="s">
        <v>2429</v>
      </c>
      <c r="G2963" s="832" t="s">
        <v>2480</v>
      </c>
      <c r="H2963" s="832" t="s">
        <v>596</v>
      </c>
      <c r="I2963" s="832" t="s">
        <v>2481</v>
      </c>
      <c r="J2963" s="832" t="s">
        <v>2482</v>
      </c>
      <c r="K2963" s="832" t="s">
        <v>2173</v>
      </c>
      <c r="L2963" s="835">
        <v>196.2</v>
      </c>
      <c r="M2963" s="835">
        <v>196.2</v>
      </c>
      <c r="N2963" s="832">
        <v>1</v>
      </c>
      <c r="O2963" s="836">
        <v>1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17</v>
      </c>
      <c r="B2964" s="832" t="s">
        <v>2428</v>
      </c>
      <c r="C2964" s="832" t="s">
        <v>2434</v>
      </c>
      <c r="D2964" s="833" t="s">
        <v>5256</v>
      </c>
      <c r="E2964" s="834" t="s">
        <v>2451</v>
      </c>
      <c r="F2964" s="832" t="s">
        <v>2429</v>
      </c>
      <c r="G2964" s="832" t="s">
        <v>2480</v>
      </c>
      <c r="H2964" s="832" t="s">
        <v>596</v>
      </c>
      <c r="I2964" s="832" t="s">
        <v>3195</v>
      </c>
      <c r="J2964" s="832" t="s">
        <v>2482</v>
      </c>
      <c r="K2964" s="832" t="s">
        <v>1332</v>
      </c>
      <c r="L2964" s="835">
        <v>117.71</v>
      </c>
      <c r="M2964" s="835">
        <v>117.71</v>
      </c>
      <c r="N2964" s="832">
        <v>1</v>
      </c>
      <c r="O2964" s="836">
        <v>0.5</v>
      </c>
      <c r="P2964" s="835">
        <v>117.71</v>
      </c>
      <c r="Q2964" s="837">
        <v>1</v>
      </c>
      <c r="R2964" s="832">
        <v>1</v>
      </c>
      <c r="S2964" s="837">
        <v>1</v>
      </c>
      <c r="T2964" s="836">
        <v>0.5</v>
      </c>
      <c r="U2964" s="838">
        <v>1</v>
      </c>
    </row>
    <row r="2965" spans="1:21" ht="14.4" customHeight="1" x14ac:dyDescent="0.3">
      <c r="A2965" s="831">
        <v>17</v>
      </c>
      <c r="B2965" s="832" t="s">
        <v>2428</v>
      </c>
      <c r="C2965" s="832" t="s">
        <v>2434</v>
      </c>
      <c r="D2965" s="833" t="s">
        <v>5256</v>
      </c>
      <c r="E2965" s="834" t="s">
        <v>2451</v>
      </c>
      <c r="F2965" s="832" t="s">
        <v>2429</v>
      </c>
      <c r="G2965" s="832" t="s">
        <v>2480</v>
      </c>
      <c r="H2965" s="832" t="s">
        <v>596</v>
      </c>
      <c r="I2965" s="832" t="s">
        <v>2932</v>
      </c>
      <c r="J2965" s="832" t="s">
        <v>2488</v>
      </c>
      <c r="K2965" s="832" t="s">
        <v>2774</v>
      </c>
      <c r="L2965" s="835">
        <v>279.52999999999997</v>
      </c>
      <c r="M2965" s="835">
        <v>559.05999999999995</v>
      </c>
      <c r="N2965" s="832">
        <v>2</v>
      </c>
      <c r="O2965" s="836">
        <v>1</v>
      </c>
      <c r="P2965" s="835">
        <v>559.05999999999995</v>
      </c>
      <c r="Q2965" s="837">
        <v>1</v>
      </c>
      <c r="R2965" s="832">
        <v>2</v>
      </c>
      <c r="S2965" s="837">
        <v>1</v>
      </c>
      <c r="T2965" s="836">
        <v>1</v>
      </c>
      <c r="U2965" s="838">
        <v>1</v>
      </c>
    </row>
    <row r="2966" spans="1:21" ht="14.4" customHeight="1" x14ac:dyDescent="0.3">
      <c r="A2966" s="831">
        <v>17</v>
      </c>
      <c r="B2966" s="832" t="s">
        <v>2428</v>
      </c>
      <c r="C2966" s="832" t="s">
        <v>2434</v>
      </c>
      <c r="D2966" s="833" t="s">
        <v>5256</v>
      </c>
      <c r="E2966" s="834" t="s">
        <v>2451</v>
      </c>
      <c r="F2966" s="832" t="s">
        <v>2429</v>
      </c>
      <c r="G2966" s="832" t="s">
        <v>2480</v>
      </c>
      <c r="H2966" s="832" t="s">
        <v>596</v>
      </c>
      <c r="I2966" s="832" t="s">
        <v>5020</v>
      </c>
      <c r="J2966" s="832" t="s">
        <v>3796</v>
      </c>
      <c r="K2966" s="832" t="s">
        <v>2173</v>
      </c>
      <c r="L2966" s="835">
        <v>155.30000000000001</v>
      </c>
      <c r="M2966" s="835">
        <v>155.30000000000001</v>
      </c>
      <c r="N2966" s="832">
        <v>1</v>
      </c>
      <c r="O2966" s="836">
        <v>0.5</v>
      </c>
      <c r="P2966" s="835">
        <v>155.30000000000001</v>
      </c>
      <c r="Q2966" s="837">
        <v>1</v>
      </c>
      <c r="R2966" s="832">
        <v>1</v>
      </c>
      <c r="S2966" s="837">
        <v>1</v>
      </c>
      <c r="T2966" s="836">
        <v>0.5</v>
      </c>
      <c r="U2966" s="838">
        <v>1</v>
      </c>
    </row>
    <row r="2967" spans="1:21" ht="14.4" customHeight="1" x14ac:dyDescent="0.3">
      <c r="A2967" s="831">
        <v>17</v>
      </c>
      <c r="B2967" s="832" t="s">
        <v>2428</v>
      </c>
      <c r="C2967" s="832" t="s">
        <v>2434</v>
      </c>
      <c r="D2967" s="833" t="s">
        <v>5256</v>
      </c>
      <c r="E2967" s="834" t="s">
        <v>2451</v>
      </c>
      <c r="F2967" s="832" t="s">
        <v>2429</v>
      </c>
      <c r="G2967" s="832" t="s">
        <v>2490</v>
      </c>
      <c r="H2967" s="832" t="s">
        <v>596</v>
      </c>
      <c r="I2967" s="832" t="s">
        <v>5021</v>
      </c>
      <c r="J2967" s="832" t="s">
        <v>5022</v>
      </c>
      <c r="K2967" s="832" t="s">
        <v>2493</v>
      </c>
      <c r="L2967" s="835">
        <v>450.81</v>
      </c>
      <c r="M2967" s="835">
        <v>2704.86</v>
      </c>
      <c r="N2967" s="832">
        <v>6</v>
      </c>
      <c r="O2967" s="836">
        <v>1</v>
      </c>
      <c r="P2967" s="835"/>
      <c r="Q2967" s="837">
        <v>0</v>
      </c>
      <c r="R2967" s="832"/>
      <c r="S2967" s="837">
        <v>0</v>
      </c>
      <c r="T2967" s="836"/>
      <c r="U2967" s="838">
        <v>0</v>
      </c>
    </row>
    <row r="2968" spans="1:21" ht="14.4" customHeight="1" x14ac:dyDescent="0.3">
      <c r="A2968" s="831">
        <v>17</v>
      </c>
      <c r="B2968" s="832" t="s">
        <v>2428</v>
      </c>
      <c r="C2968" s="832" t="s">
        <v>2434</v>
      </c>
      <c r="D2968" s="833" t="s">
        <v>5256</v>
      </c>
      <c r="E2968" s="834" t="s">
        <v>2451</v>
      </c>
      <c r="F2968" s="832" t="s">
        <v>2429</v>
      </c>
      <c r="G2968" s="832" t="s">
        <v>2490</v>
      </c>
      <c r="H2968" s="832" t="s">
        <v>596</v>
      </c>
      <c r="I2968" s="832" t="s">
        <v>5021</v>
      </c>
      <c r="J2968" s="832" t="s">
        <v>5022</v>
      </c>
      <c r="K2968" s="832" t="s">
        <v>2493</v>
      </c>
      <c r="L2968" s="835">
        <v>369.29</v>
      </c>
      <c r="M2968" s="835">
        <v>1107.8700000000001</v>
      </c>
      <c r="N2968" s="832">
        <v>3</v>
      </c>
      <c r="O2968" s="836">
        <v>0.5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" customHeight="1" x14ac:dyDescent="0.3">
      <c r="A2969" s="831">
        <v>17</v>
      </c>
      <c r="B2969" s="832" t="s">
        <v>2428</v>
      </c>
      <c r="C2969" s="832" t="s">
        <v>2434</v>
      </c>
      <c r="D2969" s="833" t="s">
        <v>5256</v>
      </c>
      <c r="E2969" s="834" t="s">
        <v>2451</v>
      </c>
      <c r="F2969" s="832" t="s">
        <v>2429</v>
      </c>
      <c r="G2969" s="832" t="s">
        <v>2490</v>
      </c>
      <c r="H2969" s="832" t="s">
        <v>596</v>
      </c>
      <c r="I2969" s="832" t="s">
        <v>2494</v>
      </c>
      <c r="J2969" s="832" t="s">
        <v>2495</v>
      </c>
      <c r="K2969" s="832" t="s">
        <v>2493</v>
      </c>
      <c r="L2969" s="835">
        <v>318.16000000000003</v>
      </c>
      <c r="M2969" s="835">
        <v>318.16000000000003</v>
      </c>
      <c r="N2969" s="832">
        <v>1</v>
      </c>
      <c r="O2969" s="836">
        <v>0.5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17</v>
      </c>
      <c r="B2970" s="832" t="s">
        <v>2428</v>
      </c>
      <c r="C2970" s="832" t="s">
        <v>2434</v>
      </c>
      <c r="D2970" s="833" t="s">
        <v>5256</v>
      </c>
      <c r="E2970" s="834" t="s">
        <v>2451</v>
      </c>
      <c r="F2970" s="832" t="s">
        <v>2429</v>
      </c>
      <c r="G2970" s="832" t="s">
        <v>2490</v>
      </c>
      <c r="H2970" s="832" t="s">
        <v>596</v>
      </c>
      <c r="I2970" s="832" t="s">
        <v>2494</v>
      </c>
      <c r="J2970" s="832" t="s">
        <v>2495</v>
      </c>
      <c r="K2970" s="832" t="s">
        <v>2493</v>
      </c>
      <c r="L2970" s="835">
        <v>369.29</v>
      </c>
      <c r="M2970" s="835">
        <v>369.29</v>
      </c>
      <c r="N2970" s="832">
        <v>1</v>
      </c>
      <c r="O2970" s="836">
        <v>0.5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" customHeight="1" x14ac:dyDescent="0.3">
      <c r="A2971" s="831">
        <v>17</v>
      </c>
      <c r="B2971" s="832" t="s">
        <v>2428</v>
      </c>
      <c r="C2971" s="832" t="s">
        <v>2434</v>
      </c>
      <c r="D2971" s="833" t="s">
        <v>5256</v>
      </c>
      <c r="E2971" s="834" t="s">
        <v>2451</v>
      </c>
      <c r="F2971" s="832" t="s">
        <v>2429</v>
      </c>
      <c r="G2971" s="832" t="s">
        <v>3613</v>
      </c>
      <c r="H2971" s="832" t="s">
        <v>649</v>
      </c>
      <c r="I2971" s="832" t="s">
        <v>2029</v>
      </c>
      <c r="J2971" s="832" t="s">
        <v>2030</v>
      </c>
      <c r="K2971" s="832" t="s">
        <v>2031</v>
      </c>
      <c r="L2971" s="835">
        <v>119.7</v>
      </c>
      <c r="M2971" s="835">
        <v>359.1</v>
      </c>
      <c r="N2971" s="832">
        <v>3</v>
      </c>
      <c r="O2971" s="836">
        <v>1.5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17</v>
      </c>
      <c r="B2972" s="832" t="s">
        <v>2428</v>
      </c>
      <c r="C2972" s="832" t="s">
        <v>2434</v>
      </c>
      <c r="D2972" s="833" t="s">
        <v>5256</v>
      </c>
      <c r="E2972" s="834" t="s">
        <v>2451</v>
      </c>
      <c r="F2972" s="832" t="s">
        <v>2429</v>
      </c>
      <c r="G2972" s="832" t="s">
        <v>2496</v>
      </c>
      <c r="H2972" s="832" t="s">
        <v>596</v>
      </c>
      <c r="I2972" s="832" t="s">
        <v>3200</v>
      </c>
      <c r="J2972" s="832" t="s">
        <v>2498</v>
      </c>
      <c r="K2972" s="832" t="s">
        <v>2512</v>
      </c>
      <c r="L2972" s="835">
        <v>128.55000000000001</v>
      </c>
      <c r="M2972" s="835">
        <v>1156.95</v>
      </c>
      <c r="N2972" s="832">
        <v>9</v>
      </c>
      <c r="O2972" s="836">
        <v>1</v>
      </c>
      <c r="P2972" s="835">
        <v>385.65000000000003</v>
      </c>
      <c r="Q2972" s="837">
        <v>0.33333333333333337</v>
      </c>
      <c r="R2972" s="832">
        <v>3</v>
      </c>
      <c r="S2972" s="837">
        <v>0.33333333333333331</v>
      </c>
      <c r="T2972" s="836">
        <v>0.5</v>
      </c>
      <c r="U2972" s="838">
        <v>0.5</v>
      </c>
    </row>
    <row r="2973" spans="1:21" ht="14.4" customHeight="1" x14ac:dyDescent="0.3">
      <c r="A2973" s="831">
        <v>17</v>
      </c>
      <c r="B2973" s="832" t="s">
        <v>2428</v>
      </c>
      <c r="C2973" s="832" t="s">
        <v>2434</v>
      </c>
      <c r="D2973" s="833" t="s">
        <v>5256</v>
      </c>
      <c r="E2973" s="834" t="s">
        <v>2451</v>
      </c>
      <c r="F2973" s="832" t="s">
        <v>2429</v>
      </c>
      <c r="G2973" s="832" t="s">
        <v>2500</v>
      </c>
      <c r="H2973" s="832" t="s">
        <v>649</v>
      </c>
      <c r="I2973" s="832" t="s">
        <v>2131</v>
      </c>
      <c r="J2973" s="832" t="s">
        <v>680</v>
      </c>
      <c r="K2973" s="832" t="s">
        <v>681</v>
      </c>
      <c r="L2973" s="835">
        <v>129.75</v>
      </c>
      <c r="M2973" s="835">
        <v>129.75</v>
      </c>
      <c r="N2973" s="832">
        <v>1</v>
      </c>
      <c r="O2973" s="836">
        <v>0.5</v>
      </c>
      <c r="P2973" s="835">
        <v>129.75</v>
      </c>
      <c r="Q2973" s="837">
        <v>1</v>
      </c>
      <c r="R2973" s="832">
        <v>1</v>
      </c>
      <c r="S2973" s="837">
        <v>1</v>
      </c>
      <c r="T2973" s="836">
        <v>0.5</v>
      </c>
      <c r="U2973" s="838">
        <v>1</v>
      </c>
    </row>
    <row r="2974" spans="1:21" ht="14.4" customHeight="1" x14ac:dyDescent="0.3">
      <c r="A2974" s="831">
        <v>17</v>
      </c>
      <c r="B2974" s="832" t="s">
        <v>2428</v>
      </c>
      <c r="C2974" s="832" t="s">
        <v>2434</v>
      </c>
      <c r="D2974" s="833" t="s">
        <v>5256</v>
      </c>
      <c r="E2974" s="834" t="s">
        <v>2451</v>
      </c>
      <c r="F2974" s="832" t="s">
        <v>2429</v>
      </c>
      <c r="G2974" s="832" t="s">
        <v>4880</v>
      </c>
      <c r="H2974" s="832" t="s">
        <v>596</v>
      </c>
      <c r="I2974" s="832" t="s">
        <v>5023</v>
      </c>
      <c r="J2974" s="832" t="s">
        <v>5024</v>
      </c>
      <c r="K2974" s="832" t="s">
        <v>5025</v>
      </c>
      <c r="L2974" s="835">
        <v>46.03</v>
      </c>
      <c r="M2974" s="835">
        <v>46.03</v>
      </c>
      <c r="N2974" s="832">
        <v>1</v>
      </c>
      <c r="O2974" s="836">
        <v>1</v>
      </c>
      <c r="P2974" s="835"/>
      <c r="Q2974" s="837">
        <v>0</v>
      </c>
      <c r="R2974" s="832"/>
      <c r="S2974" s="837">
        <v>0</v>
      </c>
      <c r="T2974" s="836"/>
      <c r="U2974" s="838">
        <v>0</v>
      </c>
    </row>
    <row r="2975" spans="1:21" ht="14.4" customHeight="1" x14ac:dyDescent="0.3">
      <c r="A2975" s="831">
        <v>17</v>
      </c>
      <c r="B2975" s="832" t="s">
        <v>2428</v>
      </c>
      <c r="C2975" s="832" t="s">
        <v>2434</v>
      </c>
      <c r="D2975" s="833" t="s">
        <v>5256</v>
      </c>
      <c r="E2975" s="834" t="s">
        <v>2451</v>
      </c>
      <c r="F2975" s="832" t="s">
        <v>2429</v>
      </c>
      <c r="G2975" s="832" t="s">
        <v>5026</v>
      </c>
      <c r="H2975" s="832" t="s">
        <v>596</v>
      </c>
      <c r="I2975" s="832" t="s">
        <v>5027</v>
      </c>
      <c r="J2975" s="832" t="s">
        <v>5028</v>
      </c>
      <c r="K2975" s="832" t="s">
        <v>1942</v>
      </c>
      <c r="L2975" s="835">
        <v>65.540000000000006</v>
      </c>
      <c r="M2975" s="835">
        <v>65.540000000000006</v>
      </c>
      <c r="N2975" s="832">
        <v>1</v>
      </c>
      <c r="O2975" s="836">
        <v>0.5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" customHeight="1" x14ac:dyDescent="0.3">
      <c r="A2976" s="831">
        <v>17</v>
      </c>
      <c r="B2976" s="832" t="s">
        <v>2428</v>
      </c>
      <c r="C2976" s="832" t="s">
        <v>2434</v>
      </c>
      <c r="D2976" s="833" t="s">
        <v>5256</v>
      </c>
      <c r="E2976" s="834" t="s">
        <v>2451</v>
      </c>
      <c r="F2976" s="832" t="s">
        <v>2429</v>
      </c>
      <c r="G2976" s="832" t="s">
        <v>3620</v>
      </c>
      <c r="H2976" s="832" t="s">
        <v>649</v>
      </c>
      <c r="I2976" s="832" t="s">
        <v>2143</v>
      </c>
      <c r="J2976" s="832" t="s">
        <v>1479</v>
      </c>
      <c r="K2976" s="832" t="s">
        <v>2144</v>
      </c>
      <c r="L2976" s="835">
        <v>17.559999999999999</v>
      </c>
      <c r="M2976" s="835">
        <v>17.559999999999999</v>
      </c>
      <c r="N2976" s="832">
        <v>1</v>
      </c>
      <c r="O2976" s="836">
        <v>0.5</v>
      </c>
      <c r="P2976" s="835"/>
      <c r="Q2976" s="837">
        <v>0</v>
      </c>
      <c r="R2976" s="832"/>
      <c r="S2976" s="837">
        <v>0</v>
      </c>
      <c r="T2976" s="836"/>
      <c r="U2976" s="838">
        <v>0</v>
      </c>
    </row>
    <row r="2977" spans="1:21" ht="14.4" customHeight="1" x14ac:dyDescent="0.3">
      <c r="A2977" s="831">
        <v>17</v>
      </c>
      <c r="B2977" s="832" t="s">
        <v>2428</v>
      </c>
      <c r="C2977" s="832" t="s">
        <v>2434</v>
      </c>
      <c r="D2977" s="833" t="s">
        <v>5256</v>
      </c>
      <c r="E2977" s="834" t="s">
        <v>2451</v>
      </c>
      <c r="F2977" s="832" t="s">
        <v>2429</v>
      </c>
      <c r="G2977" s="832" t="s">
        <v>2508</v>
      </c>
      <c r="H2977" s="832" t="s">
        <v>649</v>
      </c>
      <c r="I2977" s="832" t="s">
        <v>2133</v>
      </c>
      <c r="J2977" s="832" t="s">
        <v>1048</v>
      </c>
      <c r="K2977" s="832" t="s">
        <v>697</v>
      </c>
      <c r="L2977" s="835">
        <v>58.77</v>
      </c>
      <c r="M2977" s="835">
        <v>58.77</v>
      </c>
      <c r="N2977" s="832">
        <v>1</v>
      </c>
      <c r="O2977" s="836">
        <v>0.5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17</v>
      </c>
      <c r="B2978" s="832" t="s">
        <v>2428</v>
      </c>
      <c r="C2978" s="832" t="s">
        <v>2434</v>
      </c>
      <c r="D2978" s="833" t="s">
        <v>5256</v>
      </c>
      <c r="E2978" s="834" t="s">
        <v>2451</v>
      </c>
      <c r="F2978" s="832" t="s">
        <v>2429</v>
      </c>
      <c r="G2978" s="832" t="s">
        <v>2513</v>
      </c>
      <c r="H2978" s="832" t="s">
        <v>649</v>
      </c>
      <c r="I2978" s="832" t="s">
        <v>2937</v>
      </c>
      <c r="J2978" s="832" t="s">
        <v>696</v>
      </c>
      <c r="K2978" s="832" t="s">
        <v>697</v>
      </c>
      <c r="L2978" s="835">
        <v>65.989999999999995</v>
      </c>
      <c r="M2978" s="835">
        <v>263.95999999999998</v>
      </c>
      <c r="N2978" s="832">
        <v>4</v>
      </c>
      <c r="O2978" s="836">
        <v>1</v>
      </c>
      <c r="P2978" s="835">
        <v>197.96999999999997</v>
      </c>
      <c r="Q2978" s="837">
        <v>0.75</v>
      </c>
      <c r="R2978" s="832">
        <v>3</v>
      </c>
      <c r="S2978" s="837">
        <v>0.75</v>
      </c>
      <c r="T2978" s="836">
        <v>0.5</v>
      </c>
      <c r="U2978" s="838">
        <v>0.5</v>
      </c>
    </row>
    <row r="2979" spans="1:21" ht="14.4" customHeight="1" x14ac:dyDescent="0.3">
      <c r="A2979" s="831">
        <v>17</v>
      </c>
      <c r="B2979" s="832" t="s">
        <v>2428</v>
      </c>
      <c r="C2979" s="832" t="s">
        <v>2434</v>
      </c>
      <c r="D2979" s="833" t="s">
        <v>5256</v>
      </c>
      <c r="E2979" s="834" t="s">
        <v>2451</v>
      </c>
      <c r="F2979" s="832" t="s">
        <v>2429</v>
      </c>
      <c r="G2979" s="832" t="s">
        <v>2515</v>
      </c>
      <c r="H2979" s="832" t="s">
        <v>596</v>
      </c>
      <c r="I2979" s="832" t="s">
        <v>2521</v>
      </c>
      <c r="J2979" s="832" t="s">
        <v>2517</v>
      </c>
      <c r="K2979" s="832" t="s">
        <v>2522</v>
      </c>
      <c r="L2979" s="835">
        <v>1544.99</v>
      </c>
      <c r="M2979" s="835">
        <v>1544.99</v>
      </c>
      <c r="N2979" s="832">
        <v>1</v>
      </c>
      <c r="O2979" s="836">
        <v>1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17</v>
      </c>
      <c r="B2980" s="832" t="s">
        <v>2428</v>
      </c>
      <c r="C2980" s="832" t="s">
        <v>2434</v>
      </c>
      <c r="D2980" s="833" t="s">
        <v>5256</v>
      </c>
      <c r="E2980" s="834" t="s">
        <v>2451</v>
      </c>
      <c r="F2980" s="832" t="s">
        <v>2429</v>
      </c>
      <c r="G2980" s="832" t="s">
        <v>2539</v>
      </c>
      <c r="H2980" s="832" t="s">
        <v>596</v>
      </c>
      <c r="I2980" s="832" t="s">
        <v>2540</v>
      </c>
      <c r="J2980" s="832" t="s">
        <v>2541</v>
      </c>
      <c r="K2980" s="832" t="s">
        <v>2542</v>
      </c>
      <c r="L2980" s="835">
        <v>52.87</v>
      </c>
      <c r="M2980" s="835">
        <v>52.87</v>
      </c>
      <c r="N2980" s="832">
        <v>1</v>
      </c>
      <c r="O2980" s="836">
        <v>1</v>
      </c>
      <c r="P2980" s="835">
        <v>52.87</v>
      </c>
      <c r="Q2980" s="837">
        <v>1</v>
      </c>
      <c r="R2980" s="832">
        <v>1</v>
      </c>
      <c r="S2980" s="837">
        <v>1</v>
      </c>
      <c r="T2980" s="836">
        <v>1</v>
      </c>
      <c r="U2980" s="838">
        <v>1</v>
      </c>
    </row>
    <row r="2981" spans="1:21" ht="14.4" customHeight="1" x14ac:dyDescent="0.3">
      <c r="A2981" s="831">
        <v>17</v>
      </c>
      <c r="B2981" s="832" t="s">
        <v>2428</v>
      </c>
      <c r="C2981" s="832" t="s">
        <v>2434</v>
      </c>
      <c r="D2981" s="833" t="s">
        <v>5256</v>
      </c>
      <c r="E2981" s="834" t="s">
        <v>2451</v>
      </c>
      <c r="F2981" s="832" t="s">
        <v>2429</v>
      </c>
      <c r="G2981" s="832" t="s">
        <v>2539</v>
      </c>
      <c r="H2981" s="832" t="s">
        <v>596</v>
      </c>
      <c r="I2981" s="832" t="s">
        <v>2945</v>
      </c>
      <c r="J2981" s="832" t="s">
        <v>2946</v>
      </c>
      <c r="K2981" s="832" t="s">
        <v>2947</v>
      </c>
      <c r="L2981" s="835">
        <v>23.49</v>
      </c>
      <c r="M2981" s="835">
        <v>46.98</v>
      </c>
      <c r="N2981" s="832">
        <v>2</v>
      </c>
      <c r="O2981" s="836">
        <v>1</v>
      </c>
      <c r="P2981" s="835">
        <v>23.49</v>
      </c>
      <c r="Q2981" s="837">
        <v>0.5</v>
      </c>
      <c r="R2981" s="832">
        <v>1</v>
      </c>
      <c r="S2981" s="837">
        <v>0.5</v>
      </c>
      <c r="T2981" s="836">
        <v>0.5</v>
      </c>
      <c r="U2981" s="838">
        <v>0.5</v>
      </c>
    </row>
    <row r="2982" spans="1:21" ht="14.4" customHeight="1" x14ac:dyDescent="0.3">
      <c r="A2982" s="831">
        <v>17</v>
      </c>
      <c r="B2982" s="832" t="s">
        <v>2428</v>
      </c>
      <c r="C2982" s="832" t="s">
        <v>2434</v>
      </c>
      <c r="D2982" s="833" t="s">
        <v>5256</v>
      </c>
      <c r="E2982" s="834" t="s">
        <v>2451</v>
      </c>
      <c r="F2982" s="832" t="s">
        <v>2429</v>
      </c>
      <c r="G2982" s="832" t="s">
        <v>2539</v>
      </c>
      <c r="H2982" s="832" t="s">
        <v>596</v>
      </c>
      <c r="I2982" s="832" t="s">
        <v>3316</v>
      </c>
      <c r="J2982" s="832" t="s">
        <v>2946</v>
      </c>
      <c r="K2982" s="832" t="s">
        <v>3317</v>
      </c>
      <c r="L2982" s="835">
        <v>58.74</v>
      </c>
      <c r="M2982" s="835">
        <v>58.74</v>
      </c>
      <c r="N2982" s="832">
        <v>1</v>
      </c>
      <c r="O2982" s="836">
        <v>0.5</v>
      </c>
      <c r="P2982" s="835"/>
      <c r="Q2982" s="837">
        <v>0</v>
      </c>
      <c r="R2982" s="832"/>
      <c r="S2982" s="837">
        <v>0</v>
      </c>
      <c r="T2982" s="836"/>
      <c r="U2982" s="838">
        <v>0</v>
      </c>
    </row>
    <row r="2983" spans="1:21" ht="14.4" customHeight="1" x14ac:dyDescent="0.3">
      <c r="A2983" s="831">
        <v>17</v>
      </c>
      <c r="B2983" s="832" t="s">
        <v>2428</v>
      </c>
      <c r="C2983" s="832" t="s">
        <v>2434</v>
      </c>
      <c r="D2983" s="833" t="s">
        <v>5256</v>
      </c>
      <c r="E2983" s="834" t="s">
        <v>2451</v>
      </c>
      <c r="F2983" s="832" t="s">
        <v>2429</v>
      </c>
      <c r="G2983" s="832" t="s">
        <v>2539</v>
      </c>
      <c r="H2983" s="832" t="s">
        <v>596</v>
      </c>
      <c r="I2983" s="832" t="s">
        <v>5029</v>
      </c>
      <c r="J2983" s="832" t="s">
        <v>654</v>
      </c>
      <c r="K2983" s="832" t="s">
        <v>5030</v>
      </c>
      <c r="L2983" s="835">
        <v>78.03</v>
      </c>
      <c r="M2983" s="835">
        <v>156.06</v>
      </c>
      <c r="N2983" s="832">
        <v>2</v>
      </c>
      <c r="O2983" s="836">
        <v>1</v>
      </c>
      <c r="P2983" s="835">
        <v>156.06</v>
      </c>
      <c r="Q2983" s="837">
        <v>1</v>
      </c>
      <c r="R2983" s="832">
        <v>2</v>
      </c>
      <c r="S2983" s="837">
        <v>1</v>
      </c>
      <c r="T2983" s="836">
        <v>1</v>
      </c>
      <c r="U2983" s="838">
        <v>1</v>
      </c>
    </row>
    <row r="2984" spans="1:21" ht="14.4" customHeight="1" x14ac:dyDescent="0.3">
      <c r="A2984" s="831">
        <v>17</v>
      </c>
      <c r="B2984" s="832" t="s">
        <v>2428</v>
      </c>
      <c r="C2984" s="832" t="s">
        <v>2434</v>
      </c>
      <c r="D2984" s="833" t="s">
        <v>5256</v>
      </c>
      <c r="E2984" s="834" t="s">
        <v>2451</v>
      </c>
      <c r="F2984" s="832" t="s">
        <v>2429</v>
      </c>
      <c r="G2984" s="832" t="s">
        <v>2539</v>
      </c>
      <c r="H2984" s="832" t="s">
        <v>596</v>
      </c>
      <c r="I2984" s="832" t="s">
        <v>5031</v>
      </c>
      <c r="J2984" s="832" t="s">
        <v>5032</v>
      </c>
      <c r="K2984" s="832" t="s">
        <v>5033</v>
      </c>
      <c r="L2984" s="835">
        <v>0</v>
      </c>
      <c r="M2984" s="835">
        <v>0</v>
      </c>
      <c r="N2984" s="832">
        <v>1</v>
      </c>
      <c r="O2984" s="836">
        <v>0.5</v>
      </c>
      <c r="P2984" s="835">
        <v>0</v>
      </c>
      <c r="Q2984" s="837"/>
      <c r="R2984" s="832">
        <v>1</v>
      </c>
      <c r="S2984" s="837">
        <v>1</v>
      </c>
      <c r="T2984" s="836">
        <v>0.5</v>
      </c>
      <c r="U2984" s="838">
        <v>1</v>
      </c>
    </row>
    <row r="2985" spans="1:21" ht="14.4" customHeight="1" x14ac:dyDescent="0.3">
      <c r="A2985" s="831">
        <v>17</v>
      </c>
      <c r="B2985" s="832" t="s">
        <v>2428</v>
      </c>
      <c r="C2985" s="832" t="s">
        <v>2434</v>
      </c>
      <c r="D2985" s="833" t="s">
        <v>5256</v>
      </c>
      <c r="E2985" s="834" t="s">
        <v>2451</v>
      </c>
      <c r="F2985" s="832" t="s">
        <v>2429</v>
      </c>
      <c r="G2985" s="832" t="s">
        <v>2557</v>
      </c>
      <c r="H2985" s="832" t="s">
        <v>596</v>
      </c>
      <c r="I2985" s="832" t="s">
        <v>2558</v>
      </c>
      <c r="J2985" s="832" t="s">
        <v>720</v>
      </c>
      <c r="K2985" s="832" t="s">
        <v>2559</v>
      </c>
      <c r="L2985" s="835">
        <v>91.11</v>
      </c>
      <c r="M2985" s="835">
        <v>273.33</v>
      </c>
      <c r="N2985" s="832">
        <v>3</v>
      </c>
      <c r="O2985" s="836">
        <v>0.5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17</v>
      </c>
      <c r="B2986" s="832" t="s">
        <v>2428</v>
      </c>
      <c r="C2986" s="832" t="s">
        <v>2434</v>
      </c>
      <c r="D2986" s="833" t="s">
        <v>5256</v>
      </c>
      <c r="E2986" s="834" t="s">
        <v>2451</v>
      </c>
      <c r="F2986" s="832" t="s">
        <v>2429</v>
      </c>
      <c r="G2986" s="832" t="s">
        <v>3323</v>
      </c>
      <c r="H2986" s="832" t="s">
        <v>596</v>
      </c>
      <c r="I2986" s="832" t="s">
        <v>3324</v>
      </c>
      <c r="J2986" s="832" t="s">
        <v>888</v>
      </c>
      <c r="K2986" s="832" t="s">
        <v>697</v>
      </c>
      <c r="L2986" s="835">
        <v>0</v>
      </c>
      <c r="M2986" s="835">
        <v>0</v>
      </c>
      <c r="N2986" s="832">
        <v>4</v>
      </c>
      <c r="O2986" s="836">
        <v>0.5</v>
      </c>
      <c r="P2986" s="835">
        <v>0</v>
      </c>
      <c r="Q2986" s="837"/>
      <c r="R2986" s="832">
        <v>4</v>
      </c>
      <c r="S2986" s="837">
        <v>1</v>
      </c>
      <c r="T2986" s="836">
        <v>0.5</v>
      </c>
      <c r="U2986" s="838">
        <v>1</v>
      </c>
    </row>
    <row r="2987" spans="1:21" ht="14.4" customHeight="1" x14ac:dyDescent="0.3">
      <c r="A2987" s="831">
        <v>17</v>
      </c>
      <c r="B2987" s="832" t="s">
        <v>2428</v>
      </c>
      <c r="C2987" s="832" t="s">
        <v>2434</v>
      </c>
      <c r="D2987" s="833" t="s">
        <v>5256</v>
      </c>
      <c r="E2987" s="834" t="s">
        <v>2451</v>
      </c>
      <c r="F2987" s="832" t="s">
        <v>2429</v>
      </c>
      <c r="G2987" s="832" t="s">
        <v>4638</v>
      </c>
      <c r="H2987" s="832" t="s">
        <v>596</v>
      </c>
      <c r="I2987" s="832" t="s">
        <v>4639</v>
      </c>
      <c r="J2987" s="832" t="s">
        <v>753</v>
      </c>
      <c r="K2987" s="832" t="s">
        <v>4640</v>
      </c>
      <c r="L2987" s="835">
        <v>159.16999999999999</v>
      </c>
      <c r="M2987" s="835">
        <v>159.16999999999999</v>
      </c>
      <c r="N2987" s="832">
        <v>1</v>
      </c>
      <c r="O2987" s="836">
        <v>0.5</v>
      </c>
      <c r="P2987" s="835">
        <v>159.16999999999999</v>
      </c>
      <c r="Q2987" s="837">
        <v>1</v>
      </c>
      <c r="R2987" s="832">
        <v>1</v>
      </c>
      <c r="S2987" s="837">
        <v>1</v>
      </c>
      <c r="T2987" s="836">
        <v>0.5</v>
      </c>
      <c r="U2987" s="838">
        <v>1</v>
      </c>
    </row>
    <row r="2988" spans="1:21" ht="14.4" customHeight="1" x14ac:dyDescent="0.3">
      <c r="A2988" s="831">
        <v>17</v>
      </c>
      <c r="B2988" s="832" t="s">
        <v>2428</v>
      </c>
      <c r="C2988" s="832" t="s">
        <v>2434</v>
      </c>
      <c r="D2988" s="833" t="s">
        <v>5256</v>
      </c>
      <c r="E2988" s="834" t="s">
        <v>2451</v>
      </c>
      <c r="F2988" s="832" t="s">
        <v>2429</v>
      </c>
      <c r="G2988" s="832" t="s">
        <v>2573</v>
      </c>
      <c r="H2988" s="832" t="s">
        <v>596</v>
      </c>
      <c r="I2988" s="832" t="s">
        <v>2574</v>
      </c>
      <c r="J2988" s="832" t="s">
        <v>2224</v>
      </c>
      <c r="K2988" s="832" t="s">
        <v>2232</v>
      </c>
      <c r="L2988" s="835">
        <v>395.98</v>
      </c>
      <c r="M2988" s="835">
        <v>395.98</v>
      </c>
      <c r="N2988" s="832">
        <v>1</v>
      </c>
      <c r="O2988" s="836">
        <v>1</v>
      </c>
      <c r="P2988" s="835">
        <v>395.98</v>
      </c>
      <c r="Q2988" s="837">
        <v>1</v>
      </c>
      <c r="R2988" s="832">
        <v>1</v>
      </c>
      <c r="S2988" s="837">
        <v>1</v>
      </c>
      <c r="T2988" s="836">
        <v>1</v>
      </c>
      <c r="U2988" s="838">
        <v>1</v>
      </c>
    </row>
    <row r="2989" spans="1:21" ht="14.4" customHeight="1" x14ac:dyDescent="0.3">
      <c r="A2989" s="831">
        <v>17</v>
      </c>
      <c r="B2989" s="832" t="s">
        <v>2428</v>
      </c>
      <c r="C2989" s="832" t="s">
        <v>2434</v>
      </c>
      <c r="D2989" s="833" t="s">
        <v>5256</v>
      </c>
      <c r="E2989" s="834" t="s">
        <v>2451</v>
      </c>
      <c r="F2989" s="832" t="s">
        <v>2429</v>
      </c>
      <c r="G2989" s="832" t="s">
        <v>2573</v>
      </c>
      <c r="H2989" s="832" t="s">
        <v>596</v>
      </c>
      <c r="I2989" s="832" t="s">
        <v>2575</v>
      </c>
      <c r="J2989" s="832" t="s">
        <v>2576</v>
      </c>
      <c r="K2989" s="832" t="s">
        <v>697</v>
      </c>
      <c r="L2989" s="835">
        <v>132</v>
      </c>
      <c r="M2989" s="835">
        <v>396</v>
      </c>
      <c r="N2989" s="832">
        <v>3</v>
      </c>
      <c r="O2989" s="836">
        <v>0.5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17</v>
      </c>
      <c r="B2990" s="832" t="s">
        <v>2428</v>
      </c>
      <c r="C2990" s="832" t="s">
        <v>2434</v>
      </c>
      <c r="D2990" s="833" t="s">
        <v>5256</v>
      </c>
      <c r="E2990" s="834" t="s">
        <v>2451</v>
      </c>
      <c r="F2990" s="832" t="s">
        <v>2429</v>
      </c>
      <c r="G2990" s="832" t="s">
        <v>2573</v>
      </c>
      <c r="H2990" s="832" t="s">
        <v>649</v>
      </c>
      <c r="I2990" s="832" t="s">
        <v>3336</v>
      </c>
      <c r="J2990" s="832" t="s">
        <v>2224</v>
      </c>
      <c r="K2990" s="832" t="s">
        <v>3328</v>
      </c>
      <c r="L2990" s="835">
        <v>246.39</v>
      </c>
      <c r="M2990" s="835">
        <v>246.39</v>
      </c>
      <c r="N2990" s="832">
        <v>1</v>
      </c>
      <c r="O2990" s="836">
        <v>0.5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" customHeight="1" x14ac:dyDescent="0.3">
      <c r="A2991" s="831">
        <v>17</v>
      </c>
      <c r="B2991" s="832" t="s">
        <v>2428</v>
      </c>
      <c r="C2991" s="832" t="s">
        <v>2434</v>
      </c>
      <c r="D2991" s="833" t="s">
        <v>5256</v>
      </c>
      <c r="E2991" s="834" t="s">
        <v>2451</v>
      </c>
      <c r="F2991" s="832" t="s">
        <v>2429</v>
      </c>
      <c r="G2991" s="832" t="s">
        <v>2955</v>
      </c>
      <c r="H2991" s="832" t="s">
        <v>596</v>
      </c>
      <c r="I2991" s="832" t="s">
        <v>2956</v>
      </c>
      <c r="J2991" s="832" t="s">
        <v>2957</v>
      </c>
      <c r="K2991" s="832" t="s">
        <v>2958</v>
      </c>
      <c r="L2991" s="835">
        <v>3292.47</v>
      </c>
      <c r="M2991" s="835">
        <v>9877.41</v>
      </c>
      <c r="N2991" s="832">
        <v>3</v>
      </c>
      <c r="O2991" s="836">
        <v>0.5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" customHeight="1" x14ac:dyDescent="0.3">
      <c r="A2992" s="831">
        <v>17</v>
      </c>
      <c r="B2992" s="832" t="s">
        <v>2428</v>
      </c>
      <c r="C2992" s="832" t="s">
        <v>2434</v>
      </c>
      <c r="D2992" s="833" t="s">
        <v>5256</v>
      </c>
      <c r="E2992" s="834" t="s">
        <v>2451</v>
      </c>
      <c r="F2992" s="832" t="s">
        <v>2429</v>
      </c>
      <c r="G2992" s="832" t="s">
        <v>5034</v>
      </c>
      <c r="H2992" s="832" t="s">
        <v>596</v>
      </c>
      <c r="I2992" s="832" t="s">
        <v>5035</v>
      </c>
      <c r="J2992" s="832" t="s">
        <v>5036</v>
      </c>
      <c r="K2992" s="832" t="s">
        <v>5037</v>
      </c>
      <c r="L2992" s="835">
        <v>3480.65</v>
      </c>
      <c r="M2992" s="835">
        <v>3480.65</v>
      </c>
      <c r="N2992" s="832">
        <v>1</v>
      </c>
      <c r="O2992" s="836">
        <v>0.5</v>
      </c>
      <c r="P2992" s="835">
        <v>3480.65</v>
      </c>
      <c r="Q2992" s="837">
        <v>1</v>
      </c>
      <c r="R2992" s="832">
        <v>1</v>
      </c>
      <c r="S2992" s="837">
        <v>1</v>
      </c>
      <c r="T2992" s="836">
        <v>0.5</v>
      </c>
      <c r="U2992" s="838">
        <v>1</v>
      </c>
    </row>
    <row r="2993" spans="1:21" ht="14.4" customHeight="1" x14ac:dyDescent="0.3">
      <c r="A2993" s="831">
        <v>17</v>
      </c>
      <c r="B2993" s="832" t="s">
        <v>2428</v>
      </c>
      <c r="C2993" s="832" t="s">
        <v>2434</v>
      </c>
      <c r="D2993" s="833" t="s">
        <v>5256</v>
      </c>
      <c r="E2993" s="834" t="s">
        <v>2451</v>
      </c>
      <c r="F2993" s="832" t="s">
        <v>2429</v>
      </c>
      <c r="G2993" s="832" t="s">
        <v>2589</v>
      </c>
      <c r="H2993" s="832" t="s">
        <v>649</v>
      </c>
      <c r="I2993" s="832" t="s">
        <v>1935</v>
      </c>
      <c r="J2993" s="832" t="s">
        <v>779</v>
      </c>
      <c r="K2993" s="832" t="s">
        <v>1936</v>
      </c>
      <c r="L2993" s="835">
        <v>42.51</v>
      </c>
      <c r="M2993" s="835">
        <v>127.53</v>
      </c>
      <c r="N2993" s="832">
        <v>3</v>
      </c>
      <c r="O2993" s="836">
        <v>2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17</v>
      </c>
      <c r="B2994" s="832" t="s">
        <v>2428</v>
      </c>
      <c r="C2994" s="832" t="s">
        <v>2434</v>
      </c>
      <c r="D2994" s="833" t="s">
        <v>5256</v>
      </c>
      <c r="E2994" s="834" t="s">
        <v>2451</v>
      </c>
      <c r="F2994" s="832" t="s">
        <v>2429</v>
      </c>
      <c r="G2994" s="832" t="s">
        <v>2589</v>
      </c>
      <c r="H2994" s="832" t="s">
        <v>596</v>
      </c>
      <c r="I2994" s="832" t="s">
        <v>3215</v>
      </c>
      <c r="J2994" s="832" t="s">
        <v>3216</v>
      </c>
      <c r="K2994" s="832" t="s">
        <v>1936</v>
      </c>
      <c r="L2994" s="835">
        <v>42.51</v>
      </c>
      <c r="M2994" s="835">
        <v>42.51</v>
      </c>
      <c r="N2994" s="832">
        <v>1</v>
      </c>
      <c r="O2994" s="836">
        <v>0.5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17</v>
      </c>
      <c r="B2995" s="832" t="s">
        <v>2428</v>
      </c>
      <c r="C2995" s="832" t="s">
        <v>2434</v>
      </c>
      <c r="D2995" s="833" t="s">
        <v>5256</v>
      </c>
      <c r="E2995" s="834" t="s">
        <v>2451</v>
      </c>
      <c r="F2995" s="832" t="s">
        <v>2429</v>
      </c>
      <c r="G2995" s="832" t="s">
        <v>2593</v>
      </c>
      <c r="H2995" s="832" t="s">
        <v>596</v>
      </c>
      <c r="I2995" s="832" t="s">
        <v>3883</v>
      </c>
      <c r="J2995" s="832" t="s">
        <v>3884</v>
      </c>
      <c r="K2995" s="832" t="s">
        <v>2600</v>
      </c>
      <c r="L2995" s="835">
        <v>339.47</v>
      </c>
      <c r="M2995" s="835">
        <v>2036.8200000000002</v>
      </c>
      <c r="N2995" s="832">
        <v>6</v>
      </c>
      <c r="O2995" s="836">
        <v>1.5</v>
      </c>
      <c r="P2995" s="835">
        <v>1018.4100000000001</v>
      </c>
      <c r="Q2995" s="837">
        <v>0.5</v>
      </c>
      <c r="R2995" s="832">
        <v>3</v>
      </c>
      <c r="S2995" s="837">
        <v>0.5</v>
      </c>
      <c r="T2995" s="836">
        <v>1</v>
      </c>
      <c r="U2995" s="838">
        <v>0.66666666666666663</v>
      </c>
    </row>
    <row r="2996" spans="1:21" ht="14.4" customHeight="1" x14ac:dyDescent="0.3">
      <c r="A2996" s="831">
        <v>17</v>
      </c>
      <c r="B2996" s="832" t="s">
        <v>2428</v>
      </c>
      <c r="C2996" s="832" t="s">
        <v>2434</v>
      </c>
      <c r="D2996" s="833" t="s">
        <v>5256</v>
      </c>
      <c r="E2996" s="834" t="s">
        <v>2451</v>
      </c>
      <c r="F2996" s="832" t="s">
        <v>2429</v>
      </c>
      <c r="G2996" s="832" t="s">
        <v>2593</v>
      </c>
      <c r="H2996" s="832" t="s">
        <v>596</v>
      </c>
      <c r="I2996" s="832" t="s">
        <v>2599</v>
      </c>
      <c r="J2996" s="832" t="s">
        <v>2595</v>
      </c>
      <c r="K2996" s="832" t="s">
        <v>2600</v>
      </c>
      <c r="L2996" s="835">
        <v>339.47</v>
      </c>
      <c r="M2996" s="835">
        <v>2036.8200000000002</v>
      </c>
      <c r="N2996" s="832">
        <v>6</v>
      </c>
      <c r="O2996" s="836">
        <v>1.5</v>
      </c>
      <c r="P2996" s="835"/>
      <c r="Q2996" s="837">
        <v>0</v>
      </c>
      <c r="R2996" s="832"/>
      <c r="S2996" s="837">
        <v>0</v>
      </c>
      <c r="T2996" s="836"/>
      <c r="U2996" s="838">
        <v>0</v>
      </c>
    </row>
    <row r="2997" spans="1:21" ht="14.4" customHeight="1" x14ac:dyDescent="0.3">
      <c r="A2997" s="831">
        <v>17</v>
      </c>
      <c r="B2997" s="832" t="s">
        <v>2428</v>
      </c>
      <c r="C2997" s="832" t="s">
        <v>2434</v>
      </c>
      <c r="D2997" s="833" t="s">
        <v>5256</v>
      </c>
      <c r="E2997" s="834" t="s">
        <v>2451</v>
      </c>
      <c r="F2997" s="832" t="s">
        <v>2429</v>
      </c>
      <c r="G2997" s="832" t="s">
        <v>5038</v>
      </c>
      <c r="H2997" s="832" t="s">
        <v>596</v>
      </c>
      <c r="I2997" s="832" t="s">
        <v>5039</v>
      </c>
      <c r="J2997" s="832" t="s">
        <v>5040</v>
      </c>
      <c r="K2997" s="832" t="s">
        <v>5041</v>
      </c>
      <c r="L2997" s="835">
        <v>0</v>
      </c>
      <c r="M2997" s="835">
        <v>0</v>
      </c>
      <c r="N2997" s="832">
        <v>2</v>
      </c>
      <c r="O2997" s="836">
        <v>0.5</v>
      </c>
      <c r="P2997" s="835">
        <v>0</v>
      </c>
      <c r="Q2997" s="837"/>
      <c r="R2997" s="832">
        <v>2</v>
      </c>
      <c r="S2997" s="837">
        <v>1</v>
      </c>
      <c r="T2997" s="836">
        <v>0.5</v>
      </c>
      <c r="U2997" s="838">
        <v>1</v>
      </c>
    </row>
    <row r="2998" spans="1:21" ht="14.4" customHeight="1" x14ac:dyDescent="0.3">
      <c r="A2998" s="831">
        <v>17</v>
      </c>
      <c r="B2998" s="832" t="s">
        <v>2428</v>
      </c>
      <c r="C2998" s="832" t="s">
        <v>2434</v>
      </c>
      <c r="D2998" s="833" t="s">
        <v>5256</v>
      </c>
      <c r="E2998" s="834" t="s">
        <v>2451</v>
      </c>
      <c r="F2998" s="832" t="s">
        <v>2429</v>
      </c>
      <c r="G2998" s="832" t="s">
        <v>4556</v>
      </c>
      <c r="H2998" s="832" t="s">
        <v>596</v>
      </c>
      <c r="I2998" s="832" t="s">
        <v>5042</v>
      </c>
      <c r="J2998" s="832" t="s">
        <v>5043</v>
      </c>
      <c r="K2998" s="832" t="s">
        <v>4558</v>
      </c>
      <c r="L2998" s="835">
        <v>79.64</v>
      </c>
      <c r="M2998" s="835">
        <v>79.64</v>
      </c>
      <c r="N2998" s="832">
        <v>1</v>
      </c>
      <c r="O2998" s="836">
        <v>0.5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17</v>
      </c>
      <c r="B2999" s="832" t="s">
        <v>2428</v>
      </c>
      <c r="C2999" s="832" t="s">
        <v>2434</v>
      </c>
      <c r="D2999" s="833" t="s">
        <v>5256</v>
      </c>
      <c r="E2999" s="834" t="s">
        <v>2451</v>
      </c>
      <c r="F2999" s="832" t="s">
        <v>2429</v>
      </c>
      <c r="G2999" s="832" t="s">
        <v>2604</v>
      </c>
      <c r="H2999" s="832" t="s">
        <v>596</v>
      </c>
      <c r="I2999" s="832" t="s">
        <v>2605</v>
      </c>
      <c r="J2999" s="832" t="s">
        <v>826</v>
      </c>
      <c r="K2999" s="832" t="s">
        <v>2606</v>
      </c>
      <c r="L2999" s="835">
        <v>75.05</v>
      </c>
      <c r="M2999" s="835">
        <v>150.1</v>
      </c>
      <c r="N2999" s="832">
        <v>2</v>
      </c>
      <c r="O2999" s="836">
        <v>1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17</v>
      </c>
      <c r="B3000" s="832" t="s">
        <v>2428</v>
      </c>
      <c r="C3000" s="832" t="s">
        <v>2434</v>
      </c>
      <c r="D3000" s="833" t="s">
        <v>5256</v>
      </c>
      <c r="E3000" s="834" t="s">
        <v>2451</v>
      </c>
      <c r="F3000" s="832" t="s">
        <v>2429</v>
      </c>
      <c r="G3000" s="832" t="s">
        <v>3345</v>
      </c>
      <c r="H3000" s="832" t="s">
        <v>596</v>
      </c>
      <c r="I3000" s="832" t="s">
        <v>3346</v>
      </c>
      <c r="J3000" s="832" t="s">
        <v>1038</v>
      </c>
      <c r="K3000" s="832" t="s">
        <v>3347</v>
      </c>
      <c r="L3000" s="835">
        <v>94.7</v>
      </c>
      <c r="M3000" s="835">
        <v>378.8</v>
      </c>
      <c r="N3000" s="832">
        <v>4</v>
      </c>
      <c r="O3000" s="836">
        <v>4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" customHeight="1" x14ac:dyDescent="0.3">
      <c r="A3001" s="831">
        <v>17</v>
      </c>
      <c r="B3001" s="832" t="s">
        <v>2428</v>
      </c>
      <c r="C3001" s="832" t="s">
        <v>2434</v>
      </c>
      <c r="D3001" s="833" t="s">
        <v>5256</v>
      </c>
      <c r="E3001" s="834" t="s">
        <v>2451</v>
      </c>
      <c r="F3001" s="832" t="s">
        <v>2429</v>
      </c>
      <c r="G3001" s="832" t="s">
        <v>4377</v>
      </c>
      <c r="H3001" s="832" t="s">
        <v>596</v>
      </c>
      <c r="I3001" s="832" t="s">
        <v>4381</v>
      </c>
      <c r="J3001" s="832" t="s">
        <v>4379</v>
      </c>
      <c r="K3001" s="832" t="s">
        <v>4380</v>
      </c>
      <c r="L3001" s="835">
        <v>23.49</v>
      </c>
      <c r="M3001" s="835">
        <v>23.49</v>
      </c>
      <c r="N3001" s="832">
        <v>1</v>
      </c>
      <c r="O3001" s="836">
        <v>1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17</v>
      </c>
      <c r="B3002" s="832" t="s">
        <v>2428</v>
      </c>
      <c r="C3002" s="832" t="s">
        <v>2434</v>
      </c>
      <c r="D3002" s="833" t="s">
        <v>5256</v>
      </c>
      <c r="E3002" s="834" t="s">
        <v>2451</v>
      </c>
      <c r="F3002" s="832" t="s">
        <v>2429</v>
      </c>
      <c r="G3002" s="832" t="s">
        <v>2609</v>
      </c>
      <c r="H3002" s="832" t="s">
        <v>596</v>
      </c>
      <c r="I3002" s="832" t="s">
        <v>2610</v>
      </c>
      <c r="J3002" s="832" t="s">
        <v>2611</v>
      </c>
      <c r="K3002" s="832" t="s">
        <v>2612</v>
      </c>
      <c r="L3002" s="835">
        <v>45.89</v>
      </c>
      <c r="M3002" s="835">
        <v>45.89</v>
      </c>
      <c r="N3002" s="832">
        <v>1</v>
      </c>
      <c r="O3002" s="836">
        <v>1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17</v>
      </c>
      <c r="B3003" s="832" t="s">
        <v>2428</v>
      </c>
      <c r="C3003" s="832" t="s">
        <v>2434</v>
      </c>
      <c r="D3003" s="833" t="s">
        <v>5256</v>
      </c>
      <c r="E3003" s="834" t="s">
        <v>2451</v>
      </c>
      <c r="F3003" s="832" t="s">
        <v>2429</v>
      </c>
      <c r="G3003" s="832" t="s">
        <v>2609</v>
      </c>
      <c r="H3003" s="832" t="s">
        <v>596</v>
      </c>
      <c r="I3003" s="832" t="s">
        <v>2613</v>
      </c>
      <c r="J3003" s="832" t="s">
        <v>2611</v>
      </c>
      <c r="K3003" s="832" t="s">
        <v>2614</v>
      </c>
      <c r="L3003" s="835">
        <v>91.78</v>
      </c>
      <c r="M3003" s="835">
        <v>1193.1399999999999</v>
      </c>
      <c r="N3003" s="832">
        <v>13</v>
      </c>
      <c r="O3003" s="836">
        <v>6</v>
      </c>
      <c r="P3003" s="835">
        <v>367.12</v>
      </c>
      <c r="Q3003" s="837">
        <v>0.30769230769230771</v>
      </c>
      <c r="R3003" s="832">
        <v>4</v>
      </c>
      <c r="S3003" s="837">
        <v>0.30769230769230771</v>
      </c>
      <c r="T3003" s="836">
        <v>2</v>
      </c>
      <c r="U3003" s="838">
        <v>0.33333333333333331</v>
      </c>
    </row>
    <row r="3004" spans="1:21" ht="14.4" customHeight="1" x14ac:dyDescent="0.3">
      <c r="A3004" s="831">
        <v>17</v>
      </c>
      <c r="B3004" s="832" t="s">
        <v>2428</v>
      </c>
      <c r="C3004" s="832" t="s">
        <v>2434</v>
      </c>
      <c r="D3004" s="833" t="s">
        <v>5256</v>
      </c>
      <c r="E3004" s="834" t="s">
        <v>2451</v>
      </c>
      <c r="F3004" s="832" t="s">
        <v>2429</v>
      </c>
      <c r="G3004" s="832" t="s">
        <v>2618</v>
      </c>
      <c r="H3004" s="832" t="s">
        <v>596</v>
      </c>
      <c r="I3004" s="832" t="s">
        <v>2619</v>
      </c>
      <c r="J3004" s="832" t="s">
        <v>1098</v>
      </c>
      <c r="K3004" s="832" t="s">
        <v>2620</v>
      </c>
      <c r="L3004" s="835">
        <v>48.09</v>
      </c>
      <c r="M3004" s="835">
        <v>48.09</v>
      </c>
      <c r="N3004" s="832">
        <v>1</v>
      </c>
      <c r="O3004" s="836">
        <v>0.5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17</v>
      </c>
      <c r="B3005" s="832" t="s">
        <v>2428</v>
      </c>
      <c r="C3005" s="832" t="s">
        <v>2434</v>
      </c>
      <c r="D3005" s="833" t="s">
        <v>5256</v>
      </c>
      <c r="E3005" s="834" t="s">
        <v>2451</v>
      </c>
      <c r="F3005" s="832" t="s">
        <v>2429</v>
      </c>
      <c r="G3005" s="832" t="s">
        <v>2618</v>
      </c>
      <c r="H3005" s="832" t="s">
        <v>596</v>
      </c>
      <c r="I3005" s="832" t="s">
        <v>2619</v>
      </c>
      <c r="J3005" s="832" t="s">
        <v>1098</v>
      </c>
      <c r="K3005" s="832" t="s">
        <v>2620</v>
      </c>
      <c r="L3005" s="835">
        <v>42.14</v>
      </c>
      <c r="M3005" s="835">
        <v>84.28</v>
      </c>
      <c r="N3005" s="832">
        <v>2</v>
      </c>
      <c r="O3005" s="836">
        <v>1.5</v>
      </c>
      <c r="P3005" s="835">
        <v>42.14</v>
      </c>
      <c r="Q3005" s="837">
        <v>0.5</v>
      </c>
      <c r="R3005" s="832">
        <v>1</v>
      </c>
      <c r="S3005" s="837">
        <v>0.5</v>
      </c>
      <c r="T3005" s="836">
        <v>1</v>
      </c>
      <c r="U3005" s="838">
        <v>0.66666666666666663</v>
      </c>
    </row>
    <row r="3006" spans="1:21" ht="14.4" customHeight="1" x14ac:dyDescent="0.3">
      <c r="A3006" s="831">
        <v>17</v>
      </c>
      <c r="B3006" s="832" t="s">
        <v>2428</v>
      </c>
      <c r="C3006" s="832" t="s">
        <v>2434</v>
      </c>
      <c r="D3006" s="833" t="s">
        <v>5256</v>
      </c>
      <c r="E3006" s="834" t="s">
        <v>2451</v>
      </c>
      <c r="F3006" s="832" t="s">
        <v>2429</v>
      </c>
      <c r="G3006" s="832" t="s">
        <v>3217</v>
      </c>
      <c r="H3006" s="832" t="s">
        <v>596</v>
      </c>
      <c r="I3006" s="832" t="s">
        <v>5044</v>
      </c>
      <c r="J3006" s="832" t="s">
        <v>3219</v>
      </c>
      <c r="K3006" s="832" t="s">
        <v>3220</v>
      </c>
      <c r="L3006" s="835">
        <v>111.72</v>
      </c>
      <c r="M3006" s="835">
        <v>223.44</v>
      </c>
      <c r="N3006" s="832">
        <v>2</v>
      </c>
      <c r="O3006" s="836">
        <v>0.5</v>
      </c>
      <c r="P3006" s="835">
        <v>223.44</v>
      </c>
      <c r="Q3006" s="837">
        <v>1</v>
      </c>
      <c r="R3006" s="832">
        <v>2</v>
      </c>
      <c r="S3006" s="837">
        <v>1</v>
      </c>
      <c r="T3006" s="836">
        <v>0.5</v>
      </c>
      <c r="U3006" s="838">
        <v>1</v>
      </c>
    </row>
    <row r="3007" spans="1:21" ht="14.4" customHeight="1" x14ac:dyDescent="0.3">
      <c r="A3007" s="831">
        <v>17</v>
      </c>
      <c r="B3007" s="832" t="s">
        <v>2428</v>
      </c>
      <c r="C3007" s="832" t="s">
        <v>2434</v>
      </c>
      <c r="D3007" s="833" t="s">
        <v>5256</v>
      </c>
      <c r="E3007" s="834" t="s">
        <v>2451</v>
      </c>
      <c r="F3007" s="832" t="s">
        <v>2429</v>
      </c>
      <c r="G3007" s="832" t="s">
        <v>4709</v>
      </c>
      <c r="H3007" s="832" t="s">
        <v>596</v>
      </c>
      <c r="I3007" s="832" t="s">
        <v>4710</v>
      </c>
      <c r="J3007" s="832" t="s">
        <v>4711</v>
      </c>
      <c r="K3007" s="832" t="s">
        <v>4712</v>
      </c>
      <c r="L3007" s="835">
        <v>132.97999999999999</v>
      </c>
      <c r="M3007" s="835">
        <v>1196.82</v>
      </c>
      <c r="N3007" s="832">
        <v>9</v>
      </c>
      <c r="O3007" s="836">
        <v>1</v>
      </c>
      <c r="P3007" s="835">
        <v>1196.82</v>
      </c>
      <c r="Q3007" s="837">
        <v>1</v>
      </c>
      <c r="R3007" s="832">
        <v>9</v>
      </c>
      <c r="S3007" s="837">
        <v>1</v>
      </c>
      <c r="T3007" s="836">
        <v>1</v>
      </c>
      <c r="U3007" s="838">
        <v>1</v>
      </c>
    </row>
    <row r="3008" spans="1:21" ht="14.4" customHeight="1" x14ac:dyDescent="0.3">
      <c r="A3008" s="831">
        <v>17</v>
      </c>
      <c r="B3008" s="832" t="s">
        <v>2428</v>
      </c>
      <c r="C3008" s="832" t="s">
        <v>2434</v>
      </c>
      <c r="D3008" s="833" t="s">
        <v>5256</v>
      </c>
      <c r="E3008" s="834" t="s">
        <v>2451</v>
      </c>
      <c r="F3008" s="832" t="s">
        <v>2429</v>
      </c>
      <c r="G3008" s="832" t="s">
        <v>2632</v>
      </c>
      <c r="H3008" s="832" t="s">
        <v>596</v>
      </c>
      <c r="I3008" s="832" t="s">
        <v>2633</v>
      </c>
      <c r="J3008" s="832" t="s">
        <v>1563</v>
      </c>
      <c r="K3008" s="832" t="s">
        <v>2634</v>
      </c>
      <c r="L3008" s="835">
        <v>24.37</v>
      </c>
      <c r="M3008" s="835">
        <v>97.48</v>
      </c>
      <c r="N3008" s="832">
        <v>4</v>
      </c>
      <c r="O3008" s="836">
        <v>2</v>
      </c>
      <c r="P3008" s="835"/>
      <c r="Q3008" s="837">
        <v>0</v>
      </c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17</v>
      </c>
      <c r="B3009" s="832" t="s">
        <v>2428</v>
      </c>
      <c r="C3009" s="832" t="s">
        <v>2434</v>
      </c>
      <c r="D3009" s="833" t="s">
        <v>5256</v>
      </c>
      <c r="E3009" s="834" t="s">
        <v>2451</v>
      </c>
      <c r="F3009" s="832" t="s">
        <v>2429</v>
      </c>
      <c r="G3009" s="832" t="s">
        <v>2635</v>
      </c>
      <c r="H3009" s="832" t="s">
        <v>596</v>
      </c>
      <c r="I3009" s="832" t="s">
        <v>2636</v>
      </c>
      <c r="J3009" s="832" t="s">
        <v>2637</v>
      </c>
      <c r="K3009" s="832" t="s">
        <v>2638</v>
      </c>
      <c r="L3009" s="835">
        <v>300.33</v>
      </c>
      <c r="M3009" s="835">
        <v>300.33</v>
      </c>
      <c r="N3009" s="832">
        <v>1</v>
      </c>
      <c r="O3009" s="836">
        <v>1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17</v>
      </c>
      <c r="B3010" s="832" t="s">
        <v>2428</v>
      </c>
      <c r="C3010" s="832" t="s">
        <v>2434</v>
      </c>
      <c r="D3010" s="833" t="s">
        <v>5256</v>
      </c>
      <c r="E3010" s="834" t="s">
        <v>2451</v>
      </c>
      <c r="F3010" s="832" t="s">
        <v>2429</v>
      </c>
      <c r="G3010" s="832" t="s">
        <v>2635</v>
      </c>
      <c r="H3010" s="832" t="s">
        <v>649</v>
      </c>
      <c r="I3010" s="832" t="s">
        <v>1913</v>
      </c>
      <c r="J3010" s="832" t="s">
        <v>1914</v>
      </c>
      <c r="K3010" s="832" t="s">
        <v>1915</v>
      </c>
      <c r="L3010" s="835">
        <v>186.87</v>
      </c>
      <c r="M3010" s="835">
        <v>373.74</v>
      </c>
      <c r="N3010" s="832">
        <v>2</v>
      </c>
      <c r="O3010" s="836">
        <v>1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17</v>
      </c>
      <c r="B3011" s="832" t="s">
        <v>2428</v>
      </c>
      <c r="C3011" s="832" t="s">
        <v>2434</v>
      </c>
      <c r="D3011" s="833" t="s">
        <v>5256</v>
      </c>
      <c r="E3011" s="834" t="s">
        <v>2451</v>
      </c>
      <c r="F3011" s="832" t="s">
        <v>2429</v>
      </c>
      <c r="G3011" s="832" t="s">
        <v>3223</v>
      </c>
      <c r="H3011" s="832" t="s">
        <v>596</v>
      </c>
      <c r="I3011" s="832" t="s">
        <v>3224</v>
      </c>
      <c r="J3011" s="832" t="s">
        <v>1641</v>
      </c>
      <c r="K3011" s="832" t="s">
        <v>3225</v>
      </c>
      <c r="L3011" s="835">
        <v>61.97</v>
      </c>
      <c r="M3011" s="835">
        <v>123.94</v>
      </c>
      <c r="N3011" s="832">
        <v>2</v>
      </c>
      <c r="O3011" s="836">
        <v>1</v>
      </c>
      <c r="P3011" s="835">
        <v>61.97</v>
      </c>
      <c r="Q3011" s="837">
        <v>0.5</v>
      </c>
      <c r="R3011" s="832">
        <v>1</v>
      </c>
      <c r="S3011" s="837">
        <v>0.5</v>
      </c>
      <c r="T3011" s="836">
        <v>0.5</v>
      </c>
      <c r="U3011" s="838">
        <v>0.5</v>
      </c>
    </row>
    <row r="3012" spans="1:21" ht="14.4" customHeight="1" x14ac:dyDescent="0.3">
      <c r="A3012" s="831">
        <v>17</v>
      </c>
      <c r="B3012" s="832" t="s">
        <v>2428</v>
      </c>
      <c r="C3012" s="832" t="s">
        <v>2434</v>
      </c>
      <c r="D3012" s="833" t="s">
        <v>5256</v>
      </c>
      <c r="E3012" s="834" t="s">
        <v>2451</v>
      </c>
      <c r="F3012" s="832" t="s">
        <v>2429</v>
      </c>
      <c r="G3012" s="832" t="s">
        <v>2645</v>
      </c>
      <c r="H3012" s="832" t="s">
        <v>596</v>
      </c>
      <c r="I3012" s="832" t="s">
        <v>3991</v>
      </c>
      <c r="J3012" s="832" t="s">
        <v>2647</v>
      </c>
      <c r="K3012" s="832" t="s">
        <v>2473</v>
      </c>
      <c r="L3012" s="835">
        <v>295.22000000000003</v>
      </c>
      <c r="M3012" s="835">
        <v>295.22000000000003</v>
      </c>
      <c r="N3012" s="832">
        <v>1</v>
      </c>
      <c r="O3012" s="836">
        <v>1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17</v>
      </c>
      <c r="B3013" s="832" t="s">
        <v>2428</v>
      </c>
      <c r="C3013" s="832" t="s">
        <v>2434</v>
      </c>
      <c r="D3013" s="833" t="s">
        <v>5256</v>
      </c>
      <c r="E3013" s="834" t="s">
        <v>2451</v>
      </c>
      <c r="F3013" s="832" t="s">
        <v>2429</v>
      </c>
      <c r="G3013" s="832" t="s">
        <v>2645</v>
      </c>
      <c r="H3013" s="832" t="s">
        <v>596</v>
      </c>
      <c r="I3013" s="832" t="s">
        <v>4569</v>
      </c>
      <c r="J3013" s="832" t="s">
        <v>2647</v>
      </c>
      <c r="K3013" s="832" t="s">
        <v>2648</v>
      </c>
      <c r="L3013" s="835">
        <v>73.81</v>
      </c>
      <c r="M3013" s="835">
        <v>221.43</v>
      </c>
      <c r="N3013" s="832">
        <v>3</v>
      </c>
      <c r="O3013" s="836">
        <v>0.5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17</v>
      </c>
      <c r="B3014" s="832" t="s">
        <v>2428</v>
      </c>
      <c r="C3014" s="832" t="s">
        <v>2434</v>
      </c>
      <c r="D3014" s="833" t="s">
        <v>5256</v>
      </c>
      <c r="E3014" s="834" t="s">
        <v>2451</v>
      </c>
      <c r="F3014" s="832" t="s">
        <v>2429</v>
      </c>
      <c r="G3014" s="832" t="s">
        <v>2645</v>
      </c>
      <c r="H3014" s="832" t="s">
        <v>596</v>
      </c>
      <c r="I3014" s="832" t="s">
        <v>2649</v>
      </c>
      <c r="J3014" s="832" t="s">
        <v>2647</v>
      </c>
      <c r="K3014" s="832" t="s">
        <v>2648</v>
      </c>
      <c r="L3014" s="835">
        <v>73.81</v>
      </c>
      <c r="M3014" s="835">
        <v>369.05</v>
      </c>
      <c r="N3014" s="832">
        <v>5</v>
      </c>
      <c r="O3014" s="836">
        <v>1</v>
      </c>
      <c r="P3014" s="835">
        <v>369.05</v>
      </c>
      <c r="Q3014" s="837">
        <v>1</v>
      </c>
      <c r="R3014" s="832">
        <v>5</v>
      </c>
      <c r="S3014" s="837">
        <v>1</v>
      </c>
      <c r="T3014" s="836">
        <v>1</v>
      </c>
      <c r="U3014" s="838">
        <v>1</v>
      </c>
    </row>
    <row r="3015" spans="1:21" ht="14.4" customHeight="1" x14ac:dyDescent="0.3">
      <c r="A3015" s="831">
        <v>17</v>
      </c>
      <c r="B3015" s="832" t="s">
        <v>2428</v>
      </c>
      <c r="C3015" s="832" t="s">
        <v>2434</v>
      </c>
      <c r="D3015" s="833" t="s">
        <v>5256</v>
      </c>
      <c r="E3015" s="834" t="s">
        <v>2451</v>
      </c>
      <c r="F3015" s="832" t="s">
        <v>2429</v>
      </c>
      <c r="G3015" s="832" t="s">
        <v>2653</v>
      </c>
      <c r="H3015" s="832" t="s">
        <v>596</v>
      </c>
      <c r="I3015" s="832" t="s">
        <v>3661</v>
      </c>
      <c r="J3015" s="832" t="s">
        <v>1465</v>
      </c>
      <c r="K3015" s="832" t="s">
        <v>3662</v>
      </c>
      <c r="L3015" s="835">
        <v>0</v>
      </c>
      <c r="M3015" s="835">
        <v>0</v>
      </c>
      <c r="N3015" s="832">
        <v>1</v>
      </c>
      <c r="O3015" s="836">
        <v>1</v>
      </c>
      <c r="P3015" s="835">
        <v>0</v>
      </c>
      <c r="Q3015" s="837"/>
      <c r="R3015" s="832">
        <v>1</v>
      </c>
      <c r="S3015" s="837">
        <v>1</v>
      </c>
      <c r="T3015" s="836">
        <v>1</v>
      </c>
      <c r="U3015" s="838">
        <v>1</v>
      </c>
    </row>
    <row r="3016" spans="1:21" ht="14.4" customHeight="1" x14ac:dyDescent="0.3">
      <c r="A3016" s="831">
        <v>17</v>
      </c>
      <c r="B3016" s="832" t="s">
        <v>2428</v>
      </c>
      <c r="C3016" s="832" t="s">
        <v>2434</v>
      </c>
      <c r="D3016" s="833" t="s">
        <v>5256</v>
      </c>
      <c r="E3016" s="834" t="s">
        <v>2451</v>
      </c>
      <c r="F3016" s="832" t="s">
        <v>2429</v>
      </c>
      <c r="G3016" s="832" t="s">
        <v>2653</v>
      </c>
      <c r="H3016" s="832" t="s">
        <v>596</v>
      </c>
      <c r="I3016" s="832" t="s">
        <v>3351</v>
      </c>
      <c r="J3016" s="832" t="s">
        <v>1465</v>
      </c>
      <c r="K3016" s="832" t="s">
        <v>3352</v>
      </c>
      <c r="L3016" s="835">
        <v>0</v>
      </c>
      <c r="M3016" s="835">
        <v>0</v>
      </c>
      <c r="N3016" s="832">
        <v>6</v>
      </c>
      <c r="O3016" s="836">
        <v>3.5</v>
      </c>
      <c r="P3016" s="835">
        <v>0</v>
      </c>
      <c r="Q3016" s="837"/>
      <c r="R3016" s="832">
        <v>6</v>
      </c>
      <c r="S3016" s="837">
        <v>1</v>
      </c>
      <c r="T3016" s="836">
        <v>3.5</v>
      </c>
      <c r="U3016" s="838">
        <v>1</v>
      </c>
    </row>
    <row r="3017" spans="1:21" ht="14.4" customHeight="1" x14ac:dyDescent="0.3">
      <c r="A3017" s="831">
        <v>17</v>
      </c>
      <c r="B3017" s="832" t="s">
        <v>2428</v>
      </c>
      <c r="C3017" s="832" t="s">
        <v>2434</v>
      </c>
      <c r="D3017" s="833" t="s">
        <v>5256</v>
      </c>
      <c r="E3017" s="834" t="s">
        <v>2451</v>
      </c>
      <c r="F3017" s="832" t="s">
        <v>2429</v>
      </c>
      <c r="G3017" s="832" t="s">
        <v>2653</v>
      </c>
      <c r="H3017" s="832" t="s">
        <v>596</v>
      </c>
      <c r="I3017" s="832" t="s">
        <v>2661</v>
      </c>
      <c r="J3017" s="832" t="s">
        <v>660</v>
      </c>
      <c r="K3017" s="832" t="s">
        <v>1121</v>
      </c>
      <c r="L3017" s="835">
        <v>58.62</v>
      </c>
      <c r="M3017" s="835">
        <v>58.62</v>
      </c>
      <c r="N3017" s="832">
        <v>1</v>
      </c>
      <c r="O3017" s="836">
        <v>0.5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" customHeight="1" x14ac:dyDescent="0.3">
      <c r="A3018" s="831">
        <v>17</v>
      </c>
      <c r="B3018" s="832" t="s">
        <v>2428</v>
      </c>
      <c r="C3018" s="832" t="s">
        <v>2434</v>
      </c>
      <c r="D3018" s="833" t="s">
        <v>5256</v>
      </c>
      <c r="E3018" s="834" t="s">
        <v>2451</v>
      </c>
      <c r="F3018" s="832" t="s">
        <v>2429</v>
      </c>
      <c r="G3018" s="832" t="s">
        <v>2653</v>
      </c>
      <c r="H3018" s="832" t="s">
        <v>596</v>
      </c>
      <c r="I3018" s="832" t="s">
        <v>4713</v>
      </c>
      <c r="J3018" s="832" t="s">
        <v>2659</v>
      </c>
      <c r="K3018" s="832" t="s">
        <v>4714</v>
      </c>
      <c r="L3018" s="835">
        <v>31.65</v>
      </c>
      <c r="M3018" s="835">
        <v>31.65</v>
      </c>
      <c r="N3018" s="832">
        <v>1</v>
      </c>
      <c r="O3018" s="836">
        <v>0.5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17</v>
      </c>
      <c r="B3019" s="832" t="s">
        <v>2428</v>
      </c>
      <c r="C3019" s="832" t="s">
        <v>2434</v>
      </c>
      <c r="D3019" s="833" t="s">
        <v>5256</v>
      </c>
      <c r="E3019" s="834" t="s">
        <v>2451</v>
      </c>
      <c r="F3019" s="832" t="s">
        <v>2429</v>
      </c>
      <c r="G3019" s="832" t="s">
        <v>2666</v>
      </c>
      <c r="H3019" s="832" t="s">
        <v>649</v>
      </c>
      <c r="I3019" s="832" t="s">
        <v>2318</v>
      </c>
      <c r="J3019" s="832" t="s">
        <v>2084</v>
      </c>
      <c r="K3019" s="832" t="s">
        <v>2319</v>
      </c>
      <c r="L3019" s="835">
        <v>366.31</v>
      </c>
      <c r="M3019" s="835">
        <v>1465.24</v>
      </c>
      <c r="N3019" s="832">
        <v>4</v>
      </c>
      <c r="O3019" s="836">
        <v>0.5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17</v>
      </c>
      <c r="B3020" s="832" t="s">
        <v>2428</v>
      </c>
      <c r="C3020" s="832" t="s">
        <v>2434</v>
      </c>
      <c r="D3020" s="833" t="s">
        <v>5256</v>
      </c>
      <c r="E3020" s="834" t="s">
        <v>2451</v>
      </c>
      <c r="F3020" s="832" t="s">
        <v>2429</v>
      </c>
      <c r="G3020" s="832" t="s">
        <v>2673</v>
      </c>
      <c r="H3020" s="832" t="s">
        <v>649</v>
      </c>
      <c r="I3020" s="832" t="s">
        <v>2202</v>
      </c>
      <c r="J3020" s="832" t="s">
        <v>2088</v>
      </c>
      <c r="K3020" s="832" t="s">
        <v>2203</v>
      </c>
      <c r="L3020" s="835">
        <v>516.71</v>
      </c>
      <c r="M3020" s="835">
        <v>2066.84</v>
      </c>
      <c r="N3020" s="832">
        <v>4</v>
      </c>
      <c r="O3020" s="836">
        <v>1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17</v>
      </c>
      <c r="B3021" s="832" t="s">
        <v>2428</v>
      </c>
      <c r="C3021" s="832" t="s">
        <v>2434</v>
      </c>
      <c r="D3021" s="833" t="s">
        <v>5256</v>
      </c>
      <c r="E3021" s="834" t="s">
        <v>2451</v>
      </c>
      <c r="F3021" s="832" t="s">
        <v>2429</v>
      </c>
      <c r="G3021" s="832" t="s">
        <v>2673</v>
      </c>
      <c r="H3021" s="832" t="s">
        <v>649</v>
      </c>
      <c r="I3021" s="832" t="s">
        <v>2087</v>
      </c>
      <c r="J3021" s="832" t="s">
        <v>2088</v>
      </c>
      <c r="K3021" s="832" t="s">
        <v>2089</v>
      </c>
      <c r="L3021" s="835">
        <v>110.73</v>
      </c>
      <c r="M3021" s="835">
        <v>442.92</v>
      </c>
      <c r="N3021" s="832">
        <v>4</v>
      </c>
      <c r="O3021" s="836">
        <v>1.5</v>
      </c>
      <c r="P3021" s="835"/>
      <c r="Q3021" s="837">
        <v>0</v>
      </c>
      <c r="R3021" s="832"/>
      <c r="S3021" s="837">
        <v>0</v>
      </c>
      <c r="T3021" s="836"/>
      <c r="U3021" s="838">
        <v>0</v>
      </c>
    </row>
    <row r="3022" spans="1:21" ht="14.4" customHeight="1" x14ac:dyDescent="0.3">
      <c r="A3022" s="831">
        <v>17</v>
      </c>
      <c r="B3022" s="832" t="s">
        <v>2428</v>
      </c>
      <c r="C3022" s="832" t="s">
        <v>2434</v>
      </c>
      <c r="D3022" s="833" t="s">
        <v>5256</v>
      </c>
      <c r="E3022" s="834" t="s">
        <v>2451</v>
      </c>
      <c r="F3022" s="832" t="s">
        <v>2429</v>
      </c>
      <c r="G3022" s="832" t="s">
        <v>3030</v>
      </c>
      <c r="H3022" s="832" t="s">
        <v>596</v>
      </c>
      <c r="I3022" s="832" t="s">
        <v>4652</v>
      </c>
      <c r="J3022" s="832" t="s">
        <v>759</v>
      </c>
      <c r="K3022" s="832" t="s">
        <v>2600</v>
      </c>
      <c r="L3022" s="835">
        <v>0</v>
      </c>
      <c r="M3022" s="835">
        <v>0</v>
      </c>
      <c r="N3022" s="832">
        <v>1</v>
      </c>
      <c r="O3022" s="836">
        <v>1</v>
      </c>
      <c r="P3022" s="835">
        <v>0</v>
      </c>
      <c r="Q3022" s="837"/>
      <c r="R3022" s="832">
        <v>1</v>
      </c>
      <c r="S3022" s="837">
        <v>1</v>
      </c>
      <c r="T3022" s="836">
        <v>1</v>
      </c>
      <c r="U3022" s="838">
        <v>1</v>
      </c>
    </row>
    <row r="3023" spans="1:21" ht="14.4" customHeight="1" x14ac:dyDescent="0.3">
      <c r="A3023" s="831">
        <v>17</v>
      </c>
      <c r="B3023" s="832" t="s">
        <v>2428</v>
      </c>
      <c r="C3023" s="832" t="s">
        <v>2434</v>
      </c>
      <c r="D3023" s="833" t="s">
        <v>5256</v>
      </c>
      <c r="E3023" s="834" t="s">
        <v>2451</v>
      </c>
      <c r="F3023" s="832" t="s">
        <v>2429</v>
      </c>
      <c r="G3023" s="832" t="s">
        <v>2676</v>
      </c>
      <c r="H3023" s="832" t="s">
        <v>649</v>
      </c>
      <c r="I3023" s="832" t="s">
        <v>2091</v>
      </c>
      <c r="J3023" s="832" t="s">
        <v>2092</v>
      </c>
      <c r="K3023" s="832" t="s">
        <v>2093</v>
      </c>
      <c r="L3023" s="835">
        <v>910.2</v>
      </c>
      <c r="M3023" s="835">
        <v>4551</v>
      </c>
      <c r="N3023" s="832">
        <v>5</v>
      </c>
      <c r="O3023" s="836">
        <v>2</v>
      </c>
      <c r="P3023" s="835">
        <v>2730.6000000000004</v>
      </c>
      <c r="Q3023" s="837">
        <v>0.60000000000000009</v>
      </c>
      <c r="R3023" s="832">
        <v>3</v>
      </c>
      <c r="S3023" s="837">
        <v>0.6</v>
      </c>
      <c r="T3023" s="836">
        <v>1</v>
      </c>
      <c r="U3023" s="838">
        <v>0.5</v>
      </c>
    </row>
    <row r="3024" spans="1:21" ht="14.4" customHeight="1" x14ac:dyDescent="0.3">
      <c r="A3024" s="831">
        <v>17</v>
      </c>
      <c r="B3024" s="832" t="s">
        <v>2428</v>
      </c>
      <c r="C3024" s="832" t="s">
        <v>2434</v>
      </c>
      <c r="D3024" s="833" t="s">
        <v>5256</v>
      </c>
      <c r="E3024" s="834" t="s">
        <v>2451</v>
      </c>
      <c r="F3024" s="832" t="s">
        <v>2429</v>
      </c>
      <c r="G3024" s="832" t="s">
        <v>2676</v>
      </c>
      <c r="H3024" s="832" t="s">
        <v>596</v>
      </c>
      <c r="I3024" s="832" t="s">
        <v>3033</v>
      </c>
      <c r="J3024" s="832" t="s">
        <v>2679</v>
      </c>
      <c r="K3024" s="832" t="s">
        <v>3034</v>
      </c>
      <c r="L3024" s="835">
        <v>910.2</v>
      </c>
      <c r="M3024" s="835">
        <v>2730.6000000000004</v>
      </c>
      <c r="N3024" s="832">
        <v>3</v>
      </c>
      <c r="O3024" s="836">
        <v>0.5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17</v>
      </c>
      <c r="B3025" s="832" t="s">
        <v>2428</v>
      </c>
      <c r="C3025" s="832" t="s">
        <v>2434</v>
      </c>
      <c r="D3025" s="833" t="s">
        <v>5256</v>
      </c>
      <c r="E3025" s="834" t="s">
        <v>2451</v>
      </c>
      <c r="F3025" s="832" t="s">
        <v>2429</v>
      </c>
      <c r="G3025" s="832" t="s">
        <v>2676</v>
      </c>
      <c r="H3025" s="832" t="s">
        <v>649</v>
      </c>
      <c r="I3025" s="832" t="s">
        <v>3233</v>
      </c>
      <c r="J3025" s="832" t="s">
        <v>2092</v>
      </c>
      <c r="K3025" s="832" t="s">
        <v>2098</v>
      </c>
      <c r="L3025" s="835">
        <v>227.56</v>
      </c>
      <c r="M3025" s="835">
        <v>227.56</v>
      </c>
      <c r="N3025" s="832">
        <v>1</v>
      </c>
      <c r="O3025" s="836">
        <v>0.5</v>
      </c>
      <c r="P3025" s="835">
        <v>227.56</v>
      </c>
      <c r="Q3025" s="837">
        <v>1</v>
      </c>
      <c r="R3025" s="832">
        <v>1</v>
      </c>
      <c r="S3025" s="837">
        <v>1</v>
      </c>
      <c r="T3025" s="836">
        <v>0.5</v>
      </c>
      <c r="U3025" s="838">
        <v>1</v>
      </c>
    </row>
    <row r="3026" spans="1:21" ht="14.4" customHeight="1" x14ac:dyDescent="0.3">
      <c r="A3026" s="831">
        <v>17</v>
      </c>
      <c r="B3026" s="832" t="s">
        <v>2428</v>
      </c>
      <c r="C3026" s="832" t="s">
        <v>2434</v>
      </c>
      <c r="D3026" s="833" t="s">
        <v>5256</v>
      </c>
      <c r="E3026" s="834" t="s">
        <v>2451</v>
      </c>
      <c r="F3026" s="832" t="s">
        <v>2429</v>
      </c>
      <c r="G3026" s="832" t="s">
        <v>2676</v>
      </c>
      <c r="H3026" s="832" t="s">
        <v>596</v>
      </c>
      <c r="I3026" s="832" t="s">
        <v>3816</v>
      </c>
      <c r="J3026" s="832" t="s">
        <v>2092</v>
      </c>
      <c r="K3026" s="832" t="s">
        <v>3817</v>
      </c>
      <c r="L3026" s="835">
        <v>351.28</v>
      </c>
      <c r="M3026" s="835">
        <v>351.28</v>
      </c>
      <c r="N3026" s="832">
        <v>1</v>
      </c>
      <c r="O3026" s="836">
        <v>0.5</v>
      </c>
      <c r="P3026" s="835">
        <v>351.28</v>
      </c>
      <c r="Q3026" s="837">
        <v>1</v>
      </c>
      <c r="R3026" s="832">
        <v>1</v>
      </c>
      <c r="S3026" s="837">
        <v>1</v>
      </c>
      <c r="T3026" s="836">
        <v>0.5</v>
      </c>
      <c r="U3026" s="838">
        <v>1</v>
      </c>
    </row>
    <row r="3027" spans="1:21" ht="14.4" customHeight="1" x14ac:dyDescent="0.3">
      <c r="A3027" s="831">
        <v>17</v>
      </c>
      <c r="B3027" s="832" t="s">
        <v>2428</v>
      </c>
      <c r="C3027" s="832" t="s">
        <v>2434</v>
      </c>
      <c r="D3027" s="833" t="s">
        <v>5256</v>
      </c>
      <c r="E3027" s="834" t="s">
        <v>2451</v>
      </c>
      <c r="F3027" s="832" t="s">
        <v>2429</v>
      </c>
      <c r="G3027" s="832" t="s">
        <v>2680</v>
      </c>
      <c r="H3027" s="832" t="s">
        <v>596</v>
      </c>
      <c r="I3027" s="832" t="s">
        <v>3992</v>
      </c>
      <c r="J3027" s="832" t="s">
        <v>3993</v>
      </c>
      <c r="K3027" s="832" t="s">
        <v>3994</v>
      </c>
      <c r="L3027" s="835">
        <v>140.96</v>
      </c>
      <c r="M3027" s="835">
        <v>140.96</v>
      </c>
      <c r="N3027" s="832">
        <v>1</v>
      </c>
      <c r="O3027" s="836">
        <v>0.5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17</v>
      </c>
      <c r="B3028" s="832" t="s">
        <v>2428</v>
      </c>
      <c r="C3028" s="832" t="s">
        <v>2434</v>
      </c>
      <c r="D3028" s="833" t="s">
        <v>5256</v>
      </c>
      <c r="E3028" s="834" t="s">
        <v>2451</v>
      </c>
      <c r="F3028" s="832" t="s">
        <v>2429</v>
      </c>
      <c r="G3028" s="832" t="s">
        <v>3362</v>
      </c>
      <c r="H3028" s="832" t="s">
        <v>596</v>
      </c>
      <c r="I3028" s="832" t="s">
        <v>3363</v>
      </c>
      <c r="J3028" s="832" t="s">
        <v>3364</v>
      </c>
      <c r="K3028" s="832" t="s">
        <v>2954</v>
      </c>
      <c r="L3028" s="835">
        <v>1228</v>
      </c>
      <c r="M3028" s="835">
        <v>8596</v>
      </c>
      <c r="N3028" s="832">
        <v>7</v>
      </c>
      <c r="O3028" s="836">
        <v>2</v>
      </c>
      <c r="P3028" s="835">
        <v>3684</v>
      </c>
      <c r="Q3028" s="837">
        <v>0.42857142857142855</v>
      </c>
      <c r="R3028" s="832">
        <v>3</v>
      </c>
      <c r="S3028" s="837">
        <v>0.42857142857142855</v>
      </c>
      <c r="T3028" s="836">
        <v>1</v>
      </c>
      <c r="U3028" s="838">
        <v>0.5</v>
      </c>
    </row>
    <row r="3029" spans="1:21" ht="14.4" customHeight="1" x14ac:dyDescent="0.3">
      <c r="A3029" s="831">
        <v>17</v>
      </c>
      <c r="B3029" s="832" t="s">
        <v>2428</v>
      </c>
      <c r="C3029" s="832" t="s">
        <v>2434</v>
      </c>
      <c r="D3029" s="833" t="s">
        <v>5256</v>
      </c>
      <c r="E3029" s="834" t="s">
        <v>2451</v>
      </c>
      <c r="F3029" s="832" t="s">
        <v>2429</v>
      </c>
      <c r="G3029" s="832" t="s">
        <v>3246</v>
      </c>
      <c r="H3029" s="832" t="s">
        <v>596</v>
      </c>
      <c r="I3029" s="832" t="s">
        <v>4678</v>
      </c>
      <c r="J3029" s="832" t="s">
        <v>5045</v>
      </c>
      <c r="K3029" s="832" t="s">
        <v>1899</v>
      </c>
      <c r="L3029" s="835">
        <v>86.41</v>
      </c>
      <c r="M3029" s="835">
        <v>86.41</v>
      </c>
      <c r="N3029" s="832">
        <v>1</v>
      </c>
      <c r="O3029" s="836">
        <v>1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17</v>
      </c>
      <c r="B3030" s="832" t="s">
        <v>2428</v>
      </c>
      <c r="C3030" s="832" t="s">
        <v>2434</v>
      </c>
      <c r="D3030" s="833" t="s">
        <v>5256</v>
      </c>
      <c r="E3030" s="834" t="s">
        <v>2451</v>
      </c>
      <c r="F3030" s="832" t="s">
        <v>2429</v>
      </c>
      <c r="G3030" s="832" t="s">
        <v>3246</v>
      </c>
      <c r="H3030" s="832" t="s">
        <v>596</v>
      </c>
      <c r="I3030" s="832" t="s">
        <v>5046</v>
      </c>
      <c r="J3030" s="832" t="s">
        <v>1898</v>
      </c>
      <c r="K3030" s="832" t="s">
        <v>5047</v>
      </c>
      <c r="L3030" s="835">
        <v>43.21</v>
      </c>
      <c r="M3030" s="835">
        <v>43.21</v>
      </c>
      <c r="N3030" s="832">
        <v>1</v>
      </c>
      <c r="O3030" s="836">
        <v>1</v>
      </c>
      <c r="P3030" s="835">
        <v>43.21</v>
      </c>
      <c r="Q3030" s="837">
        <v>1</v>
      </c>
      <c r="R3030" s="832">
        <v>1</v>
      </c>
      <c r="S3030" s="837">
        <v>1</v>
      </c>
      <c r="T3030" s="836">
        <v>1</v>
      </c>
      <c r="U3030" s="838">
        <v>1</v>
      </c>
    </row>
    <row r="3031" spans="1:21" ht="14.4" customHeight="1" x14ac:dyDescent="0.3">
      <c r="A3031" s="831">
        <v>17</v>
      </c>
      <c r="B3031" s="832" t="s">
        <v>2428</v>
      </c>
      <c r="C3031" s="832" t="s">
        <v>2434</v>
      </c>
      <c r="D3031" s="833" t="s">
        <v>5256</v>
      </c>
      <c r="E3031" s="834" t="s">
        <v>2451</v>
      </c>
      <c r="F3031" s="832" t="s">
        <v>2429</v>
      </c>
      <c r="G3031" s="832" t="s">
        <v>4791</v>
      </c>
      <c r="H3031" s="832" t="s">
        <v>596</v>
      </c>
      <c r="I3031" s="832" t="s">
        <v>4792</v>
      </c>
      <c r="J3031" s="832" t="s">
        <v>715</v>
      </c>
      <c r="K3031" s="832" t="s">
        <v>4793</v>
      </c>
      <c r="L3031" s="835">
        <v>53.57</v>
      </c>
      <c r="M3031" s="835">
        <v>53.57</v>
      </c>
      <c r="N3031" s="832">
        <v>1</v>
      </c>
      <c r="O3031" s="836">
        <v>1</v>
      </c>
      <c r="P3031" s="835">
        <v>53.57</v>
      </c>
      <c r="Q3031" s="837">
        <v>1</v>
      </c>
      <c r="R3031" s="832">
        <v>1</v>
      </c>
      <c r="S3031" s="837">
        <v>1</v>
      </c>
      <c r="T3031" s="836">
        <v>1</v>
      </c>
      <c r="U3031" s="838">
        <v>1</v>
      </c>
    </row>
    <row r="3032" spans="1:21" ht="14.4" customHeight="1" x14ac:dyDescent="0.3">
      <c r="A3032" s="831">
        <v>17</v>
      </c>
      <c r="B3032" s="832" t="s">
        <v>2428</v>
      </c>
      <c r="C3032" s="832" t="s">
        <v>2434</v>
      </c>
      <c r="D3032" s="833" t="s">
        <v>5256</v>
      </c>
      <c r="E3032" s="834" t="s">
        <v>2451</v>
      </c>
      <c r="F3032" s="832" t="s">
        <v>2429</v>
      </c>
      <c r="G3032" s="832" t="s">
        <v>2684</v>
      </c>
      <c r="H3032" s="832" t="s">
        <v>596</v>
      </c>
      <c r="I3032" s="832" t="s">
        <v>5048</v>
      </c>
      <c r="J3032" s="832" t="s">
        <v>1322</v>
      </c>
      <c r="K3032" s="832" t="s">
        <v>1323</v>
      </c>
      <c r="L3032" s="835">
        <v>234.07</v>
      </c>
      <c r="M3032" s="835">
        <v>234.07</v>
      </c>
      <c r="N3032" s="832">
        <v>1</v>
      </c>
      <c r="O3032" s="836">
        <v>1</v>
      </c>
      <c r="P3032" s="835">
        <v>234.07</v>
      </c>
      <c r="Q3032" s="837">
        <v>1</v>
      </c>
      <c r="R3032" s="832">
        <v>1</v>
      </c>
      <c r="S3032" s="837">
        <v>1</v>
      </c>
      <c r="T3032" s="836">
        <v>1</v>
      </c>
      <c r="U3032" s="838">
        <v>1</v>
      </c>
    </row>
    <row r="3033" spans="1:21" ht="14.4" customHeight="1" x14ac:dyDescent="0.3">
      <c r="A3033" s="831">
        <v>17</v>
      </c>
      <c r="B3033" s="832" t="s">
        <v>2428</v>
      </c>
      <c r="C3033" s="832" t="s">
        <v>2434</v>
      </c>
      <c r="D3033" s="833" t="s">
        <v>5256</v>
      </c>
      <c r="E3033" s="834" t="s">
        <v>2451</v>
      </c>
      <c r="F3033" s="832" t="s">
        <v>2429</v>
      </c>
      <c r="G3033" s="832" t="s">
        <v>4313</v>
      </c>
      <c r="H3033" s="832" t="s">
        <v>596</v>
      </c>
      <c r="I3033" s="832" t="s">
        <v>4314</v>
      </c>
      <c r="J3033" s="832" t="s">
        <v>4315</v>
      </c>
      <c r="K3033" s="832" t="s">
        <v>4316</v>
      </c>
      <c r="L3033" s="835">
        <v>344.45</v>
      </c>
      <c r="M3033" s="835">
        <v>344.45</v>
      </c>
      <c r="N3033" s="832">
        <v>1</v>
      </c>
      <c r="O3033" s="836">
        <v>0.5</v>
      </c>
      <c r="P3033" s="835">
        <v>344.45</v>
      </c>
      <c r="Q3033" s="837">
        <v>1</v>
      </c>
      <c r="R3033" s="832">
        <v>1</v>
      </c>
      <c r="S3033" s="837">
        <v>1</v>
      </c>
      <c r="T3033" s="836">
        <v>0.5</v>
      </c>
      <c r="U3033" s="838">
        <v>1</v>
      </c>
    </row>
    <row r="3034" spans="1:21" ht="14.4" customHeight="1" x14ac:dyDescent="0.3">
      <c r="A3034" s="831">
        <v>17</v>
      </c>
      <c r="B3034" s="832" t="s">
        <v>2428</v>
      </c>
      <c r="C3034" s="832" t="s">
        <v>2434</v>
      </c>
      <c r="D3034" s="833" t="s">
        <v>5256</v>
      </c>
      <c r="E3034" s="834" t="s">
        <v>2451</v>
      </c>
      <c r="F3034" s="832" t="s">
        <v>2429</v>
      </c>
      <c r="G3034" s="832" t="s">
        <v>2688</v>
      </c>
      <c r="H3034" s="832" t="s">
        <v>649</v>
      </c>
      <c r="I3034" s="832" t="s">
        <v>2689</v>
      </c>
      <c r="J3034" s="832" t="s">
        <v>2690</v>
      </c>
      <c r="K3034" s="832" t="s">
        <v>2691</v>
      </c>
      <c r="L3034" s="835">
        <v>490.89</v>
      </c>
      <c r="M3034" s="835">
        <v>490.89</v>
      </c>
      <c r="N3034" s="832">
        <v>1</v>
      </c>
      <c r="O3034" s="836">
        <v>1</v>
      </c>
      <c r="P3034" s="835">
        <v>490.89</v>
      </c>
      <c r="Q3034" s="837">
        <v>1</v>
      </c>
      <c r="R3034" s="832">
        <v>1</v>
      </c>
      <c r="S3034" s="837">
        <v>1</v>
      </c>
      <c r="T3034" s="836">
        <v>1</v>
      </c>
      <c r="U3034" s="838">
        <v>1</v>
      </c>
    </row>
    <row r="3035" spans="1:21" ht="14.4" customHeight="1" x14ac:dyDescent="0.3">
      <c r="A3035" s="831">
        <v>17</v>
      </c>
      <c r="B3035" s="832" t="s">
        <v>2428</v>
      </c>
      <c r="C3035" s="832" t="s">
        <v>2434</v>
      </c>
      <c r="D3035" s="833" t="s">
        <v>5256</v>
      </c>
      <c r="E3035" s="834" t="s">
        <v>2451</v>
      </c>
      <c r="F3035" s="832" t="s">
        <v>2429</v>
      </c>
      <c r="G3035" s="832" t="s">
        <v>2706</v>
      </c>
      <c r="H3035" s="832" t="s">
        <v>596</v>
      </c>
      <c r="I3035" s="832" t="s">
        <v>2707</v>
      </c>
      <c r="J3035" s="832" t="s">
        <v>670</v>
      </c>
      <c r="K3035" s="832" t="s">
        <v>2708</v>
      </c>
      <c r="L3035" s="835">
        <v>35.25</v>
      </c>
      <c r="M3035" s="835">
        <v>35.25</v>
      </c>
      <c r="N3035" s="832">
        <v>1</v>
      </c>
      <c r="O3035" s="836">
        <v>0.5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17</v>
      </c>
      <c r="B3036" s="832" t="s">
        <v>2428</v>
      </c>
      <c r="C3036" s="832" t="s">
        <v>2434</v>
      </c>
      <c r="D3036" s="833" t="s">
        <v>5256</v>
      </c>
      <c r="E3036" s="834" t="s">
        <v>2451</v>
      </c>
      <c r="F3036" s="832" t="s">
        <v>2429</v>
      </c>
      <c r="G3036" s="832" t="s">
        <v>2717</v>
      </c>
      <c r="H3036" s="832" t="s">
        <v>596</v>
      </c>
      <c r="I3036" s="832" t="s">
        <v>4420</v>
      </c>
      <c r="J3036" s="832" t="s">
        <v>4200</v>
      </c>
      <c r="K3036" s="832" t="s">
        <v>3908</v>
      </c>
      <c r="L3036" s="835">
        <v>115.18</v>
      </c>
      <c r="M3036" s="835">
        <v>115.18</v>
      </c>
      <c r="N3036" s="832">
        <v>1</v>
      </c>
      <c r="O3036" s="836">
        <v>0.5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17</v>
      </c>
      <c r="B3037" s="832" t="s">
        <v>2428</v>
      </c>
      <c r="C3037" s="832" t="s">
        <v>2434</v>
      </c>
      <c r="D3037" s="833" t="s">
        <v>5256</v>
      </c>
      <c r="E3037" s="834" t="s">
        <v>2451</v>
      </c>
      <c r="F3037" s="832" t="s">
        <v>2429</v>
      </c>
      <c r="G3037" s="832" t="s">
        <v>2717</v>
      </c>
      <c r="H3037" s="832" t="s">
        <v>596</v>
      </c>
      <c r="I3037" s="832" t="s">
        <v>3685</v>
      </c>
      <c r="J3037" s="832" t="s">
        <v>790</v>
      </c>
      <c r="K3037" s="832" t="s">
        <v>3686</v>
      </c>
      <c r="L3037" s="835">
        <v>32.25</v>
      </c>
      <c r="M3037" s="835">
        <v>64.5</v>
      </c>
      <c r="N3037" s="832">
        <v>2</v>
      </c>
      <c r="O3037" s="836">
        <v>1</v>
      </c>
      <c r="P3037" s="835">
        <v>64.5</v>
      </c>
      <c r="Q3037" s="837">
        <v>1</v>
      </c>
      <c r="R3037" s="832">
        <v>2</v>
      </c>
      <c r="S3037" s="837">
        <v>1</v>
      </c>
      <c r="T3037" s="836">
        <v>1</v>
      </c>
      <c r="U3037" s="838">
        <v>1</v>
      </c>
    </row>
    <row r="3038" spans="1:21" ht="14.4" customHeight="1" x14ac:dyDescent="0.3">
      <c r="A3038" s="831">
        <v>17</v>
      </c>
      <c r="B3038" s="832" t="s">
        <v>2428</v>
      </c>
      <c r="C3038" s="832" t="s">
        <v>2434</v>
      </c>
      <c r="D3038" s="833" t="s">
        <v>5256</v>
      </c>
      <c r="E3038" s="834" t="s">
        <v>2451</v>
      </c>
      <c r="F3038" s="832" t="s">
        <v>2429</v>
      </c>
      <c r="G3038" s="832" t="s">
        <v>4421</v>
      </c>
      <c r="H3038" s="832" t="s">
        <v>596</v>
      </c>
      <c r="I3038" s="832" t="s">
        <v>5049</v>
      </c>
      <c r="J3038" s="832" t="s">
        <v>5050</v>
      </c>
      <c r="K3038" s="832" t="s">
        <v>5051</v>
      </c>
      <c r="L3038" s="835">
        <v>254.86</v>
      </c>
      <c r="M3038" s="835">
        <v>509.72</v>
      </c>
      <c r="N3038" s="832">
        <v>2</v>
      </c>
      <c r="O3038" s="836">
        <v>1</v>
      </c>
      <c r="P3038" s="835">
        <v>509.72</v>
      </c>
      <c r="Q3038" s="837">
        <v>1</v>
      </c>
      <c r="R3038" s="832">
        <v>2</v>
      </c>
      <c r="S3038" s="837">
        <v>1</v>
      </c>
      <c r="T3038" s="836">
        <v>1</v>
      </c>
      <c r="U3038" s="838">
        <v>1</v>
      </c>
    </row>
    <row r="3039" spans="1:21" ht="14.4" customHeight="1" x14ac:dyDescent="0.3">
      <c r="A3039" s="831">
        <v>17</v>
      </c>
      <c r="B3039" s="832" t="s">
        <v>2428</v>
      </c>
      <c r="C3039" s="832" t="s">
        <v>2434</v>
      </c>
      <c r="D3039" s="833" t="s">
        <v>5256</v>
      </c>
      <c r="E3039" s="834" t="s">
        <v>2451</v>
      </c>
      <c r="F3039" s="832" t="s">
        <v>2429</v>
      </c>
      <c r="G3039" s="832" t="s">
        <v>2725</v>
      </c>
      <c r="H3039" s="832" t="s">
        <v>649</v>
      </c>
      <c r="I3039" s="832" t="s">
        <v>1875</v>
      </c>
      <c r="J3039" s="832" t="s">
        <v>1876</v>
      </c>
      <c r="K3039" s="832" t="s">
        <v>1877</v>
      </c>
      <c r="L3039" s="835">
        <v>16.12</v>
      </c>
      <c r="M3039" s="835">
        <v>64.48</v>
      </c>
      <c r="N3039" s="832">
        <v>4</v>
      </c>
      <c r="O3039" s="836">
        <v>1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17</v>
      </c>
      <c r="B3040" s="832" t="s">
        <v>2428</v>
      </c>
      <c r="C3040" s="832" t="s">
        <v>2434</v>
      </c>
      <c r="D3040" s="833" t="s">
        <v>5256</v>
      </c>
      <c r="E3040" s="834" t="s">
        <v>2451</v>
      </c>
      <c r="F3040" s="832" t="s">
        <v>2429</v>
      </c>
      <c r="G3040" s="832" t="s">
        <v>3252</v>
      </c>
      <c r="H3040" s="832" t="s">
        <v>649</v>
      </c>
      <c r="I3040" s="832" t="s">
        <v>1961</v>
      </c>
      <c r="J3040" s="832" t="s">
        <v>950</v>
      </c>
      <c r="K3040" s="832" t="s">
        <v>1945</v>
      </c>
      <c r="L3040" s="835">
        <v>47.7</v>
      </c>
      <c r="M3040" s="835">
        <v>143.10000000000002</v>
      </c>
      <c r="N3040" s="832">
        <v>3</v>
      </c>
      <c r="O3040" s="836">
        <v>2</v>
      </c>
      <c r="P3040" s="835">
        <v>47.7</v>
      </c>
      <c r="Q3040" s="837">
        <v>0.33333333333333331</v>
      </c>
      <c r="R3040" s="832">
        <v>1</v>
      </c>
      <c r="S3040" s="837">
        <v>0.33333333333333331</v>
      </c>
      <c r="T3040" s="836">
        <v>0.5</v>
      </c>
      <c r="U3040" s="838">
        <v>0.25</v>
      </c>
    </row>
    <row r="3041" spans="1:21" ht="14.4" customHeight="1" x14ac:dyDescent="0.3">
      <c r="A3041" s="831">
        <v>17</v>
      </c>
      <c r="B3041" s="832" t="s">
        <v>2428</v>
      </c>
      <c r="C3041" s="832" t="s">
        <v>2434</v>
      </c>
      <c r="D3041" s="833" t="s">
        <v>5256</v>
      </c>
      <c r="E3041" s="834" t="s">
        <v>2451</v>
      </c>
      <c r="F3041" s="832" t="s">
        <v>2429</v>
      </c>
      <c r="G3041" s="832" t="s">
        <v>3252</v>
      </c>
      <c r="H3041" s="832" t="s">
        <v>649</v>
      </c>
      <c r="I3041" s="832" t="s">
        <v>1962</v>
      </c>
      <c r="J3041" s="832" t="s">
        <v>950</v>
      </c>
      <c r="K3041" s="832" t="s">
        <v>1963</v>
      </c>
      <c r="L3041" s="835">
        <v>143.09</v>
      </c>
      <c r="M3041" s="835">
        <v>143.09</v>
      </c>
      <c r="N3041" s="832">
        <v>1</v>
      </c>
      <c r="O3041" s="836">
        <v>1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17</v>
      </c>
      <c r="B3042" s="832" t="s">
        <v>2428</v>
      </c>
      <c r="C3042" s="832" t="s">
        <v>2434</v>
      </c>
      <c r="D3042" s="833" t="s">
        <v>5256</v>
      </c>
      <c r="E3042" s="834" t="s">
        <v>2451</v>
      </c>
      <c r="F3042" s="832" t="s">
        <v>2429</v>
      </c>
      <c r="G3042" s="832" t="s">
        <v>3252</v>
      </c>
      <c r="H3042" s="832" t="s">
        <v>649</v>
      </c>
      <c r="I3042" s="832" t="s">
        <v>2284</v>
      </c>
      <c r="J3042" s="832" t="s">
        <v>1560</v>
      </c>
      <c r="K3042" s="832" t="s">
        <v>2285</v>
      </c>
      <c r="L3042" s="835">
        <v>286.18</v>
      </c>
      <c r="M3042" s="835">
        <v>286.18</v>
      </c>
      <c r="N3042" s="832">
        <v>1</v>
      </c>
      <c r="O3042" s="836">
        <v>0.5</v>
      </c>
      <c r="P3042" s="835"/>
      <c r="Q3042" s="837">
        <v>0</v>
      </c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17</v>
      </c>
      <c r="B3043" s="832" t="s">
        <v>2428</v>
      </c>
      <c r="C3043" s="832" t="s">
        <v>2434</v>
      </c>
      <c r="D3043" s="833" t="s">
        <v>5256</v>
      </c>
      <c r="E3043" s="834" t="s">
        <v>2451</v>
      </c>
      <c r="F3043" s="832" t="s">
        <v>2429</v>
      </c>
      <c r="G3043" s="832" t="s">
        <v>2731</v>
      </c>
      <c r="H3043" s="832" t="s">
        <v>596</v>
      </c>
      <c r="I3043" s="832" t="s">
        <v>2732</v>
      </c>
      <c r="J3043" s="832" t="s">
        <v>1318</v>
      </c>
      <c r="K3043" s="832" t="s">
        <v>2733</v>
      </c>
      <c r="L3043" s="835">
        <v>108.44</v>
      </c>
      <c r="M3043" s="835">
        <v>216.88</v>
      </c>
      <c r="N3043" s="832">
        <v>2</v>
      </c>
      <c r="O3043" s="836">
        <v>1</v>
      </c>
      <c r="P3043" s="835"/>
      <c r="Q3043" s="837">
        <v>0</v>
      </c>
      <c r="R3043" s="832"/>
      <c r="S3043" s="837">
        <v>0</v>
      </c>
      <c r="T3043" s="836"/>
      <c r="U3043" s="838">
        <v>0</v>
      </c>
    </row>
    <row r="3044" spans="1:21" ht="14.4" customHeight="1" x14ac:dyDescent="0.3">
      <c r="A3044" s="831">
        <v>17</v>
      </c>
      <c r="B3044" s="832" t="s">
        <v>2428</v>
      </c>
      <c r="C3044" s="832" t="s">
        <v>2434</v>
      </c>
      <c r="D3044" s="833" t="s">
        <v>5256</v>
      </c>
      <c r="E3044" s="834" t="s">
        <v>2451</v>
      </c>
      <c r="F3044" s="832" t="s">
        <v>2429</v>
      </c>
      <c r="G3044" s="832" t="s">
        <v>2731</v>
      </c>
      <c r="H3044" s="832" t="s">
        <v>596</v>
      </c>
      <c r="I3044" s="832" t="s">
        <v>2732</v>
      </c>
      <c r="J3044" s="832" t="s">
        <v>1318</v>
      </c>
      <c r="K3044" s="832" t="s">
        <v>2733</v>
      </c>
      <c r="L3044" s="835">
        <v>127.91</v>
      </c>
      <c r="M3044" s="835">
        <v>127.91</v>
      </c>
      <c r="N3044" s="832">
        <v>1</v>
      </c>
      <c r="O3044" s="836">
        <v>0.5</v>
      </c>
      <c r="P3044" s="835">
        <v>127.91</v>
      </c>
      <c r="Q3044" s="837">
        <v>1</v>
      </c>
      <c r="R3044" s="832">
        <v>1</v>
      </c>
      <c r="S3044" s="837">
        <v>1</v>
      </c>
      <c r="T3044" s="836">
        <v>0.5</v>
      </c>
      <c r="U3044" s="838">
        <v>1</v>
      </c>
    </row>
    <row r="3045" spans="1:21" ht="14.4" customHeight="1" x14ac:dyDescent="0.3">
      <c r="A3045" s="831">
        <v>17</v>
      </c>
      <c r="B3045" s="832" t="s">
        <v>2428</v>
      </c>
      <c r="C3045" s="832" t="s">
        <v>2434</v>
      </c>
      <c r="D3045" s="833" t="s">
        <v>5256</v>
      </c>
      <c r="E3045" s="834" t="s">
        <v>2451</v>
      </c>
      <c r="F3045" s="832" t="s">
        <v>2429</v>
      </c>
      <c r="G3045" s="832" t="s">
        <v>2731</v>
      </c>
      <c r="H3045" s="832" t="s">
        <v>596</v>
      </c>
      <c r="I3045" s="832" t="s">
        <v>3070</v>
      </c>
      <c r="J3045" s="832" t="s">
        <v>3071</v>
      </c>
      <c r="K3045" s="832" t="s">
        <v>3072</v>
      </c>
      <c r="L3045" s="835">
        <v>42.09</v>
      </c>
      <c r="M3045" s="835">
        <v>42.09</v>
      </c>
      <c r="N3045" s="832">
        <v>1</v>
      </c>
      <c r="O3045" s="836">
        <v>0.5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17</v>
      </c>
      <c r="B3046" s="832" t="s">
        <v>2428</v>
      </c>
      <c r="C3046" s="832" t="s">
        <v>2434</v>
      </c>
      <c r="D3046" s="833" t="s">
        <v>5256</v>
      </c>
      <c r="E3046" s="834" t="s">
        <v>2451</v>
      </c>
      <c r="F3046" s="832" t="s">
        <v>2429</v>
      </c>
      <c r="G3046" s="832" t="s">
        <v>2740</v>
      </c>
      <c r="H3046" s="832" t="s">
        <v>596</v>
      </c>
      <c r="I3046" s="832" t="s">
        <v>2744</v>
      </c>
      <c r="J3046" s="832" t="s">
        <v>2742</v>
      </c>
      <c r="K3046" s="832" t="s">
        <v>2745</v>
      </c>
      <c r="L3046" s="835">
        <v>87.67</v>
      </c>
      <c r="M3046" s="835">
        <v>789.03</v>
      </c>
      <c r="N3046" s="832">
        <v>9</v>
      </c>
      <c r="O3046" s="836">
        <v>1.5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" customHeight="1" x14ac:dyDescent="0.3">
      <c r="A3047" s="831">
        <v>17</v>
      </c>
      <c r="B3047" s="832" t="s">
        <v>2428</v>
      </c>
      <c r="C3047" s="832" t="s">
        <v>2434</v>
      </c>
      <c r="D3047" s="833" t="s">
        <v>5256</v>
      </c>
      <c r="E3047" s="834" t="s">
        <v>2451</v>
      </c>
      <c r="F3047" s="832" t="s">
        <v>2429</v>
      </c>
      <c r="G3047" s="832" t="s">
        <v>2746</v>
      </c>
      <c r="H3047" s="832" t="s">
        <v>596</v>
      </c>
      <c r="I3047" s="832" t="s">
        <v>2749</v>
      </c>
      <c r="J3047" s="832" t="s">
        <v>2748</v>
      </c>
      <c r="K3047" s="832" t="s">
        <v>2750</v>
      </c>
      <c r="L3047" s="835">
        <v>338.58</v>
      </c>
      <c r="M3047" s="835">
        <v>2708.64</v>
      </c>
      <c r="N3047" s="832">
        <v>8</v>
      </c>
      <c r="O3047" s="836">
        <v>2.5</v>
      </c>
      <c r="P3047" s="835">
        <v>1354.32</v>
      </c>
      <c r="Q3047" s="837">
        <v>0.5</v>
      </c>
      <c r="R3047" s="832">
        <v>4</v>
      </c>
      <c r="S3047" s="837">
        <v>0.5</v>
      </c>
      <c r="T3047" s="836">
        <v>1</v>
      </c>
      <c r="U3047" s="838">
        <v>0.4</v>
      </c>
    </row>
    <row r="3048" spans="1:21" ht="14.4" customHeight="1" x14ac:dyDescent="0.3">
      <c r="A3048" s="831">
        <v>17</v>
      </c>
      <c r="B3048" s="832" t="s">
        <v>2428</v>
      </c>
      <c r="C3048" s="832" t="s">
        <v>2434</v>
      </c>
      <c r="D3048" s="833" t="s">
        <v>5256</v>
      </c>
      <c r="E3048" s="834" t="s">
        <v>2451</v>
      </c>
      <c r="F3048" s="832" t="s">
        <v>2429</v>
      </c>
      <c r="G3048" s="832" t="s">
        <v>2746</v>
      </c>
      <c r="H3048" s="832" t="s">
        <v>596</v>
      </c>
      <c r="I3048" s="832" t="s">
        <v>2751</v>
      </c>
      <c r="J3048" s="832" t="s">
        <v>2748</v>
      </c>
      <c r="K3048" s="832" t="s">
        <v>2752</v>
      </c>
      <c r="L3048" s="835">
        <v>677.18</v>
      </c>
      <c r="M3048" s="835">
        <v>4063.08</v>
      </c>
      <c r="N3048" s="832">
        <v>6</v>
      </c>
      <c r="O3048" s="836">
        <v>1</v>
      </c>
      <c r="P3048" s="835"/>
      <c r="Q3048" s="837">
        <v>0</v>
      </c>
      <c r="R3048" s="832"/>
      <c r="S3048" s="837">
        <v>0</v>
      </c>
      <c r="T3048" s="836"/>
      <c r="U3048" s="838">
        <v>0</v>
      </c>
    </row>
    <row r="3049" spans="1:21" ht="14.4" customHeight="1" x14ac:dyDescent="0.3">
      <c r="A3049" s="831">
        <v>17</v>
      </c>
      <c r="B3049" s="832" t="s">
        <v>2428</v>
      </c>
      <c r="C3049" s="832" t="s">
        <v>2434</v>
      </c>
      <c r="D3049" s="833" t="s">
        <v>5256</v>
      </c>
      <c r="E3049" s="834" t="s">
        <v>2451</v>
      </c>
      <c r="F3049" s="832" t="s">
        <v>2429</v>
      </c>
      <c r="G3049" s="832" t="s">
        <v>2746</v>
      </c>
      <c r="H3049" s="832" t="s">
        <v>596</v>
      </c>
      <c r="I3049" s="832" t="s">
        <v>2753</v>
      </c>
      <c r="J3049" s="832" t="s">
        <v>2748</v>
      </c>
      <c r="K3049" s="832" t="s">
        <v>2754</v>
      </c>
      <c r="L3049" s="835">
        <v>338.58</v>
      </c>
      <c r="M3049" s="835">
        <v>677.16</v>
      </c>
      <c r="N3049" s="832">
        <v>2</v>
      </c>
      <c r="O3049" s="836">
        <v>1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17</v>
      </c>
      <c r="B3050" s="832" t="s">
        <v>2428</v>
      </c>
      <c r="C3050" s="832" t="s">
        <v>2434</v>
      </c>
      <c r="D3050" s="833" t="s">
        <v>5256</v>
      </c>
      <c r="E3050" s="834" t="s">
        <v>2451</v>
      </c>
      <c r="F3050" s="832" t="s">
        <v>2429</v>
      </c>
      <c r="G3050" s="832" t="s">
        <v>2746</v>
      </c>
      <c r="H3050" s="832" t="s">
        <v>596</v>
      </c>
      <c r="I3050" s="832" t="s">
        <v>3397</v>
      </c>
      <c r="J3050" s="832" t="s">
        <v>3398</v>
      </c>
      <c r="K3050" s="832" t="s">
        <v>2209</v>
      </c>
      <c r="L3050" s="835">
        <v>169.29</v>
      </c>
      <c r="M3050" s="835">
        <v>507.87</v>
      </c>
      <c r="N3050" s="832">
        <v>3</v>
      </c>
      <c r="O3050" s="836">
        <v>1</v>
      </c>
      <c r="P3050" s="835">
        <v>338.58</v>
      </c>
      <c r="Q3050" s="837">
        <v>0.66666666666666663</v>
      </c>
      <c r="R3050" s="832">
        <v>2</v>
      </c>
      <c r="S3050" s="837">
        <v>0.66666666666666663</v>
      </c>
      <c r="T3050" s="836">
        <v>0.5</v>
      </c>
      <c r="U3050" s="838">
        <v>0.5</v>
      </c>
    </row>
    <row r="3051" spans="1:21" ht="14.4" customHeight="1" x14ac:dyDescent="0.3">
      <c r="A3051" s="831">
        <v>17</v>
      </c>
      <c r="B3051" s="832" t="s">
        <v>2428</v>
      </c>
      <c r="C3051" s="832" t="s">
        <v>2434</v>
      </c>
      <c r="D3051" s="833" t="s">
        <v>5256</v>
      </c>
      <c r="E3051" s="834" t="s">
        <v>2451</v>
      </c>
      <c r="F3051" s="832" t="s">
        <v>2429</v>
      </c>
      <c r="G3051" s="832" t="s">
        <v>2746</v>
      </c>
      <c r="H3051" s="832" t="s">
        <v>649</v>
      </c>
      <c r="I3051" s="832" t="s">
        <v>4914</v>
      </c>
      <c r="J3051" s="832" t="s">
        <v>1238</v>
      </c>
      <c r="K3051" s="832" t="s">
        <v>4915</v>
      </c>
      <c r="L3051" s="835">
        <v>42.33</v>
      </c>
      <c r="M3051" s="835">
        <v>42.33</v>
      </c>
      <c r="N3051" s="832">
        <v>1</v>
      </c>
      <c r="O3051" s="836">
        <v>0.5</v>
      </c>
      <c r="P3051" s="835">
        <v>42.33</v>
      </c>
      <c r="Q3051" s="837">
        <v>1</v>
      </c>
      <c r="R3051" s="832">
        <v>1</v>
      </c>
      <c r="S3051" s="837">
        <v>1</v>
      </c>
      <c r="T3051" s="836">
        <v>0.5</v>
      </c>
      <c r="U3051" s="838">
        <v>1</v>
      </c>
    </row>
    <row r="3052" spans="1:21" ht="14.4" customHeight="1" x14ac:dyDescent="0.3">
      <c r="A3052" s="831">
        <v>17</v>
      </c>
      <c r="B3052" s="832" t="s">
        <v>2428</v>
      </c>
      <c r="C3052" s="832" t="s">
        <v>2434</v>
      </c>
      <c r="D3052" s="833" t="s">
        <v>5256</v>
      </c>
      <c r="E3052" s="834" t="s">
        <v>2451</v>
      </c>
      <c r="F3052" s="832" t="s">
        <v>2429</v>
      </c>
      <c r="G3052" s="832" t="s">
        <v>2746</v>
      </c>
      <c r="H3052" s="832" t="s">
        <v>649</v>
      </c>
      <c r="I3052" s="832" t="s">
        <v>4003</v>
      </c>
      <c r="J3052" s="832" t="s">
        <v>1238</v>
      </c>
      <c r="K3052" s="832" t="s">
        <v>4004</v>
      </c>
      <c r="L3052" s="835">
        <v>2573.2199999999998</v>
      </c>
      <c r="M3052" s="835">
        <v>12866.099999999999</v>
      </c>
      <c r="N3052" s="832">
        <v>5</v>
      </c>
      <c r="O3052" s="836">
        <v>2</v>
      </c>
      <c r="P3052" s="835">
        <v>2573.2199999999998</v>
      </c>
      <c r="Q3052" s="837">
        <v>0.2</v>
      </c>
      <c r="R3052" s="832">
        <v>1</v>
      </c>
      <c r="S3052" s="837">
        <v>0.2</v>
      </c>
      <c r="T3052" s="836">
        <v>0.5</v>
      </c>
      <c r="U3052" s="838">
        <v>0.25</v>
      </c>
    </row>
    <row r="3053" spans="1:21" ht="14.4" customHeight="1" x14ac:dyDescent="0.3">
      <c r="A3053" s="831">
        <v>17</v>
      </c>
      <c r="B3053" s="832" t="s">
        <v>2428</v>
      </c>
      <c r="C3053" s="832" t="s">
        <v>2434</v>
      </c>
      <c r="D3053" s="833" t="s">
        <v>5256</v>
      </c>
      <c r="E3053" s="834" t="s">
        <v>2451</v>
      </c>
      <c r="F3053" s="832" t="s">
        <v>2429</v>
      </c>
      <c r="G3053" s="832" t="s">
        <v>4221</v>
      </c>
      <c r="H3053" s="832" t="s">
        <v>596</v>
      </c>
      <c r="I3053" s="832" t="s">
        <v>4222</v>
      </c>
      <c r="J3053" s="832" t="s">
        <v>1105</v>
      </c>
      <c r="K3053" s="832" t="s">
        <v>4223</v>
      </c>
      <c r="L3053" s="835">
        <v>453.79</v>
      </c>
      <c r="M3053" s="835">
        <v>453.79</v>
      </c>
      <c r="N3053" s="832">
        <v>1</v>
      </c>
      <c r="O3053" s="836">
        <v>0.5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17</v>
      </c>
      <c r="B3054" s="832" t="s">
        <v>2428</v>
      </c>
      <c r="C3054" s="832" t="s">
        <v>2434</v>
      </c>
      <c r="D3054" s="833" t="s">
        <v>5256</v>
      </c>
      <c r="E3054" s="834" t="s">
        <v>2451</v>
      </c>
      <c r="F3054" s="832" t="s">
        <v>2429</v>
      </c>
      <c r="G3054" s="832" t="s">
        <v>4445</v>
      </c>
      <c r="H3054" s="832" t="s">
        <v>596</v>
      </c>
      <c r="I3054" s="832" t="s">
        <v>4446</v>
      </c>
      <c r="J3054" s="832" t="s">
        <v>996</v>
      </c>
      <c r="K3054" s="832" t="s">
        <v>4447</v>
      </c>
      <c r="L3054" s="835">
        <v>316.33</v>
      </c>
      <c r="M3054" s="835">
        <v>632.66</v>
      </c>
      <c r="N3054" s="832">
        <v>2</v>
      </c>
      <c r="O3054" s="836">
        <v>1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17</v>
      </c>
      <c r="B3055" s="832" t="s">
        <v>2428</v>
      </c>
      <c r="C3055" s="832" t="s">
        <v>2434</v>
      </c>
      <c r="D3055" s="833" t="s">
        <v>5256</v>
      </c>
      <c r="E3055" s="834" t="s">
        <v>2451</v>
      </c>
      <c r="F3055" s="832" t="s">
        <v>2429</v>
      </c>
      <c r="G3055" s="832" t="s">
        <v>2767</v>
      </c>
      <c r="H3055" s="832" t="s">
        <v>596</v>
      </c>
      <c r="I3055" s="832" t="s">
        <v>3594</v>
      </c>
      <c r="J3055" s="832" t="s">
        <v>2769</v>
      </c>
      <c r="K3055" s="832" t="s">
        <v>3595</v>
      </c>
      <c r="L3055" s="835">
        <v>4633.3599999999997</v>
      </c>
      <c r="M3055" s="835">
        <v>9266.7199999999993</v>
      </c>
      <c r="N3055" s="832">
        <v>2</v>
      </c>
      <c r="O3055" s="836">
        <v>1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17</v>
      </c>
      <c r="B3056" s="832" t="s">
        <v>2428</v>
      </c>
      <c r="C3056" s="832" t="s">
        <v>2434</v>
      </c>
      <c r="D3056" s="833" t="s">
        <v>5256</v>
      </c>
      <c r="E3056" s="834" t="s">
        <v>2451</v>
      </c>
      <c r="F3056" s="832" t="s">
        <v>2429</v>
      </c>
      <c r="G3056" s="832" t="s">
        <v>3175</v>
      </c>
      <c r="H3056" s="832" t="s">
        <v>649</v>
      </c>
      <c r="I3056" s="832" t="s">
        <v>3424</v>
      </c>
      <c r="J3056" s="832" t="s">
        <v>965</v>
      </c>
      <c r="K3056" s="832" t="s">
        <v>3425</v>
      </c>
      <c r="L3056" s="835">
        <v>1591.14</v>
      </c>
      <c r="M3056" s="835">
        <v>1591.14</v>
      </c>
      <c r="N3056" s="832">
        <v>1</v>
      </c>
      <c r="O3056" s="836">
        <v>0.5</v>
      </c>
      <c r="P3056" s="835">
        <v>1591.14</v>
      </c>
      <c r="Q3056" s="837">
        <v>1</v>
      </c>
      <c r="R3056" s="832">
        <v>1</v>
      </c>
      <c r="S3056" s="837">
        <v>1</v>
      </c>
      <c r="T3056" s="836">
        <v>0.5</v>
      </c>
      <c r="U3056" s="838">
        <v>1</v>
      </c>
    </row>
    <row r="3057" spans="1:21" ht="14.4" customHeight="1" x14ac:dyDescent="0.3">
      <c r="A3057" s="831">
        <v>17</v>
      </c>
      <c r="B3057" s="832" t="s">
        <v>2428</v>
      </c>
      <c r="C3057" s="832" t="s">
        <v>2434</v>
      </c>
      <c r="D3057" s="833" t="s">
        <v>5256</v>
      </c>
      <c r="E3057" s="834" t="s">
        <v>2451</v>
      </c>
      <c r="F3057" s="832" t="s">
        <v>2429</v>
      </c>
      <c r="G3057" s="832" t="s">
        <v>3175</v>
      </c>
      <c r="H3057" s="832" t="s">
        <v>596</v>
      </c>
      <c r="I3057" s="832" t="s">
        <v>3426</v>
      </c>
      <c r="J3057" s="832" t="s">
        <v>3427</v>
      </c>
      <c r="K3057" s="832" t="s">
        <v>3428</v>
      </c>
      <c r="L3057" s="835">
        <v>1591.14</v>
      </c>
      <c r="M3057" s="835">
        <v>4773.42</v>
      </c>
      <c r="N3057" s="832">
        <v>3</v>
      </c>
      <c r="O3057" s="836">
        <v>0.5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17</v>
      </c>
      <c r="B3058" s="832" t="s">
        <v>2428</v>
      </c>
      <c r="C3058" s="832" t="s">
        <v>2434</v>
      </c>
      <c r="D3058" s="833" t="s">
        <v>5256</v>
      </c>
      <c r="E3058" s="834" t="s">
        <v>2451</v>
      </c>
      <c r="F3058" s="832" t="s">
        <v>2429</v>
      </c>
      <c r="G3058" s="832" t="s">
        <v>2776</v>
      </c>
      <c r="H3058" s="832" t="s">
        <v>649</v>
      </c>
      <c r="I3058" s="832" t="s">
        <v>2119</v>
      </c>
      <c r="J3058" s="832" t="s">
        <v>2120</v>
      </c>
      <c r="K3058" s="832" t="s">
        <v>2121</v>
      </c>
      <c r="L3058" s="835">
        <v>122.96</v>
      </c>
      <c r="M3058" s="835">
        <v>368.88</v>
      </c>
      <c r="N3058" s="832">
        <v>3</v>
      </c>
      <c r="O3058" s="836">
        <v>1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17</v>
      </c>
      <c r="B3059" s="832" t="s">
        <v>2428</v>
      </c>
      <c r="C3059" s="832" t="s">
        <v>2434</v>
      </c>
      <c r="D3059" s="833" t="s">
        <v>5256</v>
      </c>
      <c r="E3059" s="834" t="s">
        <v>2451</v>
      </c>
      <c r="F3059" s="832" t="s">
        <v>2429</v>
      </c>
      <c r="G3059" s="832" t="s">
        <v>2786</v>
      </c>
      <c r="H3059" s="832" t="s">
        <v>649</v>
      </c>
      <c r="I3059" s="832" t="s">
        <v>2073</v>
      </c>
      <c r="J3059" s="832" t="s">
        <v>911</v>
      </c>
      <c r="K3059" s="832" t="s">
        <v>912</v>
      </c>
      <c r="L3059" s="835">
        <v>0</v>
      </c>
      <c r="M3059" s="835">
        <v>0</v>
      </c>
      <c r="N3059" s="832">
        <v>5</v>
      </c>
      <c r="O3059" s="836">
        <v>3.5</v>
      </c>
      <c r="P3059" s="835">
        <v>0</v>
      </c>
      <c r="Q3059" s="837"/>
      <c r="R3059" s="832">
        <v>2</v>
      </c>
      <c r="S3059" s="837">
        <v>0.4</v>
      </c>
      <c r="T3059" s="836">
        <v>1.5</v>
      </c>
      <c r="U3059" s="838">
        <v>0.42857142857142855</v>
      </c>
    </row>
    <row r="3060" spans="1:21" ht="14.4" customHeight="1" x14ac:dyDescent="0.3">
      <c r="A3060" s="831">
        <v>17</v>
      </c>
      <c r="B3060" s="832" t="s">
        <v>2428</v>
      </c>
      <c r="C3060" s="832" t="s">
        <v>2434</v>
      </c>
      <c r="D3060" s="833" t="s">
        <v>5256</v>
      </c>
      <c r="E3060" s="834" t="s">
        <v>2451</v>
      </c>
      <c r="F3060" s="832" t="s">
        <v>2429</v>
      </c>
      <c r="G3060" s="832" t="s">
        <v>2786</v>
      </c>
      <c r="H3060" s="832" t="s">
        <v>649</v>
      </c>
      <c r="I3060" s="832" t="s">
        <v>2074</v>
      </c>
      <c r="J3060" s="832" t="s">
        <v>911</v>
      </c>
      <c r="K3060" s="832" t="s">
        <v>2075</v>
      </c>
      <c r="L3060" s="835">
        <v>76.86</v>
      </c>
      <c r="M3060" s="835">
        <v>230.57999999999998</v>
      </c>
      <c r="N3060" s="832">
        <v>3</v>
      </c>
      <c r="O3060" s="836">
        <v>1.5</v>
      </c>
      <c r="P3060" s="835">
        <v>230.57999999999998</v>
      </c>
      <c r="Q3060" s="837">
        <v>1</v>
      </c>
      <c r="R3060" s="832">
        <v>3</v>
      </c>
      <c r="S3060" s="837">
        <v>1</v>
      </c>
      <c r="T3060" s="836">
        <v>1.5</v>
      </c>
      <c r="U3060" s="838">
        <v>1</v>
      </c>
    </row>
    <row r="3061" spans="1:21" ht="14.4" customHeight="1" x14ac:dyDescent="0.3">
      <c r="A3061" s="831">
        <v>17</v>
      </c>
      <c r="B3061" s="832" t="s">
        <v>2428</v>
      </c>
      <c r="C3061" s="832" t="s">
        <v>2434</v>
      </c>
      <c r="D3061" s="833" t="s">
        <v>5256</v>
      </c>
      <c r="E3061" s="834" t="s">
        <v>2451</v>
      </c>
      <c r="F3061" s="832" t="s">
        <v>2429</v>
      </c>
      <c r="G3061" s="832" t="s">
        <v>2786</v>
      </c>
      <c r="H3061" s="832" t="s">
        <v>596</v>
      </c>
      <c r="I3061" s="832" t="s">
        <v>3439</v>
      </c>
      <c r="J3061" s="832" t="s">
        <v>878</v>
      </c>
      <c r="K3061" s="832" t="s">
        <v>879</v>
      </c>
      <c r="L3061" s="835">
        <v>0</v>
      </c>
      <c r="M3061" s="835">
        <v>0</v>
      </c>
      <c r="N3061" s="832">
        <v>1</v>
      </c>
      <c r="O3061" s="836">
        <v>1</v>
      </c>
      <c r="P3061" s="835">
        <v>0</v>
      </c>
      <c r="Q3061" s="837"/>
      <c r="R3061" s="832">
        <v>1</v>
      </c>
      <c r="S3061" s="837">
        <v>1</v>
      </c>
      <c r="T3061" s="836">
        <v>1</v>
      </c>
      <c r="U3061" s="838">
        <v>1</v>
      </c>
    </row>
    <row r="3062" spans="1:21" ht="14.4" customHeight="1" x14ac:dyDescent="0.3">
      <c r="A3062" s="831">
        <v>17</v>
      </c>
      <c r="B3062" s="832" t="s">
        <v>2428</v>
      </c>
      <c r="C3062" s="832" t="s">
        <v>2434</v>
      </c>
      <c r="D3062" s="833" t="s">
        <v>5256</v>
      </c>
      <c r="E3062" s="834" t="s">
        <v>2451</v>
      </c>
      <c r="F3062" s="832" t="s">
        <v>2429</v>
      </c>
      <c r="G3062" s="832" t="s">
        <v>3266</v>
      </c>
      <c r="H3062" s="832" t="s">
        <v>596</v>
      </c>
      <c r="I3062" s="832" t="s">
        <v>5052</v>
      </c>
      <c r="J3062" s="832" t="s">
        <v>5053</v>
      </c>
      <c r="K3062" s="832" t="s">
        <v>5054</v>
      </c>
      <c r="L3062" s="835">
        <v>66.88</v>
      </c>
      <c r="M3062" s="835">
        <v>66.88</v>
      </c>
      <c r="N3062" s="832">
        <v>1</v>
      </c>
      <c r="O3062" s="836">
        <v>0.5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17</v>
      </c>
      <c r="B3063" s="832" t="s">
        <v>2428</v>
      </c>
      <c r="C3063" s="832" t="s">
        <v>2434</v>
      </c>
      <c r="D3063" s="833" t="s">
        <v>5256</v>
      </c>
      <c r="E3063" s="834" t="s">
        <v>2451</v>
      </c>
      <c r="F3063" s="832" t="s">
        <v>2429</v>
      </c>
      <c r="G3063" s="832" t="s">
        <v>2789</v>
      </c>
      <c r="H3063" s="832" t="s">
        <v>596</v>
      </c>
      <c r="I3063" s="832" t="s">
        <v>2790</v>
      </c>
      <c r="J3063" s="832" t="s">
        <v>2791</v>
      </c>
      <c r="K3063" s="832" t="s">
        <v>2792</v>
      </c>
      <c r="L3063" s="835">
        <v>789.2</v>
      </c>
      <c r="M3063" s="835">
        <v>2367.6000000000004</v>
      </c>
      <c r="N3063" s="832">
        <v>3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17</v>
      </c>
      <c r="B3064" s="832" t="s">
        <v>2428</v>
      </c>
      <c r="C3064" s="832" t="s">
        <v>2434</v>
      </c>
      <c r="D3064" s="833" t="s">
        <v>5256</v>
      </c>
      <c r="E3064" s="834" t="s">
        <v>2451</v>
      </c>
      <c r="F3064" s="832" t="s">
        <v>2429</v>
      </c>
      <c r="G3064" s="832" t="s">
        <v>2793</v>
      </c>
      <c r="H3064" s="832" t="s">
        <v>596</v>
      </c>
      <c r="I3064" s="832" t="s">
        <v>2803</v>
      </c>
      <c r="J3064" s="832" t="s">
        <v>2795</v>
      </c>
      <c r="K3064" s="832" t="s">
        <v>2804</v>
      </c>
      <c r="L3064" s="835">
        <v>90.57</v>
      </c>
      <c r="M3064" s="835">
        <v>271.70999999999998</v>
      </c>
      <c r="N3064" s="832">
        <v>3</v>
      </c>
      <c r="O3064" s="836">
        <v>0.5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17</v>
      </c>
      <c r="B3065" s="832" t="s">
        <v>2428</v>
      </c>
      <c r="C3065" s="832" t="s">
        <v>2434</v>
      </c>
      <c r="D3065" s="833" t="s">
        <v>5256</v>
      </c>
      <c r="E3065" s="834" t="s">
        <v>2451</v>
      </c>
      <c r="F3065" s="832" t="s">
        <v>2429</v>
      </c>
      <c r="G3065" s="832" t="s">
        <v>2793</v>
      </c>
      <c r="H3065" s="832" t="s">
        <v>596</v>
      </c>
      <c r="I3065" s="832" t="s">
        <v>2811</v>
      </c>
      <c r="J3065" s="832" t="s">
        <v>2812</v>
      </c>
      <c r="K3065" s="832" t="s">
        <v>2813</v>
      </c>
      <c r="L3065" s="835">
        <v>936.81</v>
      </c>
      <c r="M3065" s="835">
        <v>1873.62</v>
      </c>
      <c r="N3065" s="832">
        <v>2</v>
      </c>
      <c r="O3065" s="836">
        <v>0.5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17</v>
      </c>
      <c r="B3066" s="832" t="s">
        <v>2428</v>
      </c>
      <c r="C3066" s="832" t="s">
        <v>2434</v>
      </c>
      <c r="D3066" s="833" t="s">
        <v>5256</v>
      </c>
      <c r="E3066" s="834" t="s">
        <v>2451</v>
      </c>
      <c r="F3066" s="832" t="s">
        <v>2429</v>
      </c>
      <c r="G3066" s="832" t="s">
        <v>2793</v>
      </c>
      <c r="H3066" s="832" t="s">
        <v>596</v>
      </c>
      <c r="I3066" s="832" t="s">
        <v>2822</v>
      </c>
      <c r="J3066" s="832" t="s">
        <v>2806</v>
      </c>
      <c r="K3066" s="832" t="s">
        <v>2807</v>
      </c>
      <c r="L3066" s="835">
        <v>60.39</v>
      </c>
      <c r="M3066" s="835">
        <v>60.39</v>
      </c>
      <c r="N3066" s="832">
        <v>1</v>
      </c>
      <c r="O3066" s="836">
        <v>0.5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17</v>
      </c>
      <c r="B3067" s="832" t="s">
        <v>2428</v>
      </c>
      <c r="C3067" s="832" t="s">
        <v>2434</v>
      </c>
      <c r="D3067" s="833" t="s">
        <v>5256</v>
      </c>
      <c r="E3067" s="834" t="s">
        <v>2451</v>
      </c>
      <c r="F3067" s="832" t="s">
        <v>2429</v>
      </c>
      <c r="G3067" s="832" t="s">
        <v>2827</v>
      </c>
      <c r="H3067" s="832" t="s">
        <v>596</v>
      </c>
      <c r="I3067" s="832" t="s">
        <v>2828</v>
      </c>
      <c r="J3067" s="832" t="s">
        <v>1007</v>
      </c>
      <c r="K3067" s="832" t="s">
        <v>2829</v>
      </c>
      <c r="L3067" s="835">
        <v>98.2</v>
      </c>
      <c r="M3067" s="835">
        <v>196.4</v>
      </c>
      <c r="N3067" s="832">
        <v>2</v>
      </c>
      <c r="O3067" s="836">
        <v>1.5</v>
      </c>
      <c r="P3067" s="835">
        <v>196.4</v>
      </c>
      <c r="Q3067" s="837">
        <v>1</v>
      </c>
      <c r="R3067" s="832">
        <v>2</v>
      </c>
      <c r="S3067" s="837">
        <v>1</v>
      </c>
      <c r="T3067" s="836">
        <v>1.5</v>
      </c>
      <c r="U3067" s="838">
        <v>1</v>
      </c>
    </row>
    <row r="3068" spans="1:21" ht="14.4" customHeight="1" x14ac:dyDescent="0.3">
      <c r="A3068" s="831">
        <v>17</v>
      </c>
      <c r="B3068" s="832" t="s">
        <v>2428</v>
      </c>
      <c r="C3068" s="832" t="s">
        <v>2434</v>
      </c>
      <c r="D3068" s="833" t="s">
        <v>5256</v>
      </c>
      <c r="E3068" s="834" t="s">
        <v>2451</v>
      </c>
      <c r="F3068" s="832" t="s">
        <v>2429</v>
      </c>
      <c r="G3068" s="832" t="s">
        <v>2832</v>
      </c>
      <c r="H3068" s="832" t="s">
        <v>596</v>
      </c>
      <c r="I3068" s="832" t="s">
        <v>2833</v>
      </c>
      <c r="J3068" s="832" t="s">
        <v>1002</v>
      </c>
      <c r="K3068" s="832" t="s">
        <v>2053</v>
      </c>
      <c r="L3068" s="835">
        <v>122.73</v>
      </c>
      <c r="M3068" s="835">
        <v>122.73</v>
      </c>
      <c r="N3068" s="832">
        <v>1</v>
      </c>
      <c r="O3068" s="836">
        <v>1</v>
      </c>
      <c r="P3068" s="835">
        <v>122.73</v>
      </c>
      <c r="Q3068" s="837">
        <v>1</v>
      </c>
      <c r="R3068" s="832">
        <v>1</v>
      </c>
      <c r="S3068" s="837">
        <v>1</v>
      </c>
      <c r="T3068" s="836">
        <v>1</v>
      </c>
      <c r="U3068" s="838">
        <v>1</v>
      </c>
    </row>
    <row r="3069" spans="1:21" ht="14.4" customHeight="1" x14ac:dyDescent="0.3">
      <c r="A3069" s="831">
        <v>17</v>
      </c>
      <c r="B3069" s="832" t="s">
        <v>2428</v>
      </c>
      <c r="C3069" s="832" t="s">
        <v>2434</v>
      </c>
      <c r="D3069" s="833" t="s">
        <v>5256</v>
      </c>
      <c r="E3069" s="834" t="s">
        <v>2451</v>
      </c>
      <c r="F3069" s="832" t="s">
        <v>2429</v>
      </c>
      <c r="G3069" s="832" t="s">
        <v>5055</v>
      </c>
      <c r="H3069" s="832" t="s">
        <v>596</v>
      </c>
      <c r="I3069" s="832" t="s">
        <v>5056</v>
      </c>
      <c r="J3069" s="832" t="s">
        <v>5057</v>
      </c>
      <c r="K3069" s="832" t="s">
        <v>5058</v>
      </c>
      <c r="L3069" s="835">
        <v>93.43</v>
      </c>
      <c r="M3069" s="835">
        <v>280.29000000000002</v>
      </c>
      <c r="N3069" s="832">
        <v>3</v>
      </c>
      <c r="O3069" s="836">
        <v>0.5</v>
      </c>
      <c r="P3069" s="835"/>
      <c r="Q3069" s="837">
        <v>0</v>
      </c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17</v>
      </c>
      <c r="B3070" s="832" t="s">
        <v>2428</v>
      </c>
      <c r="C3070" s="832" t="s">
        <v>2434</v>
      </c>
      <c r="D3070" s="833" t="s">
        <v>5256</v>
      </c>
      <c r="E3070" s="834" t="s">
        <v>2451</v>
      </c>
      <c r="F3070" s="832" t="s">
        <v>2429</v>
      </c>
      <c r="G3070" s="832" t="s">
        <v>3442</v>
      </c>
      <c r="H3070" s="832" t="s">
        <v>596</v>
      </c>
      <c r="I3070" s="832" t="s">
        <v>3734</v>
      </c>
      <c r="J3070" s="832" t="s">
        <v>3444</v>
      </c>
      <c r="K3070" s="832" t="s">
        <v>1903</v>
      </c>
      <c r="L3070" s="835">
        <v>38.56</v>
      </c>
      <c r="M3070" s="835">
        <v>154.24</v>
      </c>
      <c r="N3070" s="832">
        <v>4</v>
      </c>
      <c r="O3070" s="836">
        <v>2.5</v>
      </c>
      <c r="P3070" s="835">
        <v>115.68</v>
      </c>
      <c r="Q3070" s="837">
        <v>0.75</v>
      </c>
      <c r="R3070" s="832">
        <v>3</v>
      </c>
      <c r="S3070" s="837">
        <v>0.75</v>
      </c>
      <c r="T3070" s="836">
        <v>2</v>
      </c>
      <c r="U3070" s="838">
        <v>0.8</v>
      </c>
    </row>
    <row r="3071" spans="1:21" ht="14.4" customHeight="1" x14ac:dyDescent="0.3">
      <c r="A3071" s="831">
        <v>17</v>
      </c>
      <c r="B3071" s="832" t="s">
        <v>2428</v>
      </c>
      <c r="C3071" s="832" t="s">
        <v>2434</v>
      </c>
      <c r="D3071" s="833" t="s">
        <v>5256</v>
      </c>
      <c r="E3071" s="834" t="s">
        <v>2451</v>
      </c>
      <c r="F3071" s="832" t="s">
        <v>2429</v>
      </c>
      <c r="G3071" s="832" t="s">
        <v>4831</v>
      </c>
      <c r="H3071" s="832" t="s">
        <v>596</v>
      </c>
      <c r="I3071" s="832" t="s">
        <v>4832</v>
      </c>
      <c r="J3071" s="832" t="s">
        <v>1107</v>
      </c>
      <c r="K3071" s="832" t="s">
        <v>4833</v>
      </c>
      <c r="L3071" s="835">
        <v>61.97</v>
      </c>
      <c r="M3071" s="835">
        <v>61.97</v>
      </c>
      <c r="N3071" s="832">
        <v>1</v>
      </c>
      <c r="O3071" s="836">
        <v>0.5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17</v>
      </c>
      <c r="B3072" s="832" t="s">
        <v>2428</v>
      </c>
      <c r="C3072" s="832" t="s">
        <v>2434</v>
      </c>
      <c r="D3072" s="833" t="s">
        <v>5256</v>
      </c>
      <c r="E3072" s="834" t="s">
        <v>2451</v>
      </c>
      <c r="F3072" s="832" t="s">
        <v>2429</v>
      </c>
      <c r="G3072" s="832" t="s">
        <v>2834</v>
      </c>
      <c r="H3072" s="832" t="s">
        <v>596</v>
      </c>
      <c r="I3072" s="832" t="s">
        <v>3295</v>
      </c>
      <c r="J3072" s="832" t="s">
        <v>3296</v>
      </c>
      <c r="K3072" s="832" t="s">
        <v>3297</v>
      </c>
      <c r="L3072" s="835">
        <v>31.32</v>
      </c>
      <c r="M3072" s="835">
        <v>31.32</v>
      </c>
      <c r="N3072" s="832">
        <v>1</v>
      </c>
      <c r="O3072" s="836">
        <v>0.5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17</v>
      </c>
      <c r="B3073" s="832" t="s">
        <v>2428</v>
      </c>
      <c r="C3073" s="832" t="s">
        <v>2434</v>
      </c>
      <c r="D3073" s="833" t="s">
        <v>5256</v>
      </c>
      <c r="E3073" s="834" t="s">
        <v>2451</v>
      </c>
      <c r="F3073" s="832" t="s">
        <v>2429</v>
      </c>
      <c r="G3073" s="832" t="s">
        <v>2841</v>
      </c>
      <c r="H3073" s="832" t="s">
        <v>596</v>
      </c>
      <c r="I3073" s="832" t="s">
        <v>3921</v>
      </c>
      <c r="J3073" s="832" t="s">
        <v>3922</v>
      </c>
      <c r="K3073" s="832" t="s">
        <v>3923</v>
      </c>
      <c r="L3073" s="835">
        <v>264</v>
      </c>
      <c r="M3073" s="835">
        <v>792</v>
      </c>
      <c r="N3073" s="832">
        <v>3</v>
      </c>
      <c r="O3073" s="836">
        <v>0.5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17</v>
      </c>
      <c r="B3074" s="832" t="s">
        <v>2428</v>
      </c>
      <c r="C3074" s="832" t="s">
        <v>2434</v>
      </c>
      <c r="D3074" s="833" t="s">
        <v>5256</v>
      </c>
      <c r="E3074" s="834" t="s">
        <v>2451</v>
      </c>
      <c r="F3074" s="832" t="s">
        <v>2429</v>
      </c>
      <c r="G3074" s="832" t="s">
        <v>5059</v>
      </c>
      <c r="H3074" s="832" t="s">
        <v>596</v>
      </c>
      <c r="I3074" s="832" t="s">
        <v>5060</v>
      </c>
      <c r="J3074" s="832" t="s">
        <v>5061</v>
      </c>
      <c r="K3074" s="832" t="s">
        <v>5062</v>
      </c>
      <c r="L3074" s="835">
        <v>223.73</v>
      </c>
      <c r="M3074" s="835">
        <v>223.73</v>
      </c>
      <c r="N3074" s="832">
        <v>1</v>
      </c>
      <c r="O3074" s="836">
        <v>1</v>
      </c>
      <c r="P3074" s="835">
        <v>223.73</v>
      </c>
      <c r="Q3074" s="837">
        <v>1</v>
      </c>
      <c r="R3074" s="832">
        <v>1</v>
      </c>
      <c r="S3074" s="837">
        <v>1</v>
      </c>
      <c r="T3074" s="836">
        <v>1</v>
      </c>
      <c r="U3074" s="838">
        <v>1</v>
      </c>
    </row>
    <row r="3075" spans="1:21" ht="14.4" customHeight="1" x14ac:dyDescent="0.3">
      <c r="A3075" s="831">
        <v>17</v>
      </c>
      <c r="B3075" s="832" t="s">
        <v>2428</v>
      </c>
      <c r="C3075" s="832" t="s">
        <v>2434</v>
      </c>
      <c r="D3075" s="833" t="s">
        <v>5256</v>
      </c>
      <c r="E3075" s="834" t="s">
        <v>2451</v>
      </c>
      <c r="F3075" s="832" t="s">
        <v>2429</v>
      </c>
      <c r="G3075" s="832" t="s">
        <v>3101</v>
      </c>
      <c r="H3075" s="832" t="s">
        <v>596</v>
      </c>
      <c r="I3075" s="832" t="s">
        <v>3102</v>
      </c>
      <c r="J3075" s="832" t="s">
        <v>689</v>
      </c>
      <c r="K3075" s="832" t="s">
        <v>3103</v>
      </c>
      <c r="L3075" s="835">
        <v>311.02</v>
      </c>
      <c r="M3075" s="835">
        <v>622.04</v>
      </c>
      <c r="N3075" s="832">
        <v>2</v>
      </c>
      <c r="O3075" s="836">
        <v>1</v>
      </c>
      <c r="P3075" s="835"/>
      <c r="Q3075" s="837">
        <v>0</v>
      </c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17</v>
      </c>
      <c r="B3076" s="832" t="s">
        <v>2428</v>
      </c>
      <c r="C3076" s="832" t="s">
        <v>2434</v>
      </c>
      <c r="D3076" s="833" t="s">
        <v>5256</v>
      </c>
      <c r="E3076" s="834" t="s">
        <v>2451</v>
      </c>
      <c r="F3076" s="832" t="s">
        <v>2429</v>
      </c>
      <c r="G3076" s="832" t="s">
        <v>2846</v>
      </c>
      <c r="H3076" s="832" t="s">
        <v>649</v>
      </c>
      <c r="I3076" s="832" t="s">
        <v>2853</v>
      </c>
      <c r="J3076" s="832" t="s">
        <v>2854</v>
      </c>
      <c r="K3076" s="832" t="s">
        <v>2855</v>
      </c>
      <c r="L3076" s="835">
        <v>80.53</v>
      </c>
      <c r="M3076" s="835">
        <v>241.59</v>
      </c>
      <c r="N3076" s="832">
        <v>3</v>
      </c>
      <c r="O3076" s="836">
        <v>0.5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17</v>
      </c>
      <c r="B3077" s="832" t="s">
        <v>2428</v>
      </c>
      <c r="C3077" s="832" t="s">
        <v>2434</v>
      </c>
      <c r="D3077" s="833" t="s">
        <v>5256</v>
      </c>
      <c r="E3077" s="834" t="s">
        <v>2451</v>
      </c>
      <c r="F3077" s="832" t="s">
        <v>2429</v>
      </c>
      <c r="G3077" s="832" t="s">
        <v>2867</v>
      </c>
      <c r="H3077" s="832" t="s">
        <v>596</v>
      </c>
      <c r="I3077" s="832" t="s">
        <v>4495</v>
      </c>
      <c r="J3077" s="832" t="s">
        <v>1212</v>
      </c>
      <c r="K3077" s="832" t="s">
        <v>4496</v>
      </c>
      <c r="L3077" s="835">
        <v>0</v>
      </c>
      <c r="M3077" s="835">
        <v>0</v>
      </c>
      <c r="N3077" s="832">
        <v>2</v>
      </c>
      <c r="O3077" s="836">
        <v>1.5</v>
      </c>
      <c r="P3077" s="835">
        <v>0</v>
      </c>
      <c r="Q3077" s="837"/>
      <c r="R3077" s="832">
        <v>1</v>
      </c>
      <c r="S3077" s="837">
        <v>0.5</v>
      </c>
      <c r="T3077" s="836">
        <v>0.5</v>
      </c>
      <c r="U3077" s="838">
        <v>0.33333333333333331</v>
      </c>
    </row>
    <row r="3078" spans="1:21" ht="14.4" customHeight="1" x14ac:dyDescent="0.3">
      <c r="A3078" s="831">
        <v>17</v>
      </c>
      <c r="B3078" s="832" t="s">
        <v>2428</v>
      </c>
      <c r="C3078" s="832" t="s">
        <v>2434</v>
      </c>
      <c r="D3078" s="833" t="s">
        <v>5256</v>
      </c>
      <c r="E3078" s="834" t="s">
        <v>2451</v>
      </c>
      <c r="F3078" s="832" t="s">
        <v>2429</v>
      </c>
      <c r="G3078" s="832" t="s">
        <v>2867</v>
      </c>
      <c r="H3078" s="832" t="s">
        <v>596</v>
      </c>
      <c r="I3078" s="832" t="s">
        <v>2869</v>
      </c>
      <c r="J3078" s="832" t="s">
        <v>884</v>
      </c>
      <c r="K3078" s="832" t="s">
        <v>2870</v>
      </c>
      <c r="L3078" s="835">
        <v>0</v>
      </c>
      <c r="M3078" s="835">
        <v>0</v>
      </c>
      <c r="N3078" s="832">
        <v>1</v>
      </c>
      <c r="O3078" s="836">
        <v>1</v>
      </c>
      <c r="P3078" s="835"/>
      <c r="Q3078" s="837"/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17</v>
      </c>
      <c r="B3079" s="832" t="s">
        <v>2428</v>
      </c>
      <c r="C3079" s="832" t="s">
        <v>2434</v>
      </c>
      <c r="D3079" s="833" t="s">
        <v>5256</v>
      </c>
      <c r="E3079" s="834" t="s">
        <v>2451</v>
      </c>
      <c r="F3079" s="832" t="s">
        <v>2429</v>
      </c>
      <c r="G3079" s="832" t="s">
        <v>1711</v>
      </c>
      <c r="H3079" s="832" t="s">
        <v>649</v>
      </c>
      <c r="I3079" s="832" t="s">
        <v>1906</v>
      </c>
      <c r="J3079" s="832" t="s">
        <v>1907</v>
      </c>
      <c r="K3079" s="832" t="s">
        <v>1908</v>
      </c>
      <c r="L3079" s="835">
        <v>184.74</v>
      </c>
      <c r="M3079" s="835">
        <v>184.74</v>
      </c>
      <c r="N3079" s="832">
        <v>1</v>
      </c>
      <c r="O3079" s="836">
        <v>0.5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17</v>
      </c>
      <c r="B3080" s="832" t="s">
        <v>2428</v>
      </c>
      <c r="C3080" s="832" t="s">
        <v>2434</v>
      </c>
      <c r="D3080" s="833" t="s">
        <v>5256</v>
      </c>
      <c r="E3080" s="834" t="s">
        <v>2451</v>
      </c>
      <c r="F3080" s="832" t="s">
        <v>2429</v>
      </c>
      <c r="G3080" s="832" t="s">
        <v>5063</v>
      </c>
      <c r="H3080" s="832" t="s">
        <v>596</v>
      </c>
      <c r="I3080" s="832" t="s">
        <v>5064</v>
      </c>
      <c r="J3080" s="832" t="s">
        <v>5065</v>
      </c>
      <c r="K3080" s="832" t="s">
        <v>5066</v>
      </c>
      <c r="L3080" s="835">
        <v>0</v>
      </c>
      <c r="M3080" s="835">
        <v>0</v>
      </c>
      <c r="N3080" s="832">
        <v>1</v>
      </c>
      <c r="O3080" s="836">
        <v>1</v>
      </c>
      <c r="P3080" s="835"/>
      <c r="Q3080" s="837"/>
      <c r="R3080" s="832"/>
      <c r="S3080" s="837">
        <v>0</v>
      </c>
      <c r="T3080" s="836"/>
      <c r="U3080" s="838">
        <v>0</v>
      </c>
    </row>
    <row r="3081" spans="1:21" ht="14.4" customHeight="1" x14ac:dyDescent="0.3">
      <c r="A3081" s="831">
        <v>17</v>
      </c>
      <c r="B3081" s="832" t="s">
        <v>2428</v>
      </c>
      <c r="C3081" s="832" t="s">
        <v>2434</v>
      </c>
      <c r="D3081" s="833" t="s">
        <v>5256</v>
      </c>
      <c r="E3081" s="834" t="s">
        <v>2451</v>
      </c>
      <c r="F3081" s="832" t="s">
        <v>2429</v>
      </c>
      <c r="G3081" s="832" t="s">
        <v>2891</v>
      </c>
      <c r="H3081" s="832" t="s">
        <v>649</v>
      </c>
      <c r="I3081" s="832" t="s">
        <v>2352</v>
      </c>
      <c r="J3081" s="832" t="s">
        <v>1918</v>
      </c>
      <c r="K3081" s="832" t="s">
        <v>2353</v>
      </c>
      <c r="L3081" s="835">
        <v>1906.97</v>
      </c>
      <c r="M3081" s="835">
        <v>9534.85</v>
      </c>
      <c r="N3081" s="832">
        <v>5</v>
      </c>
      <c r="O3081" s="836">
        <v>1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17</v>
      </c>
      <c r="B3082" s="832" t="s">
        <v>2428</v>
      </c>
      <c r="C3082" s="832" t="s">
        <v>2434</v>
      </c>
      <c r="D3082" s="833" t="s">
        <v>5256</v>
      </c>
      <c r="E3082" s="834" t="s">
        <v>2451</v>
      </c>
      <c r="F3082" s="832" t="s">
        <v>2429</v>
      </c>
      <c r="G3082" s="832" t="s">
        <v>2896</v>
      </c>
      <c r="H3082" s="832" t="s">
        <v>596</v>
      </c>
      <c r="I3082" s="832" t="s">
        <v>2897</v>
      </c>
      <c r="J3082" s="832" t="s">
        <v>2898</v>
      </c>
      <c r="K3082" s="832" t="s">
        <v>2899</v>
      </c>
      <c r="L3082" s="835">
        <v>109.84</v>
      </c>
      <c r="M3082" s="835">
        <v>329.52</v>
      </c>
      <c r="N3082" s="832">
        <v>3</v>
      </c>
      <c r="O3082" s="836">
        <v>0.5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17</v>
      </c>
      <c r="B3083" s="832" t="s">
        <v>2428</v>
      </c>
      <c r="C3083" s="832" t="s">
        <v>2434</v>
      </c>
      <c r="D3083" s="833" t="s">
        <v>5256</v>
      </c>
      <c r="E3083" s="834" t="s">
        <v>2451</v>
      </c>
      <c r="F3083" s="832" t="s">
        <v>2429</v>
      </c>
      <c r="G3083" s="832" t="s">
        <v>2896</v>
      </c>
      <c r="H3083" s="832" t="s">
        <v>596</v>
      </c>
      <c r="I3083" s="832" t="s">
        <v>2900</v>
      </c>
      <c r="J3083" s="832" t="s">
        <v>2898</v>
      </c>
      <c r="K3083" s="832" t="s">
        <v>2901</v>
      </c>
      <c r="L3083" s="835">
        <v>366.3</v>
      </c>
      <c r="M3083" s="835">
        <v>1098.9000000000001</v>
      </c>
      <c r="N3083" s="832">
        <v>3</v>
      </c>
      <c r="O3083" s="836">
        <v>0.5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17</v>
      </c>
      <c r="B3084" s="832" t="s">
        <v>2428</v>
      </c>
      <c r="C3084" s="832" t="s">
        <v>2434</v>
      </c>
      <c r="D3084" s="833" t="s">
        <v>5256</v>
      </c>
      <c r="E3084" s="834" t="s">
        <v>2451</v>
      </c>
      <c r="F3084" s="832" t="s">
        <v>2429</v>
      </c>
      <c r="G3084" s="832" t="s">
        <v>3847</v>
      </c>
      <c r="H3084" s="832" t="s">
        <v>649</v>
      </c>
      <c r="I3084" s="832" t="s">
        <v>3848</v>
      </c>
      <c r="J3084" s="832" t="s">
        <v>2162</v>
      </c>
      <c r="K3084" s="832" t="s">
        <v>3849</v>
      </c>
      <c r="L3084" s="835">
        <v>654.95000000000005</v>
      </c>
      <c r="M3084" s="835">
        <v>654.95000000000005</v>
      </c>
      <c r="N3084" s="832">
        <v>1</v>
      </c>
      <c r="O3084" s="836">
        <v>0.5</v>
      </c>
      <c r="P3084" s="835">
        <v>654.95000000000005</v>
      </c>
      <c r="Q3084" s="837">
        <v>1</v>
      </c>
      <c r="R3084" s="832">
        <v>1</v>
      </c>
      <c r="S3084" s="837">
        <v>1</v>
      </c>
      <c r="T3084" s="836">
        <v>0.5</v>
      </c>
      <c r="U3084" s="838">
        <v>1</v>
      </c>
    </row>
    <row r="3085" spans="1:21" ht="14.4" customHeight="1" x14ac:dyDescent="0.3">
      <c r="A3085" s="831">
        <v>17</v>
      </c>
      <c r="B3085" s="832" t="s">
        <v>2428</v>
      </c>
      <c r="C3085" s="832" t="s">
        <v>2434</v>
      </c>
      <c r="D3085" s="833" t="s">
        <v>5256</v>
      </c>
      <c r="E3085" s="834" t="s">
        <v>2451</v>
      </c>
      <c r="F3085" s="832" t="s">
        <v>2429</v>
      </c>
      <c r="G3085" s="832" t="s">
        <v>3847</v>
      </c>
      <c r="H3085" s="832" t="s">
        <v>649</v>
      </c>
      <c r="I3085" s="832" t="s">
        <v>3931</v>
      </c>
      <c r="J3085" s="832" t="s">
        <v>2162</v>
      </c>
      <c r="K3085" s="832" t="s">
        <v>3932</v>
      </c>
      <c r="L3085" s="835">
        <v>544.38</v>
      </c>
      <c r="M3085" s="835">
        <v>1088.76</v>
      </c>
      <c r="N3085" s="832">
        <v>2</v>
      </c>
      <c r="O3085" s="836">
        <v>1.5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17</v>
      </c>
      <c r="B3086" s="832" t="s">
        <v>2428</v>
      </c>
      <c r="C3086" s="832" t="s">
        <v>2434</v>
      </c>
      <c r="D3086" s="833" t="s">
        <v>5256</v>
      </c>
      <c r="E3086" s="834" t="s">
        <v>2451</v>
      </c>
      <c r="F3086" s="832" t="s">
        <v>2429</v>
      </c>
      <c r="G3086" s="832" t="s">
        <v>5067</v>
      </c>
      <c r="H3086" s="832" t="s">
        <v>596</v>
      </c>
      <c r="I3086" s="832" t="s">
        <v>5068</v>
      </c>
      <c r="J3086" s="832" t="s">
        <v>5069</v>
      </c>
      <c r="K3086" s="832" t="s">
        <v>5070</v>
      </c>
      <c r="L3086" s="835">
        <v>0</v>
      </c>
      <c r="M3086" s="835">
        <v>0</v>
      </c>
      <c r="N3086" s="832">
        <v>3</v>
      </c>
      <c r="O3086" s="836">
        <v>1</v>
      </c>
      <c r="P3086" s="835">
        <v>0</v>
      </c>
      <c r="Q3086" s="837"/>
      <c r="R3086" s="832">
        <v>3</v>
      </c>
      <c r="S3086" s="837">
        <v>1</v>
      </c>
      <c r="T3086" s="836">
        <v>1</v>
      </c>
      <c r="U3086" s="838">
        <v>1</v>
      </c>
    </row>
    <row r="3087" spans="1:21" ht="14.4" customHeight="1" x14ac:dyDescent="0.3">
      <c r="A3087" s="831">
        <v>17</v>
      </c>
      <c r="B3087" s="832" t="s">
        <v>2428</v>
      </c>
      <c r="C3087" s="832" t="s">
        <v>2434</v>
      </c>
      <c r="D3087" s="833" t="s">
        <v>5256</v>
      </c>
      <c r="E3087" s="834" t="s">
        <v>2451</v>
      </c>
      <c r="F3087" s="832" t="s">
        <v>2429</v>
      </c>
      <c r="G3087" s="832" t="s">
        <v>5067</v>
      </c>
      <c r="H3087" s="832" t="s">
        <v>596</v>
      </c>
      <c r="I3087" s="832" t="s">
        <v>5071</v>
      </c>
      <c r="J3087" s="832" t="s">
        <v>5069</v>
      </c>
      <c r="K3087" s="832" t="s">
        <v>5072</v>
      </c>
      <c r="L3087" s="835">
        <v>0</v>
      </c>
      <c r="M3087" s="835">
        <v>0</v>
      </c>
      <c r="N3087" s="832">
        <v>2</v>
      </c>
      <c r="O3087" s="836">
        <v>2</v>
      </c>
      <c r="P3087" s="835">
        <v>0</v>
      </c>
      <c r="Q3087" s="837"/>
      <c r="R3087" s="832">
        <v>1</v>
      </c>
      <c r="S3087" s="837">
        <v>0.5</v>
      </c>
      <c r="T3087" s="836">
        <v>1</v>
      </c>
      <c r="U3087" s="838">
        <v>0.5</v>
      </c>
    </row>
    <row r="3088" spans="1:21" ht="14.4" customHeight="1" x14ac:dyDescent="0.3">
      <c r="A3088" s="831">
        <v>17</v>
      </c>
      <c r="B3088" s="832" t="s">
        <v>2428</v>
      </c>
      <c r="C3088" s="832" t="s">
        <v>2434</v>
      </c>
      <c r="D3088" s="833" t="s">
        <v>5256</v>
      </c>
      <c r="E3088" s="834" t="s">
        <v>2451</v>
      </c>
      <c r="F3088" s="832" t="s">
        <v>2429</v>
      </c>
      <c r="G3088" s="832" t="s">
        <v>2906</v>
      </c>
      <c r="H3088" s="832" t="s">
        <v>596</v>
      </c>
      <c r="I3088" s="832" t="s">
        <v>3458</v>
      </c>
      <c r="J3088" s="832" t="s">
        <v>3122</v>
      </c>
      <c r="K3088" s="832" t="s">
        <v>3459</v>
      </c>
      <c r="L3088" s="835">
        <v>99.94</v>
      </c>
      <c r="M3088" s="835">
        <v>199.88</v>
      </c>
      <c r="N3088" s="832">
        <v>2</v>
      </c>
      <c r="O3088" s="836">
        <v>1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17</v>
      </c>
      <c r="B3089" s="832" t="s">
        <v>2428</v>
      </c>
      <c r="C3089" s="832" t="s">
        <v>2434</v>
      </c>
      <c r="D3089" s="833" t="s">
        <v>5256</v>
      </c>
      <c r="E3089" s="834" t="s">
        <v>2451</v>
      </c>
      <c r="F3089" s="832" t="s">
        <v>2429</v>
      </c>
      <c r="G3089" s="832" t="s">
        <v>2906</v>
      </c>
      <c r="H3089" s="832" t="s">
        <v>596</v>
      </c>
      <c r="I3089" s="832" t="s">
        <v>2910</v>
      </c>
      <c r="J3089" s="832" t="s">
        <v>1045</v>
      </c>
      <c r="K3089" s="832" t="s">
        <v>2911</v>
      </c>
      <c r="L3089" s="835">
        <v>50.32</v>
      </c>
      <c r="M3089" s="835">
        <v>603.84</v>
      </c>
      <c r="N3089" s="832">
        <v>12</v>
      </c>
      <c r="O3089" s="836">
        <v>6.5</v>
      </c>
      <c r="P3089" s="835">
        <v>402.56</v>
      </c>
      <c r="Q3089" s="837">
        <v>0.66666666666666663</v>
      </c>
      <c r="R3089" s="832">
        <v>8</v>
      </c>
      <c r="S3089" s="837">
        <v>0.66666666666666663</v>
      </c>
      <c r="T3089" s="836">
        <v>5</v>
      </c>
      <c r="U3089" s="838">
        <v>0.76923076923076927</v>
      </c>
    </row>
    <row r="3090" spans="1:21" ht="14.4" customHeight="1" x14ac:dyDescent="0.3">
      <c r="A3090" s="831">
        <v>17</v>
      </c>
      <c r="B3090" s="832" t="s">
        <v>2428</v>
      </c>
      <c r="C3090" s="832" t="s">
        <v>2434</v>
      </c>
      <c r="D3090" s="833" t="s">
        <v>5256</v>
      </c>
      <c r="E3090" s="834" t="s">
        <v>2451</v>
      </c>
      <c r="F3090" s="832" t="s">
        <v>2429</v>
      </c>
      <c r="G3090" s="832" t="s">
        <v>3277</v>
      </c>
      <c r="H3090" s="832" t="s">
        <v>649</v>
      </c>
      <c r="I3090" s="832" t="s">
        <v>2013</v>
      </c>
      <c r="J3090" s="832" t="s">
        <v>1074</v>
      </c>
      <c r="K3090" s="832" t="s">
        <v>2014</v>
      </c>
      <c r="L3090" s="835">
        <v>225.06</v>
      </c>
      <c r="M3090" s="835">
        <v>225.06</v>
      </c>
      <c r="N3090" s="832">
        <v>1</v>
      </c>
      <c r="O3090" s="836">
        <v>1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17</v>
      </c>
      <c r="B3091" s="832" t="s">
        <v>2428</v>
      </c>
      <c r="C3091" s="832" t="s">
        <v>2434</v>
      </c>
      <c r="D3091" s="833" t="s">
        <v>5256</v>
      </c>
      <c r="E3091" s="834" t="s">
        <v>2451</v>
      </c>
      <c r="F3091" s="832" t="s">
        <v>2429</v>
      </c>
      <c r="G3091" s="832" t="s">
        <v>5073</v>
      </c>
      <c r="H3091" s="832" t="s">
        <v>596</v>
      </c>
      <c r="I3091" s="832" t="s">
        <v>5074</v>
      </c>
      <c r="J3091" s="832" t="s">
        <v>5075</v>
      </c>
      <c r="K3091" s="832" t="s">
        <v>5076</v>
      </c>
      <c r="L3091" s="835">
        <v>775.17</v>
      </c>
      <c r="M3091" s="835">
        <v>1550.34</v>
      </c>
      <c r="N3091" s="832">
        <v>2</v>
      </c>
      <c r="O3091" s="836">
        <v>0.5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17</v>
      </c>
      <c r="B3092" s="832" t="s">
        <v>2428</v>
      </c>
      <c r="C3092" s="832" t="s">
        <v>2434</v>
      </c>
      <c r="D3092" s="833" t="s">
        <v>5256</v>
      </c>
      <c r="E3092" s="834" t="s">
        <v>2451</v>
      </c>
      <c r="F3092" s="832" t="s">
        <v>2429</v>
      </c>
      <c r="G3092" s="832" t="s">
        <v>5073</v>
      </c>
      <c r="H3092" s="832" t="s">
        <v>596</v>
      </c>
      <c r="I3092" s="832" t="s">
        <v>5077</v>
      </c>
      <c r="J3092" s="832" t="s">
        <v>5075</v>
      </c>
      <c r="K3092" s="832" t="s">
        <v>5078</v>
      </c>
      <c r="L3092" s="835">
        <v>1391.97</v>
      </c>
      <c r="M3092" s="835">
        <v>5567.88</v>
      </c>
      <c r="N3092" s="832">
        <v>4</v>
      </c>
      <c r="O3092" s="836">
        <v>1.5</v>
      </c>
      <c r="P3092" s="835">
        <v>2783.94</v>
      </c>
      <c r="Q3092" s="837">
        <v>0.5</v>
      </c>
      <c r="R3092" s="832">
        <v>2</v>
      </c>
      <c r="S3092" s="837">
        <v>0.5</v>
      </c>
      <c r="T3092" s="836">
        <v>1</v>
      </c>
      <c r="U3092" s="838">
        <v>0.66666666666666663</v>
      </c>
    </row>
    <row r="3093" spans="1:21" ht="14.4" customHeight="1" x14ac:dyDescent="0.3">
      <c r="A3093" s="831">
        <v>17</v>
      </c>
      <c r="B3093" s="832" t="s">
        <v>2428</v>
      </c>
      <c r="C3093" s="832" t="s">
        <v>2434</v>
      </c>
      <c r="D3093" s="833" t="s">
        <v>5256</v>
      </c>
      <c r="E3093" s="834" t="s">
        <v>2451</v>
      </c>
      <c r="F3093" s="832" t="s">
        <v>2429</v>
      </c>
      <c r="G3093" s="832" t="s">
        <v>3283</v>
      </c>
      <c r="H3093" s="832" t="s">
        <v>596</v>
      </c>
      <c r="I3093" s="832" t="s">
        <v>3464</v>
      </c>
      <c r="J3093" s="832" t="s">
        <v>3288</v>
      </c>
      <c r="K3093" s="832" t="s">
        <v>2213</v>
      </c>
      <c r="L3093" s="835">
        <v>212.45</v>
      </c>
      <c r="M3093" s="835">
        <v>849.8</v>
      </c>
      <c r="N3093" s="832">
        <v>4</v>
      </c>
      <c r="O3093" s="836">
        <v>1</v>
      </c>
      <c r="P3093" s="835">
        <v>849.8</v>
      </c>
      <c r="Q3093" s="837">
        <v>1</v>
      </c>
      <c r="R3093" s="832">
        <v>4</v>
      </c>
      <c r="S3093" s="837">
        <v>1</v>
      </c>
      <c r="T3093" s="836">
        <v>1</v>
      </c>
      <c r="U3093" s="838">
        <v>1</v>
      </c>
    </row>
    <row r="3094" spans="1:21" ht="14.4" customHeight="1" x14ac:dyDescent="0.3">
      <c r="A3094" s="831">
        <v>17</v>
      </c>
      <c r="B3094" s="832" t="s">
        <v>2428</v>
      </c>
      <c r="C3094" s="832" t="s">
        <v>2434</v>
      </c>
      <c r="D3094" s="833" t="s">
        <v>5256</v>
      </c>
      <c r="E3094" s="834" t="s">
        <v>2451</v>
      </c>
      <c r="F3094" s="832" t="s">
        <v>2429</v>
      </c>
      <c r="G3094" s="832" t="s">
        <v>3283</v>
      </c>
      <c r="H3094" s="832" t="s">
        <v>649</v>
      </c>
      <c r="I3094" s="832" t="s">
        <v>2212</v>
      </c>
      <c r="J3094" s="832" t="s">
        <v>1222</v>
      </c>
      <c r="K3094" s="832" t="s">
        <v>2213</v>
      </c>
      <c r="L3094" s="835">
        <v>212.45</v>
      </c>
      <c r="M3094" s="835">
        <v>1062.25</v>
      </c>
      <c r="N3094" s="832">
        <v>5</v>
      </c>
      <c r="O3094" s="836">
        <v>0.5</v>
      </c>
      <c r="P3094" s="835">
        <v>1062.25</v>
      </c>
      <c r="Q3094" s="837">
        <v>1</v>
      </c>
      <c r="R3094" s="832">
        <v>5</v>
      </c>
      <c r="S3094" s="837">
        <v>1</v>
      </c>
      <c r="T3094" s="836">
        <v>0.5</v>
      </c>
      <c r="U3094" s="838">
        <v>1</v>
      </c>
    </row>
    <row r="3095" spans="1:21" ht="14.4" customHeight="1" x14ac:dyDescent="0.3">
      <c r="A3095" s="831">
        <v>17</v>
      </c>
      <c r="B3095" s="832" t="s">
        <v>2428</v>
      </c>
      <c r="C3095" s="832" t="s">
        <v>2434</v>
      </c>
      <c r="D3095" s="833" t="s">
        <v>5256</v>
      </c>
      <c r="E3095" s="834" t="s">
        <v>2451</v>
      </c>
      <c r="F3095" s="832" t="s">
        <v>2429</v>
      </c>
      <c r="G3095" s="832" t="s">
        <v>3466</v>
      </c>
      <c r="H3095" s="832" t="s">
        <v>596</v>
      </c>
      <c r="I3095" s="832" t="s">
        <v>3475</v>
      </c>
      <c r="J3095" s="832" t="s">
        <v>3476</v>
      </c>
      <c r="K3095" s="832" t="s">
        <v>3471</v>
      </c>
      <c r="L3095" s="835">
        <v>714.59</v>
      </c>
      <c r="M3095" s="835">
        <v>714.59</v>
      </c>
      <c r="N3095" s="832">
        <v>1</v>
      </c>
      <c r="O3095" s="836">
        <v>0.5</v>
      </c>
      <c r="P3095" s="835">
        <v>714.59</v>
      </c>
      <c r="Q3095" s="837">
        <v>1</v>
      </c>
      <c r="R3095" s="832">
        <v>1</v>
      </c>
      <c r="S3095" s="837">
        <v>1</v>
      </c>
      <c r="T3095" s="836">
        <v>0.5</v>
      </c>
      <c r="U3095" s="838">
        <v>1</v>
      </c>
    </row>
    <row r="3096" spans="1:21" ht="14.4" customHeight="1" x14ac:dyDescent="0.3">
      <c r="A3096" s="831">
        <v>17</v>
      </c>
      <c r="B3096" s="832" t="s">
        <v>2428</v>
      </c>
      <c r="C3096" s="832" t="s">
        <v>2434</v>
      </c>
      <c r="D3096" s="833" t="s">
        <v>5256</v>
      </c>
      <c r="E3096" s="834" t="s">
        <v>2451</v>
      </c>
      <c r="F3096" s="832" t="s">
        <v>2429</v>
      </c>
      <c r="G3096" s="832" t="s">
        <v>3466</v>
      </c>
      <c r="H3096" s="832" t="s">
        <v>649</v>
      </c>
      <c r="I3096" s="832" t="s">
        <v>3479</v>
      </c>
      <c r="J3096" s="832" t="s">
        <v>3478</v>
      </c>
      <c r="K3096" s="832" t="s">
        <v>3480</v>
      </c>
      <c r="L3096" s="835">
        <v>650.69000000000005</v>
      </c>
      <c r="M3096" s="835">
        <v>5856.2100000000009</v>
      </c>
      <c r="N3096" s="832">
        <v>9</v>
      </c>
      <c r="O3096" s="836">
        <v>1</v>
      </c>
      <c r="P3096" s="835">
        <v>2602.7600000000002</v>
      </c>
      <c r="Q3096" s="837">
        <v>0.44444444444444442</v>
      </c>
      <c r="R3096" s="832">
        <v>4</v>
      </c>
      <c r="S3096" s="837">
        <v>0.44444444444444442</v>
      </c>
      <c r="T3096" s="836">
        <v>0.5</v>
      </c>
      <c r="U3096" s="838">
        <v>0.5</v>
      </c>
    </row>
    <row r="3097" spans="1:21" ht="14.4" customHeight="1" x14ac:dyDescent="0.3">
      <c r="A3097" s="831">
        <v>17</v>
      </c>
      <c r="B3097" s="832" t="s">
        <v>2428</v>
      </c>
      <c r="C3097" s="832" t="s">
        <v>2434</v>
      </c>
      <c r="D3097" s="833" t="s">
        <v>5256</v>
      </c>
      <c r="E3097" s="834" t="s">
        <v>2451</v>
      </c>
      <c r="F3097" s="832" t="s">
        <v>2429</v>
      </c>
      <c r="G3097" s="832" t="s">
        <v>3466</v>
      </c>
      <c r="H3097" s="832" t="s">
        <v>596</v>
      </c>
      <c r="I3097" s="832" t="s">
        <v>3490</v>
      </c>
      <c r="J3097" s="832" t="s">
        <v>3476</v>
      </c>
      <c r="K3097" s="832" t="s">
        <v>3469</v>
      </c>
      <c r="L3097" s="835">
        <v>603.23</v>
      </c>
      <c r="M3097" s="835">
        <v>1206.46</v>
      </c>
      <c r="N3097" s="832">
        <v>2</v>
      </c>
      <c r="O3097" s="836">
        <v>0.5</v>
      </c>
      <c r="P3097" s="835">
        <v>1206.46</v>
      </c>
      <c r="Q3097" s="837">
        <v>1</v>
      </c>
      <c r="R3097" s="832">
        <v>2</v>
      </c>
      <c r="S3097" s="837">
        <v>1</v>
      </c>
      <c r="T3097" s="836">
        <v>0.5</v>
      </c>
      <c r="U3097" s="838">
        <v>1</v>
      </c>
    </row>
    <row r="3098" spans="1:21" ht="14.4" customHeight="1" x14ac:dyDescent="0.3">
      <c r="A3098" s="831">
        <v>17</v>
      </c>
      <c r="B3098" s="832" t="s">
        <v>2428</v>
      </c>
      <c r="C3098" s="832" t="s">
        <v>2434</v>
      </c>
      <c r="D3098" s="833" t="s">
        <v>5256</v>
      </c>
      <c r="E3098" s="834" t="s">
        <v>2451</v>
      </c>
      <c r="F3098" s="832" t="s">
        <v>2429</v>
      </c>
      <c r="G3098" s="832" t="s">
        <v>5079</v>
      </c>
      <c r="H3098" s="832" t="s">
        <v>596</v>
      </c>
      <c r="I3098" s="832" t="s">
        <v>5080</v>
      </c>
      <c r="J3098" s="832" t="s">
        <v>5081</v>
      </c>
      <c r="K3098" s="832" t="s">
        <v>5082</v>
      </c>
      <c r="L3098" s="835">
        <v>1020.22</v>
      </c>
      <c r="M3098" s="835">
        <v>1020.22</v>
      </c>
      <c r="N3098" s="832">
        <v>1</v>
      </c>
      <c r="O3098" s="836">
        <v>0.5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17</v>
      </c>
      <c r="B3099" s="832" t="s">
        <v>2428</v>
      </c>
      <c r="C3099" s="832" t="s">
        <v>2434</v>
      </c>
      <c r="D3099" s="833" t="s">
        <v>5256</v>
      </c>
      <c r="E3099" s="834" t="s">
        <v>2451</v>
      </c>
      <c r="F3099" s="832" t="s">
        <v>2429</v>
      </c>
      <c r="G3099" s="832" t="s">
        <v>2924</v>
      </c>
      <c r="H3099" s="832" t="s">
        <v>596</v>
      </c>
      <c r="I3099" s="832" t="s">
        <v>2925</v>
      </c>
      <c r="J3099" s="832" t="s">
        <v>871</v>
      </c>
      <c r="K3099" s="832" t="s">
        <v>872</v>
      </c>
      <c r="L3099" s="835">
        <v>107.27</v>
      </c>
      <c r="M3099" s="835">
        <v>3539.91</v>
      </c>
      <c r="N3099" s="832">
        <v>33</v>
      </c>
      <c r="O3099" s="836">
        <v>8</v>
      </c>
      <c r="P3099" s="835">
        <v>2252.67</v>
      </c>
      <c r="Q3099" s="837">
        <v>0.63636363636363646</v>
      </c>
      <c r="R3099" s="832">
        <v>21</v>
      </c>
      <c r="S3099" s="837">
        <v>0.63636363636363635</v>
      </c>
      <c r="T3099" s="836">
        <v>5</v>
      </c>
      <c r="U3099" s="838">
        <v>0.625</v>
      </c>
    </row>
    <row r="3100" spans="1:21" ht="14.4" customHeight="1" x14ac:dyDescent="0.3">
      <c r="A3100" s="831">
        <v>17</v>
      </c>
      <c r="B3100" s="832" t="s">
        <v>2428</v>
      </c>
      <c r="C3100" s="832" t="s">
        <v>2434</v>
      </c>
      <c r="D3100" s="833" t="s">
        <v>5256</v>
      </c>
      <c r="E3100" s="834" t="s">
        <v>2451</v>
      </c>
      <c r="F3100" s="832" t="s">
        <v>2429</v>
      </c>
      <c r="G3100" s="832" t="s">
        <v>2924</v>
      </c>
      <c r="H3100" s="832" t="s">
        <v>596</v>
      </c>
      <c r="I3100" s="832" t="s">
        <v>2926</v>
      </c>
      <c r="J3100" s="832" t="s">
        <v>871</v>
      </c>
      <c r="K3100" s="832" t="s">
        <v>872</v>
      </c>
      <c r="L3100" s="835">
        <v>107.27</v>
      </c>
      <c r="M3100" s="835">
        <v>965.43000000000006</v>
      </c>
      <c r="N3100" s="832">
        <v>9</v>
      </c>
      <c r="O3100" s="836">
        <v>2.5</v>
      </c>
      <c r="P3100" s="835">
        <v>643.62</v>
      </c>
      <c r="Q3100" s="837">
        <v>0.66666666666666663</v>
      </c>
      <c r="R3100" s="832">
        <v>6</v>
      </c>
      <c r="S3100" s="837">
        <v>0.66666666666666663</v>
      </c>
      <c r="T3100" s="836">
        <v>2</v>
      </c>
      <c r="U3100" s="838">
        <v>0.8</v>
      </c>
    </row>
    <row r="3101" spans="1:21" ht="14.4" customHeight="1" x14ac:dyDescent="0.3">
      <c r="A3101" s="831">
        <v>17</v>
      </c>
      <c r="B3101" s="832" t="s">
        <v>2428</v>
      </c>
      <c r="C3101" s="832" t="s">
        <v>2434</v>
      </c>
      <c r="D3101" s="833" t="s">
        <v>5256</v>
      </c>
      <c r="E3101" s="834" t="s">
        <v>2451</v>
      </c>
      <c r="F3101" s="832" t="s">
        <v>2431</v>
      </c>
      <c r="G3101" s="832" t="s">
        <v>3147</v>
      </c>
      <c r="H3101" s="832" t="s">
        <v>596</v>
      </c>
      <c r="I3101" s="832" t="s">
        <v>5083</v>
      </c>
      <c r="J3101" s="832" t="s">
        <v>5084</v>
      </c>
      <c r="K3101" s="832" t="s">
        <v>5085</v>
      </c>
      <c r="L3101" s="835">
        <v>222</v>
      </c>
      <c r="M3101" s="835">
        <v>444</v>
      </c>
      <c r="N3101" s="832">
        <v>2</v>
      </c>
      <c r="O3101" s="836">
        <v>1</v>
      </c>
      <c r="P3101" s="835">
        <v>444</v>
      </c>
      <c r="Q3101" s="837">
        <v>1</v>
      </c>
      <c r="R3101" s="832">
        <v>2</v>
      </c>
      <c r="S3101" s="837">
        <v>1</v>
      </c>
      <c r="T3101" s="836">
        <v>1</v>
      </c>
      <c r="U3101" s="838">
        <v>1</v>
      </c>
    </row>
    <row r="3102" spans="1:21" ht="14.4" customHeight="1" x14ac:dyDescent="0.3">
      <c r="A3102" s="831">
        <v>17</v>
      </c>
      <c r="B3102" s="832" t="s">
        <v>2428</v>
      </c>
      <c r="C3102" s="832" t="s">
        <v>2434</v>
      </c>
      <c r="D3102" s="833" t="s">
        <v>5256</v>
      </c>
      <c r="E3102" s="834" t="s">
        <v>2451</v>
      </c>
      <c r="F3102" s="832" t="s">
        <v>2431</v>
      </c>
      <c r="G3102" s="832" t="s">
        <v>3778</v>
      </c>
      <c r="H3102" s="832" t="s">
        <v>596</v>
      </c>
      <c r="I3102" s="832" t="s">
        <v>5086</v>
      </c>
      <c r="J3102" s="832" t="s">
        <v>5087</v>
      </c>
      <c r="K3102" s="832" t="s">
        <v>5088</v>
      </c>
      <c r="L3102" s="835">
        <v>498.73</v>
      </c>
      <c r="M3102" s="835">
        <v>1496.19</v>
      </c>
      <c r="N3102" s="832">
        <v>3</v>
      </c>
      <c r="O3102" s="836">
        <v>1</v>
      </c>
      <c r="P3102" s="835">
        <v>1496.19</v>
      </c>
      <c r="Q3102" s="837">
        <v>1</v>
      </c>
      <c r="R3102" s="832">
        <v>3</v>
      </c>
      <c r="S3102" s="837">
        <v>1</v>
      </c>
      <c r="T3102" s="836">
        <v>1</v>
      </c>
      <c r="U3102" s="838">
        <v>1</v>
      </c>
    </row>
    <row r="3103" spans="1:21" ht="14.4" customHeight="1" x14ac:dyDescent="0.3">
      <c r="A3103" s="831">
        <v>17</v>
      </c>
      <c r="B3103" s="832" t="s">
        <v>2428</v>
      </c>
      <c r="C3103" s="832" t="s">
        <v>2434</v>
      </c>
      <c r="D3103" s="833" t="s">
        <v>5256</v>
      </c>
      <c r="E3103" s="834" t="s">
        <v>2451</v>
      </c>
      <c r="F3103" s="832" t="s">
        <v>2431</v>
      </c>
      <c r="G3103" s="832" t="s">
        <v>3524</v>
      </c>
      <c r="H3103" s="832" t="s">
        <v>596</v>
      </c>
      <c r="I3103" s="832" t="s">
        <v>5089</v>
      </c>
      <c r="J3103" s="832" t="s">
        <v>5090</v>
      </c>
      <c r="K3103" s="832" t="s">
        <v>5091</v>
      </c>
      <c r="L3103" s="835">
        <v>2875</v>
      </c>
      <c r="M3103" s="835">
        <v>2875</v>
      </c>
      <c r="N3103" s="832">
        <v>1</v>
      </c>
      <c r="O3103" s="836">
        <v>1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" customHeight="1" x14ac:dyDescent="0.3">
      <c r="A3104" s="831">
        <v>17</v>
      </c>
      <c r="B3104" s="832" t="s">
        <v>2428</v>
      </c>
      <c r="C3104" s="832" t="s">
        <v>2434</v>
      </c>
      <c r="D3104" s="833" t="s">
        <v>5256</v>
      </c>
      <c r="E3104" s="834" t="s">
        <v>2464</v>
      </c>
      <c r="F3104" s="832" t="s">
        <v>2429</v>
      </c>
      <c r="G3104" s="832" t="s">
        <v>3187</v>
      </c>
      <c r="H3104" s="832" t="s">
        <v>596</v>
      </c>
      <c r="I3104" s="832" t="s">
        <v>4345</v>
      </c>
      <c r="J3104" s="832" t="s">
        <v>4346</v>
      </c>
      <c r="K3104" s="832" t="s">
        <v>1121</v>
      </c>
      <c r="L3104" s="835">
        <v>72.55</v>
      </c>
      <c r="M3104" s="835">
        <v>72.55</v>
      </c>
      <c r="N3104" s="832">
        <v>1</v>
      </c>
      <c r="O3104" s="836">
        <v>0.5</v>
      </c>
      <c r="P3104" s="835">
        <v>72.55</v>
      </c>
      <c r="Q3104" s="837">
        <v>1</v>
      </c>
      <c r="R3104" s="832">
        <v>1</v>
      </c>
      <c r="S3104" s="837">
        <v>1</v>
      </c>
      <c r="T3104" s="836">
        <v>0.5</v>
      </c>
      <c r="U3104" s="838">
        <v>1</v>
      </c>
    </row>
    <row r="3105" spans="1:21" ht="14.4" customHeight="1" x14ac:dyDescent="0.3">
      <c r="A3105" s="831">
        <v>17</v>
      </c>
      <c r="B3105" s="832" t="s">
        <v>2428</v>
      </c>
      <c r="C3105" s="832" t="s">
        <v>2434</v>
      </c>
      <c r="D3105" s="833" t="s">
        <v>5256</v>
      </c>
      <c r="E3105" s="834" t="s">
        <v>2464</v>
      </c>
      <c r="F3105" s="832" t="s">
        <v>2429</v>
      </c>
      <c r="G3105" s="832" t="s">
        <v>2931</v>
      </c>
      <c r="H3105" s="832" t="s">
        <v>649</v>
      </c>
      <c r="I3105" s="832" t="s">
        <v>2109</v>
      </c>
      <c r="J3105" s="832" t="s">
        <v>2107</v>
      </c>
      <c r="K3105" s="832" t="s">
        <v>2110</v>
      </c>
      <c r="L3105" s="835">
        <v>4.7</v>
      </c>
      <c r="M3105" s="835">
        <v>18.8</v>
      </c>
      <c r="N3105" s="832">
        <v>4</v>
      </c>
      <c r="O3105" s="836">
        <v>1.5</v>
      </c>
      <c r="P3105" s="835">
        <v>18.8</v>
      </c>
      <c r="Q3105" s="837">
        <v>1</v>
      </c>
      <c r="R3105" s="832">
        <v>4</v>
      </c>
      <c r="S3105" s="837">
        <v>1</v>
      </c>
      <c r="T3105" s="836">
        <v>1.5</v>
      </c>
      <c r="U3105" s="838">
        <v>1</v>
      </c>
    </row>
    <row r="3106" spans="1:21" ht="14.4" customHeight="1" x14ac:dyDescent="0.3">
      <c r="A3106" s="831">
        <v>17</v>
      </c>
      <c r="B3106" s="832" t="s">
        <v>2428</v>
      </c>
      <c r="C3106" s="832" t="s">
        <v>2434</v>
      </c>
      <c r="D3106" s="833" t="s">
        <v>5256</v>
      </c>
      <c r="E3106" s="834" t="s">
        <v>2464</v>
      </c>
      <c r="F3106" s="832" t="s">
        <v>2429</v>
      </c>
      <c r="G3106" s="832" t="s">
        <v>5092</v>
      </c>
      <c r="H3106" s="832" t="s">
        <v>596</v>
      </c>
      <c r="I3106" s="832" t="s">
        <v>5093</v>
      </c>
      <c r="J3106" s="832" t="s">
        <v>5094</v>
      </c>
      <c r="K3106" s="832" t="s">
        <v>2121</v>
      </c>
      <c r="L3106" s="835">
        <v>46.28</v>
      </c>
      <c r="M3106" s="835">
        <v>92.56</v>
      </c>
      <c r="N3106" s="832">
        <v>2</v>
      </c>
      <c r="O3106" s="836">
        <v>0.5</v>
      </c>
      <c r="P3106" s="835">
        <v>92.56</v>
      </c>
      <c r="Q3106" s="837">
        <v>1</v>
      </c>
      <c r="R3106" s="832">
        <v>2</v>
      </c>
      <c r="S3106" s="837">
        <v>1</v>
      </c>
      <c r="T3106" s="836">
        <v>0.5</v>
      </c>
      <c r="U3106" s="838">
        <v>1</v>
      </c>
    </row>
    <row r="3107" spans="1:21" ht="14.4" customHeight="1" x14ac:dyDescent="0.3">
      <c r="A3107" s="831">
        <v>17</v>
      </c>
      <c r="B3107" s="832" t="s">
        <v>2428</v>
      </c>
      <c r="C3107" s="832" t="s">
        <v>2434</v>
      </c>
      <c r="D3107" s="833" t="s">
        <v>5256</v>
      </c>
      <c r="E3107" s="834" t="s">
        <v>2464</v>
      </c>
      <c r="F3107" s="832" t="s">
        <v>2429</v>
      </c>
      <c r="G3107" s="832" t="s">
        <v>2496</v>
      </c>
      <c r="H3107" s="832" t="s">
        <v>596</v>
      </c>
      <c r="I3107" s="832" t="s">
        <v>2497</v>
      </c>
      <c r="J3107" s="832" t="s">
        <v>2498</v>
      </c>
      <c r="K3107" s="832" t="s">
        <v>2499</v>
      </c>
      <c r="L3107" s="835">
        <v>55.95</v>
      </c>
      <c r="M3107" s="835">
        <v>671.4</v>
      </c>
      <c r="N3107" s="832">
        <v>12</v>
      </c>
      <c r="O3107" s="836">
        <v>3</v>
      </c>
      <c r="P3107" s="835">
        <v>111.9</v>
      </c>
      <c r="Q3107" s="837">
        <v>0.16666666666666669</v>
      </c>
      <c r="R3107" s="832">
        <v>2</v>
      </c>
      <c r="S3107" s="837">
        <v>0.16666666666666666</v>
      </c>
      <c r="T3107" s="836">
        <v>0.5</v>
      </c>
      <c r="U3107" s="838">
        <v>0.16666666666666666</v>
      </c>
    </row>
    <row r="3108" spans="1:21" ht="14.4" customHeight="1" x14ac:dyDescent="0.3">
      <c r="A3108" s="831">
        <v>17</v>
      </c>
      <c r="B3108" s="832" t="s">
        <v>2428</v>
      </c>
      <c r="C3108" s="832" t="s">
        <v>2434</v>
      </c>
      <c r="D3108" s="833" t="s">
        <v>5256</v>
      </c>
      <c r="E3108" s="834" t="s">
        <v>2464</v>
      </c>
      <c r="F3108" s="832" t="s">
        <v>2429</v>
      </c>
      <c r="G3108" s="832" t="s">
        <v>2496</v>
      </c>
      <c r="H3108" s="832" t="s">
        <v>596</v>
      </c>
      <c r="I3108" s="832" t="s">
        <v>3200</v>
      </c>
      <c r="J3108" s="832" t="s">
        <v>2498</v>
      </c>
      <c r="K3108" s="832" t="s">
        <v>2512</v>
      </c>
      <c r="L3108" s="835">
        <v>128.55000000000001</v>
      </c>
      <c r="M3108" s="835">
        <v>385.65000000000003</v>
      </c>
      <c r="N3108" s="832">
        <v>3</v>
      </c>
      <c r="O3108" s="836">
        <v>0.5</v>
      </c>
      <c r="P3108" s="835">
        <v>385.65000000000003</v>
      </c>
      <c r="Q3108" s="837">
        <v>1</v>
      </c>
      <c r="R3108" s="832">
        <v>3</v>
      </c>
      <c r="S3108" s="837">
        <v>1</v>
      </c>
      <c r="T3108" s="836">
        <v>0.5</v>
      </c>
      <c r="U3108" s="838">
        <v>1</v>
      </c>
    </row>
    <row r="3109" spans="1:21" ht="14.4" customHeight="1" x14ac:dyDescent="0.3">
      <c r="A3109" s="831">
        <v>17</v>
      </c>
      <c r="B3109" s="832" t="s">
        <v>2428</v>
      </c>
      <c r="C3109" s="832" t="s">
        <v>2434</v>
      </c>
      <c r="D3109" s="833" t="s">
        <v>5256</v>
      </c>
      <c r="E3109" s="834" t="s">
        <v>2464</v>
      </c>
      <c r="F3109" s="832" t="s">
        <v>2429</v>
      </c>
      <c r="G3109" s="832" t="s">
        <v>2515</v>
      </c>
      <c r="H3109" s="832" t="s">
        <v>596</v>
      </c>
      <c r="I3109" s="832" t="s">
        <v>2521</v>
      </c>
      <c r="J3109" s="832" t="s">
        <v>2517</v>
      </c>
      <c r="K3109" s="832" t="s">
        <v>2522</v>
      </c>
      <c r="L3109" s="835">
        <v>1544.99</v>
      </c>
      <c r="M3109" s="835">
        <v>1544.99</v>
      </c>
      <c r="N3109" s="832">
        <v>1</v>
      </c>
      <c r="O3109" s="836">
        <v>1</v>
      </c>
      <c r="P3109" s="835"/>
      <c r="Q3109" s="837">
        <v>0</v>
      </c>
      <c r="R3109" s="832"/>
      <c r="S3109" s="837">
        <v>0</v>
      </c>
      <c r="T3109" s="836"/>
      <c r="U3109" s="838">
        <v>0</v>
      </c>
    </row>
    <row r="3110" spans="1:21" ht="14.4" customHeight="1" x14ac:dyDescent="0.3">
      <c r="A3110" s="831">
        <v>17</v>
      </c>
      <c r="B3110" s="832" t="s">
        <v>2428</v>
      </c>
      <c r="C3110" s="832" t="s">
        <v>2434</v>
      </c>
      <c r="D3110" s="833" t="s">
        <v>5256</v>
      </c>
      <c r="E3110" s="834" t="s">
        <v>2464</v>
      </c>
      <c r="F3110" s="832" t="s">
        <v>2429</v>
      </c>
      <c r="G3110" s="832" t="s">
        <v>2573</v>
      </c>
      <c r="H3110" s="832" t="s">
        <v>596</v>
      </c>
      <c r="I3110" s="832" t="s">
        <v>2574</v>
      </c>
      <c r="J3110" s="832" t="s">
        <v>2224</v>
      </c>
      <c r="K3110" s="832" t="s">
        <v>2232</v>
      </c>
      <c r="L3110" s="835">
        <v>395.98</v>
      </c>
      <c r="M3110" s="835">
        <v>395.98</v>
      </c>
      <c r="N3110" s="832">
        <v>1</v>
      </c>
      <c r="O3110" s="836">
        <v>1</v>
      </c>
      <c r="P3110" s="835">
        <v>395.98</v>
      </c>
      <c r="Q3110" s="837">
        <v>1</v>
      </c>
      <c r="R3110" s="832">
        <v>1</v>
      </c>
      <c r="S3110" s="837">
        <v>1</v>
      </c>
      <c r="T3110" s="836">
        <v>1</v>
      </c>
      <c r="U3110" s="838">
        <v>1</v>
      </c>
    </row>
    <row r="3111" spans="1:21" ht="14.4" customHeight="1" x14ac:dyDescent="0.3">
      <c r="A3111" s="831">
        <v>17</v>
      </c>
      <c r="B3111" s="832" t="s">
        <v>2428</v>
      </c>
      <c r="C3111" s="832" t="s">
        <v>2434</v>
      </c>
      <c r="D3111" s="833" t="s">
        <v>5256</v>
      </c>
      <c r="E3111" s="834" t="s">
        <v>2464</v>
      </c>
      <c r="F3111" s="832" t="s">
        <v>2429</v>
      </c>
      <c r="G3111" s="832" t="s">
        <v>2573</v>
      </c>
      <c r="H3111" s="832" t="s">
        <v>596</v>
      </c>
      <c r="I3111" s="832" t="s">
        <v>2575</v>
      </c>
      <c r="J3111" s="832" t="s">
        <v>2576</v>
      </c>
      <c r="K3111" s="832" t="s">
        <v>697</v>
      </c>
      <c r="L3111" s="835">
        <v>132</v>
      </c>
      <c r="M3111" s="835">
        <v>792</v>
      </c>
      <c r="N3111" s="832">
        <v>6</v>
      </c>
      <c r="O3111" s="836">
        <v>0.5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17</v>
      </c>
      <c r="B3112" s="832" t="s">
        <v>2428</v>
      </c>
      <c r="C3112" s="832" t="s">
        <v>2434</v>
      </c>
      <c r="D3112" s="833" t="s">
        <v>5256</v>
      </c>
      <c r="E3112" s="834" t="s">
        <v>2464</v>
      </c>
      <c r="F3112" s="832" t="s">
        <v>2429</v>
      </c>
      <c r="G3112" s="832" t="s">
        <v>2573</v>
      </c>
      <c r="H3112" s="832" t="s">
        <v>596</v>
      </c>
      <c r="I3112" s="832" t="s">
        <v>2577</v>
      </c>
      <c r="J3112" s="832" t="s">
        <v>2578</v>
      </c>
      <c r="K3112" s="832" t="s">
        <v>2579</v>
      </c>
      <c r="L3112" s="835">
        <v>123.2</v>
      </c>
      <c r="M3112" s="835">
        <v>246.4</v>
      </c>
      <c r="N3112" s="832">
        <v>2</v>
      </c>
      <c r="O3112" s="836">
        <v>1</v>
      </c>
      <c r="P3112" s="835">
        <v>246.4</v>
      </c>
      <c r="Q3112" s="837">
        <v>1</v>
      </c>
      <c r="R3112" s="832">
        <v>2</v>
      </c>
      <c r="S3112" s="837">
        <v>1</v>
      </c>
      <c r="T3112" s="836">
        <v>1</v>
      </c>
      <c r="U3112" s="838">
        <v>1</v>
      </c>
    </row>
    <row r="3113" spans="1:21" ht="14.4" customHeight="1" x14ac:dyDescent="0.3">
      <c r="A3113" s="831">
        <v>17</v>
      </c>
      <c r="B3113" s="832" t="s">
        <v>2428</v>
      </c>
      <c r="C3113" s="832" t="s">
        <v>2434</v>
      </c>
      <c r="D3113" s="833" t="s">
        <v>5256</v>
      </c>
      <c r="E3113" s="834" t="s">
        <v>2464</v>
      </c>
      <c r="F3113" s="832" t="s">
        <v>2429</v>
      </c>
      <c r="G3113" s="832" t="s">
        <v>2593</v>
      </c>
      <c r="H3113" s="832" t="s">
        <v>596</v>
      </c>
      <c r="I3113" s="832" t="s">
        <v>2599</v>
      </c>
      <c r="J3113" s="832" t="s">
        <v>2595</v>
      </c>
      <c r="K3113" s="832" t="s">
        <v>2600</v>
      </c>
      <c r="L3113" s="835">
        <v>339.47</v>
      </c>
      <c r="M3113" s="835">
        <v>1697.3500000000001</v>
      </c>
      <c r="N3113" s="832">
        <v>5</v>
      </c>
      <c r="O3113" s="836">
        <v>1.5</v>
      </c>
      <c r="P3113" s="835">
        <v>1697.3500000000001</v>
      </c>
      <c r="Q3113" s="837">
        <v>1</v>
      </c>
      <c r="R3113" s="832">
        <v>5</v>
      </c>
      <c r="S3113" s="837">
        <v>1</v>
      </c>
      <c r="T3113" s="836">
        <v>1.5</v>
      </c>
      <c r="U3113" s="838">
        <v>1</v>
      </c>
    </row>
    <row r="3114" spans="1:21" ht="14.4" customHeight="1" x14ac:dyDescent="0.3">
      <c r="A3114" s="831">
        <v>17</v>
      </c>
      <c r="B3114" s="832" t="s">
        <v>2428</v>
      </c>
      <c r="C3114" s="832" t="s">
        <v>2434</v>
      </c>
      <c r="D3114" s="833" t="s">
        <v>5256</v>
      </c>
      <c r="E3114" s="834" t="s">
        <v>2464</v>
      </c>
      <c r="F3114" s="832" t="s">
        <v>2429</v>
      </c>
      <c r="G3114" s="832" t="s">
        <v>2604</v>
      </c>
      <c r="H3114" s="832" t="s">
        <v>596</v>
      </c>
      <c r="I3114" s="832" t="s">
        <v>2605</v>
      </c>
      <c r="J3114" s="832" t="s">
        <v>826</v>
      </c>
      <c r="K3114" s="832" t="s">
        <v>2606</v>
      </c>
      <c r="L3114" s="835">
        <v>75.05</v>
      </c>
      <c r="M3114" s="835">
        <v>150.1</v>
      </c>
      <c r="N3114" s="832">
        <v>2</v>
      </c>
      <c r="O3114" s="836">
        <v>1.5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" customHeight="1" x14ac:dyDescent="0.3">
      <c r="A3115" s="831">
        <v>17</v>
      </c>
      <c r="B3115" s="832" t="s">
        <v>2428</v>
      </c>
      <c r="C3115" s="832" t="s">
        <v>2434</v>
      </c>
      <c r="D3115" s="833" t="s">
        <v>5256</v>
      </c>
      <c r="E3115" s="834" t="s">
        <v>2464</v>
      </c>
      <c r="F3115" s="832" t="s">
        <v>2429</v>
      </c>
      <c r="G3115" s="832" t="s">
        <v>3345</v>
      </c>
      <c r="H3115" s="832" t="s">
        <v>596</v>
      </c>
      <c r="I3115" s="832" t="s">
        <v>3346</v>
      </c>
      <c r="J3115" s="832" t="s">
        <v>1038</v>
      </c>
      <c r="K3115" s="832" t="s">
        <v>3347</v>
      </c>
      <c r="L3115" s="835">
        <v>94.7</v>
      </c>
      <c r="M3115" s="835">
        <v>852.30000000000018</v>
      </c>
      <c r="N3115" s="832">
        <v>9</v>
      </c>
      <c r="O3115" s="836">
        <v>4.5</v>
      </c>
      <c r="P3115" s="835">
        <v>757.60000000000014</v>
      </c>
      <c r="Q3115" s="837">
        <v>0.88888888888888884</v>
      </c>
      <c r="R3115" s="832">
        <v>8</v>
      </c>
      <c r="S3115" s="837">
        <v>0.88888888888888884</v>
      </c>
      <c r="T3115" s="836">
        <v>3.5</v>
      </c>
      <c r="U3115" s="838">
        <v>0.77777777777777779</v>
      </c>
    </row>
    <row r="3116" spans="1:21" ht="14.4" customHeight="1" x14ac:dyDescent="0.3">
      <c r="A3116" s="831">
        <v>17</v>
      </c>
      <c r="B3116" s="832" t="s">
        <v>2428</v>
      </c>
      <c r="C3116" s="832" t="s">
        <v>2434</v>
      </c>
      <c r="D3116" s="833" t="s">
        <v>5256</v>
      </c>
      <c r="E3116" s="834" t="s">
        <v>2464</v>
      </c>
      <c r="F3116" s="832" t="s">
        <v>2429</v>
      </c>
      <c r="G3116" s="832" t="s">
        <v>2653</v>
      </c>
      <c r="H3116" s="832" t="s">
        <v>596</v>
      </c>
      <c r="I3116" s="832" t="s">
        <v>3351</v>
      </c>
      <c r="J3116" s="832" t="s">
        <v>1465</v>
      </c>
      <c r="K3116" s="832" t="s">
        <v>3352</v>
      </c>
      <c r="L3116" s="835">
        <v>0</v>
      </c>
      <c r="M3116" s="835">
        <v>0</v>
      </c>
      <c r="N3116" s="832">
        <v>1</v>
      </c>
      <c r="O3116" s="836">
        <v>0.5</v>
      </c>
      <c r="P3116" s="835"/>
      <c r="Q3116" s="837"/>
      <c r="R3116" s="832"/>
      <c r="S3116" s="837">
        <v>0</v>
      </c>
      <c r="T3116" s="836"/>
      <c r="U3116" s="838">
        <v>0</v>
      </c>
    </row>
    <row r="3117" spans="1:21" ht="14.4" customHeight="1" x14ac:dyDescent="0.3">
      <c r="A3117" s="831">
        <v>17</v>
      </c>
      <c r="B3117" s="832" t="s">
        <v>2428</v>
      </c>
      <c r="C3117" s="832" t="s">
        <v>2434</v>
      </c>
      <c r="D3117" s="833" t="s">
        <v>5256</v>
      </c>
      <c r="E3117" s="834" t="s">
        <v>2464</v>
      </c>
      <c r="F3117" s="832" t="s">
        <v>2429</v>
      </c>
      <c r="G3117" s="832" t="s">
        <v>3578</v>
      </c>
      <c r="H3117" s="832" t="s">
        <v>596</v>
      </c>
      <c r="I3117" s="832" t="s">
        <v>4958</v>
      </c>
      <c r="J3117" s="832" t="s">
        <v>4959</v>
      </c>
      <c r="K3117" s="832" t="s">
        <v>4008</v>
      </c>
      <c r="L3117" s="835">
        <v>110.74</v>
      </c>
      <c r="M3117" s="835">
        <v>110.74</v>
      </c>
      <c r="N3117" s="832">
        <v>1</v>
      </c>
      <c r="O3117" s="836">
        <v>0.5</v>
      </c>
      <c r="P3117" s="835">
        <v>110.74</v>
      </c>
      <c r="Q3117" s="837">
        <v>1</v>
      </c>
      <c r="R3117" s="832">
        <v>1</v>
      </c>
      <c r="S3117" s="837">
        <v>1</v>
      </c>
      <c r="T3117" s="836">
        <v>0.5</v>
      </c>
      <c r="U3117" s="838">
        <v>1</v>
      </c>
    </row>
    <row r="3118" spans="1:21" ht="14.4" customHeight="1" x14ac:dyDescent="0.3">
      <c r="A3118" s="831">
        <v>17</v>
      </c>
      <c r="B3118" s="832" t="s">
        <v>2428</v>
      </c>
      <c r="C3118" s="832" t="s">
        <v>2434</v>
      </c>
      <c r="D3118" s="833" t="s">
        <v>5256</v>
      </c>
      <c r="E3118" s="834" t="s">
        <v>2464</v>
      </c>
      <c r="F3118" s="832" t="s">
        <v>2429</v>
      </c>
      <c r="G3118" s="832" t="s">
        <v>3675</v>
      </c>
      <c r="H3118" s="832" t="s">
        <v>649</v>
      </c>
      <c r="I3118" s="832" t="s">
        <v>4070</v>
      </c>
      <c r="J3118" s="832" t="s">
        <v>3677</v>
      </c>
      <c r="K3118" s="832" t="s">
        <v>4071</v>
      </c>
      <c r="L3118" s="835">
        <v>32.869999999999997</v>
      </c>
      <c r="M3118" s="835">
        <v>65.739999999999995</v>
      </c>
      <c r="N3118" s="832">
        <v>2</v>
      </c>
      <c r="O3118" s="836">
        <v>0.5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" customHeight="1" x14ac:dyDescent="0.3">
      <c r="A3119" s="831">
        <v>17</v>
      </c>
      <c r="B3119" s="832" t="s">
        <v>2428</v>
      </c>
      <c r="C3119" s="832" t="s">
        <v>2434</v>
      </c>
      <c r="D3119" s="833" t="s">
        <v>5256</v>
      </c>
      <c r="E3119" s="834" t="s">
        <v>2464</v>
      </c>
      <c r="F3119" s="832" t="s">
        <v>2429</v>
      </c>
      <c r="G3119" s="832" t="s">
        <v>3675</v>
      </c>
      <c r="H3119" s="832" t="s">
        <v>649</v>
      </c>
      <c r="I3119" s="832" t="s">
        <v>3676</v>
      </c>
      <c r="J3119" s="832" t="s">
        <v>3677</v>
      </c>
      <c r="K3119" s="832" t="s">
        <v>3678</v>
      </c>
      <c r="L3119" s="835">
        <v>219.18</v>
      </c>
      <c r="M3119" s="835">
        <v>219.18</v>
      </c>
      <c r="N3119" s="832">
        <v>1</v>
      </c>
      <c r="O3119" s="836">
        <v>0.5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" customHeight="1" x14ac:dyDescent="0.3">
      <c r="A3120" s="831">
        <v>17</v>
      </c>
      <c r="B3120" s="832" t="s">
        <v>2428</v>
      </c>
      <c r="C3120" s="832" t="s">
        <v>2434</v>
      </c>
      <c r="D3120" s="833" t="s">
        <v>5256</v>
      </c>
      <c r="E3120" s="834" t="s">
        <v>2464</v>
      </c>
      <c r="F3120" s="832" t="s">
        <v>2429</v>
      </c>
      <c r="G3120" s="832" t="s">
        <v>2684</v>
      </c>
      <c r="H3120" s="832" t="s">
        <v>649</v>
      </c>
      <c r="I3120" s="832" t="s">
        <v>2687</v>
      </c>
      <c r="J3120" s="832" t="s">
        <v>1132</v>
      </c>
      <c r="K3120" s="832" t="s">
        <v>1134</v>
      </c>
      <c r="L3120" s="835">
        <v>58.52</v>
      </c>
      <c r="M3120" s="835">
        <v>58.52</v>
      </c>
      <c r="N3120" s="832">
        <v>1</v>
      </c>
      <c r="O3120" s="836">
        <v>0.5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" customHeight="1" x14ac:dyDescent="0.3">
      <c r="A3121" s="831">
        <v>17</v>
      </c>
      <c r="B3121" s="832" t="s">
        <v>2428</v>
      </c>
      <c r="C3121" s="832" t="s">
        <v>2434</v>
      </c>
      <c r="D3121" s="833" t="s">
        <v>5256</v>
      </c>
      <c r="E3121" s="834" t="s">
        <v>2464</v>
      </c>
      <c r="F3121" s="832" t="s">
        <v>2429</v>
      </c>
      <c r="G3121" s="832" t="s">
        <v>2706</v>
      </c>
      <c r="H3121" s="832" t="s">
        <v>596</v>
      </c>
      <c r="I3121" s="832" t="s">
        <v>2709</v>
      </c>
      <c r="J3121" s="832" t="s">
        <v>670</v>
      </c>
      <c r="K3121" s="832" t="s">
        <v>2710</v>
      </c>
      <c r="L3121" s="835">
        <v>35.25</v>
      </c>
      <c r="M3121" s="835">
        <v>70.5</v>
      </c>
      <c r="N3121" s="832">
        <v>2</v>
      </c>
      <c r="O3121" s="836">
        <v>1.5</v>
      </c>
      <c r="P3121" s="835">
        <v>70.5</v>
      </c>
      <c r="Q3121" s="837">
        <v>1</v>
      </c>
      <c r="R3121" s="832">
        <v>2</v>
      </c>
      <c r="S3121" s="837">
        <v>1</v>
      </c>
      <c r="T3121" s="836">
        <v>1.5</v>
      </c>
      <c r="U3121" s="838">
        <v>1</v>
      </c>
    </row>
    <row r="3122" spans="1:21" ht="14.4" customHeight="1" x14ac:dyDescent="0.3">
      <c r="A3122" s="831">
        <v>17</v>
      </c>
      <c r="B3122" s="832" t="s">
        <v>2428</v>
      </c>
      <c r="C3122" s="832" t="s">
        <v>2434</v>
      </c>
      <c r="D3122" s="833" t="s">
        <v>5256</v>
      </c>
      <c r="E3122" s="834" t="s">
        <v>2464</v>
      </c>
      <c r="F3122" s="832" t="s">
        <v>2429</v>
      </c>
      <c r="G3122" s="832" t="s">
        <v>2706</v>
      </c>
      <c r="H3122" s="832" t="s">
        <v>596</v>
      </c>
      <c r="I3122" s="832" t="s">
        <v>2711</v>
      </c>
      <c r="J3122" s="832" t="s">
        <v>2712</v>
      </c>
      <c r="K3122" s="832" t="s">
        <v>2713</v>
      </c>
      <c r="L3122" s="835">
        <v>35.25</v>
      </c>
      <c r="M3122" s="835">
        <v>70.5</v>
      </c>
      <c r="N3122" s="832">
        <v>2</v>
      </c>
      <c r="O3122" s="836">
        <v>1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17</v>
      </c>
      <c r="B3123" s="832" t="s">
        <v>2428</v>
      </c>
      <c r="C3123" s="832" t="s">
        <v>2434</v>
      </c>
      <c r="D3123" s="833" t="s">
        <v>5256</v>
      </c>
      <c r="E3123" s="834" t="s">
        <v>2464</v>
      </c>
      <c r="F3123" s="832" t="s">
        <v>2429</v>
      </c>
      <c r="G3123" s="832" t="s">
        <v>2717</v>
      </c>
      <c r="H3123" s="832" t="s">
        <v>596</v>
      </c>
      <c r="I3123" s="832" t="s">
        <v>2718</v>
      </c>
      <c r="J3123" s="832" t="s">
        <v>790</v>
      </c>
      <c r="K3123" s="832" t="s">
        <v>2719</v>
      </c>
      <c r="L3123" s="835">
        <v>103.67</v>
      </c>
      <c r="M3123" s="835">
        <v>103.67</v>
      </c>
      <c r="N3123" s="832">
        <v>1</v>
      </c>
      <c r="O3123" s="836">
        <v>0.5</v>
      </c>
      <c r="P3123" s="835"/>
      <c r="Q3123" s="837">
        <v>0</v>
      </c>
      <c r="R3123" s="832"/>
      <c r="S3123" s="837">
        <v>0</v>
      </c>
      <c r="T3123" s="836"/>
      <c r="U3123" s="838">
        <v>0</v>
      </c>
    </row>
    <row r="3124" spans="1:21" ht="14.4" customHeight="1" x14ac:dyDescent="0.3">
      <c r="A3124" s="831">
        <v>17</v>
      </c>
      <c r="B3124" s="832" t="s">
        <v>2428</v>
      </c>
      <c r="C3124" s="832" t="s">
        <v>2434</v>
      </c>
      <c r="D3124" s="833" t="s">
        <v>5256</v>
      </c>
      <c r="E3124" s="834" t="s">
        <v>2464</v>
      </c>
      <c r="F3124" s="832" t="s">
        <v>2429</v>
      </c>
      <c r="G3124" s="832" t="s">
        <v>2717</v>
      </c>
      <c r="H3124" s="832" t="s">
        <v>596</v>
      </c>
      <c r="I3124" s="832" t="s">
        <v>2723</v>
      </c>
      <c r="J3124" s="832" t="s">
        <v>790</v>
      </c>
      <c r="K3124" s="832" t="s">
        <v>2724</v>
      </c>
      <c r="L3124" s="835">
        <v>103.67</v>
      </c>
      <c r="M3124" s="835">
        <v>103.67</v>
      </c>
      <c r="N3124" s="832">
        <v>1</v>
      </c>
      <c r="O3124" s="836">
        <v>0.5</v>
      </c>
      <c r="P3124" s="835"/>
      <c r="Q3124" s="837">
        <v>0</v>
      </c>
      <c r="R3124" s="832"/>
      <c r="S3124" s="837">
        <v>0</v>
      </c>
      <c r="T3124" s="836"/>
      <c r="U3124" s="838">
        <v>0</v>
      </c>
    </row>
    <row r="3125" spans="1:21" ht="14.4" customHeight="1" x14ac:dyDescent="0.3">
      <c r="A3125" s="831">
        <v>17</v>
      </c>
      <c r="B3125" s="832" t="s">
        <v>2428</v>
      </c>
      <c r="C3125" s="832" t="s">
        <v>2434</v>
      </c>
      <c r="D3125" s="833" t="s">
        <v>5256</v>
      </c>
      <c r="E3125" s="834" t="s">
        <v>2464</v>
      </c>
      <c r="F3125" s="832" t="s">
        <v>2429</v>
      </c>
      <c r="G3125" s="832" t="s">
        <v>2717</v>
      </c>
      <c r="H3125" s="832" t="s">
        <v>596</v>
      </c>
      <c r="I3125" s="832" t="s">
        <v>3906</v>
      </c>
      <c r="J3125" s="832" t="s">
        <v>3907</v>
      </c>
      <c r="K3125" s="832" t="s">
        <v>3908</v>
      </c>
      <c r="L3125" s="835">
        <v>115.18</v>
      </c>
      <c r="M3125" s="835">
        <v>115.18</v>
      </c>
      <c r="N3125" s="832">
        <v>1</v>
      </c>
      <c r="O3125" s="836">
        <v>0.5</v>
      </c>
      <c r="P3125" s="835"/>
      <c r="Q3125" s="837">
        <v>0</v>
      </c>
      <c r="R3125" s="832"/>
      <c r="S3125" s="837">
        <v>0</v>
      </c>
      <c r="T3125" s="836"/>
      <c r="U3125" s="838">
        <v>0</v>
      </c>
    </row>
    <row r="3126" spans="1:21" ht="14.4" customHeight="1" x14ac:dyDescent="0.3">
      <c r="A3126" s="831">
        <v>17</v>
      </c>
      <c r="B3126" s="832" t="s">
        <v>2428</v>
      </c>
      <c r="C3126" s="832" t="s">
        <v>2434</v>
      </c>
      <c r="D3126" s="833" t="s">
        <v>5256</v>
      </c>
      <c r="E3126" s="834" t="s">
        <v>2464</v>
      </c>
      <c r="F3126" s="832" t="s">
        <v>2429</v>
      </c>
      <c r="G3126" s="832" t="s">
        <v>2717</v>
      </c>
      <c r="H3126" s="832" t="s">
        <v>596</v>
      </c>
      <c r="I3126" s="832" t="s">
        <v>4202</v>
      </c>
      <c r="J3126" s="832" t="s">
        <v>790</v>
      </c>
      <c r="K3126" s="832" t="s">
        <v>2724</v>
      </c>
      <c r="L3126" s="835">
        <v>103.67</v>
      </c>
      <c r="M3126" s="835">
        <v>207.34</v>
      </c>
      <c r="N3126" s="832">
        <v>2</v>
      </c>
      <c r="O3126" s="836">
        <v>2</v>
      </c>
      <c r="P3126" s="835">
        <v>103.67</v>
      </c>
      <c r="Q3126" s="837">
        <v>0.5</v>
      </c>
      <c r="R3126" s="832">
        <v>1</v>
      </c>
      <c r="S3126" s="837">
        <v>0.5</v>
      </c>
      <c r="T3126" s="836">
        <v>1</v>
      </c>
      <c r="U3126" s="838">
        <v>0.5</v>
      </c>
    </row>
    <row r="3127" spans="1:21" ht="14.4" customHeight="1" x14ac:dyDescent="0.3">
      <c r="A3127" s="831">
        <v>17</v>
      </c>
      <c r="B3127" s="832" t="s">
        <v>2428</v>
      </c>
      <c r="C3127" s="832" t="s">
        <v>2434</v>
      </c>
      <c r="D3127" s="833" t="s">
        <v>5256</v>
      </c>
      <c r="E3127" s="834" t="s">
        <v>2464</v>
      </c>
      <c r="F3127" s="832" t="s">
        <v>2429</v>
      </c>
      <c r="G3127" s="832" t="s">
        <v>2746</v>
      </c>
      <c r="H3127" s="832" t="s">
        <v>649</v>
      </c>
      <c r="I3127" s="832" t="s">
        <v>2757</v>
      </c>
      <c r="J3127" s="832" t="s">
        <v>1238</v>
      </c>
      <c r="K3127" s="832" t="s">
        <v>2209</v>
      </c>
      <c r="L3127" s="835">
        <v>169.29</v>
      </c>
      <c r="M3127" s="835">
        <v>846.44999999999993</v>
      </c>
      <c r="N3127" s="832">
        <v>5</v>
      </c>
      <c r="O3127" s="836">
        <v>0.5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17</v>
      </c>
      <c r="B3128" s="832" t="s">
        <v>2428</v>
      </c>
      <c r="C3128" s="832" t="s">
        <v>2434</v>
      </c>
      <c r="D3128" s="833" t="s">
        <v>5256</v>
      </c>
      <c r="E3128" s="834" t="s">
        <v>2464</v>
      </c>
      <c r="F3128" s="832" t="s">
        <v>2429</v>
      </c>
      <c r="G3128" s="832" t="s">
        <v>2746</v>
      </c>
      <c r="H3128" s="832" t="s">
        <v>649</v>
      </c>
      <c r="I3128" s="832" t="s">
        <v>2210</v>
      </c>
      <c r="J3128" s="832" t="s">
        <v>1238</v>
      </c>
      <c r="K3128" s="832" t="s">
        <v>1239</v>
      </c>
      <c r="L3128" s="835">
        <v>1286.6199999999999</v>
      </c>
      <c r="M3128" s="835">
        <v>1286.6199999999999</v>
      </c>
      <c r="N3128" s="832">
        <v>1</v>
      </c>
      <c r="O3128" s="836">
        <v>0.5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" customHeight="1" x14ac:dyDescent="0.3">
      <c r="A3129" s="831">
        <v>17</v>
      </c>
      <c r="B3129" s="832" t="s">
        <v>2428</v>
      </c>
      <c r="C3129" s="832" t="s">
        <v>2434</v>
      </c>
      <c r="D3129" s="833" t="s">
        <v>5256</v>
      </c>
      <c r="E3129" s="834" t="s">
        <v>2464</v>
      </c>
      <c r="F3129" s="832" t="s">
        <v>2429</v>
      </c>
      <c r="G3129" s="832" t="s">
        <v>2746</v>
      </c>
      <c r="H3129" s="832" t="s">
        <v>649</v>
      </c>
      <c r="I3129" s="832" t="s">
        <v>4003</v>
      </c>
      <c r="J3129" s="832" t="s">
        <v>1238</v>
      </c>
      <c r="K3129" s="832" t="s">
        <v>4004</v>
      </c>
      <c r="L3129" s="835">
        <v>2573.2199999999998</v>
      </c>
      <c r="M3129" s="835">
        <v>2573.2199999999998</v>
      </c>
      <c r="N3129" s="832">
        <v>1</v>
      </c>
      <c r="O3129" s="836">
        <v>0.5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17</v>
      </c>
      <c r="B3130" s="832" t="s">
        <v>2428</v>
      </c>
      <c r="C3130" s="832" t="s">
        <v>2434</v>
      </c>
      <c r="D3130" s="833" t="s">
        <v>5256</v>
      </c>
      <c r="E3130" s="834" t="s">
        <v>2464</v>
      </c>
      <c r="F3130" s="832" t="s">
        <v>2429</v>
      </c>
      <c r="G3130" s="832" t="s">
        <v>3717</v>
      </c>
      <c r="H3130" s="832" t="s">
        <v>596</v>
      </c>
      <c r="I3130" s="832" t="s">
        <v>3719</v>
      </c>
      <c r="J3130" s="832" t="s">
        <v>1542</v>
      </c>
      <c r="K3130" s="832" t="s">
        <v>3720</v>
      </c>
      <c r="L3130" s="835">
        <v>0</v>
      </c>
      <c r="M3130" s="835">
        <v>0</v>
      </c>
      <c r="N3130" s="832">
        <v>2</v>
      </c>
      <c r="O3130" s="836">
        <v>0.5</v>
      </c>
      <c r="P3130" s="835">
        <v>0</v>
      </c>
      <c r="Q3130" s="837"/>
      <c r="R3130" s="832">
        <v>2</v>
      </c>
      <c r="S3130" s="837">
        <v>1</v>
      </c>
      <c r="T3130" s="836">
        <v>0.5</v>
      </c>
      <c r="U3130" s="838">
        <v>1</v>
      </c>
    </row>
    <row r="3131" spans="1:21" ht="14.4" customHeight="1" x14ac:dyDescent="0.3">
      <c r="A3131" s="831">
        <v>17</v>
      </c>
      <c r="B3131" s="832" t="s">
        <v>2428</v>
      </c>
      <c r="C3131" s="832" t="s">
        <v>2434</v>
      </c>
      <c r="D3131" s="833" t="s">
        <v>5256</v>
      </c>
      <c r="E3131" s="834" t="s">
        <v>2464</v>
      </c>
      <c r="F3131" s="832" t="s">
        <v>2429</v>
      </c>
      <c r="G3131" s="832" t="s">
        <v>2786</v>
      </c>
      <c r="H3131" s="832" t="s">
        <v>596</v>
      </c>
      <c r="I3131" s="832" t="s">
        <v>3439</v>
      </c>
      <c r="J3131" s="832" t="s">
        <v>878</v>
      </c>
      <c r="K3131" s="832" t="s">
        <v>879</v>
      </c>
      <c r="L3131" s="835">
        <v>0</v>
      </c>
      <c r="M3131" s="835">
        <v>0</v>
      </c>
      <c r="N3131" s="832">
        <v>3</v>
      </c>
      <c r="O3131" s="836">
        <v>0.5</v>
      </c>
      <c r="P3131" s="835"/>
      <c r="Q3131" s="837"/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17</v>
      </c>
      <c r="B3132" s="832" t="s">
        <v>2428</v>
      </c>
      <c r="C3132" s="832" t="s">
        <v>2434</v>
      </c>
      <c r="D3132" s="833" t="s">
        <v>5256</v>
      </c>
      <c r="E3132" s="834" t="s">
        <v>2464</v>
      </c>
      <c r="F3132" s="832" t="s">
        <v>2429</v>
      </c>
      <c r="G3132" s="832" t="s">
        <v>5095</v>
      </c>
      <c r="H3132" s="832" t="s">
        <v>596</v>
      </c>
      <c r="I3132" s="832" t="s">
        <v>5096</v>
      </c>
      <c r="J3132" s="832" t="s">
        <v>5097</v>
      </c>
      <c r="K3132" s="832" t="s">
        <v>2606</v>
      </c>
      <c r="L3132" s="835">
        <v>282.05</v>
      </c>
      <c r="M3132" s="835">
        <v>564.1</v>
      </c>
      <c r="N3132" s="832">
        <v>2</v>
      </c>
      <c r="O3132" s="836">
        <v>0.5</v>
      </c>
      <c r="P3132" s="835"/>
      <c r="Q3132" s="837">
        <v>0</v>
      </c>
      <c r="R3132" s="832"/>
      <c r="S3132" s="837">
        <v>0</v>
      </c>
      <c r="T3132" s="836"/>
      <c r="U3132" s="838">
        <v>0</v>
      </c>
    </row>
    <row r="3133" spans="1:21" ht="14.4" customHeight="1" x14ac:dyDescent="0.3">
      <c r="A3133" s="831">
        <v>17</v>
      </c>
      <c r="B3133" s="832" t="s">
        <v>2428</v>
      </c>
      <c r="C3133" s="832" t="s">
        <v>2434</v>
      </c>
      <c r="D3133" s="833" t="s">
        <v>5256</v>
      </c>
      <c r="E3133" s="834" t="s">
        <v>2464</v>
      </c>
      <c r="F3133" s="832" t="s">
        <v>2429</v>
      </c>
      <c r="G3133" s="832" t="s">
        <v>4013</v>
      </c>
      <c r="H3133" s="832" t="s">
        <v>596</v>
      </c>
      <c r="I3133" s="832" t="s">
        <v>5098</v>
      </c>
      <c r="J3133" s="832" t="s">
        <v>4015</v>
      </c>
      <c r="K3133" s="832" t="s">
        <v>5099</v>
      </c>
      <c r="L3133" s="835">
        <v>0</v>
      </c>
      <c r="M3133" s="835">
        <v>0</v>
      </c>
      <c r="N3133" s="832">
        <v>1</v>
      </c>
      <c r="O3133" s="836">
        <v>0.5</v>
      </c>
      <c r="P3133" s="835">
        <v>0</v>
      </c>
      <c r="Q3133" s="837"/>
      <c r="R3133" s="832">
        <v>1</v>
      </c>
      <c r="S3133" s="837">
        <v>1</v>
      </c>
      <c r="T3133" s="836">
        <v>0.5</v>
      </c>
      <c r="U3133" s="838">
        <v>1</v>
      </c>
    </row>
    <row r="3134" spans="1:21" ht="14.4" customHeight="1" x14ac:dyDescent="0.3">
      <c r="A3134" s="831">
        <v>17</v>
      </c>
      <c r="B3134" s="832" t="s">
        <v>2428</v>
      </c>
      <c r="C3134" s="832" t="s">
        <v>2434</v>
      </c>
      <c r="D3134" s="833" t="s">
        <v>5256</v>
      </c>
      <c r="E3134" s="834" t="s">
        <v>2464</v>
      </c>
      <c r="F3134" s="832" t="s">
        <v>2429</v>
      </c>
      <c r="G3134" s="832" t="s">
        <v>5100</v>
      </c>
      <c r="H3134" s="832" t="s">
        <v>596</v>
      </c>
      <c r="I3134" s="832" t="s">
        <v>5101</v>
      </c>
      <c r="J3134" s="832" t="s">
        <v>5102</v>
      </c>
      <c r="K3134" s="832" t="s">
        <v>5103</v>
      </c>
      <c r="L3134" s="835">
        <v>63.61</v>
      </c>
      <c r="M3134" s="835">
        <v>254.44</v>
      </c>
      <c r="N3134" s="832">
        <v>4</v>
      </c>
      <c r="O3134" s="836">
        <v>0.5</v>
      </c>
      <c r="P3134" s="835">
        <v>254.44</v>
      </c>
      <c r="Q3134" s="837">
        <v>1</v>
      </c>
      <c r="R3134" s="832">
        <v>4</v>
      </c>
      <c r="S3134" s="837">
        <v>1</v>
      </c>
      <c r="T3134" s="836">
        <v>0.5</v>
      </c>
      <c r="U3134" s="838">
        <v>1</v>
      </c>
    </row>
    <row r="3135" spans="1:21" ht="14.4" customHeight="1" x14ac:dyDescent="0.3">
      <c r="A3135" s="831">
        <v>17</v>
      </c>
      <c r="B3135" s="832" t="s">
        <v>2428</v>
      </c>
      <c r="C3135" s="832" t="s">
        <v>2434</v>
      </c>
      <c r="D3135" s="833" t="s">
        <v>5256</v>
      </c>
      <c r="E3135" s="834" t="s">
        <v>2464</v>
      </c>
      <c r="F3135" s="832" t="s">
        <v>2429</v>
      </c>
      <c r="G3135" s="832" t="s">
        <v>2827</v>
      </c>
      <c r="H3135" s="832" t="s">
        <v>596</v>
      </c>
      <c r="I3135" s="832" t="s">
        <v>2830</v>
      </c>
      <c r="J3135" s="832" t="s">
        <v>1007</v>
      </c>
      <c r="K3135" s="832" t="s">
        <v>2831</v>
      </c>
      <c r="L3135" s="835">
        <v>55.16</v>
      </c>
      <c r="M3135" s="835">
        <v>110.32</v>
      </c>
      <c r="N3135" s="832">
        <v>2</v>
      </c>
      <c r="O3135" s="836">
        <v>1</v>
      </c>
      <c r="P3135" s="835"/>
      <c r="Q3135" s="837">
        <v>0</v>
      </c>
      <c r="R3135" s="832"/>
      <c r="S3135" s="837">
        <v>0</v>
      </c>
      <c r="T3135" s="836"/>
      <c r="U3135" s="838">
        <v>0</v>
      </c>
    </row>
    <row r="3136" spans="1:21" ht="14.4" customHeight="1" x14ac:dyDescent="0.3">
      <c r="A3136" s="831">
        <v>17</v>
      </c>
      <c r="B3136" s="832" t="s">
        <v>2428</v>
      </c>
      <c r="C3136" s="832" t="s">
        <v>2434</v>
      </c>
      <c r="D3136" s="833" t="s">
        <v>5256</v>
      </c>
      <c r="E3136" s="834" t="s">
        <v>2464</v>
      </c>
      <c r="F3136" s="832" t="s">
        <v>2429</v>
      </c>
      <c r="G3136" s="832" t="s">
        <v>2841</v>
      </c>
      <c r="H3136" s="832" t="s">
        <v>596</v>
      </c>
      <c r="I3136" s="832" t="s">
        <v>2842</v>
      </c>
      <c r="J3136" s="832" t="s">
        <v>1280</v>
      </c>
      <c r="K3136" s="832" t="s">
        <v>2843</v>
      </c>
      <c r="L3136" s="835">
        <v>264</v>
      </c>
      <c r="M3136" s="835">
        <v>792</v>
      </c>
      <c r="N3136" s="832">
        <v>3</v>
      </c>
      <c r="O3136" s="836">
        <v>2</v>
      </c>
      <c r="P3136" s="835">
        <v>264</v>
      </c>
      <c r="Q3136" s="837">
        <v>0.33333333333333331</v>
      </c>
      <c r="R3136" s="832">
        <v>1</v>
      </c>
      <c r="S3136" s="837">
        <v>0.33333333333333331</v>
      </c>
      <c r="T3136" s="836">
        <v>1</v>
      </c>
      <c r="U3136" s="838">
        <v>0.5</v>
      </c>
    </row>
    <row r="3137" spans="1:21" ht="14.4" customHeight="1" x14ac:dyDescent="0.3">
      <c r="A3137" s="831">
        <v>17</v>
      </c>
      <c r="B3137" s="832" t="s">
        <v>2428</v>
      </c>
      <c r="C3137" s="832" t="s">
        <v>2434</v>
      </c>
      <c r="D3137" s="833" t="s">
        <v>5256</v>
      </c>
      <c r="E3137" s="834" t="s">
        <v>2464</v>
      </c>
      <c r="F3137" s="832" t="s">
        <v>2429</v>
      </c>
      <c r="G3137" s="832" t="s">
        <v>2841</v>
      </c>
      <c r="H3137" s="832" t="s">
        <v>596</v>
      </c>
      <c r="I3137" s="832" t="s">
        <v>2844</v>
      </c>
      <c r="J3137" s="832" t="s">
        <v>1594</v>
      </c>
      <c r="K3137" s="832" t="s">
        <v>2845</v>
      </c>
      <c r="L3137" s="835">
        <v>65.989999999999995</v>
      </c>
      <c r="M3137" s="835">
        <v>65.989999999999995</v>
      </c>
      <c r="N3137" s="832">
        <v>1</v>
      </c>
      <c r="O3137" s="836">
        <v>0.5</v>
      </c>
      <c r="P3137" s="835">
        <v>65.989999999999995</v>
      </c>
      <c r="Q3137" s="837">
        <v>1</v>
      </c>
      <c r="R3137" s="832">
        <v>1</v>
      </c>
      <c r="S3137" s="837">
        <v>1</v>
      </c>
      <c r="T3137" s="836">
        <v>0.5</v>
      </c>
      <c r="U3137" s="838">
        <v>1</v>
      </c>
    </row>
    <row r="3138" spans="1:21" ht="14.4" customHeight="1" x14ac:dyDescent="0.3">
      <c r="A3138" s="831">
        <v>17</v>
      </c>
      <c r="B3138" s="832" t="s">
        <v>2428</v>
      </c>
      <c r="C3138" s="832" t="s">
        <v>2434</v>
      </c>
      <c r="D3138" s="833" t="s">
        <v>5256</v>
      </c>
      <c r="E3138" s="834" t="s">
        <v>2464</v>
      </c>
      <c r="F3138" s="832" t="s">
        <v>2429</v>
      </c>
      <c r="G3138" s="832" t="s">
        <v>3101</v>
      </c>
      <c r="H3138" s="832" t="s">
        <v>596</v>
      </c>
      <c r="I3138" s="832" t="s">
        <v>3102</v>
      </c>
      <c r="J3138" s="832" t="s">
        <v>689</v>
      </c>
      <c r="K3138" s="832" t="s">
        <v>3103</v>
      </c>
      <c r="L3138" s="835">
        <v>311.02</v>
      </c>
      <c r="M3138" s="835">
        <v>311.02</v>
      </c>
      <c r="N3138" s="832">
        <v>1</v>
      </c>
      <c r="O3138" s="836">
        <v>0.5</v>
      </c>
      <c r="P3138" s="835"/>
      <c r="Q3138" s="837">
        <v>0</v>
      </c>
      <c r="R3138" s="832"/>
      <c r="S3138" s="837">
        <v>0</v>
      </c>
      <c r="T3138" s="836"/>
      <c r="U3138" s="838">
        <v>0</v>
      </c>
    </row>
    <row r="3139" spans="1:21" ht="14.4" customHeight="1" x14ac:dyDescent="0.3">
      <c r="A3139" s="831">
        <v>17</v>
      </c>
      <c r="B3139" s="832" t="s">
        <v>2428</v>
      </c>
      <c r="C3139" s="832" t="s">
        <v>2434</v>
      </c>
      <c r="D3139" s="833" t="s">
        <v>5256</v>
      </c>
      <c r="E3139" s="834" t="s">
        <v>2464</v>
      </c>
      <c r="F3139" s="832" t="s">
        <v>2429</v>
      </c>
      <c r="G3139" s="832" t="s">
        <v>2867</v>
      </c>
      <c r="H3139" s="832" t="s">
        <v>596</v>
      </c>
      <c r="I3139" s="832" t="s">
        <v>2868</v>
      </c>
      <c r="J3139" s="832" t="s">
        <v>884</v>
      </c>
      <c r="K3139" s="832" t="s">
        <v>864</v>
      </c>
      <c r="L3139" s="835">
        <v>0</v>
      </c>
      <c r="M3139" s="835">
        <v>0</v>
      </c>
      <c r="N3139" s="832">
        <v>2</v>
      </c>
      <c r="O3139" s="836">
        <v>0.5</v>
      </c>
      <c r="P3139" s="835">
        <v>0</v>
      </c>
      <c r="Q3139" s="837"/>
      <c r="R3139" s="832">
        <v>2</v>
      </c>
      <c r="S3139" s="837">
        <v>1</v>
      </c>
      <c r="T3139" s="836">
        <v>0.5</v>
      </c>
      <c r="U3139" s="838">
        <v>1</v>
      </c>
    </row>
    <row r="3140" spans="1:21" ht="14.4" customHeight="1" x14ac:dyDescent="0.3">
      <c r="A3140" s="831">
        <v>17</v>
      </c>
      <c r="B3140" s="832" t="s">
        <v>2428</v>
      </c>
      <c r="C3140" s="832" t="s">
        <v>2434</v>
      </c>
      <c r="D3140" s="833" t="s">
        <v>5256</v>
      </c>
      <c r="E3140" s="834" t="s">
        <v>2464</v>
      </c>
      <c r="F3140" s="832" t="s">
        <v>2429</v>
      </c>
      <c r="G3140" s="832" t="s">
        <v>2867</v>
      </c>
      <c r="H3140" s="832" t="s">
        <v>596</v>
      </c>
      <c r="I3140" s="832" t="s">
        <v>4321</v>
      </c>
      <c r="J3140" s="832" t="s">
        <v>4322</v>
      </c>
      <c r="K3140" s="832" t="s">
        <v>4323</v>
      </c>
      <c r="L3140" s="835">
        <v>0</v>
      </c>
      <c r="M3140" s="835">
        <v>0</v>
      </c>
      <c r="N3140" s="832">
        <v>1</v>
      </c>
      <c r="O3140" s="836">
        <v>1</v>
      </c>
      <c r="P3140" s="835">
        <v>0</v>
      </c>
      <c r="Q3140" s="837"/>
      <c r="R3140" s="832">
        <v>1</v>
      </c>
      <c r="S3140" s="837">
        <v>1</v>
      </c>
      <c r="T3140" s="836">
        <v>1</v>
      </c>
      <c r="U3140" s="838">
        <v>1</v>
      </c>
    </row>
    <row r="3141" spans="1:21" ht="14.4" customHeight="1" x14ac:dyDescent="0.3">
      <c r="A3141" s="831">
        <v>17</v>
      </c>
      <c r="B3141" s="832" t="s">
        <v>2428</v>
      </c>
      <c r="C3141" s="832" t="s">
        <v>2434</v>
      </c>
      <c r="D3141" s="833" t="s">
        <v>5256</v>
      </c>
      <c r="E3141" s="834" t="s">
        <v>2464</v>
      </c>
      <c r="F3141" s="832" t="s">
        <v>2429</v>
      </c>
      <c r="G3141" s="832" t="s">
        <v>2871</v>
      </c>
      <c r="H3141" s="832" t="s">
        <v>649</v>
      </c>
      <c r="I3141" s="832" t="s">
        <v>2116</v>
      </c>
      <c r="J3141" s="832" t="s">
        <v>1051</v>
      </c>
      <c r="K3141" s="832" t="s">
        <v>2117</v>
      </c>
      <c r="L3141" s="835">
        <v>0</v>
      </c>
      <c r="M3141" s="835">
        <v>0</v>
      </c>
      <c r="N3141" s="832">
        <v>1</v>
      </c>
      <c r="O3141" s="836">
        <v>0.5</v>
      </c>
      <c r="P3141" s="835">
        <v>0</v>
      </c>
      <c r="Q3141" s="837"/>
      <c r="R3141" s="832">
        <v>1</v>
      </c>
      <c r="S3141" s="837">
        <v>1</v>
      </c>
      <c r="T3141" s="836">
        <v>0.5</v>
      </c>
      <c r="U3141" s="838">
        <v>1</v>
      </c>
    </row>
    <row r="3142" spans="1:21" ht="14.4" customHeight="1" x14ac:dyDescent="0.3">
      <c r="A3142" s="831">
        <v>17</v>
      </c>
      <c r="B3142" s="832" t="s">
        <v>2428</v>
      </c>
      <c r="C3142" s="832" t="s">
        <v>2434</v>
      </c>
      <c r="D3142" s="833" t="s">
        <v>5256</v>
      </c>
      <c r="E3142" s="834" t="s">
        <v>2464</v>
      </c>
      <c r="F3142" s="832" t="s">
        <v>2429</v>
      </c>
      <c r="G3142" s="832" t="s">
        <v>5104</v>
      </c>
      <c r="H3142" s="832" t="s">
        <v>596</v>
      </c>
      <c r="I3142" s="832" t="s">
        <v>5105</v>
      </c>
      <c r="J3142" s="832" t="s">
        <v>1456</v>
      </c>
      <c r="K3142" s="832" t="s">
        <v>5106</v>
      </c>
      <c r="L3142" s="835">
        <v>0</v>
      </c>
      <c r="M3142" s="835">
        <v>0</v>
      </c>
      <c r="N3142" s="832">
        <v>2</v>
      </c>
      <c r="O3142" s="836">
        <v>1</v>
      </c>
      <c r="P3142" s="835">
        <v>0</v>
      </c>
      <c r="Q3142" s="837"/>
      <c r="R3142" s="832">
        <v>2</v>
      </c>
      <c r="S3142" s="837">
        <v>1</v>
      </c>
      <c r="T3142" s="836">
        <v>1</v>
      </c>
      <c r="U3142" s="838">
        <v>1</v>
      </c>
    </row>
    <row r="3143" spans="1:21" ht="14.4" customHeight="1" x14ac:dyDescent="0.3">
      <c r="A3143" s="831">
        <v>17</v>
      </c>
      <c r="B3143" s="832" t="s">
        <v>2428</v>
      </c>
      <c r="C3143" s="832" t="s">
        <v>2434</v>
      </c>
      <c r="D3143" s="833" t="s">
        <v>5256</v>
      </c>
      <c r="E3143" s="834" t="s">
        <v>2464</v>
      </c>
      <c r="F3143" s="832" t="s">
        <v>2429</v>
      </c>
      <c r="G3143" s="832" t="s">
        <v>2896</v>
      </c>
      <c r="H3143" s="832" t="s">
        <v>596</v>
      </c>
      <c r="I3143" s="832" t="s">
        <v>2897</v>
      </c>
      <c r="J3143" s="832" t="s">
        <v>2898</v>
      </c>
      <c r="K3143" s="832" t="s">
        <v>2899</v>
      </c>
      <c r="L3143" s="835">
        <v>275.77999999999997</v>
      </c>
      <c r="M3143" s="835">
        <v>275.77999999999997</v>
      </c>
      <c r="N3143" s="832">
        <v>1</v>
      </c>
      <c r="O3143" s="836">
        <v>1</v>
      </c>
      <c r="P3143" s="835"/>
      <c r="Q3143" s="837">
        <v>0</v>
      </c>
      <c r="R3143" s="832"/>
      <c r="S3143" s="837">
        <v>0</v>
      </c>
      <c r="T3143" s="836"/>
      <c r="U3143" s="838">
        <v>0</v>
      </c>
    </row>
    <row r="3144" spans="1:21" ht="14.4" customHeight="1" x14ac:dyDescent="0.3">
      <c r="A3144" s="831">
        <v>17</v>
      </c>
      <c r="B3144" s="832" t="s">
        <v>2428</v>
      </c>
      <c r="C3144" s="832" t="s">
        <v>2434</v>
      </c>
      <c r="D3144" s="833" t="s">
        <v>5256</v>
      </c>
      <c r="E3144" s="834" t="s">
        <v>2464</v>
      </c>
      <c r="F3144" s="832" t="s">
        <v>2429</v>
      </c>
      <c r="G3144" s="832" t="s">
        <v>2924</v>
      </c>
      <c r="H3144" s="832" t="s">
        <v>596</v>
      </c>
      <c r="I3144" s="832" t="s">
        <v>2925</v>
      </c>
      <c r="J3144" s="832" t="s">
        <v>871</v>
      </c>
      <c r="K3144" s="832" t="s">
        <v>872</v>
      </c>
      <c r="L3144" s="835">
        <v>107.27</v>
      </c>
      <c r="M3144" s="835">
        <v>1287.24</v>
      </c>
      <c r="N3144" s="832">
        <v>12</v>
      </c>
      <c r="O3144" s="836">
        <v>3.5</v>
      </c>
      <c r="P3144" s="835">
        <v>965.43</v>
      </c>
      <c r="Q3144" s="837">
        <v>0.75</v>
      </c>
      <c r="R3144" s="832">
        <v>9</v>
      </c>
      <c r="S3144" s="837">
        <v>0.75</v>
      </c>
      <c r="T3144" s="836">
        <v>2.5</v>
      </c>
      <c r="U3144" s="838">
        <v>0.7142857142857143</v>
      </c>
    </row>
    <row r="3145" spans="1:21" ht="14.4" customHeight="1" x14ac:dyDescent="0.3">
      <c r="A3145" s="831">
        <v>17</v>
      </c>
      <c r="B3145" s="832" t="s">
        <v>2428</v>
      </c>
      <c r="C3145" s="832" t="s">
        <v>2434</v>
      </c>
      <c r="D3145" s="833" t="s">
        <v>5256</v>
      </c>
      <c r="E3145" s="834" t="s">
        <v>2464</v>
      </c>
      <c r="F3145" s="832" t="s">
        <v>2430</v>
      </c>
      <c r="G3145" s="832" t="s">
        <v>2615</v>
      </c>
      <c r="H3145" s="832" t="s">
        <v>596</v>
      </c>
      <c r="I3145" s="832" t="s">
        <v>3144</v>
      </c>
      <c r="J3145" s="832" t="s">
        <v>2617</v>
      </c>
      <c r="K3145" s="832"/>
      <c r="L3145" s="835">
        <v>0</v>
      </c>
      <c r="M3145" s="835">
        <v>0</v>
      </c>
      <c r="N3145" s="832">
        <v>1</v>
      </c>
      <c r="O3145" s="836">
        <v>1</v>
      </c>
      <c r="P3145" s="835">
        <v>0</v>
      </c>
      <c r="Q3145" s="837"/>
      <c r="R3145" s="832">
        <v>1</v>
      </c>
      <c r="S3145" s="837">
        <v>1</v>
      </c>
      <c r="T3145" s="836">
        <v>1</v>
      </c>
      <c r="U3145" s="838">
        <v>1</v>
      </c>
    </row>
    <row r="3146" spans="1:21" ht="14.4" customHeight="1" x14ac:dyDescent="0.3">
      <c r="A3146" s="831">
        <v>17</v>
      </c>
      <c r="B3146" s="832" t="s">
        <v>2428</v>
      </c>
      <c r="C3146" s="832" t="s">
        <v>2434</v>
      </c>
      <c r="D3146" s="833" t="s">
        <v>5256</v>
      </c>
      <c r="E3146" s="834" t="s">
        <v>2442</v>
      </c>
      <c r="F3146" s="832" t="s">
        <v>2429</v>
      </c>
      <c r="G3146" s="832" t="s">
        <v>4331</v>
      </c>
      <c r="H3146" s="832" t="s">
        <v>596</v>
      </c>
      <c r="I3146" s="832" t="s">
        <v>5107</v>
      </c>
      <c r="J3146" s="832" t="s">
        <v>5012</v>
      </c>
      <c r="K3146" s="832" t="s">
        <v>4336</v>
      </c>
      <c r="L3146" s="835">
        <v>263.26</v>
      </c>
      <c r="M3146" s="835">
        <v>263.26</v>
      </c>
      <c r="N3146" s="832">
        <v>1</v>
      </c>
      <c r="O3146" s="836">
        <v>1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17</v>
      </c>
      <c r="B3147" s="832" t="s">
        <v>2428</v>
      </c>
      <c r="C3147" s="832" t="s">
        <v>2434</v>
      </c>
      <c r="D3147" s="833" t="s">
        <v>5256</v>
      </c>
      <c r="E3147" s="834" t="s">
        <v>2442</v>
      </c>
      <c r="F3147" s="832" t="s">
        <v>2429</v>
      </c>
      <c r="G3147" s="832" t="s">
        <v>4331</v>
      </c>
      <c r="H3147" s="832" t="s">
        <v>596</v>
      </c>
      <c r="I3147" s="832" t="s">
        <v>5011</v>
      </c>
      <c r="J3147" s="832" t="s">
        <v>5012</v>
      </c>
      <c r="K3147" s="832" t="s">
        <v>5013</v>
      </c>
      <c r="L3147" s="835">
        <v>1295.6400000000001</v>
      </c>
      <c r="M3147" s="835">
        <v>1295.6400000000001</v>
      </c>
      <c r="N3147" s="832">
        <v>1</v>
      </c>
      <c r="O3147" s="836">
        <v>0.5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" customHeight="1" x14ac:dyDescent="0.3">
      <c r="A3148" s="831">
        <v>17</v>
      </c>
      <c r="B3148" s="832" t="s">
        <v>2428</v>
      </c>
      <c r="C3148" s="832" t="s">
        <v>2434</v>
      </c>
      <c r="D3148" s="833" t="s">
        <v>5256</v>
      </c>
      <c r="E3148" s="834" t="s">
        <v>2442</v>
      </c>
      <c r="F3148" s="832" t="s">
        <v>2429</v>
      </c>
      <c r="G3148" s="832" t="s">
        <v>4337</v>
      </c>
      <c r="H3148" s="832" t="s">
        <v>596</v>
      </c>
      <c r="I3148" s="832" t="s">
        <v>4338</v>
      </c>
      <c r="J3148" s="832" t="s">
        <v>4339</v>
      </c>
      <c r="K3148" s="832" t="s">
        <v>4340</v>
      </c>
      <c r="L3148" s="835">
        <v>0</v>
      </c>
      <c r="M3148" s="835">
        <v>0</v>
      </c>
      <c r="N3148" s="832">
        <v>14</v>
      </c>
      <c r="O3148" s="836">
        <v>3.5</v>
      </c>
      <c r="P3148" s="835">
        <v>0</v>
      </c>
      <c r="Q3148" s="837"/>
      <c r="R3148" s="832">
        <v>5</v>
      </c>
      <c r="S3148" s="837">
        <v>0.35714285714285715</v>
      </c>
      <c r="T3148" s="836">
        <v>1.5</v>
      </c>
      <c r="U3148" s="838">
        <v>0.42857142857142855</v>
      </c>
    </row>
    <row r="3149" spans="1:21" ht="14.4" customHeight="1" x14ac:dyDescent="0.3">
      <c r="A3149" s="831">
        <v>17</v>
      </c>
      <c r="B3149" s="832" t="s">
        <v>2428</v>
      </c>
      <c r="C3149" s="832" t="s">
        <v>2434</v>
      </c>
      <c r="D3149" s="833" t="s">
        <v>5256</v>
      </c>
      <c r="E3149" s="834" t="s">
        <v>2442</v>
      </c>
      <c r="F3149" s="832" t="s">
        <v>2429</v>
      </c>
      <c r="G3149" s="832" t="s">
        <v>3187</v>
      </c>
      <c r="H3149" s="832" t="s">
        <v>596</v>
      </c>
      <c r="I3149" s="832" t="s">
        <v>4345</v>
      </c>
      <c r="J3149" s="832" t="s">
        <v>4346</v>
      </c>
      <c r="K3149" s="832" t="s">
        <v>1121</v>
      </c>
      <c r="L3149" s="835">
        <v>72.55</v>
      </c>
      <c r="M3149" s="835">
        <v>72.55</v>
      </c>
      <c r="N3149" s="832">
        <v>1</v>
      </c>
      <c r="O3149" s="836">
        <v>0.5</v>
      </c>
      <c r="P3149" s="835">
        <v>72.55</v>
      </c>
      <c r="Q3149" s="837">
        <v>1</v>
      </c>
      <c r="R3149" s="832">
        <v>1</v>
      </c>
      <c r="S3149" s="837">
        <v>1</v>
      </c>
      <c r="T3149" s="836">
        <v>0.5</v>
      </c>
      <c r="U3149" s="838">
        <v>1</v>
      </c>
    </row>
    <row r="3150" spans="1:21" ht="14.4" customHeight="1" x14ac:dyDescent="0.3">
      <c r="A3150" s="831">
        <v>17</v>
      </c>
      <c r="B3150" s="832" t="s">
        <v>2428</v>
      </c>
      <c r="C3150" s="832" t="s">
        <v>2434</v>
      </c>
      <c r="D3150" s="833" t="s">
        <v>5256</v>
      </c>
      <c r="E3150" s="834" t="s">
        <v>2442</v>
      </c>
      <c r="F3150" s="832" t="s">
        <v>2429</v>
      </c>
      <c r="G3150" s="832" t="s">
        <v>2931</v>
      </c>
      <c r="H3150" s="832" t="s">
        <v>649</v>
      </c>
      <c r="I3150" s="832" t="s">
        <v>2106</v>
      </c>
      <c r="J3150" s="832" t="s">
        <v>2107</v>
      </c>
      <c r="K3150" s="832" t="s">
        <v>2108</v>
      </c>
      <c r="L3150" s="835">
        <v>9.4</v>
      </c>
      <c r="M3150" s="835">
        <v>28.200000000000003</v>
      </c>
      <c r="N3150" s="832">
        <v>3</v>
      </c>
      <c r="O3150" s="836">
        <v>1</v>
      </c>
      <c r="P3150" s="835">
        <v>28.200000000000003</v>
      </c>
      <c r="Q3150" s="837">
        <v>1</v>
      </c>
      <c r="R3150" s="832">
        <v>3</v>
      </c>
      <c r="S3150" s="837">
        <v>1</v>
      </c>
      <c r="T3150" s="836">
        <v>1</v>
      </c>
      <c r="U3150" s="838">
        <v>1</v>
      </c>
    </row>
    <row r="3151" spans="1:21" ht="14.4" customHeight="1" x14ac:dyDescent="0.3">
      <c r="A3151" s="831">
        <v>17</v>
      </c>
      <c r="B3151" s="832" t="s">
        <v>2428</v>
      </c>
      <c r="C3151" s="832" t="s">
        <v>2434</v>
      </c>
      <c r="D3151" s="833" t="s">
        <v>5256</v>
      </c>
      <c r="E3151" s="834" t="s">
        <v>2442</v>
      </c>
      <c r="F3151" s="832" t="s">
        <v>2429</v>
      </c>
      <c r="G3151" s="832" t="s">
        <v>2931</v>
      </c>
      <c r="H3151" s="832" t="s">
        <v>649</v>
      </c>
      <c r="I3151" s="832" t="s">
        <v>2368</v>
      </c>
      <c r="J3151" s="832" t="s">
        <v>2107</v>
      </c>
      <c r="K3151" s="832" t="s">
        <v>2369</v>
      </c>
      <c r="L3151" s="835">
        <v>18.809999999999999</v>
      </c>
      <c r="M3151" s="835">
        <v>94.049999999999983</v>
      </c>
      <c r="N3151" s="832">
        <v>5</v>
      </c>
      <c r="O3151" s="836">
        <v>1.5</v>
      </c>
      <c r="P3151" s="835"/>
      <c r="Q3151" s="837">
        <v>0</v>
      </c>
      <c r="R3151" s="832"/>
      <c r="S3151" s="837">
        <v>0</v>
      </c>
      <c r="T3151" s="836"/>
      <c r="U3151" s="838">
        <v>0</v>
      </c>
    </row>
    <row r="3152" spans="1:21" ht="14.4" customHeight="1" x14ac:dyDescent="0.3">
      <c r="A3152" s="831">
        <v>17</v>
      </c>
      <c r="B3152" s="832" t="s">
        <v>2428</v>
      </c>
      <c r="C3152" s="832" t="s">
        <v>2434</v>
      </c>
      <c r="D3152" s="833" t="s">
        <v>5256</v>
      </c>
      <c r="E3152" s="834" t="s">
        <v>2442</v>
      </c>
      <c r="F3152" s="832" t="s">
        <v>2429</v>
      </c>
      <c r="G3152" s="832" t="s">
        <v>3304</v>
      </c>
      <c r="H3152" s="832" t="s">
        <v>596</v>
      </c>
      <c r="I3152" s="832" t="s">
        <v>3603</v>
      </c>
      <c r="J3152" s="832" t="s">
        <v>3604</v>
      </c>
      <c r="K3152" s="832" t="s">
        <v>3605</v>
      </c>
      <c r="L3152" s="835">
        <v>104.48</v>
      </c>
      <c r="M3152" s="835">
        <v>1253.76</v>
      </c>
      <c r="N3152" s="832">
        <v>12</v>
      </c>
      <c r="O3152" s="836">
        <v>7</v>
      </c>
      <c r="P3152" s="835">
        <v>1044.8</v>
      </c>
      <c r="Q3152" s="837">
        <v>0.83333333333333326</v>
      </c>
      <c r="R3152" s="832">
        <v>10</v>
      </c>
      <c r="S3152" s="837">
        <v>0.83333333333333337</v>
      </c>
      <c r="T3152" s="836">
        <v>5.5</v>
      </c>
      <c r="U3152" s="838">
        <v>0.7857142857142857</v>
      </c>
    </row>
    <row r="3153" spans="1:21" ht="14.4" customHeight="1" x14ac:dyDescent="0.3">
      <c r="A3153" s="831">
        <v>17</v>
      </c>
      <c r="B3153" s="832" t="s">
        <v>2428</v>
      </c>
      <c r="C3153" s="832" t="s">
        <v>2434</v>
      </c>
      <c r="D3153" s="833" t="s">
        <v>5256</v>
      </c>
      <c r="E3153" s="834" t="s">
        <v>2442</v>
      </c>
      <c r="F3153" s="832" t="s">
        <v>2429</v>
      </c>
      <c r="G3153" s="832" t="s">
        <v>2478</v>
      </c>
      <c r="H3153" s="832" t="s">
        <v>596</v>
      </c>
      <c r="I3153" s="832" t="s">
        <v>2479</v>
      </c>
      <c r="J3153" s="832" t="s">
        <v>1122</v>
      </c>
      <c r="K3153" s="832" t="s">
        <v>1123</v>
      </c>
      <c r="L3153" s="835">
        <v>51.43</v>
      </c>
      <c r="M3153" s="835">
        <v>102.86</v>
      </c>
      <c r="N3153" s="832">
        <v>2</v>
      </c>
      <c r="O3153" s="836">
        <v>1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" customHeight="1" x14ac:dyDescent="0.3">
      <c r="A3154" s="831">
        <v>17</v>
      </c>
      <c r="B3154" s="832" t="s">
        <v>2428</v>
      </c>
      <c r="C3154" s="832" t="s">
        <v>2434</v>
      </c>
      <c r="D3154" s="833" t="s">
        <v>5256</v>
      </c>
      <c r="E3154" s="834" t="s">
        <v>2442</v>
      </c>
      <c r="F3154" s="832" t="s">
        <v>2429</v>
      </c>
      <c r="G3154" s="832" t="s">
        <v>2478</v>
      </c>
      <c r="H3154" s="832" t="s">
        <v>596</v>
      </c>
      <c r="I3154" s="832" t="s">
        <v>4351</v>
      </c>
      <c r="J3154" s="832" t="s">
        <v>1122</v>
      </c>
      <c r="K3154" s="832" t="s">
        <v>1123</v>
      </c>
      <c r="L3154" s="835">
        <v>51.43</v>
      </c>
      <c r="M3154" s="835">
        <v>51.43</v>
      </c>
      <c r="N3154" s="832">
        <v>1</v>
      </c>
      <c r="O3154" s="836">
        <v>0.5</v>
      </c>
      <c r="P3154" s="835"/>
      <c r="Q3154" s="837">
        <v>0</v>
      </c>
      <c r="R3154" s="832"/>
      <c r="S3154" s="837">
        <v>0</v>
      </c>
      <c r="T3154" s="836"/>
      <c r="U3154" s="838">
        <v>0</v>
      </c>
    </row>
    <row r="3155" spans="1:21" ht="14.4" customHeight="1" x14ac:dyDescent="0.3">
      <c r="A3155" s="831">
        <v>17</v>
      </c>
      <c r="B3155" s="832" t="s">
        <v>2428</v>
      </c>
      <c r="C3155" s="832" t="s">
        <v>2434</v>
      </c>
      <c r="D3155" s="833" t="s">
        <v>5256</v>
      </c>
      <c r="E3155" s="834" t="s">
        <v>2442</v>
      </c>
      <c r="F3155" s="832" t="s">
        <v>2429</v>
      </c>
      <c r="G3155" s="832" t="s">
        <v>3190</v>
      </c>
      <c r="H3155" s="832" t="s">
        <v>596</v>
      </c>
      <c r="I3155" s="832" t="s">
        <v>5108</v>
      </c>
      <c r="J3155" s="832" t="s">
        <v>4729</v>
      </c>
      <c r="K3155" s="832" t="s">
        <v>5109</v>
      </c>
      <c r="L3155" s="835">
        <v>207.27</v>
      </c>
      <c r="M3155" s="835">
        <v>207.27</v>
      </c>
      <c r="N3155" s="832">
        <v>1</v>
      </c>
      <c r="O3155" s="836">
        <v>0.5</v>
      </c>
      <c r="P3155" s="835">
        <v>207.27</v>
      </c>
      <c r="Q3155" s="837">
        <v>1</v>
      </c>
      <c r="R3155" s="832">
        <v>1</v>
      </c>
      <c r="S3155" s="837">
        <v>1</v>
      </c>
      <c r="T3155" s="836">
        <v>0.5</v>
      </c>
      <c r="U3155" s="838">
        <v>1</v>
      </c>
    </row>
    <row r="3156" spans="1:21" ht="14.4" customHeight="1" x14ac:dyDescent="0.3">
      <c r="A3156" s="831">
        <v>17</v>
      </c>
      <c r="B3156" s="832" t="s">
        <v>2428</v>
      </c>
      <c r="C3156" s="832" t="s">
        <v>2434</v>
      </c>
      <c r="D3156" s="833" t="s">
        <v>5256</v>
      </c>
      <c r="E3156" s="834" t="s">
        <v>2442</v>
      </c>
      <c r="F3156" s="832" t="s">
        <v>2429</v>
      </c>
      <c r="G3156" s="832" t="s">
        <v>3190</v>
      </c>
      <c r="H3156" s="832" t="s">
        <v>596</v>
      </c>
      <c r="I3156" s="832" t="s">
        <v>5110</v>
      </c>
      <c r="J3156" s="832" t="s">
        <v>5111</v>
      </c>
      <c r="K3156" s="832" t="s">
        <v>1968</v>
      </c>
      <c r="L3156" s="835">
        <v>103.64</v>
      </c>
      <c r="M3156" s="835">
        <v>103.64</v>
      </c>
      <c r="N3156" s="832">
        <v>1</v>
      </c>
      <c r="O3156" s="836">
        <v>0.5</v>
      </c>
      <c r="P3156" s="835">
        <v>103.64</v>
      </c>
      <c r="Q3156" s="837">
        <v>1</v>
      </c>
      <c r="R3156" s="832">
        <v>1</v>
      </c>
      <c r="S3156" s="837">
        <v>1</v>
      </c>
      <c r="T3156" s="836">
        <v>0.5</v>
      </c>
      <c r="U3156" s="838">
        <v>1</v>
      </c>
    </row>
    <row r="3157" spans="1:21" ht="14.4" customHeight="1" x14ac:dyDescent="0.3">
      <c r="A3157" s="831">
        <v>17</v>
      </c>
      <c r="B3157" s="832" t="s">
        <v>2428</v>
      </c>
      <c r="C3157" s="832" t="s">
        <v>2434</v>
      </c>
      <c r="D3157" s="833" t="s">
        <v>5256</v>
      </c>
      <c r="E3157" s="834" t="s">
        <v>2442</v>
      </c>
      <c r="F3157" s="832" t="s">
        <v>2429</v>
      </c>
      <c r="G3157" s="832" t="s">
        <v>5112</v>
      </c>
      <c r="H3157" s="832" t="s">
        <v>596</v>
      </c>
      <c r="I3157" s="832" t="s">
        <v>5113</v>
      </c>
      <c r="J3157" s="832" t="s">
        <v>5114</v>
      </c>
      <c r="K3157" s="832" t="s">
        <v>3225</v>
      </c>
      <c r="L3157" s="835">
        <v>80.23</v>
      </c>
      <c r="M3157" s="835">
        <v>80.23</v>
      </c>
      <c r="N3157" s="832">
        <v>1</v>
      </c>
      <c r="O3157" s="836">
        <v>1</v>
      </c>
      <c r="P3157" s="835">
        <v>80.23</v>
      </c>
      <c r="Q3157" s="837">
        <v>1</v>
      </c>
      <c r="R3157" s="832">
        <v>1</v>
      </c>
      <c r="S3157" s="837">
        <v>1</v>
      </c>
      <c r="T3157" s="836">
        <v>1</v>
      </c>
      <c r="U3157" s="838">
        <v>1</v>
      </c>
    </row>
    <row r="3158" spans="1:21" ht="14.4" customHeight="1" x14ac:dyDescent="0.3">
      <c r="A3158" s="831">
        <v>17</v>
      </c>
      <c r="B3158" s="832" t="s">
        <v>2428</v>
      </c>
      <c r="C3158" s="832" t="s">
        <v>2434</v>
      </c>
      <c r="D3158" s="833" t="s">
        <v>5256</v>
      </c>
      <c r="E3158" s="834" t="s">
        <v>2442</v>
      </c>
      <c r="F3158" s="832" t="s">
        <v>2429</v>
      </c>
      <c r="G3158" s="832" t="s">
        <v>2480</v>
      </c>
      <c r="H3158" s="832" t="s">
        <v>596</v>
      </c>
      <c r="I3158" s="832" t="s">
        <v>5115</v>
      </c>
      <c r="J3158" s="832" t="s">
        <v>3309</v>
      </c>
      <c r="K3158" s="832" t="s">
        <v>2232</v>
      </c>
      <c r="L3158" s="835">
        <v>139.77000000000001</v>
      </c>
      <c r="M3158" s="835">
        <v>139.77000000000001</v>
      </c>
      <c r="N3158" s="832">
        <v>1</v>
      </c>
      <c r="O3158" s="836">
        <v>0.5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" customHeight="1" x14ac:dyDescent="0.3">
      <c r="A3159" s="831">
        <v>17</v>
      </c>
      <c r="B3159" s="832" t="s">
        <v>2428</v>
      </c>
      <c r="C3159" s="832" t="s">
        <v>2434</v>
      </c>
      <c r="D3159" s="833" t="s">
        <v>5256</v>
      </c>
      <c r="E3159" s="834" t="s">
        <v>2442</v>
      </c>
      <c r="F3159" s="832" t="s">
        <v>2429</v>
      </c>
      <c r="G3159" s="832" t="s">
        <v>2490</v>
      </c>
      <c r="H3159" s="832" t="s">
        <v>649</v>
      </c>
      <c r="I3159" s="832" t="s">
        <v>4058</v>
      </c>
      <c r="J3159" s="832" t="s">
        <v>2492</v>
      </c>
      <c r="K3159" s="832" t="s">
        <v>4059</v>
      </c>
      <c r="L3159" s="835">
        <v>184.65</v>
      </c>
      <c r="M3159" s="835">
        <v>184.65</v>
      </c>
      <c r="N3159" s="832">
        <v>1</v>
      </c>
      <c r="O3159" s="836">
        <v>1</v>
      </c>
      <c r="P3159" s="835">
        <v>184.65</v>
      </c>
      <c r="Q3159" s="837">
        <v>1</v>
      </c>
      <c r="R3159" s="832">
        <v>1</v>
      </c>
      <c r="S3159" s="837">
        <v>1</v>
      </c>
      <c r="T3159" s="836">
        <v>1</v>
      </c>
      <c r="U3159" s="838">
        <v>1</v>
      </c>
    </row>
    <row r="3160" spans="1:21" ht="14.4" customHeight="1" x14ac:dyDescent="0.3">
      <c r="A3160" s="831">
        <v>17</v>
      </c>
      <c r="B3160" s="832" t="s">
        <v>2428</v>
      </c>
      <c r="C3160" s="832" t="s">
        <v>2434</v>
      </c>
      <c r="D3160" s="833" t="s">
        <v>5256</v>
      </c>
      <c r="E3160" s="834" t="s">
        <v>2442</v>
      </c>
      <c r="F3160" s="832" t="s">
        <v>2429</v>
      </c>
      <c r="G3160" s="832" t="s">
        <v>2496</v>
      </c>
      <c r="H3160" s="832" t="s">
        <v>596</v>
      </c>
      <c r="I3160" s="832" t="s">
        <v>2497</v>
      </c>
      <c r="J3160" s="832" t="s">
        <v>2498</v>
      </c>
      <c r="K3160" s="832" t="s">
        <v>2499</v>
      </c>
      <c r="L3160" s="835">
        <v>55.95</v>
      </c>
      <c r="M3160" s="835">
        <v>3077.25</v>
      </c>
      <c r="N3160" s="832">
        <v>55</v>
      </c>
      <c r="O3160" s="836">
        <v>10.5</v>
      </c>
      <c r="P3160" s="835">
        <v>1174.9500000000003</v>
      </c>
      <c r="Q3160" s="837">
        <v>0.38181818181818189</v>
      </c>
      <c r="R3160" s="832">
        <v>21</v>
      </c>
      <c r="S3160" s="837">
        <v>0.38181818181818183</v>
      </c>
      <c r="T3160" s="836">
        <v>3.5</v>
      </c>
      <c r="U3160" s="838">
        <v>0.33333333333333331</v>
      </c>
    </row>
    <row r="3161" spans="1:21" ht="14.4" customHeight="1" x14ac:dyDescent="0.3">
      <c r="A3161" s="831">
        <v>17</v>
      </c>
      <c r="B3161" s="832" t="s">
        <v>2428</v>
      </c>
      <c r="C3161" s="832" t="s">
        <v>2434</v>
      </c>
      <c r="D3161" s="833" t="s">
        <v>5256</v>
      </c>
      <c r="E3161" s="834" t="s">
        <v>2442</v>
      </c>
      <c r="F3161" s="832" t="s">
        <v>2429</v>
      </c>
      <c r="G3161" s="832" t="s">
        <v>2496</v>
      </c>
      <c r="H3161" s="832" t="s">
        <v>596</v>
      </c>
      <c r="I3161" s="832" t="s">
        <v>3200</v>
      </c>
      <c r="J3161" s="832" t="s">
        <v>2498</v>
      </c>
      <c r="K3161" s="832" t="s">
        <v>2512</v>
      </c>
      <c r="L3161" s="835">
        <v>128.55000000000001</v>
      </c>
      <c r="M3161" s="835">
        <v>3985.05</v>
      </c>
      <c r="N3161" s="832">
        <v>31</v>
      </c>
      <c r="O3161" s="836">
        <v>4</v>
      </c>
      <c r="P3161" s="835">
        <v>2699.55</v>
      </c>
      <c r="Q3161" s="837">
        <v>0.67741935483870974</v>
      </c>
      <c r="R3161" s="832">
        <v>21</v>
      </c>
      <c r="S3161" s="837">
        <v>0.67741935483870963</v>
      </c>
      <c r="T3161" s="836">
        <v>2</v>
      </c>
      <c r="U3161" s="838">
        <v>0.5</v>
      </c>
    </row>
    <row r="3162" spans="1:21" ht="14.4" customHeight="1" x14ac:dyDescent="0.3">
      <c r="A3162" s="831">
        <v>17</v>
      </c>
      <c r="B3162" s="832" t="s">
        <v>2428</v>
      </c>
      <c r="C3162" s="832" t="s">
        <v>2434</v>
      </c>
      <c r="D3162" s="833" t="s">
        <v>5256</v>
      </c>
      <c r="E3162" s="834" t="s">
        <v>2442</v>
      </c>
      <c r="F3162" s="832" t="s">
        <v>2429</v>
      </c>
      <c r="G3162" s="832" t="s">
        <v>2500</v>
      </c>
      <c r="H3162" s="832" t="s">
        <v>596</v>
      </c>
      <c r="I3162" s="832" t="s">
        <v>2501</v>
      </c>
      <c r="J3162" s="832" t="s">
        <v>1472</v>
      </c>
      <c r="K3162" s="832" t="s">
        <v>1473</v>
      </c>
      <c r="L3162" s="835">
        <v>103.8</v>
      </c>
      <c r="M3162" s="835">
        <v>207.6</v>
      </c>
      <c r="N3162" s="832">
        <v>2</v>
      </c>
      <c r="O3162" s="836">
        <v>0.5</v>
      </c>
      <c r="P3162" s="835">
        <v>207.6</v>
      </c>
      <c r="Q3162" s="837">
        <v>1</v>
      </c>
      <c r="R3162" s="832">
        <v>2</v>
      </c>
      <c r="S3162" s="837">
        <v>1</v>
      </c>
      <c r="T3162" s="836">
        <v>0.5</v>
      </c>
      <c r="U3162" s="838">
        <v>1</v>
      </c>
    </row>
    <row r="3163" spans="1:21" ht="14.4" customHeight="1" x14ac:dyDescent="0.3">
      <c r="A3163" s="831">
        <v>17</v>
      </c>
      <c r="B3163" s="832" t="s">
        <v>2428</v>
      </c>
      <c r="C3163" s="832" t="s">
        <v>2434</v>
      </c>
      <c r="D3163" s="833" t="s">
        <v>5256</v>
      </c>
      <c r="E3163" s="834" t="s">
        <v>2442</v>
      </c>
      <c r="F3163" s="832" t="s">
        <v>2429</v>
      </c>
      <c r="G3163" s="832" t="s">
        <v>2500</v>
      </c>
      <c r="H3163" s="832" t="s">
        <v>649</v>
      </c>
      <c r="I3163" s="832" t="s">
        <v>2502</v>
      </c>
      <c r="J3163" s="832" t="s">
        <v>2503</v>
      </c>
      <c r="K3163" s="832" t="s">
        <v>1473</v>
      </c>
      <c r="L3163" s="835">
        <v>103.8</v>
      </c>
      <c r="M3163" s="835">
        <v>622.79999999999995</v>
      </c>
      <c r="N3163" s="832">
        <v>6</v>
      </c>
      <c r="O3163" s="836">
        <v>1</v>
      </c>
      <c r="P3163" s="835">
        <v>103.8</v>
      </c>
      <c r="Q3163" s="837">
        <v>0.16666666666666669</v>
      </c>
      <c r="R3163" s="832">
        <v>1</v>
      </c>
      <c r="S3163" s="837">
        <v>0.16666666666666666</v>
      </c>
      <c r="T3163" s="836">
        <v>0.5</v>
      </c>
      <c r="U3163" s="838">
        <v>0.5</v>
      </c>
    </row>
    <row r="3164" spans="1:21" ht="14.4" customHeight="1" x14ac:dyDescent="0.3">
      <c r="A3164" s="831">
        <v>17</v>
      </c>
      <c r="B3164" s="832" t="s">
        <v>2428</v>
      </c>
      <c r="C3164" s="832" t="s">
        <v>2434</v>
      </c>
      <c r="D3164" s="833" t="s">
        <v>5256</v>
      </c>
      <c r="E3164" s="834" t="s">
        <v>2442</v>
      </c>
      <c r="F3164" s="832" t="s">
        <v>2429</v>
      </c>
      <c r="G3164" s="832" t="s">
        <v>2500</v>
      </c>
      <c r="H3164" s="832" t="s">
        <v>649</v>
      </c>
      <c r="I3164" s="832" t="s">
        <v>2131</v>
      </c>
      <c r="J3164" s="832" t="s">
        <v>680</v>
      </c>
      <c r="K3164" s="832" t="s">
        <v>681</v>
      </c>
      <c r="L3164" s="835">
        <v>129.75</v>
      </c>
      <c r="M3164" s="835">
        <v>259.5</v>
      </c>
      <c r="N3164" s="832">
        <v>2</v>
      </c>
      <c r="O3164" s="836">
        <v>1</v>
      </c>
      <c r="P3164" s="835"/>
      <c r="Q3164" s="837">
        <v>0</v>
      </c>
      <c r="R3164" s="832"/>
      <c r="S3164" s="837">
        <v>0</v>
      </c>
      <c r="T3164" s="836"/>
      <c r="U3164" s="838">
        <v>0</v>
      </c>
    </row>
    <row r="3165" spans="1:21" ht="14.4" customHeight="1" x14ac:dyDescent="0.3">
      <c r="A3165" s="831">
        <v>17</v>
      </c>
      <c r="B3165" s="832" t="s">
        <v>2428</v>
      </c>
      <c r="C3165" s="832" t="s">
        <v>2434</v>
      </c>
      <c r="D3165" s="833" t="s">
        <v>5256</v>
      </c>
      <c r="E3165" s="834" t="s">
        <v>2442</v>
      </c>
      <c r="F3165" s="832" t="s">
        <v>2429</v>
      </c>
      <c r="G3165" s="832" t="s">
        <v>2500</v>
      </c>
      <c r="H3165" s="832" t="s">
        <v>596</v>
      </c>
      <c r="I3165" s="832" t="s">
        <v>4738</v>
      </c>
      <c r="J3165" s="832" t="s">
        <v>4150</v>
      </c>
      <c r="K3165" s="832" t="s">
        <v>1473</v>
      </c>
      <c r="L3165" s="835">
        <v>103.8</v>
      </c>
      <c r="M3165" s="835">
        <v>415.2</v>
      </c>
      <c r="N3165" s="832">
        <v>4</v>
      </c>
      <c r="O3165" s="836">
        <v>0.5</v>
      </c>
      <c r="P3165" s="835"/>
      <c r="Q3165" s="837">
        <v>0</v>
      </c>
      <c r="R3165" s="832"/>
      <c r="S3165" s="837">
        <v>0</v>
      </c>
      <c r="T3165" s="836"/>
      <c r="U3165" s="838">
        <v>0</v>
      </c>
    </row>
    <row r="3166" spans="1:21" ht="14.4" customHeight="1" x14ac:dyDescent="0.3">
      <c r="A3166" s="831">
        <v>17</v>
      </c>
      <c r="B3166" s="832" t="s">
        <v>2428</v>
      </c>
      <c r="C3166" s="832" t="s">
        <v>2434</v>
      </c>
      <c r="D3166" s="833" t="s">
        <v>5256</v>
      </c>
      <c r="E3166" s="834" t="s">
        <v>2442</v>
      </c>
      <c r="F3166" s="832" t="s">
        <v>2429</v>
      </c>
      <c r="G3166" s="832" t="s">
        <v>3620</v>
      </c>
      <c r="H3166" s="832" t="s">
        <v>649</v>
      </c>
      <c r="I3166" s="832" t="s">
        <v>2143</v>
      </c>
      <c r="J3166" s="832" t="s">
        <v>1479</v>
      </c>
      <c r="K3166" s="832" t="s">
        <v>2144</v>
      </c>
      <c r="L3166" s="835">
        <v>17.559999999999999</v>
      </c>
      <c r="M3166" s="835">
        <v>17.559999999999999</v>
      </c>
      <c r="N3166" s="832">
        <v>1</v>
      </c>
      <c r="O3166" s="836">
        <v>0.5</v>
      </c>
      <c r="P3166" s="835"/>
      <c r="Q3166" s="837">
        <v>0</v>
      </c>
      <c r="R3166" s="832"/>
      <c r="S3166" s="837">
        <v>0</v>
      </c>
      <c r="T3166" s="836"/>
      <c r="U3166" s="838">
        <v>0</v>
      </c>
    </row>
    <row r="3167" spans="1:21" ht="14.4" customHeight="1" x14ac:dyDescent="0.3">
      <c r="A3167" s="831">
        <v>17</v>
      </c>
      <c r="B3167" s="832" t="s">
        <v>2428</v>
      </c>
      <c r="C3167" s="832" t="s">
        <v>2434</v>
      </c>
      <c r="D3167" s="833" t="s">
        <v>5256</v>
      </c>
      <c r="E3167" s="834" t="s">
        <v>2442</v>
      </c>
      <c r="F3167" s="832" t="s">
        <v>2429</v>
      </c>
      <c r="G3167" s="832" t="s">
        <v>2933</v>
      </c>
      <c r="H3167" s="832" t="s">
        <v>596</v>
      </c>
      <c r="I3167" s="832" t="s">
        <v>3623</v>
      </c>
      <c r="J3167" s="832" t="s">
        <v>2935</v>
      </c>
      <c r="K3167" s="832" t="s">
        <v>853</v>
      </c>
      <c r="L3167" s="835">
        <v>0</v>
      </c>
      <c r="M3167" s="835">
        <v>0</v>
      </c>
      <c r="N3167" s="832">
        <v>4</v>
      </c>
      <c r="O3167" s="836">
        <v>1.5</v>
      </c>
      <c r="P3167" s="835">
        <v>0</v>
      </c>
      <c r="Q3167" s="837"/>
      <c r="R3167" s="832">
        <v>4</v>
      </c>
      <c r="S3167" s="837">
        <v>1</v>
      </c>
      <c r="T3167" s="836">
        <v>1.5</v>
      </c>
      <c r="U3167" s="838">
        <v>1</v>
      </c>
    </row>
    <row r="3168" spans="1:21" ht="14.4" customHeight="1" x14ac:dyDescent="0.3">
      <c r="A3168" s="831">
        <v>17</v>
      </c>
      <c r="B3168" s="832" t="s">
        <v>2428</v>
      </c>
      <c r="C3168" s="832" t="s">
        <v>2434</v>
      </c>
      <c r="D3168" s="833" t="s">
        <v>5256</v>
      </c>
      <c r="E3168" s="834" t="s">
        <v>2442</v>
      </c>
      <c r="F3168" s="832" t="s">
        <v>2429</v>
      </c>
      <c r="G3168" s="832" t="s">
        <v>5116</v>
      </c>
      <c r="H3168" s="832" t="s">
        <v>596</v>
      </c>
      <c r="I3168" s="832" t="s">
        <v>5117</v>
      </c>
      <c r="J3168" s="832" t="s">
        <v>5118</v>
      </c>
      <c r="K3168" s="832" t="s">
        <v>5119</v>
      </c>
      <c r="L3168" s="835">
        <v>300.12</v>
      </c>
      <c r="M3168" s="835">
        <v>300.12</v>
      </c>
      <c r="N3168" s="832">
        <v>1</v>
      </c>
      <c r="O3168" s="836">
        <v>1</v>
      </c>
      <c r="P3168" s="835">
        <v>300.12</v>
      </c>
      <c r="Q3168" s="837">
        <v>1</v>
      </c>
      <c r="R3168" s="832">
        <v>1</v>
      </c>
      <c r="S3168" s="837">
        <v>1</v>
      </c>
      <c r="T3168" s="836">
        <v>1</v>
      </c>
      <c r="U3168" s="838">
        <v>1</v>
      </c>
    </row>
    <row r="3169" spans="1:21" ht="14.4" customHeight="1" x14ac:dyDescent="0.3">
      <c r="A3169" s="831">
        <v>17</v>
      </c>
      <c r="B3169" s="832" t="s">
        <v>2428</v>
      </c>
      <c r="C3169" s="832" t="s">
        <v>2434</v>
      </c>
      <c r="D3169" s="833" t="s">
        <v>5256</v>
      </c>
      <c r="E3169" s="834" t="s">
        <v>2442</v>
      </c>
      <c r="F3169" s="832" t="s">
        <v>2429</v>
      </c>
      <c r="G3169" s="832" t="s">
        <v>4151</v>
      </c>
      <c r="H3169" s="832" t="s">
        <v>649</v>
      </c>
      <c r="I3169" s="832" t="s">
        <v>5120</v>
      </c>
      <c r="J3169" s="832" t="s">
        <v>2019</v>
      </c>
      <c r="K3169" s="832" t="s">
        <v>5121</v>
      </c>
      <c r="L3169" s="835">
        <v>85.27</v>
      </c>
      <c r="M3169" s="835">
        <v>85.27</v>
      </c>
      <c r="N3169" s="832">
        <v>1</v>
      </c>
      <c r="O3169" s="836">
        <v>1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" customHeight="1" x14ac:dyDescent="0.3">
      <c r="A3170" s="831">
        <v>17</v>
      </c>
      <c r="B3170" s="832" t="s">
        <v>2428</v>
      </c>
      <c r="C3170" s="832" t="s">
        <v>2434</v>
      </c>
      <c r="D3170" s="833" t="s">
        <v>5256</v>
      </c>
      <c r="E3170" s="834" t="s">
        <v>2442</v>
      </c>
      <c r="F3170" s="832" t="s">
        <v>2429</v>
      </c>
      <c r="G3170" s="832" t="s">
        <v>2508</v>
      </c>
      <c r="H3170" s="832" t="s">
        <v>649</v>
      </c>
      <c r="I3170" s="832" t="s">
        <v>2133</v>
      </c>
      <c r="J3170" s="832" t="s">
        <v>1048</v>
      </c>
      <c r="K3170" s="832" t="s">
        <v>697</v>
      </c>
      <c r="L3170" s="835">
        <v>58.77</v>
      </c>
      <c r="M3170" s="835">
        <v>117.54</v>
      </c>
      <c r="N3170" s="832">
        <v>2</v>
      </c>
      <c r="O3170" s="836">
        <v>0.5</v>
      </c>
      <c r="P3170" s="835">
        <v>117.54</v>
      </c>
      <c r="Q3170" s="837">
        <v>1</v>
      </c>
      <c r="R3170" s="832">
        <v>2</v>
      </c>
      <c r="S3170" s="837">
        <v>1</v>
      </c>
      <c r="T3170" s="836">
        <v>0.5</v>
      </c>
      <c r="U3170" s="838">
        <v>1</v>
      </c>
    </row>
    <row r="3171" spans="1:21" ht="14.4" customHeight="1" x14ac:dyDescent="0.3">
      <c r="A3171" s="831">
        <v>17</v>
      </c>
      <c r="B3171" s="832" t="s">
        <v>2428</v>
      </c>
      <c r="C3171" s="832" t="s">
        <v>2434</v>
      </c>
      <c r="D3171" s="833" t="s">
        <v>5256</v>
      </c>
      <c r="E3171" s="834" t="s">
        <v>2442</v>
      </c>
      <c r="F3171" s="832" t="s">
        <v>2429</v>
      </c>
      <c r="G3171" s="832" t="s">
        <v>2508</v>
      </c>
      <c r="H3171" s="832" t="s">
        <v>596</v>
      </c>
      <c r="I3171" s="832" t="s">
        <v>5122</v>
      </c>
      <c r="J3171" s="832" t="s">
        <v>1614</v>
      </c>
      <c r="K3171" s="832" t="s">
        <v>2117</v>
      </c>
      <c r="L3171" s="835">
        <v>97.96</v>
      </c>
      <c r="M3171" s="835">
        <v>97.96</v>
      </c>
      <c r="N3171" s="832">
        <v>1</v>
      </c>
      <c r="O3171" s="836">
        <v>1</v>
      </c>
      <c r="P3171" s="835">
        <v>97.96</v>
      </c>
      <c r="Q3171" s="837">
        <v>1</v>
      </c>
      <c r="R3171" s="832">
        <v>1</v>
      </c>
      <c r="S3171" s="837">
        <v>1</v>
      </c>
      <c r="T3171" s="836">
        <v>1</v>
      </c>
      <c r="U3171" s="838">
        <v>1</v>
      </c>
    </row>
    <row r="3172" spans="1:21" ht="14.4" customHeight="1" x14ac:dyDescent="0.3">
      <c r="A3172" s="831">
        <v>17</v>
      </c>
      <c r="B3172" s="832" t="s">
        <v>2428</v>
      </c>
      <c r="C3172" s="832" t="s">
        <v>2434</v>
      </c>
      <c r="D3172" s="833" t="s">
        <v>5256</v>
      </c>
      <c r="E3172" s="834" t="s">
        <v>2442</v>
      </c>
      <c r="F3172" s="832" t="s">
        <v>2429</v>
      </c>
      <c r="G3172" s="832" t="s">
        <v>4309</v>
      </c>
      <c r="H3172" s="832" t="s">
        <v>596</v>
      </c>
      <c r="I3172" s="832" t="s">
        <v>4310</v>
      </c>
      <c r="J3172" s="832" t="s">
        <v>1314</v>
      </c>
      <c r="K3172" s="832" t="s">
        <v>1315</v>
      </c>
      <c r="L3172" s="835">
        <v>58.86</v>
      </c>
      <c r="M3172" s="835">
        <v>117.72</v>
      </c>
      <c r="N3172" s="832">
        <v>2</v>
      </c>
      <c r="O3172" s="836">
        <v>1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17</v>
      </c>
      <c r="B3173" s="832" t="s">
        <v>2428</v>
      </c>
      <c r="C3173" s="832" t="s">
        <v>2434</v>
      </c>
      <c r="D3173" s="833" t="s">
        <v>5256</v>
      </c>
      <c r="E3173" s="834" t="s">
        <v>2442</v>
      </c>
      <c r="F3173" s="832" t="s">
        <v>2429</v>
      </c>
      <c r="G3173" s="832" t="s">
        <v>2509</v>
      </c>
      <c r="H3173" s="832" t="s">
        <v>596</v>
      </c>
      <c r="I3173" s="832" t="s">
        <v>2510</v>
      </c>
      <c r="J3173" s="832" t="s">
        <v>2511</v>
      </c>
      <c r="K3173" s="832" t="s">
        <v>2512</v>
      </c>
      <c r="L3173" s="835">
        <v>0</v>
      </c>
      <c r="M3173" s="835">
        <v>0</v>
      </c>
      <c r="N3173" s="832">
        <v>2</v>
      </c>
      <c r="O3173" s="836">
        <v>0.5</v>
      </c>
      <c r="P3173" s="835"/>
      <c r="Q3173" s="837"/>
      <c r="R3173" s="832"/>
      <c r="S3173" s="837">
        <v>0</v>
      </c>
      <c r="T3173" s="836"/>
      <c r="U3173" s="838">
        <v>0</v>
      </c>
    </row>
    <row r="3174" spans="1:21" ht="14.4" customHeight="1" x14ac:dyDescent="0.3">
      <c r="A3174" s="831">
        <v>17</v>
      </c>
      <c r="B3174" s="832" t="s">
        <v>2428</v>
      </c>
      <c r="C3174" s="832" t="s">
        <v>2434</v>
      </c>
      <c r="D3174" s="833" t="s">
        <v>5256</v>
      </c>
      <c r="E3174" s="834" t="s">
        <v>2442</v>
      </c>
      <c r="F3174" s="832" t="s">
        <v>2429</v>
      </c>
      <c r="G3174" s="832" t="s">
        <v>2513</v>
      </c>
      <c r="H3174" s="832" t="s">
        <v>649</v>
      </c>
      <c r="I3174" s="832" t="s">
        <v>3311</v>
      </c>
      <c r="J3174" s="832" t="s">
        <v>1331</v>
      </c>
      <c r="K3174" s="832" t="s">
        <v>1332</v>
      </c>
      <c r="L3174" s="835">
        <v>132</v>
      </c>
      <c r="M3174" s="835">
        <v>528</v>
      </c>
      <c r="N3174" s="832">
        <v>4</v>
      </c>
      <c r="O3174" s="836">
        <v>1</v>
      </c>
      <c r="P3174" s="835">
        <v>396</v>
      </c>
      <c r="Q3174" s="837">
        <v>0.75</v>
      </c>
      <c r="R3174" s="832">
        <v>3</v>
      </c>
      <c r="S3174" s="837">
        <v>0.75</v>
      </c>
      <c r="T3174" s="836">
        <v>0.5</v>
      </c>
      <c r="U3174" s="838">
        <v>0.5</v>
      </c>
    </row>
    <row r="3175" spans="1:21" ht="14.4" customHeight="1" x14ac:dyDescent="0.3">
      <c r="A3175" s="831">
        <v>17</v>
      </c>
      <c r="B3175" s="832" t="s">
        <v>2428</v>
      </c>
      <c r="C3175" s="832" t="s">
        <v>2434</v>
      </c>
      <c r="D3175" s="833" t="s">
        <v>5256</v>
      </c>
      <c r="E3175" s="834" t="s">
        <v>2442</v>
      </c>
      <c r="F3175" s="832" t="s">
        <v>2429</v>
      </c>
      <c r="G3175" s="832" t="s">
        <v>2513</v>
      </c>
      <c r="H3175" s="832" t="s">
        <v>649</v>
      </c>
      <c r="I3175" s="832" t="s">
        <v>2937</v>
      </c>
      <c r="J3175" s="832" t="s">
        <v>696</v>
      </c>
      <c r="K3175" s="832" t="s">
        <v>697</v>
      </c>
      <c r="L3175" s="835">
        <v>65.989999999999995</v>
      </c>
      <c r="M3175" s="835">
        <v>197.96999999999997</v>
      </c>
      <c r="N3175" s="832">
        <v>3</v>
      </c>
      <c r="O3175" s="836">
        <v>1</v>
      </c>
      <c r="P3175" s="835"/>
      <c r="Q3175" s="837">
        <v>0</v>
      </c>
      <c r="R3175" s="832"/>
      <c r="S3175" s="837">
        <v>0</v>
      </c>
      <c r="T3175" s="836"/>
      <c r="U3175" s="838">
        <v>0</v>
      </c>
    </row>
    <row r="3176" spans="1:21" ht="14.4" customHeight="1" x14ac:dyDescent="0.3">
      <c r="A3176" s="831">
        <v>17</v>
      </c>
      <c r="B3176" s="832" t="s">
        <v>2428</v>
      </c>
      <c r="C3176" s="832" t="s">
        <v>2434</v>
      </c>
      <c r="D3176" s="833" t="s">
        <v>5256</v>
      </c>
      <c r="E3176" s="834" t="s">
        <v>2442</v>
      </c>
      <c r="F3176" s="832" t="s">
        <v>2429</v>
      </c>
      <c r="G3176" s="832" t="s">
        <v>2513</v>
      </c>
      <c r="H3176" s="832" t="s">
        <v>649</v>
      </c>
      <c r="I3176" s="832" t="s">
        <v>3313</v>
      </c>
      <c r="J3176" s="832" t="s">
        <v>1331</v>
      </c>
      <c r="K3176" s="832" t="s">
        <v>3314</v>
      </c>
      <c r="L3176" s="835">
        <v>264</v>
      </c>
      <c r="M3176" s="835">
        <v>264</v>
      </c>
      <c r="N3176" s="832">
        <v>1</v>
      </c>
      <c r="O3176" s="836">
        <v>0.5</v>
      </c>
      <c r="P3176" s="835">
        <v>264</v>
      </c>
      <c r="Q3176" s="837">
        <v>1</v>
      </c>
      <c r="R3176" s="832">
        <v>1</v>
      </c>
      <c r="S3176" s="837">
        <v>1</v>
      </c>
      <c r="T3176" s="836">
        <v>0.5</v>
      </c>
      <c r="U3176" s="838">
        <v>1</v>
      </c>
    </row>
    <row r="3177" spans="1:21" ht="14.4" customHeight="1" x14ac:dyDescent="0.3">
      <c r="A3177" s="831">
        <v>17</v>
      </c>
      <c r="B3177" s="832" t="s">
        <v>2428</v>
      </c>
      <c r="C3177" s="832" t="s">
        <v>2434</v>
      </c>
      <c r="D3177" s="833" t="s">
        <v>5256</v>
      </c>
      <c r="E3177" s="834" t="s">
        <v>2442</v>
      </c>
      <c r="F3177" s="832" t="s">
        <v>2429</v>
      </c>
      <c r="G3177" s="832" t="s">
        <v>2513</v>
      </c>
      <c r="H3177" s="832" t="s">
        <v>596</v>
      </c>
      <c r="I3177" s="832" t="s">
        <v>4360</v>
      </c>
      <c r="J3177" s="832" t="s">
        <v>3798</v>
      </c>
      <c r="K3177" s="832" t="s">
        <v>1332</v>
      </c>
      <c r="L3177" s="835">
        <v>132</v>
      </c>
      <c r="M3177" s="835">
        <v>396</v>
      </c>
      <c r="N3177" s="832">
        <v>3</v>
      </c>
      <c r="O3177" s="836">
        <v>0.5</v>
      </c>
      <c r="P3177" s="835">
        <v>396</v>
      </c>
      <c r="Q3177" s="837">
        <v>1</v>
      </c>
      <c r="R3177" s="832">
        <v>3</v>
      </c>
      <c r="S3177" s="837">
        <v>1</v>
      </c>
      <c r="T3177" s="836">
        <v>0.5</v>
      </c>
      <c r="U3177" s="838">
        <v>1</v>
      </c>
    </row>
    <row r="3178" spans="1:21" ht="14.4" customHeight="1" x14ac:dyDescent="0.3">
      <c r="A3178" s="831">
        <v>17</v>
      </c>
      <c r="B3178" s="832" t="s">
        <v>2428</v>
      </c>
      <c r="C3178" s="832" t="s">
        <v>2434</v>
      </c>
      <c r="D3178" s="833" t="s">
        <v>5256</v>
      </c>
      <c r="E3178" s="834" t="s">
        <v>2442</v>
      </c>
      <c r="F3178" s="832" t="s">
        <v>2429</v>
      </c>
      <c r="G3178" s="832" t="s">
        <v>2515</v>
      </c>
      <c r="H3178" s="832" t="s">
        <v>596</v>
      </c>
      <c r="I3178" s="832" t="s">
        <v>2516</v>
      </c>
      <c r="J3178" s="832" t="s">
        <v>2517</v>
      </c>
      <c r="K3178" s="832" t="s">
        <v>2518</v>
      </c>
      <c r="L3178" s="835">
        <v>1891.17</v>
      </c>
      <c r="M3178" s="835">
        <v>5673.51</v>
      </c>
      <c r="N3178" s="832">
        <v>3</v>
      </c>
      <c r="O3178" s="836">
        <v>0.5</v>
      </c>
      <c r="P3178" s="835">
        <v>5673.51</v>
      </c>
      <c r="Q3178" s="837">
        <v>1</v>
      </c>
      <c r="R3178" s="832">
        <v>3</v>
      </c>
      <c r="S3178" s="837">
        <v>1</v>
      </c>
      <c r="T3178" s="836">
        <v>0.5</v>
      </c>
      <c r="U3178" s="838">
        <v>1</v>
      </c>
    </row>
    <row r="3179" spans="1:21" ht="14.4" customHeight="1" x14ac:dyDescent="0.3">
      <c r="A3179" s="831">
        <v>17</v>
      </c>
      <c r="B3179" s="832" t="s">
        <v>2428</v>
      </c>
      <c r="C3179" s="832" t="s">
        <v>2434</v>
      </c>
      <c r="D3179" s="833" t="s">
        <v>5256</v>
      </c>
      <c r="E3179" s="834" t="s">
        <v>2442</v>
      </c>
      <c r="F3179" s="832" t="s">
        <v>2429</v>
      </c>
      <c r="G3179" s="832" t="s">
        <v>2531</v>
      </c>
      <c r="H3179" s="832" t="s">
        <v>596</v>
      </c>
      <c r="I3179" s="832" t="s">
        <v>2938</v>
      </c>
      <c r="J3179" s="832" t="s">
        <v>727</v>
      </c>
      <c r="K3179" s="832" t="s">
        <v>2939</v>
      </c>
      <c r="L3179" s="835">
        <v>37.61</v>
      </c>
      <c r="M3179" s="835">
        <v>37.61</v>
      </c>
      <c r="N3179" s="832">
        <v>1</v>
      </c>
      <c r="O3179" s="836">
        <v>1</v>
      </c>
      <c r="P3179" s="835"/>
      <c r="Q3179" s="837">
        <v>0</v>
      </c>
      <c r="R3179" s="832"/>
      <c r="S3179" s="837">
        <v>0</v>
      </c>
      <c r="T3179" s="836"/>
      <c r="U3179" s="838">
        <v>0</v>
      </c>
    </row>
    <row r="3180" spans="1:21" ht="14.4" customHeight="1" x14ac:dyDescent="0.3">
      <c r="A3180" s="831">
        <v>17</v>
      </c>
      <c r="B3180" s="832" t="s">
        <v>2428</v>
      </c>
      <c r="C3180" s="832" t="s">
        <v>2434</v>
      </c>
      <c r="D3180" s="833" t="s">
        <v>5256</v>
      </c>
      <c r="E3180" s="834" t="s">
        <v>2442</v>
      </c>
      <c r="F3180" s="832" t="s">
        <v>2429</v>
      </c>
      <c r="G3180" s="832" t="s">
        <v>2533</v>
      </c>
      <c r="H3180" s="832" t="s">
        <v>596</v>
      </c>
      <c r="I3180" s="832" t="s">
        <v>2537</v>
      </c>
      <c r="J3180" s="832" t="s">
        <v>2535</v>
      </c>
      <c r="K3180" s="832" t="s">
        <v>2538</v>
      </c>
      <c r="L3180" s="835">
        <v>211.42</v>
      </c>
      <c r="M3180" s="835">
        <v>211.42</v>
      </c>
      <c r="N3180" s="832">
        <v>1</v>
      </c>
      <c r="O3180" s="836">
        <v>1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" customHeight="1" x14ac:dyDescent="0.3">
      <c r="A3181" s="831">
        <v>17</v>
      </c>
      <c r="B3181" s="832" t="s">
        <v>2428</v>
      </c>
      <c r="C3181" s="832" t="s">
        <v>2434</v>
      </c>
      <c r="D3181" s="833" t="s">
        <v>5256</v>
      </c>
      <c r="E3181" s="834" t="s">
        <v>2442</v>
      </c>
      <c r="F3181" s="832" t="s">
        <v>2429</v>
      </c>
      <c r="G3181" s="832" t="s">
        <v>2539</v>
      </c>
      <c r="H3181" s="832" t="s">
        <v>596</v>
      </c>
      <c r="I3181" s="832" t="s">
        <v>2540</v>
      </c>
      <c r="J3181" s="832" t="s">
        <v>2541</v>
      </c>
      <c r="K3181" s="832" t="s">
        <v>2542</v>
      </c>
      <c r="L3181" s="835">
        <v>52.87</v>
      </c>
      <c r="M3181" s="835">
        <v>52.87</v>
      </c>
      <c r="N3181" s="832">
        <v>1</v>
      </c>
      <c r="O3181" s="836">
        <v>0.5</v>
      </c>
      <c r="P3181" s="835">
        <v>52.87</v>
      </c>
      <c r="Q3181" s="837">
        <v>1</v>
      </c>
      <c r="R3181" s="832">
        <v>1</v>
      </c>
      <c r="S3181" s="837">
        <v>1</v>
      </c>
      <c r="T3181" s="836">
        <v>0.5</v>
      </c>
      <c r="U3181" s="838">
        <v>1</v>
      </c>
    </row>
    <row r="3182" spans="1:21" ht="14.4" customHeight="1" x14ac:dyDescent="0.3">
      <c r="A3182" s="831">
        <v>17</v>
      </c>
      <c r="B3182" s="832" t="s">
        <v>2428</v>
      </c>
      <c r="C3182" s="832" t="s">
        <v>2434</v>
      </c>
      <c r="D3182" s="833" t="s">
        <v>5256</v>
      </c>
      <c r="E3182" s="834" t="s">
        <v>2442</v>
      </c>
      <c r="F3182" s="832" t="s">
        <v>2429</v>
      </c>
      <c r="G3182" s="832" t="s">
        <v>2539</v>
      </c>
      <c r="H3182" s="832" t="s">
        <v>596</v>
      </c>
      <c r="I3182" s="832" t="s">
        <v>5123</v>
      </c>
      <c r="J3182" s="832" t="s">
        <v>734</v>
      </c>
      <c r="K3182" s="832" t="s">
        <v>2550</v>
      </c>
      <c r="L3182" s="835">
        <v>46.99</v>
      </c>
      <c r="M3182" s="835">
        <v>46.99</v>
      </c>
      <c r="N3182" s="832">
        <v>1</v>
      </c>
      <c r="O3182" s="836">
        <v>0.5</v>
      </c>
      <c r="P3182" s="835">
        <v>46.99</v>
      </c>
      <c r="Q3182" s="837">
        <v>1</v>
      </c>
      <c r="R3182" s="832">
        <v>1</v>
      </c>
      <c r="S3182" s="837">
        <v>1</v>
      </c>
      <c r="T3182" s="836">
        <v>0.5</v>
      </c>
      <c r="U3182" s="838">
        <v>1</v>
      </c>
    </row>
    <row r="3183" spans="1:21" ht="14.4" customHeight="1" x14ac:dyDescent="0.3">
      <c r="A3183" s="831">
        <v>17</v>
      </c>
      <c r="B3183" s="832" t="s">
        <v>2428</v>
      </c>
      <c r="C3183" s="832" t="s">
        <v>2434</v>
      </c>
      <c r="D3183" s="833" t="s">
        <v>5256</v>
      </c>
      <c r="E3183" s="834" t="s">
        <v>2442</v>
      </c>
      <c r="F3183" s="832" t="s">
        <v>2429</v>
      </c>
      <c r="G3183" s="832" t="s">
        <v>2557</v>
      </c>
      <c r="H3183" s="832" t="s">
        <v>596</v>
      </c>
      <c r="I3183" s="832" t="s">
        <v>4363</v>
      </c>
      <c r="J3183" s="832" t="s">
        <v>720</v>
      </c>
      <c r="K3183" s="832" t="s">
        <v>3240</v>
      </c>
      <c r="L3183" s="835">
        <v>182.22</v>
      </c>
      <c r="M3183" s="835">
        <v>546.66</v>
      </c>
      <c r="N3183" s="832">
        <v>3</v>
      </c>
      <c r="O3183" s="836">
        <v>1.5</v>
      </c>
      <c r="P3183" s="835">
        <v>546.66</v>
      </c>
      <c r="Q3183" s="837">
        <v>1</v>
      </c>
      <c r="R3183" s="832">
        <v>3</v>
      </c>
      <c r="S3183" s="837">
        <v>1</v>
      </c>
      <c r="T3183" s="836">
        <v>1.5</v>
      </c>
      <c r="U3183" s="838">
        <v>1</v>
      </c>
    </row>
    <row r="3184" spans="1:21" ht="14.4" customHeight="1" x14ac:dyDescent="0.3">
      <c r="A3184" s="831">
        <v>17</v>
      </c>
      <c r="B3184" s="832" t="s">
        <v>2428</v>
      </c>
      <c r="C3184" s="832" t="s">
        <v>2434</v>
      </c>
      <c r="D3184" s="833" t="s">
        <v>5256</v>
      </c>
      <c r="E3184" s="834" t="s">
        <v>2442</v>
      </c>
      <c r="F3184" s="832" t="s">
        <v>2429</v>
      </c>
      <c r="G3184" s="832" t="s">
        <v>2557</v>
      </c>
      <c r="H3184" s="832" t="s">
        <v>596</v>
      </c>
      <c r="I3184" s="832" t="s">
        <v>5124</v>
      </c>
      <c r="J3184" s="832" t="s">
        <v>720</v>
      </c>
      <c r="K3184" s="832" t="s">
        <v>3240</v>
      </c>
      <c r="L3184" s="835">
        <v>182.22</v>
      </c>
      <c r="M3184" s="835">
        <v>728.88</v>
      </c>
      <c r="N3184" s="832">
        <v>4</v>
      </c>
      <c r="O3184" s="836">
        <v>1</v>
      </c>
      <c r="P3184" s="835">
        <v>364.44</v>
      </c>
      <c r="Q3184" s="837">
        <v>0.5</v>
      </c>
      <c r="R3184" s="832">
        <v>2</v>
      </c>
      <c r="S3184" s="837">
        <v>0.5</v>
      </c>
      <c r="T3184" s="836">
        <v>0.5</v>
      </c>
      <c r="U3184" s="838">
        <v>0.5</v>
      </c>
    </row>
    <row r="3185" spans="1:21" ht="14.4" customHeight="1" x14ac:dyDescent="0.3">
      <c r="A3185" s="831">
        <v>17</v>
      </c>
      <c r="B3185" s="832" t="s">
        <v>2428</v>
      </c>
      <c r="C3185" s="832" t="s">
        <v>2434</v>
      </c>
      <c r="D3185" s="833" t="s">
        <v>5256</v>
      </c>
      <c r="E3185" s="834" t="s">
        <v>2442</v>
      </c>
      <c r="F3185" s="832" t="s">
        <v>2429</v>
      </c>
      <c r="G3185" s="832" t="s">
        <v>2557</v>
      </c>
      <c r="H3185" s="832" t="s">
        <v>596</v>
      </c>
      <c r="I3185" s="832" t="s">
        <v>4123</v>
      </c>
      <c r="J3185" s="832" t="s">
        <v>720</v>
      </c>
      <c r="K3185" s="832" t="s">
        <v>4124</v>
      </c>
      <c r="L3185" s="835">
        <v>273.33</v>
      </c>
      <c r="M3185" s="835">
        <v>273.33</v>
      </c>
      <c r="N3185" s="832">
        <v>1</v>
      </c>
      <c r="O3185" s="836">
        <v>1</v>
      </c>
      <c r="P3185" s="835">
        <v>273.33</v>
      </c>
      <c r="Q3185" s="837">
        <v>1</v>
      </c>
      <c r="R3185" s="832">
        <v>1</v>
      </c>
      <c r="S3185" s="837">
        <v>1</v>
      </c>
      <c r="T3185" s="836">
        <v>1</v>
      </c>
      <c r="U3185" s="838">
        <v>1</v>
      </c>
    </row>
    <row r="3186" spans="1:21" ht="14.4" customHeight="1" x14ac:dyDescent="0.3">
      <c r="A3186" s="831">
        <v>17</v>
      </c>
      <c r="B3186" s="832" t="s">
        <v>2428</v>
      </c>
      <c r="C3186" s="832" t="s">
        <v>2434</v>
      </c>
      <c r="D3186" s="833" t="s">
        <v>5256</v>
      </c>
      <c r="E3186" s="834" t="s">
        <v>2442</v>
      </c>
      <c r="F3186" s="832" t="s">
        <v>2429</v>
      </c>
      <c r="G3186" s="832" t="s">
        <v>2569</v>
      </c>
      <c r="H3186" s="832" t="s">
        <v>596</v>
      </c>
      <c r="I3186" s="832" t="s">
        <v>4125</v>
      </c>
      <c r="J3186" s="832" t="s">
        <v>2571</v>
      </c>
      <c r="K3186" s="832" t="s">
        <v>4126</v>
      </c>
      <c r="L3186" s="835">
        <v>20.13</v>
      </c>
      <c r="M3186" s="835">
        <v>20.13</v>
      </c>
      <c r="N3186" s="832">
        <v>1</v>
      </c>
      <c r="O3186" s="836">
        <v>0.5</v>
      </c>
      <c r="P3186" s="835">
        <v>20.13</v>
      </c>
      <c r="Q3186" s="837">
        <v>1</v>
      </c>
      <c r="R3186" s="832">
        <v>1</v>
      </c>
      <c r="S3186" s="837">
        <v>1</v>
      </c>
      <c r="T3186" s="836">
        <v>0.5</v>
      </c>
      <c r="U3186" s="838">
        <v>1</v>
      </c>
    </row>
    <row r="3187" spans="1:21" ht="14.4" customHeight="1" x14ac:dyDescent="0.3">
      <c r="A3187" s="831">
        <v>17</v>
      </c>
      <c r="B3187" s="832" t="s">
        <v>2428</v>
      </c>
      <c r="C3187" s="832" t="s">
        <v>2434</v>
      </c>
      <c r="D3187" s="833" t="s">
        <v>5256</v>
      </c>
      <c r="E3187" s="834" t="s">
        <v>2442</v>
      </c>
      <c r="F3187" s="832" t="s">
        <v>2429</v>
      </c>
      <c r="G3187" s="832" t="s">
        <v>4638</v>
      </c>
      <c r="H3187" s="832" t="s">
        <v>596</v>
      </c>
      <c r="I3187" s="832" t="s">
        <v>5125</v>
      </c>
      <c r="J3187" s="832" t="s">
        <v>753</v>
      </c>
      <c r="K3187" s="832" t="s">
        <v>5126</v>
      </c>
      <c r="L3187" s="835">
        <v>92.85</v>
      </c>
      <c r="M3187" s="835">
        <v>92.85</v>
      </c>
      <c r="N3187" s="832">
        <v>1</v>
      </c>
      <c r="O3187" s="836">
        <v>1</v>
      </c>
      <c r="P3187" s="835">
        <v>92.85</v>
      </c>
      <c r="Q3187" s="837">
        <v>1</v>
      </c>
      <c r="R3187" s="832">
        <v>1</v>
      </c>
      <c r="S3187" s="837">
        <v>1</v>
      </c>
      <c r="T3187" s="836">
        <v>1</v>
      </c>
      <c r="U3187" s="838">
        <v>1</v>
      </c>
    </row>
    <row r="3188" spans="1:21" ht="14.4" customHeight="1" x14ac:dyDescent="0.3">
      <c r="A3188" s="831">
        <v>17</v>
      </c>
      <c r="B3188" s="832" t="s">
        <v>2428</v>
      </c>
      <c r="C3188" s="832" t="s">
        <v>2434</v>
      </c>
      <c r="D3188" s="833" t="s">
        <v>5256</v>
      </c>
      <c r="E3188" s="834" t="s">
        <v>2442</v>
      </c>
      <c r="F3188" s="832" t="s">
        <v>2429</v>
      </c>
      <c r="G3188" s="832" t="s">
        <v>2573</v>
      </c>
      <c r="H3188" s="832" t="s">
        <v>649</v>
      </c>
      <c r="I3188" s="832" t="s">
        <v>2223</v>
      </c>
      <c r="J3188" s="832" t="s">
        <v>2224</v>
      </c>
      <c r="K3188" s="832" t="s">
        <v>2225</v>
      </c>
      <c r="L3188" s="835">
        <v>123.2</v>
      </c>
      <c r="M3188" s="835">
        <v>123.2</v>
      </c>
      <c r="N3188" s="832">
        <v>1</v>
      </c>
      <c r="O3188" s="836">
        <v>0.5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" customHeight="1" x14ac:dyDescent="0.3">
      <c r="A3189" s="831">
        <v>17</v>
      </c>
      <c r="B3189" s="832" t="s">
        <v>2428</v>
      </c>
      <c r="C3189" s="832" t="s">
        <v>2434</v>
      </c>
      <c r="D3189" s="833" t="s">
        <v>5256</v>
      </c>
      <c r="E3189" s="834" t="s">
        <v>2442</v>
      </c>
      <c r="F3189" s="832" t="s">
        <v>2429</v>
      </c>
      <c r="G3189" s="832" t="s">
        <v>2573</v>
      </c>
      <c r="H3189" s="832" t="s">
        <v>596</v>
      </c>
      <c r="I3189" s="832" t="s">
        <v>2574</v>
      </c>
      <c r="J3189" s="832" t="s">
        <v>2224</v>
      </c>
      <c r="K3189" s="832" t="s">
        <v>2232</v>
      </c>
      <c r="L3189" s="835">
        <v>395.98</v>
      </c>
      <c r="M3189" s="835">
        <v>791.96</v>
      </c>
      <c r="N3189" s="832">
        <v>2</v>
      </c>
      <c r="O3189" s="836">
        <v>1</v>
      </c>
      <c r="P3189" s="835">
        <v>791.96</v>
      </c>
      <c r="Q3189" s="837">
        <v>1</v>
      </c>
      <c r="R3189" s="832">
        <v>2</v>
      </c>
      <c r="S3189" s="837">
        <v>1</v>
      </c>
      <c r="T3189" s="836">
        <v>1</v>
      </c>
      <c r="U3189" s="838">
        <v>1</v>
      </c>
    </row>
    <row r="3190" spans="1:21" ht="14.4" customHeight="1" x14ac:dyDescent="0.3">
      <c r="A3190" s="831">
        <v>17</v>
      </c>
      <c r="B3190" s="832" t="s">
        <v>2428</v>
      </c>
      <c r="C3190" s="832" t="s">
        <v>2434</v>
      </c>
      <c r="D3190" s="833" t="s">
        <v>5256</v>
      </c>
      <c r="E3190" s="834" t="s">
        <v>2442</v>
      </c>
      <c r="F3190" s="832" t="s">
        <v>2429</v>
      </c>
      <c r="G3190" s="832" t="s">
        <v>2573</v>
      </c>
      <c r="H3190" s="832" t="s">
        <v>596</v>
      </c>
      <c r="I3190" s="832" t="s">
        <v>2575</v>
      </c>
      <c r="J3190" s="832" t="s">
        <v>2576</v>
      </c>
      <c r="K3190" s="832" t="s">
        <v>697</v>
      </c>
      <c r="L3190" s="835">
        <v>132</v>
      </c>
      <c r="M3190" s="835">
        <v>4224</v>
      </c>
      <c r="N3190" s="832">
        <v>32</v>
      </c>
      <c r="O3190" s="836">
        <v>5.5</v>
      </c>
      <c r="P3190" s="835">
        <v>3828</v>
      </c>
      <c r="Q3190" s="837">
        <v>0.90625</v>
      </c>
      <c r="R3190" s="832">
        <v>29</v>
      </c>
      <c r="S3190" s="837">
        <v>0.90625</v>
      </c>
      <c r="T3190" s="836">
        <v>4.5</v>
      </c>
      <c r="U3190" s="838">
        <v>0.81818181818181823</v>
      </c>
    </row>
    <row r="3191" spans="1:21" ht="14.4" customHeight="1" x14ac:dyDescent="0.3">
      <c r="A3191" s="831">
        <v>17</v>
      </c>
      <c r="B3191" s="832" t="s">
        <v>2428</v>
      </c>
      <c r="C3191" s="832" t="s">
        <v>2434</v>
      </c>
      <c r="D3191" s="833" t="s">
        <v>5256</v>
      </c>
      <c r="E3191" s="834" t="s">
        <v>2442</v>
      </c>
      <c r="F3191" s="832" t="s">
        <v>2429</v>
      </c>
      <c r="G3191" s="832" t="s">
        <v>2573</v>
      </c>
      <c r="H3191" s="832" t="s">
        <v>596</v>
      </c>
      <c r="I3191" s="832" t="s">
        <v>2577</v>
      </c>
      <c r="J3191" s="832" t="s">
        <v>2578</v>
      </c>
      <c r="K3191" s="832" t="s">
        <v>2579</v>
      </c>
      <c r="L3191" s="835">
        <v>123.2</v>
      </c>
      <c r="M3191" s="835">
        <v>862.40000000000009</v>
      </c>
      <c r="N3191" s="832">
        <v>7</v>
      </c>
      <c r="O3191" s="836">
        <v>1.5</v>
      </c>
      <c r="P3191" s="835">
        <v>369.6</v>
      </c>
      <c r="Q3191" s="837">
        <v>0.42857142857142855</v>
      </c>
      <c r="R3191" s="832">
        <v>3</v>
      </c>
      <c r="S3191" s="837">
        <v>0.42857142857142855</v>
      </c>
      <c r="T3191" s="836">
        <v>1</v>
      </c>
      <c r="U3191" s="838">
        <v>0.66666666666666663</v>
      </c>
    </row>
    <row r="3192" spans="1:21" ht="14.4" customHeight="1" x14ac:dyDescent="0.3">
      <c r="A3192" s="831">
        <v>17</v>
      </c>
      <c r="B3192" s="832" t="s">
        <v>2428</v>
      </c>
      <c r="C3192" s="832" t="s">
        <v>2434</v>
      </c>
      <c r="D3192" s="833" t="s">
        <v>5256</v>
      </c>
      <c r="E3192" s="834" t="s">
        <v>2442</v>
      </c>
      <c r="F3192" s="832" t="s">
        <v>2429</v>
      </c>
      <c r="G3192" s="832" t="s">
        <v>2573</v>
      </c>
      <c r="H3192" s="832" t="s">
        <v>596</v>
      </c>
      <c r="I3192" s="832" t="s">
        <v>2580</v>
      </c>
      <c r="J3192" s="832" t="s">
        <v>2578</v>
      </c>
      <c r="K3192" s="832" t="s">
        <v>2581</v>
      </c>
      <c r="L3192" s="835">
        <v>439.98</v>
      </c>
      <c r="M3192" s="835">
        <v>439.98</v>
      </c>
      <c r="N3192" s="832">
        <v>1</v>
      </c>
      <c r="O3192" s="836">
        <v>0.5</v>
      </c>
      <c r="P3192" s="835"/>
      <c r="Q3192" s="837">
        <v>0</v>
      </c>
      <c r="R3192" s="832"/>
      <c r="S3192" s="837">
        <v>0</v>
      </c>
      <c r="T3192" s="836"/>
      <c r="U3192" s="838">
        <v>0</v>
      </c>
    </row>
    <row r="3193" spans="1:21" ht="14.4" customHeight="1" x14ac:dyDescent="0.3">
      <c r="A3193" s="831">
        <v>17</v>
      </c>
      <c r="B3193" s="832" t="s">
        <v>2428</v>
      </c>
      <c r="C3193" s="832" t="s">
        <v>2434</v>
      </c>
      <c r="D3193" s="833" t="s">
        <v>5256</v>
      </c>
      <c r="E3193" s="834" t="s">
        <v>2442</v>
      </c>
      <c r="F3193" s="832" t="s">
        <v>2429</v>
      </c>
      <c r="G3193" s="832" t="s">
        <v>2573</v>
      </c>
      <c r="H3193" s="832" t="s">
        <v>596</v>
      </c>
      <c r="I3193" s="832" t="s">
        <v>5127</v>
      </c>
      <c r="J3193" s="832" t="s">
        <v>4757</v>
      </c>
      <c r="K3193" s="832" t="s">
        <v>2232</v>
      </c>
      <c r="L3193" s="835">
        <v>395.98</v>
      </c>
      <c r="M3193" s="835">
        <v>1187.94</v>
      </c>
      <c r="N3193" s="832">
        <v>3</v>
      </c>
      <c r="O3193" s="836">
        <v>2</v>
      </c>
      <c r="P3193" s="835">
        <v>791.96</v>
      </c>
      <c r="Q3193" s="837">
        <v>0.66666666666666663</v>
      </c>
      <c r="R3193" s="832">
        <v>2</v>
      </c>
      <c r="S3193" s="837">
        <v>0.66666666666666663</v>
      </c>
      <c r="T3193" s="836">
        <v>1</v>
      </c>
      <c r="U3193" s="838">
        <v>0.5</v>
      </c>
    </row>
    <row r="3194" spans="1:21" ht="14.4" customHeight="1" x14ac:dyDescent="0.3">
      <c r="A3194" s="831">
        <v>17</v>
      </c>
      <c r="B3194" s="832" t="s">
        <v>2428</v>
      </c>
      <c r="C3194" s="832" t="s">
        <v>2434</v>
      </c>
      <c r="D3194" s="833" t="s">
        <v>5256</v>
      </c>
      <c r="E3194" s="834" t="s">
        <v>2442</v>
      </c>
      <c r="F3194" s="832" t="s">
        <v>2429</v>
      </c>
      <c r="G3194" s="832" t="s">
        <v>2573</v>
      </c>
      <c r="H3194" s="832" t="s">
        <v>596</v>
      </c>
      <c r="I3194" s="832" t="s">
        <v>5128</v>
      </c>
      <c r="J3194" s="832" t="s">
        <v>4757</v>
      </c>
      <c r="K3194" s="832" t="s">
        <v>697</v>
      </c>
      <c r="L3194" s="835">
        <v>132</v>
      </c>
      <c r="M3194" s="835">
        <v>792</v>
      </c>
      <c r="N3194" s="832">
        <v>6</v>
      </c>
      <c r="O3194" s="836">
        <v>3.5</v>
      </c>
      <c r="P3194" s="835">
        <v>660</v>
      </c>
      <c r="Q3194" s="837">
        <v>0.83333333333333337</v>
      </c>
      <c r="R3194" s="832">
        <v>5</v>
      </c>
      <c r="S3194" s="837">
        <v>0.83333333333333337</v>
      </c>
      <c r="T3194" s="836">
        <v>2.5</v>
      </c>
      <c r="U3194" s="838">
        <v>0.7142857142857143</v>
      </c>
    </row>
    <row r="3195" spans="1:21" ht="14.4" customHeight="1" x14ac:dyDescent="0.3">
      <c r="A3195" s="831">
        <v>17</v>
      </c>
      <c r="B3195" s="832" t="s">
        <v>2428</v>
      </c>
      <c r="C3195" s="832" t="s">
        <v>2434</v>
      </c>
      <c r="D3195" s="833" t="s">
        <v>5256</v>
      </c>
      <c r="E3195" s="834" t="s">
        <v>2442</v>
      </c>
      <c r="F3195" s="832" t="s">
        <v>2429</v>
      </c>
      <c r="G3195" s="832" t="s">
        <v>2573</v>
      </c>
      <c r="H3195" s="832" t="s">
        <v>596</v>
      </c>
      <c r="I3195" s="832" t="s">
        <v>4761</v>
      </c>
      <c r="J3195" s="832" t="s">
        <v>4757</v>
      </c>
      <c r="K3195" s="832" t="s">
        <v>2774</v>
      </c>
      <c r="L3195" s="835">
        <v>791.97</v>
      </c>
      <c r="M3195" s="835">
        <v>791.97</v>
      </c>
      <c r="N3195" s="832">
        <v>1</v>
      </c>
      <c r="O3195" s="836">
        <v>1</v>
      </c>
      <c r="P3195" s="835"/>
      <c r="Q3195" s="837">
        <v>0</v>
      </c>
      <c r="R3195" s="832"/>
      <c r="S3195" s="837">
        <v>0</v>
      </c>
      <c r="T3195" s="836"/>
      <c r="U3195" s="838">
        <v>0</v>
      </c>
    </row>
    <row r="3196" spans="1:21" ht="14.4" customHeight="1" x14ac:dyDescent="0.3">
      <c r="A3196" s="831">
        <v>17</v>
      </c>
      <c r="B3196" s="832" t="s">
        <v>2428</v>
      </c>
      <c r="C3196" s="832" t="s">
        <v>2434</v>
      </c>
      <c r="D3196" s="833" t="s">
        <v>5256</v>
      </c>
      <c r="E3196" s="834" t="s">
        <v>2442</v>
      </c>
      <c r="F3196" s="832" t="s">
        <v>2429</v>
      </c>
      <c r="G3196" s="832" t="s">
        <v>4770</v>
      </c>
      <c r="H3196" s="832" t="s">
        <v>596</v>
      </c>
      <c r="I3196" s="832" t="s">
        <v>4771</v>
      </c>
      <c r="J3196" s="832" t="s">
        <v>4772</v>
      </c>
      <c r="K3196" s="832" t="s">
        <v>4773</v>
      </c>
      <c r="L3196" s="835">
        <v>121.07</v>
      </c>
      <c r="M3196" s="835">
        <v>242.14</v>
      </c>
      <c r="N3196" s="832">
        <v>2</v>
      </c>
      <c r="O3196" s="836">
        <v>1</v>
      </c>
      <c r="P3196" s="835">
        <v>242.14</v>
      </c>
      <c r="Q3196" s="837">
        <v>1</v>
      </c>
      <c r="R3196" s="832">
        <v>2</v>
      </c>
      <c r="S3196" s="837">
        <v>1</v>
      </c>
      <c r="T3196" s="836">
        <v>1</v>
      </c>
      <c r="U3196" s="838">
        <v>1</v>
      </c>
    </row>
    <row r="3197" spans="1:21" ht="14.4" customHeight="1" x14ac:dyDescent="0.3">
      <c r="A3197" s="831">
        <v>17</v>
      </c>
      <c r="B3197" s="832" t="s">
        <v>2428</v>
      </c>
      <c r="C3197" s="832" t="s">
        <v>2434</v>
      </c>
      <c r="D3197" s="833" t="s">
        <v>5256</v>
      </c>
      <c r="E3197" s="834" t="s">
        <v>2442</v>
      </c>
      <c r="F3197" s="832" t="s">
        <v>2429</v>
      </c>
      <c r="G3197" s="832" t="s">
        <v>2593</v>
      </c>
      <c r="H3197" s="832" t="s">
        <v>596</v>
      </c>
      <c r="I3197" s="832" t="s">
        <v>5129</v>
      </c>
      <c r="J3197" s="832" t="s">
        <v>2602</v>
      </c>
      <c r="K3197" s="832" t="s">
        <v>2600</v>
      </c>
      <c r="L3197" s="835">
        <v>339.47</v>
      </c>
      <c r="M3197" s="835">
        <v>1018.4100000000001</v>
      </c>
      <c r="N3197" s="832">
        <v>3</v>
      </c>
      <c r="O3197" s="836">
        <v>0.5</v>
      </c>
      <c r="P3197" s="835"/>
      <c r="Q3197" s="837">
        <v>0</v>
      </c>
      <c r="R3197" s="832"/>
      <c r="S3197" s="837">
        <v>0</v>
      </c>
      <c r="T3197" s="836"/>
      <c r="U3197" s="838">
        <v>0</v>
      </c>
    </row>
    <row r="3198" spans="1:21" ht="14.4" customHeight="1" x14ac:dyDescent="0.3">
      <c r="A3198" s="831">
        <v>17</v>
      </c>
      <c r="B3198" s="832" t="s">
        <v>2428</v>
      </c>
      <c r="C3198" s="832" t="s">
        <v>2434</v>
      </c>
      <c r="D3198" s="833" t="s">
        <v>5256</v>
      </c>
      <c r="E3198" s="834" t="s">
        <v>2442</v>
      </c>
      <c r="F3198" s="832" t="s">
        <v>2429</v>
      </c>
      <c r="G3198" s="832" t="s">
        <v>2593</v>
      </c>
      <c r="H3198" s="832" t="s">
        <v>596</v>
      </c>
      <c r="I3198" s="832" t="s">
        <v>2597</v>
      </c>
      <c r="J3198" s="832" t="s">
        <v>2595</v>
      </c>
      <c r="K3198" s="832" t="s">
        <v>2598</v>
      </c>
      <c r="L3198" s="835">
        <v>113.16</v>
      </c>
      <c r="M3198" s="835">
        <v>113.16</v>
      </c>
      <c r="N3198" s="832">
        <v>1</v>
      </c>
      <c r="O3198" s="836">
        <v>0.5</v>
      </c>
      <c r="P3198" s="835">
        <v>113.16</v>
      </c>
      <c r="Q3198" s="837">
        <v>1</v>
      </c>
      <c r="R3198" s="832">
        <v>1</v>
      </c>
      <c r="S3198" s="837">
        <v>1</v>
      </c>
      <c r="T3198" s="836">
        <v>0.5</v>
      </c>
      <c r="U3198" s="838">
        <v>1</v>
      </c>
    </row>
    <row r="3199" spans="1:21" ht="14.4" customHeight="1" x14ac:dyDescent="0.3">
      <c r="A3199" s="831">
        <v>17</v>
      </c>
      <c r="B3199" s="832" t="s">
        <v>2428</v>
      </c>
      <c r="C3199" s="832" t="s">
        <v>2434</v>
      </c>
      <c r="D3199" s="833" t="s">
        <v>5256</v>
      </c>
      <c r="E3199" s="834" t="s">
        <v>2442</v>
      </c>
      <c r="F3199" s="832" t="s">
        <v>2429</v>
      </c>
      <c r="G3199" s="832" t="s">
        <v>2593</v>
      </c>
      <c r="H3199" s="832" t="s">
        <v>596</v>
      </c>
      <c r="I3199" s="832" t="s">
        <v>2599</v>
      </c>
      <c r="J3199" s="832" t="s">
        <v>2595</v>
      </c>
      <c r="K3199" s="832" t="s">
        <v>2600</v>
      </c>
      <c r="L3199" s="835">
        <v>339.47</v>
      </c>
      <c r="M3199" s="835">
        <v>11202.51</v>
      </c>
      <c r="N3199" s="832">
        <v>33</v>
      </c>
      <c r="O3199" s="836">
        <v>8.5</v>
      </c>
      <c r="P3199" s="835">
        <v>4752.58</v>
      </c>
      <c r="Q3199" s="837">
        <v>0.42424242424242425</v>
      </c>
      <c r="R3199" s="832">
        <v>14</v>
      </c>
      <c r="S3199" s="837">
        <v>0.42424242424242425</v>
      </c>
      <c r="T3199" s="836">
        <v>3.5</v>
      </c>
      <c r="U3199" s="838">
        <v>0.41176470588235292</v>
      </c>
    </row>
    <row r="3200" spans="1:21" ht="14.4" customHeight="1" x14ac:dyDescent="0.3">
      <c r="A3200" s="831">
        <v>17</v>
      </c>
      <c r="B3200" s="832" t="s">
        <v>2428</v>
      </c>
      <c r="C3200" s="832" t="s">
        <v>2434</v>
      </c>
      <c r="D3200" s="833" t="s">
        <v>5256</v>
      </c>
      <c r="E3200" s="834" t="s">
        <v>2442</v>
      </c>
      <c r="F3200" s="832" t="s">
        <v>2429</v>
      </c>
      <c r="G3200" s="832" t="s">
        <v>2593</v>
      </c>
      <c r="H3200" s="832" t="s">
        <v>596</v>
      </c>
      <c r="I3200" s="832" t="s">
        <v>2601</v>
      </c>
      <c r="J3200" s="832" t="s">
        <v>2602</v>
      </c>
      <c r="K3200" s="832" t="s">
        <v>2603</v>
      </c>
      <c r="L3200" s="835">
        <v>763.63</v>
      </c>
      <c r="M3200" s="835">
        <v>4581.78</v>
      </c>
      <c r="N3200" s="832">
        <v>6</v>
      </c>
      <c r="O3200" s="836">
        <v>0.5</v>
      </c>
      <c r="P3200" s="835"/>
      <c r="Q3200" s="837">
        <v>0</v>
      </c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17</v>
      </c>
      <c r="B3201" s="832" t="s">
        <v>2428</v>
      </c>
      <c r="C3201" s="832" t="s">
        <v>2434</v>
      </c>
      <c r="D3201" s="833" t="s">
        <v>5256</v>
      </c>
      <c r="E3201" s="834" t="s">
        <v>2442</v>
      </c>
      <c r="F3201" s="832" t="s">
        <v>2429</v>
      </c>
      <c r="G3201" s="832" t="s">
        <v>2604</v>
      </c>
      <c r="H3201" s="832" t="s">
        <v>596</v>
      </c>
      <c r="I3201" s="832" t="s">
        <v>2605</v>
      </c>
      <c r="J3201" s="832" t="s">
        <v>826</v>
      </c>
      <c r="K3201" s="832" t="s">
        <v>2606</v>
      </c>
      <c r="L3201" s="835">
        <v>75.05</v>
      </c>
      <c r="M3201" s="835">
        <v>375.25</v>
      </c>
      <c r="N3201" s="832">
        <v>5</v>
      </c>
      <c r="O3201" s="836">
        <v>3.5</v>
      </c>
      <c r="P3201" s="835">
        <v>225.14999999999998</v>
      </c>
      <c r="Q3201" s="837">
        <v>0.6</v>
      </c>
      <c r="R3201" s="832">
        <v>3</v>
      </c>
      <c r="S3201" s="837">
        <v>0.6</v>
      </c>
      <c r="T3201" s="836">
        <v>2</v>
      </c>
      <c r="U3201" s="838">
        <v>0.5714285714285714</v>
      </c>
    </row>
    <row r="3202" spans="1:21" ht="14.4" customHeight="1" x14ac:dyDescent="0.3">
      <c r="A3202" s="831">
        <v>17</v>
      </c>
      <c r="B3202" s="832" t="s">
        <v>2428</v>
      </c>
      <c r="C3202" s="832" t="s">
        <v>2434</v>
      </c>
      <c r="D3202" s="833" t="s">
        <v>5256</v>
      </c>
      <c r="E3202" s="834" t="s">
        <v>2442</v>
      </c>
      <c r="F3202" s="832" t="s">
        <v>2429</v>
      </c>
      <c r="G3202" s="832" t="s">
        <v>3345</v>
      </c>
      <c r="H3202" s="832" t="s">
        <v>596</v>
      </c>
      <c r="I3202" s="832" t="s">
        <v>3346</v>
      </c>
      <c r="J3202" s="832" t="s">
        <v>1038</v>
      </c>
      <c r="K3202" s="832" t="s">
        <v>3347</v>
      </c>
      <c r="L3202" s="835">
        <v>94.7</v>
      </c>
      <c r="M3202" s="835">
        <v>7102.4999999999945</v>
      </c>
      <c r="N3202" s="832">
        <v>75</v>
      </c>
      <c r="O3202" s="836">
        <v>56</v>
      </c>
      <c r="P3202" s="835">
        <v>5397.8999999999942</v>
      </c>
      <c r="Q3202" s="837">
        <v>0.75999999999999979</v>
      </c>
      <c r="R3202" s="832">
        <v>57</v>
      </c>
      <c r="S3202" s="837">
        <v>0.76</v>
      </c>
      <c r="T3202" s="836">
        <v>41.5</v>
      </c>
      <c r="U3202" s="838">
        <v>0.7410714285714286</v>
      </c>
    </row>
    <row r="3203" spans="1:21" ht="14.4" customHeight="1" x14ac:dyDescent="0.3">
      <c r="A3203" s="831">
        <v>17</v>
      </c>
      <c r="B3203" s="832" t="s">
        <v>2428</v>
      </c>
      <c r="C3203" s="832" t="s">
        <v>2434</v>
      </c>
      <c r="D3203" s="833" t="s">
        <v>5256</v>
      </c>
      <c r="E3203" s="834" t="s">
        <v>2442</v>
      </c>
      <c r="F3203" s="832" t="s">
        <v>2429</v>
      </c>
      <c r="G3203" s="832" t="s">
        <v>4377</v>
      </c>
      <c r="H3203" s="832" t="s">
        <v>596</v>
      </c>
      <c r="I3203" s="832" t="s">
        <v>5130</v>
      </c>
      <c r="J3203" s="832" t="s">
        <v>5131</v>
      </c>
      <c r="K3203" s="832" t="s">
        <v>5070</v>
      </c>
      <c r="L3203" s="835">
        <v>35.25</v>
      </c>
      <c r="M3203" s="835">
        <v>35.25</v>
      </c>
      <c r="N3203" s="832">
        <v>1</v>
      </c>
      <c r="O3203" s="836">
        <v>0.5</v>
      </c>
      <c r="P3203" s="835">
        <v>35.25</v>
      </c>
      <c r="Q3203" s="837">
        <v>1</v>
      </c>
      <c r="R3203" s="832">
        <v>1</v>
      </c>
      <c r="S3203" s="837">
        <v>1</v>
      </c>
      <c r="T3203" s="836">
        <v>0.5</v>
      </c>
      <c r="U3203" s="838">
        <v>1</v>
      </c>
    </row>
    <row r="3204" spans="1:21" ht="14.4" customHeight="1" x14ac:dyDescent="0.3">
      <c r="A3204" s="831">
        <v>17</v>
      </c>
      <c r="B3204" s="832" t="s">
        <v>2428</v>
      </c>
      <c r="C3204" s="832" t="s">
        <v>2434</v>
      </c>
      <c r="D3204" s="833" t="s">
        <v>5256</v>
      </c>
      <c r="E3204" s="834" t="s">
        <v>2442</v>
      </c>
      <c r="F3204" s="832" t="s">
        <v>2429</v>
      </c>
      <c r="G3204" s="832" t="s">
        <v>2609</v>
      </c>
      <c r="H3204" s="832" t="s">
        <v>596</v>
      </c>
      <c r="I3204" s="832" t="s">
        <v>2610</v>
      </c>
      <c r="J3204" s="832" t="s">
        <v>2611</v>
      </c>
      <c r="K3204" s="832" t="s">
        <v>2612</v>
      </c>
      <c r="L3204" s="835">
        <v>45.89</v>
      </c>
      <c r="M3204" s="835">
        <v>183.56</v>
      </c>
      <c r="N3204" s="832">
        <v>4</v>
      </c>
      <c r="O3204" s="836">
        <v>1</v>
      </c>
      <c r="P3204" s="835">
        <v>183.56</v>
      </c>
      <c r="Q3204" s="837">
        <v>1</v>
      </c>
      <c r="R3204" s="832">
        <v>4</v>
      </c>
      <c r="S3204" s="837">
        <v>1</v>
      </c>
      <c r="T3204" s="836">
        <v>1</v>
      </c>
      <c r="U3204" s="838">
        <v>1</v>
      </c>
    </row>
    <row r="3205" spans="1:21" ht="14.4" customHeight="1" x14ac:dyDescent="0.3">
      <c r="A3205" s="831">
        <v>17</v>
      </c>
      <c r="B3205" s="832" t="s">
        <v>2428</v>
      </c>
      <c r="C3205" s="832" t="s">
        <v>2434</v>
      </c>
      <c r="D3205" s="833" t="s">
        <v>5256</v>
      </c>
      <c r="E3205" s="834" t="s">
        <v>2442</v>
      </c>
      <c r="F3205" s="832" t="s">
        <v>2429</v>
      </c>
      <c r="G3205" s="832" t="s">
        <v>2618</v>
      </c>
      <c r="H3205" s="832" t="s">
        <v>596</v>
      </c>
      <c r="I3205" s="832" t="s">
        <v>2619</v>
      </c>
      <c r="J3205" s="832" t="s">
        <v>1098</v>
      </c>
      <c r="K3205" s="832" t="s">
        <v>2620</v>
      </c>
      <c r="L3205" s="835">
        <v>42.14</v>
      </c>
      <c r="M3205" s="835">
        <v>84.28</v>
      </c>
      <c r="N3205" s="832">
        <v>2</v>
      </c>
      <c r="O3205" s="836">
        <v>1.5</v>
      </c>
      <c r="P3205" s="835">
        <v>84.28</v>
      </c>
      <c r="Q3205" s="837">
        <v>1</v>
      </c>
      <c r="R3205" s="832">
        <v>2</v>
      </c>
      <c r="S3205" s="837">
        <v>1</v>
      </c>
      <c r="T3205" s="836">
        <v>1.5</v>
      </c>
      <c r="U3205" s="838">
        <v>1</v>
      </c>
    </row>
    <row r="3206" spans="1:21" ht="14.4" customHeight="1" x14ac:dyDescent="0.3">
      <c r="A3206" s="831">
        <v>17</v>
      </c>
      <c r="B3206" s="832" t="s">
        <v>2428</v>
      </c>
      <c r="C3206" s="832" t="s">
        <v>2434</v>
      </c>
      <c r="D3206" s="833" t="s">
        <v>5256</v>
      </c>
      <c r="E3206" s="834" t="s">
        <v>2442</v>
      </c>
      <c r="F3206" s="832" t="s">
        <v>2429</v>
      </c>
      <c r="G3206" s="832" t="s">
        <v>2623</v>
      </c>
      <c r="H3206" s="832" t="s">
        <v>596</v>
      </c>
      <c r="I3206" s="832" t="s">
        <v>2627</v>
      </c>
      <c r="J3206" s="832" t="s">
        <v>2628</v>
      </c>
      <c r="K3206" s="832" t="s">
        <v>2629</v>
      </c>
      <c r="L3206" s="835">
        <v>74.64</v>
      </c>
      <c r="M3206" s="835">
        <v>74.64</v>
      </c>
      <c r="N3206" s="832">
        <v>1</v>
      </c>
      <c r="O3206" s="836">
        <v>0.5</v>
      </c>
      <c r="P3206" s="835">
        <v>74.64</v>
      </c>
      <c r="Q3206" s="837">
        <v>1</v>
      </c>
      <c r="R3206" s="832">
        <v>1</v>
      </c>
      <c r="S3206" s="837">
        <v>1</v>
      </c>
      <c r="T3206" s="836">
        <v>0.5</v>
      </c>
      <c r="U3206" s="838">
        <v>1</v>
      </c>
    </row>
    <row r="3207" spans="1:21" ht="14.4" customHeight="1" x14ac:dyDescent="0.3">
      <c r="A3207" s="831">
        <v>17</v>
      </c>
      <c r="B3207" s="832" t="s">
        <v>2428</v>
      </c>
      <c r="C3207" s="832" t="s">
        <v>2434</v>
      </c>
      <c r="D3207" s="833" t="s">
        <v>5256</v>
      </c>
      <c r="E3207" s="834" t="s">
        <v>2442</v>
      </c>
      <c r="F3207" s="832" t="s">
        <v>2429</v>
      </c>
      <c r="G3207" s="832" t="s">
        <v>4063</v>
      </c>
      <c r="H3207" s="832" t="s">
        <v>596</v>
      </c>
      <c r="I3207" s="832" t="s">
        <v>4064</v>
      </c>
      <c r="J3207" s="832" t="s">
        <v>4065</v>
      </c>
      <c r="K3207" s="832" t="s">
        <v>4066</v>
      </c>
      <c r="L3207" s="835">
        <v>76.180000000000007</v>
      </c>
      <c r="M3207" s="835">
        <v>76.180000000000007</v>
      </c>
      <c r="N3207" s="832">
        <v>1</v>
      </c>
      <c r="O3207" s="836">
        <v>0.5</v>
      </c>
      <c r="P3207" s="835">
        <v>76.180000000000007</v>
      </c>
      <c r="Q3207" s="837">
        <v>1</v>
      </c>
      <c r="R3207" s="832">
        <v>1</v>
      </c>
      <c r="S3207" s="837">
        <v>1</v>
      </c>
      <c r="T3207" s="836">
        <v>0.5</v>
      </c>
      <c r="U3207" s="838">
        <v>1</v>
      </c>
    </row>
    <row r="3208" spans="1:21" ht="14.4" customHeight="1" x14ac:dyDescent="0.3">
      <c r="A3208" s="831">
        <v>17</v>
      </c>
      <c r="B3208" s="832" t="s">
        <v>2428</v>
      </c>
      <c r="C3208" s="832" t="s">
        <v>2434</v>
      </c>
      <c r="D3208" s="833" t="s">
        <v>5256</v>
      </c>
      <c r="E3208" s="834" t="s">
        <v>2442</v>
      </c>
      <c r="F3208" s="832" t="s">
        <v>2429</v>
      </c>
      <c r="G3208" s="832" t="s">
        <v>2632</v>
      </c>
      <c r="H3208" s="832" t="s">
        <v>596</v>
      </c>
      <c r="I3208" s="832" t="s">
        <v>2633</v>
      </c>
      <c r="J3208" s="832" t="s">
        <v>1563</v>
      </c>
      <c r="K3208" s="832" t="s">
        <v>2634</v>
      </c>
      <c r="L3208" s="835">
        <v>24.37</v>
      </c>
      <c r="M3208" s="835">
        <v>268.07</v>
      </c>
      <c r="N3208" s="832">
        <v>11</v>
      </c>
      <c r="O3208" s="836">
        <v>2</v>
      </c>
      <c r="P3208" s="835">
        <v>146.22</v>
      </c>
      <c r="Q3208" s="837">
        <v>0.54545454545454541</v>
      </c>
      <c r="R3208" s="832">
        <v>6</v>
      </c>
      <c r="S3208" s="837">
        <v>0.54545454545454541</v>
      </c>
      <c r="T3208" s="836">
        <v>1</v>
      </c>
      <c r="U3208" s="838">
        <v>0.5</v>
      </c>
    </row>
    <row r="3209" spans="1:21" ht="14.4" customHeight="1" x14ac:dyDescent="0.3">
      <c r="A3209" s="831">
        <v>17</v>
      </c>
      <c r="B3209" s="832" t="s">
        <v>2428</v>
      </c>
      <c r="C3209" s="832" t="s">
        <v>2434</v>
      </c>
      <c r="D3209" s="833" t="s">
        <v>5256</v>
      </c>
      <c r="E3209" s="834" t="s">
        <v>2442</v>
      </c>
      <c r="F3209" s="832" t="s">
        <v>2429</v>
      </c>
      <c r="G3209" s="832" t="s">
        <v>2632</v>
      </c>
      <c r="H3209" s="832" t="s">
        <v>596</v>
      </c>
      <c r="I3209" s="832" t="s">
        <v>2999</v>
      </c>
      <c r="J3209" s="832" t="s">
        <v>1563</v>
      </c>
      <c r="K3209" s="832" t="s">
        <v>1903</v>
      </c>
      <c r="L3209" s="835">
        <v>38.590000000000003</v>
      </c>
      <c r="M3209" s="835">
        <v>192.95000000000002</v>
      </c>
      <c r="N3209" s="832">
        <v>5</v>
      </c>
      <c r="O3209" s="836">
        <v>2.5</v>
      </c>
      <c r="P3209" s="835"/>
      <c r="Q3209" s="837">
        <v>0</v>
      </c>
      <c r="R3209" s="832"/>
      <c r="S3209" s="837">
        <v>0</v>
      </c>
      <c r="T3209" s="836"/>
      <c r="U3209" s="838">
        <v>0</v>
      </c>
    </row>
    <row r="3210" spans="1:21" ht="14.4" customHeight="1" x14ac:dyDescent="0.3">
      <c r="A3210" s="831">
        <v>17</v>
      </c>
      <c r="B3210" s="832" t="s">
        <v>2428</v>
      </c>
      <c r="C3210" s="832" t="s">
        <v>2434</v>
      </c>
      <c r="D3210" s="833" t="s">
        <v>5256</v>
      </c>
      <c r="E3210" s="834" t="s">
        <v>2442</v>
      </c>
      <c r="F3210" s="832" t="s">
        <v>2429</v>
      </c>
      <c r="G3210" s="832" t="s">
        <v>2653</v>
      </c>
      <c r="H3210" s="832" t="s">
        <v>596</v>
      </c>
      <c r="I3210" s="832" t="s">
        <v>3351</v>
      </c>
      <c r="J3210" s="832" t="s">
        <v>1465</v>
      </c>
      <c r="K3210" s="832" t="s">
        <v>3352</v>
      </c>
      <c r="L3210" s="835">
        <v>0</v>
      </c>
      <c r="M3210" s="835">
        <v>0</v>
      </c>
      <c r="N3210" s="832">
        <v>1</v>
      </c>
      <c r="O3210" s="836">
        <v>1</v>
      </c>
      <c r="P3210" s="835"/>
      <c r="Q3210" s="837"/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17</v>
      </c>
      <c r="B3211" s="832" t="s">
        <v>2428</v>
      </c>
      <c r="C3211" s="832" t="s">
        <v>2434</v>
      </c>
      <c r="D3211" s="833" t="s">
        <v>5256</v>
      </c>
      <c r="E3211" s="834" t="s">
        <v>2442</v>
      </c>
      <c r="F3211" s="832" t="s">
        <v>2429</v>
      </c>
      <c r="G3211" s="832" t="s">
        <v>2653</v>
      </c>
      <c r="H3211" s="832" t="s">
        <v>596</v>
      </c>
      <c r="I3211" s="832" t="s">
        <v>2658</v>
      </c>
      <c r="J3211" s="832" t="s">
        <v>2659</v>
      </c>
      <c r="K3211" s="832" t="s">
        <v>2660</v>
      </c>
      <c r="L3211" s="835">
        <v>52.75</v>
      </c>
      <c r="M3211" s="835">
        <v>52.75</v>
      </c>
      <c r="N3211" s="832">
        <v>1</v>
      </c>
      <c r="O3211" s="836">
        <v>0.5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17</v>
      </c>
      <c r="B3212" s="832" t="s">
        <v>2428</v>
      </c>
      <c r="C3212" s="832" t="s">
        <v>2434</v>
      </c>
      <c r="D3212" s="833" t="s">
        <v>5256</v>
      </c>
      <c r="E3212" s="834" t="s">
        <v>2442</v>
      </c>
      <c r="F3212" s="832" t="s">
        <v>2429</v>
      </c>
      <c r="G3212" s="832" t="s">
        <v>2653</v>
      </c>
      <c r="H3212" s="832" t="s">
        <v>596</v>
      </c>
      <c r="I3212" s="832" t="s">
        <v>2661</v>
      </c>
      <c r="J3212" s="832" t="s">
        <v>660</v>
      </c>
      <c r="K3212" s="832" t="s">
        <v>1121</v>
      </c>
      <c r="L3212" s="835">
        <v>58.62</v>
      </c>
      <c r="M3212" s="835">
        <v>58.62</v>
      </c>
      <c r="N3212" s="832">
        <v>1</v>
      </c>
      <c r="O3212" s="836">
        <v>0.5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" customHeight="1" x14ac:dyDescent="0.3">
      <c r="A3213" s="831">
        <v>17</v>
      </c>
      <c r="B3213" s="832" t="s">
        <v>2428</v>
      </c>
      <c r="C3213" s="832" t="s">
        <v>2434</v>
      </c>
      <c r="D3213" s="833" t="s">
        <v>5256</v>
      </c>
      <c r="E3213" s="834" t="s">
        <v>2442</v>
      </c>
      <c r="F3213" s="832" t="s">
        <v>2429</v>
      </c>
      <c r="G3213" s="832" t="s">
        <v>2666</v>
      </c>
      <c r="H3213" s="832" t="s">
        <v>649</v>
      </c>
      <c r="I3213" s="832" t="s">
        <v>2318</v>
      </c>
      <c r="J3213" s="832" t="s">
        <v>2084</v>
      </c>
      <c r="K3213" s="832" t="s">
        <v>2319</v>
      </c>
      <c r="L3213" s="835">
        <v>366.31</v>
      </c>
      <c r="M3213" s="835">
        <v>732.62</v>
      </c>
      <c r="N3213" s="832">
        <v>2</v>
      </c>
      <c r="O3213" s="836">
        <v>1</v>
      </c>
      <c r="P3213" s="835">
        <v>732.62</v>
      </c>
      <c r="Q3213" s="837">
        <v>1</v>
      </c>
      <c r="R3213" s="832">
        <v>2</v>
      </c>
      <c r="S3213" s="837">
        <v>1</v>
      </c>
      <c r="T3213" s="836">
        <v>1</v>
      </c>
      <c r="U3213" s="838">
        <v>1</v>
      </c>
    </row>
    <row r="3214" spans="1:21" ht="14.4" customHeight="1" x14ac:dyDescent="0.3">
      <c r="A3214" s="831">
        <v>17</v>
      </c>
      <c r="B3214" s="832" t="s">
        <v>2428</v>
      </c>
      <c r="C3214" s="832" t="s">
        <v>2434</v>
      </c>
      <c r="D3214" s="833" t="s">
        <v>5256</v>
      </c>
      <c r="E3214" s="834" t="s">
        <v>2442</v>
      </c>
      <c r="F3214" s="832" t="s">
        <v>2429</v>
      </c>
      <c r="G3214" s="832" t="s">
        <v>2666</v>
      </c>
      <c r="H3214" s="832" t="s">
        <v>596</v>
      </c>
      <c r="I3214" s="832" t="s">
        <v>3355</v>
      </c>
      <c r="J3214" s="832" t="s">
        <v>2668</v>
      </c>
      <c r="K3214" s="832" t="s">
        <v>3356</v>
      </c>
      <c r="L3214" s="835">
        <v>197.81</v>
      </c>
      <c r="M3214" s="835">
        <v>593.43000000000006</v>
      </c>
      <c r="N3214" s="832">
        <v>3</v>
      </c>
      <c r="O3214" s="836">
        <v>0.5</v>
      </c>
      <c r="P3214" s="835">
        <v>593.43000000000006</v>
      </c>
      <c r="Q3214" s="837">
        <v>1</v>
      </c>
      <c r="R3214" s="832">
        <v>3</v>
      </c>
      <c r="S3214" s="837">
        <v>1</v>
      </c>
      <c r="T3214" s="836">
        <v>0.5</v>
      </c>
      <c r="U3214" s="838">
        <v>1</v>
      </c>
    </row>
    <row r="3215" spans="1:21" ht="14.4" customHeight="1" x14ac:dyDescent="0.3">
      <c r="A3215" s="831">
        <v>17</v>
      </c>
      <c r="B3215" s="832" t="s">
        <v>2428</v>
      </c>
      <c r="C3215" s="832" t="s">
        <v>2434</v>
      </c>
      <c r="D3215" s="833" t="s">
        <v>5256</v>
      </c>
      <c r="E3215" s="834" t="s">
        <v>2442</v>
      </c>
      <c r="F3215" s="832" t="s">
        <v>2429</v>
      </c>
      <c r="G3215" s="832" t="s">
        <v>2673</v>
      </c>
      <c r="H3215" s="832" t="s">
        <v>649</v>
      </c>
      <c r="I3215" s="832" t="s">
        <v>2202</v>
      </c>
      <c r="J3215" s="832" t="s">
        <v>2088</v>
      </c>
      <c r="K3215" s="832" t="s">
        <v>2203</v>
      </c>
      <c r="L3215" s="835">
        <v>516.71</v>
      </c>
      <c r="M3215" s="835">
        <v>1033.42</v>
      </c>
      <c r="N3215" s="832">
        <v>2</v>
      </c>
      <c r="O3215" s="836">
        <v>1</v>
      </c>
      <c r="P3215" s="835"/>
      <c r="Q3215" s="837">
        <v>0</v>
      </c>
      <c r="R3215" s="832"/>
      <c r="S3215" s="837">
        <v>0</v>
      </c>
      <c r="T3215" s="836"/>
      <c r="U3215" s="838">
        <v>0</v>
      </c>
    </row>
    <row r="3216" spans="1:21" ht="14.4" customHeight="1" x14ac:dyDescent="0.3">
      <c r="A3216" s="831">
        <v>17</v>
      </c>
      <c r="B3216" s="832" t="s">
        <v>2428</v>
      </c>
      <c r="C3216" s="832" t="s">
        <v>2434</v>
      </c>
      <c r="D3216" s="833" t="s">
        <v>5256</v>
      </c>
      <c r="E3216" s="834" t="s">
        <v>2442</v>
      </c>
      <c r="F3216" s="832" t="s">
        <v>2429</v>
      </c>
      <c r="G3216" s="832" t="s">
        <v>2673</v>
      </c>
      <c r="H3216" s="832" t="s">
        <v>649</v>
      </c>
      <c r="I3216" s="832" t="s">
        <v>2087</v>
      </c>
      <c r="J3216" s="832" t="s">
        <v>2088</v>
      </c>
      <c r="K3216" s="832" t="s">
        <v>2089</v>
      </c>
      <c r="L3216" s="835">
        <v>110.73</v>
      </c>
      <c r="M3216" s="835">
        <v>775.11</v>
      </c>
      <c r="N3216" s="832">
        <v>7</v>
      </c>
      <c r="O3216" s="836">
        <v>2</v>
      </c>
      <c r="P3216" s="835">
        <v>775.11</v>
      </c>
      <c r="Q3216" s="837">
        <v>1</v>
      </c>
      <c r="R3216" s="832">
        <v>7</v>
      </c>
      <c r="S3216" s="837">
        <v>1</v>
      </c>
      <c r="T3216" s="836">
        <v>2</v>
      </c>
      <c r="U3216" s="838">
        <v>1</v>
      </c>
    </row>
    <row r="3217" spans="1:21" ht="14.4" customHeight="1" x14ac:dyDescent="0.3">
      <c r="A3217" s="831">
        <v>17</v>
      </c>
      <c r="B3217" s="832" t="s">
        <v>2428</v>
      </c>
      <c r="C3217" s="832" t="s">
        <v>2434</v>
      </c>
      <c r="D3217" s="833" t="s">
        <v>5256</v>
      </c>
      <c r="E3217" s="834" t="s">
        <v>2442</v>
      </c>
      <c r="F3217" s="832" t="s">
        <v>2429</v>
      </c>
      <c r="G3217" s="832" t="s">
        <v>3357</v>
      </c>
      <c r="H3217" s="832" t="s">
        <v>649</v>
      </c>
      <c r="I3217" s="832" t="s">
        <v>3358</v>
      </c>
      <c r="J3217" s="832" t="s">
        <v>844</v>
      </c>
      <c r="K3217" s="832" t="s">
        <v>3359</v>
      </c>
      <c r="L3217" s="835">
        <v>64.5</v>
      </c>
      <c r="M3217" s="835">
        <v>258</v>
      </c>
      <c r="N3217" s="832">
        <v>4</v>
      </c>
      <c r="O3217" s="836">
        <v>1</v>
      </c>
      <c r="P3217" s="835">
        <v>129</v>
      </c>
      <c r="Q3217" s="837">
        <v>0.5</v>
      </c>
      <c r="R3217" s="832">
        <v>2</v>
      </c>
      <c r="S3217" s="837">
        <v>0.5</v>
      </c>
      <c r="T3217" s="836">
        <v>0.5</v>
      </c>
      <c r="U3217" s="838">
        <v>0.5</v>
      </c>
    </row>
    <row r="3218" spans="1:21" ht="14.4" customHeight="1" x14ac:dyDescent="0.3">
      <c r="A3218" s="831">
        <v>17</v>
      </c>
      <c r="B3218" s="832" t="s">
        <v>2428</v>
      </c>
      <c r="C3218" s="832" t="s">
        <v>2434</v>
      </c>
      <c r="D3218" s="833" t="s">
        <v>5256</v>
      </c>
      <c r="E3218" s="834" t="s">
        <v>2442</v>
      </c>
      <c r="F3218" s="832" t="s">
        <v>2429</v>
      </c>
      <c r="G3218" s="832" t="s">
        <v>3030</v>
      </c>
      <c r="H3218" s="832" t="s">
        <v>596</v>
      </c>
      <c r="I3218" s="832" t="s">
        <v>3031</v>
      </c>
      <c r="J3218" s="832" t="s">
        <v>759</v>
      </c>
      <c r="K3218" s="832" t="s">
        <v>2978</v>
      </c>
      <c r="L3218" s="835">
        <v>0</v>
      </c>
      <c r="M3218" s="835">
        <v>0</v>
      </c>
      <c r="N3218" s="832">
        <v>7</v>
      </c>
      <c r="O3218" s="836">
        <v>4</v>
      </c>
      <c r="P3218" s="835">
        <v>0</v>
      </c>
      <c r="Q3218" s="837"/>
      <c r="R3218" s="832">
        <v>3</v>
      </c>
      <c r="S3218" s="837">
        <v>0.42857142857142855</v>
      </c>
      <c r="T3218" s="836">
        <v>2</v>
      </c>
      <c r="U3218" s="838">
        <v>0.5</v>
      </c>
    </row>
    <row r="3219" spans="1:21" ht="14.4" customHeight="1" x14ac:dyDescent="0.3">
      <c r="A3219" s="831">
        <v>17</v>
      </c>
      <c r="B3219" s="832" t="s">
        <v>2428</v>
      </c>
      <c r="C3219" s="832" t="s">
        <v>2434</v>
      </c>
      <c r="D3219" s="833" t="s">
        <v>5256</v>
      </c>
      <c r="E3219" s="834" t="s">
        <v>2442</v>
      </c>
      <c r="F3219" s="832" t="s">
        <v>2429</v>
      </c>
      <c r="G3219" s="832" t="s">
        <v>3030</v>
      </c>
      <c r="H3219" s="832" t="s">
        <v>596</v>
      </c>
      <c r="I3219" s="832" t="s">
        <v>4396</v>
      </c>
      <c r="J3219" s="832" t="s">
        <v>1344</v>
      </c>
      <c r="K3219" s="832" t="s">
        <v>1345</v>
      </c>
      <c r="L3219" s="835">
        <v>0</v>
      </c>
      <c r="M3219" s="835">
        <v>0</v>
      </c>
      <c r="N3219" s="832">
        <v>4</v>
      </c>
      <c r="O3219" s="836">
        <v>3.5</v>
      </c>
      <c r="P3219" s="835">
        <v>0</v>
      </c>
      <c r="Q3219" s="837"/>
      <c r="R3219" s="832">
        <v>1</v>
      </c>
      <c r="S3219" s="837">
        <v>0.25</v>
      </c>
      <c r="T3219" s="836">
        <v>0.5</v>
      </c>
      <c r="U3219" s="838">
        <v>0.14285714285714285</v>
      </c>
    </row>
    <row r="3220" spans="1:21" ht="14.4" customHeight="1" x14ac:dyDescent="0.3">
      <c r="A3220" s="831">
        <v>17</v>
      </c>
      <c r="B3220" s="832" t="s">
        <v>2428</v>
      </c>
      <c r="C3220" s="832" t="s">
        <v>2434</v>
      </c>
      <c r="D3220" s="833" t="s">
        <v>5256</v>
      </c>
      <c r="E3220" s="834" t="s">
        <v>2442</v>
      </c>
      <c r="F3220" s="832" t="s">
        <v>2429</v>
      </c>
      <c r="G3220" s="832" t="s">
        <v>2676</v>
      </c>
      <c r="H3220" s="832" t="s">
        <v>649</v>
      </c>
      <c r="I3220" s="832" t="s">
        <v>2091</v>
      </c>
      <c r="J3220" s="832" t="s">
        <v>2092</v>
      </c>
      <c r="K3220" s="832" t="s">
        <v>2093</v>
      </c>
      <c r="L3220" s="835">
        <v>910.2</v>
      </c>
      <c r="M3220" s="835">
        <v>910.2</v>
      </c>
      <c r="N3220" s="832">
        <v>1</v>
      </c>
      <c r="O3220" s="836">
        <v>0.5</v>
      </c>
      <c r="P3220" s="835">
        <v>910.2</v>
      </c>
      <c r="Q3220" s="837">
        <v>1</v>
      </c>
      <c r="R3220" s="832">
        <v>1</v>
      </c>
      <c r="S3220" s="837">
        <v>1</v>
      </c>
      <c r="T3220" s="836">
        <v>0.5</v>
      </c>
      <c r="U3220" s="838">
        <v>1</v>
      </c>
    </row>
    <row r="3221" spans="1:21" ht="14.4" customHeight="1" x14ac:dyDescent="0.3">
      <c r="A3221" s="831">
        <v>17</v>
      </c>
      <c r="B3221" s="832" t="s">
        <v>2428</v>
      </c>
      <c r="C3221" s="832" t="s">
        <v>2434</v>
      </c>
      <c r="D3221" s="833" t="s">
        <v>5256</v>
      </c>
      <c r="E3221" s="834" t="s">
        <v>2442</v>
      </c>
      <c r="F3221" s="832" t="s">
        <v>2429</v>
      </c>
      <c r="G3221" s="832" t="s">
        <v>2676</v>
      </c>
      <c r="H3221" s="832" t="s">
        <v>596</v>
      </c>
      <c r="I3221" s="832" t="s">
        <v>2678</v>
      </c>
      <c r="J3221" s="832" t="s">
        <v>2679</v>
      </c>
      <c r="K3221" s="832" t="s">
        <v>2093</v>
      </c>
      <c r="L3221" s="835">
        <v>910.2</v>
      </c>
      <c r="M3221" s="835">
        <v>1820.4</v>
      </c>
      <c r="N3221" s="832">
        <v>2</v>
      </c>
      <c r="O3221" s="836">
        <v>1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17</v>
      </c>
      <c r="B3222" s="832" t="s">
        <v>2428</v>
      </c>
      <c r="C3222" s="832" t="s">
        <v>2434</v>
      </c>
      <c r="D3222" s="833" t="s">
        <v>5256</v>
      </c>
      <c r="E3222" s="834" t="s">
        <v>2442</v>
      </c>
      <c r="F3222" s="832" t="s">
        <v>2429</v>
      </c>
      <c r="G3222" s="832" t="s">
        <v>2676</v>
      </c>
      <c r="H3222" s="832" t="s">
        <v>649</v>
      </c>
      <c r="I3222" s="832" t="s">
        <v>3233</v>
      </c>
      <c r="J3222" s="832" t="s">
        <v>2092</v>
      </c>
      <c r="K3222" s="832" t="s">
        <v>2098</v>
      </c>
      <c r="L3222" s="835">
        <v>227.56</v>
      </c>
      <c r="M3222" s="835">
        <v>227.56</v>
      </c>
      <c r="N3222" s="832">
        <v>1</v>
      </c>
      <c r="O3222" s="836">
        <v>0.5</v>
      </c>
      <c r="P3222" s="835">
        <v>227.56</v>
      </c>
      <c r="Q3222" s="837">
        <v>1</v>
      </c>
      <c r="R3222" s="832">
        <v>1</v>
      </c>
      <c r="S3222" s="837">
        <v>1</v>
      </c>
      <c r="T3222" s="836">
        <v>0.5</v>
      </c>
      <c r="U3222" s="838">
        <v>1</v>
      </c>
    </row>
    <row r="3223" spans="1:21" ht="14.4" customHeight="1" x14ac:dyDescent="0.3">
      <c r="A3223" s="831">
        <v>17</v>
      </c>
      <c r="B3223" s="832" t="s">
        <v>2428</v>
      </c>
      <c r="C3223" s="832" t="s">
        <v>2434</v>
      </c>
      <c r="D3223" s="833" t="s">
        <v>5256</v>
      </c>
      <c r="E3223" s="834" t="s">
        <v>2442</v>
      </c>
      <c r="F3223" s="832" t="s">
        <v>2429</v>
      </c>
      <c r="G3223" s="832" t="s">
        <v>3243</v>
      </c>
      <c r="H3223" s="832" t="s">
        <v>596</v>
      </c>
      <c r="I3223" s="832" t="s">
        <v>4397</v>
      </c>
      <c r="J3223" s="832" t="s">
        <v>4398</v>
      </c>
      <c r="K3223" s="832" t="s">
        <v>4399</v>
      </c>
      <c r="L3223" s="835">
        <v>176.32</v>
      </c>
      <c r="M3223" s="835">
        <v>352.64</v>
      </c>
      <c r="N3223" s="832">
        <v>2</v>
      </c>
      <c r="O3223" s="836">
        <v>1</v>
      </c>
      <c r="P3223" s="835">
        <v>352.64</v>
      </c>
      <c r="Q3223" s="837">
        <v>1</v>
      </c>
      <c r="R3223" s="832">
        <v>2</v>
      </c>
      <c r="S3223" s="837">
        <v>1</v>
      </c>
      <c r="T3223" s="836">
        <v>1</v>
      </c>
      <c r="U3223" s="838">
        <v>1</v>
      </c>
    </row>
    <row r="3224" spans="1:21" ht="14.4" customHeight="1" x14ac:dyDescent="0.3">
      <c r="A3224" s="831">
        <v>17</v>
      </c>
      <c r="B3224" s="832" t="s">
        <v>2428</v>
      </c>
      <c r="C3224" s="832" t="s">
        <v>2434</v>
      </c>
      <c r="D3224" s="833" t="s">
        <v>5256</v>
      </c>
      <c r="E3224" s="834" t="s">
        <v>2442</v>
      </c>
      <c r="F3224" s="832" t="s">
        <v>2429</v>
      </c>
      <c r="G3224" s="832" t="s">
        <v>4653</v>
      </c>
      <c r="H3224" s="832" t="s">
        <v>596</v>
      </c>
      <c r="I3224" s="832" t="s">
        <v>4654</v>
      </c>
      <c r="J3224" s="832" t="s">
        <v>4655</v>
      </c>
      <c r="K3224" s="832" t="s">
        <v>4656</v>
      </c>
      <c r="L3224" s="835">
        <v>248.55</v>
      </c>
      <c r="M3224" s="835">
        <v>248.55</v>
      </c>
      <c r="N3224" s="832">
        <v>1</v>
      </c>
      <c r="O3224" s="836">
        <v>1</v>
      </c>
      <c r="P3224" s="835"/>
      <c r="Q3224" s="837">
        <v>0</v>
      </c>
      <c r="R3224" s="832"/>
      <c r="S3224" s="837">
        <v>0</v>
      </c>
      <c r="T3224" s="836"/>
      <c r="U3224" s="838">
        <v>0</v>
      </c>
    </row>
    <row r="3225" spans="1:21" ht="14.4" customHeight="1" x14ac:dyDescent="0.3">
      <c r="A3225" s="831">
        <v>17</v>
      </c>
      <c r="B3225" s="832" t="s">
        <v>2428</v>
      </c>
      <c r="C3225" s="832" t="s">
        <v>2434</v>
      </c>
      <c r="D3225" s="833" t="s">
        <v>5256</v>
      </c>
      <c r="E3225" s="834" t="s">
        <v>2442</v>
      </c>
      <c r="F3225" s="832" t="s">
        <v>2429</v>
      </c>
      <c r="G3225" s="832" t="s">
        <v>3360</v>
      </c>
      <c r="H3225" s="832" t="s">
        <v>596</v>
      </c>
      <c r="I3225" s="832" t="s">
        <v>3361</v>
      </c>
      <c r="J3225" s="832" t="s">
        <v>738</v>
      </c>
      <c r="K3225" s="832" t="s">
        <v>2140</v>
      </c>
      <c r="L3225" s="835">
        <v>38.56</v>
      </c>
      <c r="M3225" s="835">
        <v>38.56</v>
      </c>
      <c r="N3225" s="832">
        <v>1</v>
      </c>
      <c r="O3225" s="836">
        <v>0.5</v>
      </c>
      <c r="P3225" s="835">
        <v>38.56</v>
      </c>
      <c r="Q3225" s="837">
        <v>1</v>
      </c>
      <c r="R3225" s="832">
        <v>1</v>
      </c>
      <c r="S3225" s="837">
        <v>1</v>
      </c>
      <c r="T3225" s="836">
        <v>0.5</v>
      </c>
      <c r="U3225" s="838">
        <v>1</v>
      </c>
    </row>
    <row r="3226" spans="1:21" ht="14.4" customHeight="1" x14ac:dyDescent="0.3">
      <c r="A3226" s="831">
        <v>17</v>
      </c>
      <c r="B3226" s="832" t="s">
        <v>2428</v>
      </c>
      <c r="C3226" s="832" t="s">
        <v>2434</v>
      </c>
      <c r="D3226" s="833" t="s">
        <v>5256</v>
      </c>
      <c r="E3226" s="834" t="s">
        <v>2442</v>
      </c>
      <c r="F3226" s="832" t="s">
        <v>2429</v>
      </c>
      <c r="G3226" s="832" t="s">
        <v>2680</v>
      </c>
      <c r="H3226" s="832" t="s">
        <v>649</v>
      </c>
      <c r="I3226" s="832" t="s">
        <v>2185</v>
      </c>
      <c r="J3226" s="832" t="s">
        <v>2186</v>
      </c>
      <c r="K3226" s="832" t="s">
        <v>2187</v>
      </c>
      <c r="L3226" s="835">
        <v>70.48</v>
      </c>
      <c r="M3226" s="835">
        <v>211.44</v>
      </c>
      <c r="N3226" s="832">
        <v>3</v>
      </c>
      <c r="O3226" s="836">
        <v>0.5</v>
      </c>
      <c r="P3226" s="835">
        <v>211.44</v>
      </c>
      <c r="Q3226" s="837">
        <v>1</v>
      </c>
      <c r="R3226" s="832">
        <v>3</v>
      </c>
      <c r="S3226" s="837">
        <v>1</v>
      </c>
      <c r="T3226" s="836">
        <v>0.5</v>
      </c>
      <c r="U3226" s="838">
        <v>1</v>
      </c>
    </row>
    <row r="3227" spans="1:21" ht="14.4" customHeight="1" x14ac:dyDescent="0.3">
      <c r="A3227" s="831">
        <v>17</v>
      </c>
      <c r="B3227" s="832" t="s">
        <v>2428</v>
      </c>
      <c r="C3227" s="832" t="s">
        <v>2434</v>
      </c>
      <c r="D3227" s="833" t="s">
        <v>5256</v>
      </c>
      <c r="E3227" s="834" t="s">
        <v>2442</v>
      </c>
      <c r="F3227" s="832" t="s">
        <v>2429</v>
      </c>
      <c r="G3227" s="832" t="s">
        <v>2680</v>
      </c>
      <c r="H3227" s="832" t="s">
        <v>596</v>
      </c>
      <c r="I3227" s="832" t="s">
        <v>4787</v>
      </c>
      <c r="J3227" s="832" t="s">
        <v>3993</v>
      </c>
      <c r="K3227" s="832" t="s">
        <v>4788</v>
      </c>
      <c r="L3227" s="835">
        <v>234.94</v>
      </c>
      <c r="M3227" s="835">
        <v>234.94</v>
      </c>
      <c r="N3227" s="832">
        <v>1</v>
      </c>
      <c r="O3227" s="836">
        <v>0.5</v>
      </c>
      <c r="P3227" s="835"/>
      <c r="Q3227" s="837">
        <v>0</v>
      </c>
      <c r="R3227" s="832"/>
      <c r="S3227" s="837">
        <v>0</v>
      </c>
      <c r="T3227" s="836"/>
      <c r="U3227" s="838">
        <v>0</v>
      </c>
    </row>
    <row r="3228" spans="1:21" ht="14.4" customHeight="1" x14ac:dyDescent="0.3">
      <c r="A3228" s="831">
        <v>17</v>
      </c>
      <c r="B3228" s="832" t="s">
        <v>2428</v>
      </c>
      <c r="C3228" s="832" t="s">
        <v>2434</v>
      </c>
      <c r="D3228" s="833" t="s">
        <v>5256</v>
      </c>
      <c r="E3228" s="834" t="s">
        <v>2442</v>
      </c>
      <c r="F3228" s="832" t="s">
        <v>2429</v>
      </c>
      <c r="G3228" s="832" t="s">
        <v>3362</v>
      </c>
      <c r="H3228" s="832" t="s">
        <v>596</v>
      </c>
      <c r="I3228" s="832" t="s">
        <v>3822</v>
      </c>
      <c r="J3228" s="832" t="s">
        <v>3364</v>
      </c>
      <c r="K3228" s="832" t="s">
        <v>3823</v>
      </c>
      <c r="L3228" s="835">
        <v>4298.01</v>
      </c>
      <c r="M3228" s="835">
        <v>4298.01</v>
      </c>
      <c r="N3228" s="832">
        <v>1</v>
      </c>
      <c r="O3228" s="836">
        <v>1</v>
      </c>
      <c r="P3228" s="835">
        <v>4298.01</v>
      </c>
      <c r="Q3228" s="837">
        <v>1</v>
      </c>
      <c r="R3228" s="832">
        <v>1</v>
      </c>
      <c r="S3228" s="837">
        <v>1</v>
      </c>
      <c r="T3228" s="836">
        <v>1</v>
      </c>
      <c r="U3228" s="838">
        <v>1</v>
      </c>
    </row>
    <row r="3229" spans="1:21" ht="14.4" customHeight="1" x14ac:dyDescent="0.3">
      <c r="A3229" s="831">
        <v>17</v>
      </c>
      <c r="B3229" s="832" t="s">
        <v>2428</v>
      </c>
      <c r="C3229" s="832" t="s">
        <v>2434</v>
      </c>
      <c r="D3229" s="833" t="s">
        <v>5256</v>
      </c>
      <c r="E3229" s="834" t="s">
        <v>2442</v>
      </c>
      <c r="F3229" s="832" t="s">
        <v>2429</v>
      </c>
      <c r="G3229" s="832" t="s">
        <v>3675</v>
      </c>
      <c r="H3229" s="832" t="s">
        <v>649</v>
      </c>
      <c r="I3229" s="832" t="s">
        <v>4070</v>
      </c>
      <c r="J3229" s="832" t="s">
        <v>3677</v>
      </c>
      <c r="K3229" s="832" t="s">
        <v>4071</v>
      </c>
      <c r="L3229" s="835">
        <v>32.869999999999997</v>
      </c>
      <c r="M3229" s="835">
        <v>197.21999999999997</v>
      </c>
      <c r="N3229" s="832">
        <v>6</v>
      </c>
      <c r="O3229" s="836">
        <v>1</v>
      </c>
      <c r="P3229" s="835">
        <v>197.21999999999997</v>
      </c>
      <c r="Q3229" s="837">
        <v>1</v>
      </c>
      <c r="R3229" s="832">
        <v>6</v>
      </c>
      <c r="S3229" s="837">
        <v>1</v>
      </c>
      <c r="T3229" s="836">
        <v>1</v>
      </c>
      <c r="U3229" s="838">
        <v>1</v>
      </c>
    </row>
    <row r="3230" spans="1:21" ht="14.4" customHeight="1" x14ac:dyDescent="0.3">
      <c r="A3230" s="831">
        <v>17</v>
      </c>
      <c r="B3230" s="832" t="s">
        <v>2428</v>
      </c>
      <c r="C3230" s="832" t="s">
        <v>2434</v>
      </c>
      <c r="D3230" s="833" t="s">
        <v>5256</v>
      </c>
      <c r="E3230" s="834" t="s">
        <v>2442</v>
      </c>
      <c r="F3230" s="832" t="s">
        <v>2429</v>
      </c>
      <c r="G3230" s="832" t="s">
        <v>3675</v>
      </c>
      <c r="H3230" s="832" t="s">
        <v>649</v>
      </c>
      <c r="I3230" s="832" t="s">
        <v>3676</v>
      </c>
      <c r="J3230" s="832" t="s">
        <v>3677</v>
      </c>
      <c r="K3230" s="832" t="s">
        <v>3678</v>
      </c>
      <c r="L3230" s="835">
        <v>219.18</v>
      </c>
      <c r="M3230" s="835">
        <v>438.36</v>
      </c>
      <c r="N3230" s="832">
        <v>2</v>
      </c>
      <c r="O3230" s="836">
        <v>1</v>
      </c>
      <c r="P3230" s="835">
        <v>219.18</v>
      </c>
      <c r="Q3230" s="837">
        <v>0.5</v>
      </c>
      <c r="R3230" s="832">
        <v>1</v>
      </c>
      <c r="S3230" s="837">
        <v>0.5</v>
      </c>
      <c r="T3230" s="836">
        <v>0.5</v>
      </c>
      <c r="U3230" s="838">
        <v>0.5</v>
      </c>
    </row>
    <row r="3231" spans="1:21" ht="14.4" customHeight="1" x14ac:dyDescent="0.3">
      <c r="A3231" s="831">
        <v>17</v>
      </c>
      <c r="B3231" s="832" t="s">
        <v>2428</v>
      </c>
      <c r="C3231" s="832" t="s">
        <v>2434</v>
      </c>
      <c r="D3231" s="833" t="s">
        <v>5256</v>
      </c>
      <c r="E3231" s="834" t="s">
        <v>2442</v>
      </c>
      <c r="F3231" s="832" t="s">
        <v>2429</v>
      </c>
      <c r="G3231" s="832" t="s">
        <v>3675</v>
      </c>
      <c r="H3231" s="832" t="s">
        <v>649</v>
      </c>
      <c r="I3231" s="832" t="s">
        <v>5132</v>
      </c>
      <c r="J3231" s="832" t="s">
        <v>3677</v>
      </c>
      <c r="K3231" s="832" t="s">
        <v>5133</v>
      </c>
      <c r="L3231" s="835">
        <v>135.5</v>
      </c>
      <c r="M3231" s="835">
        <v>135.5</v>
      </c>
      <c r="N3231" s="832">
        <v>1</v>
      </c>
      <c r="O3231" s="836">
        <v>1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17</v>
      </c>
      <c r="B3232" s="832" t="s">
        <v>2428</v>
      </c>
      <c r="C3232" s="832" t="s">
        <v>2434</v>
      </c>
      <c r="D3232" s="833" t="s">
        <v>5256</v>
      </c>
      <c r="E3232" s="834" t="s">
        <v>2442</v>
      </c>
      <c r="F3232" s="832" t="s">
        <v>2429</v>
      </c>
      <c r="G3232" s="832" t="s">
        <v>2684</v>
      </c>
      <c r="H3232" s="832" t="s">
        <v>649</v>
      </c>
      <c r="I3232" s="832" t="s">
        <v>2685</v>
      </c>
      <c r="J3232" s="832" t="s">
        <v>1132</v>
      </c>
      <c r="K3232" s="832" t="s">
        <v>1135</v>
      </c>
      <c r="L3232" s="835">
        <v>38.04</v>
      </c>
      <c r="M3232" s="835">
        <v>38.04</v>
      </c>
      <c r="N3232" s="832">
        <v>1</v>
      </c>
      <c r="O3232" s="836">
        <v>0.5</v>
      </c>
      <c r="P3232" s="835">
        <v>38.04</v>
      </c>
      <c r="Q3232" s="837">
        <v>1</v>
      </c>
      <c r="R3232" s="832">
        <v>1</v>
      </c>
      <c r="S3232" s="837">
        <v>1</v>
      </c>
      <c r="T3232" s="836">
        <v>0.5</v>
      </c>
      <c r="U3232" s="838">
        <v>1</v>
      </c>
    </row>
    <row r="3233" spans="1:21" ht="14.4" customHeight="1" x14ac:dyDescent="0.3">
      <c r="A3233" s="831">
        <v>17</v>
      </c>
      <c r="B3233" s="832" t="s">
        <v>2428</v>
      </c>
      <c r="C3233" s="832" t="s">
        <v>2434</v>
      </c>
      <c r="D3233" s="833" t="s">
        <v>5256</v>
      </c>
      <c r="E3233" s="834" t="s">
        <v>2442</v>
      </c>
      <c r="F3233" s="832" t="s">
        <v>2429</v>
      </c>
      <c r="G3233" s="832" t="s">
        <v>2684</v>
      </c>
      <c r="H3233" s="832" t="s">
        <v>649</v>
      </c>
      <c r="I3233" s="832" t="s">
        <v>2687</v>
      </c>
      <c r="J3233" s="832" t="s">
        <v>1132</v>
      </c>
      <c r="K3233" s="832" t="s">
        <v>1134</v>
      </c>
      <c r="L3233" s="835">
        <v>58.52</v>
      </c>
      <c r="M3233" s="835">
        <v>117.04</v>
      </c>
      <c r="N3233" s="832">
        <v>2</v>
      </c>
      <c r="O3233" s="836">
        <v>1.5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17</v>
      </c>
      <c r="B3234" s="832" t="s">
        <v>2428</v>
      </c>
      <c r="C3234" s="832" t="s">
        <v>2434</v>
      </c>
      <c r="D3234" s="833" t="s">
        <v>5256</v>
      </c>
      <c r="E3234" s="834" t="s">
        <v>2442</v>
      </c>
      <c r="F3234" s="832" t="s">
        <v>2429</v>
      </c>
      <c r="G3234" s="832" t="s">
        <v>3051</v>
      </c>
      <c r="H3234" s="832" t="s">
        <v>596</v>
      </c>
      <c r="I3234" s="832" t="s">
        <v>3052</v>
      </c>
      <c r="J3234" s="832" t="s">
        <v>3053</v>
      </c>
      <c r="K3234" s="832" t="s">
        <v>1211</v>
      </c>
      <c r="L3234" s="835">
        <v>80.53</v>
      </c>
      <c r="M3234" s="835">
        <v>161.06</v>
      </c>
      <c r="N3234" s="832">
        <v>2</v>
      </c>
      <c r="O3234" s="836">
        <v>1</v>
      </c>
      <c r="P3234" s="835">
        <v>161.06</v>
      </c>
      <c r="Q3234" s="837">
        <v>1</v>
      </c>
      <c r="R3234" s="832">
        <v>2</v>
      </c>
      <c r="S3234" s="837">
        <v>1</v>
      </c>
      <c r="T3234" s="836">
        <v>1</v>
      </c>
      <c r="U3234" s="838">
        <v>1</v>
      </c>
    </row>
    <row r="3235" spans="1:21" ht="14.4" customHeight="1" x14ac:dyDescent="0.3">
      <c r="A3235" s="831">
        <v>17</v>
      </c>
      <c r="B3235" s="832" t="s">
        <v>2428</v>
      </c>
      <c r="C3235" s="832" t="s">
        <v>2434</v>
      </c>
      <c r="D3235" s="833" t="s">
        <v>5256</v>
      </c>
      <c r="E3235" s="834" t="s">
        <v>2442</v>
      </c>
      <c r="F3235" s="832" t="s">
        <v>2429</v>
      </c>
      <c r="G3235" s="832" t="s">
        <v>3051</v>
      </c>
      <c r="H3235" s="832" t="s">
        <v>596</v>
      </c>
      <c r="I3235" s="832" t="s">
        <v>4796</v>
      </c>
      <c r="J3235" s="832" t="s">
        <v>3053</v>
      </c>
      <c r="K3235" s="832" t="s">
        <v>3197</v>
      </c>
      <c r="L3235" s="835">
        <v>161.06</v>
      </c>
      <c r="M3235" s="835">
        <v>161.06</v>
      </c>
      <c r="N3235" s="832">
        <v>1</v>
      </c>
      <c r="O3235" s="836">
        <v>0.5</v>
      </c>
      <c r="P3235" s="835"/>
      <c r="Q3235" s="837">
        <v>0</v>
      </c>
      <c r="R3235" s="832"/>
      <c r="S3235" s="837">
        <v>0</v>
      </c>
      <c r="T3235" s="836"/>
      <c r="U3235" s="838">
        <v>0</v>
      </c>
    </row>
    <row r="3236" spans="1:21" ht="14.4" customHeight="1" x14ac:dyDescent="0.3">
      <c r="A3236" s="831">
        <v>17</v>
      </c>
      <c r="B3236" s="832" t="s">
        <v>2428</v>
      </c>
      <c r="C3236" s="832" t="s">
        <v>2434</v>
      </c>
      <c r="D3236" s="833" t="s">
        <v>5256</v>
      </c>
      <c r="E3236" s="834" t="s">
        <v>2442</v>
      </c>
      <c r="F3236" s="832" t="s">
        <v>2429</v>
      </c>
      <c r="G3236" s="832" t="s">
        <v>3827</v>
      </c>
      <c r="H3236" s="832" t="s">
        <v>649</v>
      </c>
      <c r="I3236" s="832" t="s">
        <v>2329</v>
      </c>
      <c r="J3236" s="832" t="s">
        <v>2330</v>
      </c>
      <c r="K3236" s="832" t="s">
        <v>2331</v>
      </c>
      <c r="L3236" s="835">
        <v>141.25</v>
      </c>
      <c r="M3236" s="835">
        <v>141.25</v>
      </c>
      <c r="N3236" s="832">
        <v>1</v>
      </c>
      <c r="O3236" s="836">
        <v>0.5</v>
      </c>
      <c r="P3236" s="835">
        <v>141.25</v>
      </c>
      <c r="Q3236" s="837">
        <v>1</v>
      </c>
      <c r="R3236" s="832">
        <v>1</v>
      </c>
      <c r="S3236" s="837">
        <v>1</v>
      </c>
      <c r="T3236" s="836">
        <v>0.5</v>
      </c>
      <c r="U3236" s="838">
        <v>1</v>
      </c>
    </row>
    <row r="3237" spans="1:21" ht="14.4" customHeight="1" x14ac:dyDescent="0.3">
      <c r="A3237" s="831">
        <v>17</v>
      </c>
      <c r="B3237" s="832" t="s">
        <v>2428</v>
      </c>
      <c r="C3237" s="832" t="s">
        <v>2434</v>
      </c>
      <c r="D3237" s="833" t="s">
        <v>5256</v>
      </c>
      <c r="E3237" s="834" t="s">
        <v>2442</v>
      </c>
      <c r="F3237" s="832" t="s">
        <v>2429</v>
      </c>
      <c r="G3237" s="832" t="s">
        <v>4961</v>
      </c>
      <c r="H3237" s="832" t="s">
        <v>649</v>
      </c>
      <c r="I3237" s="832" t="s">
        <v>5134</v>
      </c>
      <c r="J3237" s="832" t="s">
        <v>5135</v>
      </c>
      <c r="K3237" s="832" t="s">
        <v>2323</v>
      </c>
      <c r="L3237" s="835">
        <v>1472.61</v>
      </c>
      <c r="M3237" s="835">
        <v>1472.61</v>
      </c>
      <c r="N3237" s="832">
        <v>1</v>
      </c>
      <c r="O3237" s="836">
        <v>0.5</v>
      </c>
      <c r="P3237" s="835">
        <v>1472.61</v>
      </c>
      <c r="Q3237" s="837">
        <v>1</v>
      </c>
      <c r="R3237" s="832">
        <v>1</v>
      </c>
      <c r="S3237" s="837">
        <v>1</v>
      </c>
      <c r="T3237" s="836">
        <v>0.5</v>
      </c>
      <c r="U3237" s="838">
        <v>1</v>
      </c>
    </row>
    <row r="3238" spans="1:21" ht="14.4" customHeight="1" x14ac:dyDescent="0.3">
      <c r="A3238" s="831">
        <v>17</v>
      </c>
      <c r="B3238" s="832" t="s">
        <v>2428</v>
      </c>
      <c r="C3238" s="832" t="s">
        <v>2434</v>
      </c>
      <c r="D3238" s="833" t="s">
        <v>5256</v>
      </c>
      <c r="E3238" s="834" t="s">
        <v>2442</v>
      </c>
      <c r="F3238" s="832" t="s">
        <v>2429</v>
      </c>
      <c r="G3238" s="832" t="s">
        <v>4313</v>
      </c>
      <c r="H3238" s="832" t="s">
        <v>649</v>
      </c>
      <c r="I3238" s="832" t="s">
        <v>5136</v>
      </c>
      <c r="J3238" s="832" t="s">
        <v>1929</v>
      </c>
      <c r="K3238" s="832" t="s">
        <v>5137</v>
      </c>
      <c r="L3238" s="835">
        <v>234.32</v>
      </c>
      <c r="M3238" s="835">
        <v>234.32</v>
      </c>
      <c r="N3238" s="832">
        <v>1</v>
      </c>
      <c r="O3238" s="836">
        <v>1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17</v>
      </c>
      <c r="B3239" s="832" t="s">
        <v>2428</v>
      </c>
      <c r="C3239" s="832" t="s">
        <v>2434</v>
      </c>
      <c r="D3239" s="833" t="s">
        <v>5256</v>
      </c>
      <c r="E3239" s="834" t="s">
        <v>2442</v>
      </c>
      <c r="F3239" s="832" t="s">
        <v>2429</v>
      </c>
      <c r="G3239" s="832" t="s">
        <v>2706</v>
      </c>
      <c r="H3239" s="832" t="s">
        <v>596</v>
      </c>
      <c r="I3239" s="832" t="s">
        <v>2707</v>
      </c>
      <c r="J3239" s="832" t="s">
        <v>670</v>
      </c>
      <c r="K3239" s="832" t="s">
        <v>2708</v>
      </c>
      <c r="L3239" s="835">
        <v>35.25</v>
      </c>
      <c r="M3239" s="835">
        <v>352.5</v>
      </c>
      <c r="N3239" s="832">
        <v>10</v>
      </c>
      <c r="O3239" s="836">
        <v>4.5</v>
      </c>
      <c r="P3239" s="835">
        <v>246.75</v>
      </c>
      <c r="Q3239" s="837">
        <v>0.7</v>
      </c>
      <c r="R3239" s="832">
        <v>7</v>
      </c>
      <c r="S3239" s="837">
        <v>0.7</v>
      </c>
      <c r="T3239" s="836">
        <v>2.5</v>
      </c>
      <c r="U3239" s="838">
        <v>0.55555555555555558</v>
      </c>
    </row>
    <row r="3240" spans="1:21" ht="14.4" customHeight="1" x14ac:dyDescent="0.3">
      <c r="A3240" s="831">
        <v>17</v>
      </c>
      <c r="B3240" s="832" t="s">
        <v>2428</v>
      </c>
      <c r="C3240" s="832" t="s">
        <v>2434</v>
      </c>
      <c r="D3240" s="833" t="s">
        <v>5256</v>
      </c>
      <c r="E3240" s="834" t="s">
        <v>2442</v>
      </c>
      <c r="F3240" s="832" t="s">
        <v>2429</v>
      </c>
      <c r="G3240" s="832" t="s">
        <v>2706</v>
      </c>
      <c r="H3240" s="832" t="s">
        <v>596</v>
      </c>
      <c r="I3240" s="832" t="s">
        <v>2709</v>
      </c>
      <c r="J3240" s="832" t="s">
        <v>670</v>
      </c>
      <c r="K3240" s="832" t="s">
        <v>2710</v>
      </c>
      <c r="L3240" s="835">
        <v>35.25</v>
      </c>
      <c r="M3240" s="835">
        <v>528.75</v>
      </c>
      <c r="N3240" s="832">
        <v>15</v>
      </c>
      <c r="O3240" s="836">
        <v>7.5</v>
      </c>
      <c r="P3240" s="835">
        <v>458.25</v>
      </c>
      <c r="Q3240" s="837">
        <v>0.8666666666666667</v>
      </c>
      <c r="R3240" s="832">
        <v>13</v>
      </c>
      <c r="S3240" s="837">
        <v>0.8666666666666667</v>
      </c>
      <c r="T3240" s="836">
        <v>7</v>
      </c>
      <c r="U3240" s="838">
        <v>0.93333333333333335</v>
      </c>
    </row>
    <row r="3241" spans="1:21" ht="14.4" customHeight="1" x14ac:dyDescent="0.3">
      <c r="A3241" s="831">
        <v>17</v>
      </c>
      <c r="B3241" s="832" t="s">
        <v>2428</v>
      </c>
      <c r="C3241" s="832" t="s">
        <v>2434</v>
      </c>
      <c r="D3241" s="833" t="s">
        <v>5256</v>
      </c>
      <c r="E3241" s="834" t="s">
        <v>2442</v>
      </c>
      <c r="F3241" s="832" t="s">
        <v>2429</v>
      </c>
      <c r="G3241" s="832" t="s">
        <v>2706</v>
      </c>
      <c r="H3241" s="832" t="s">
        <v>596</v>
      </c>
      <c r="I3241" s="832" t="s">
        <v>2711</v>
      </c>
      <c r="J3241" s="832" t="s">
        <v>2712</v>
      </c>
      <c r="K3241" s="832" t="s">
        <v>2713</v>
      </c>
      <c r="L3241" s="835">
        <v>35.25</v>
      </c>
      <c r="M3241" s="835">
        <v>35.25</v>
      </c>
      <c r="N3241" s="832">
        <v>1</v>
      </c>
      <c r="O3241" s="836">
        <v>0.5</v>
      </c>
      <c r="P3241" s="835"/>
      <c r="Q3241" s="837">
        <v>0</v>
      </c>
      <c r="R3241" s="832"/>
      <c r="S3241" s="837">
        <v>0</v>
      </c>
      <c r="T3241" s="836"/>
      <c r="U3241" s="838">
        <v>0</v>
      </c>
    </row>
    <row r="3242" spans="1:21" ht="14.4" customHeight="1" x14ac:dyDescent="0.3">
      <c r="A3242" s="831">
        <v>17</v>
      </c>
      <c r="B3242" s="832" t="s">
        <v>2428</v>
      </c>
      <c r="C3242" s="832" t="s">
        <v>2434</v>
      </c>
      <c r="D3242" s="833" t="s">
        <v>5256</v>
      </c>
      <c r="E3242" s="834" t="s">
        <v>2442</v>
      </c>
      <c r="F3242" s="832" t="s">
        <v>2429</v>
      </c>
      <c r="G3242" s="832" t="s">
        <v>2714</v>
      </c>
      <c r="H3242" s="832" t="s">
        <v>596</v>
      </c>
      <c r="I3242" s="832" t="s">
        <v>2715</v>
      </c>
      <c r="J3242" s="832" t="s">
        <v>2716</v>
      </c>
      <c r="K3242" s="832" t="s">
        <v>2708</v>
      </c>
      <c r="L3242" s="835">
        <v>174.59</v>
      </c>
      <c r="M3242" s="835">
        <v>174.59</v>
      </c>
      <c r="N3242" s="832">
        <v>1</v>
      </c>
      <c r="O3242" s="836">
        <v>0.5</v>
      </c>
      <c r="P3242" s="835">
        <v>174.59</v>
      </c>
      <c r="Q3242" s="837">
        <v>1</v>
      </c>
      <c r="R3242" s="832">
        <v>1</v>
      </c>
      <c r="S3242" s="837">
        <v>1</v>
      </c>
      <c r="T3242" s="836">
        <v>0.5</v>
      </c>
      <c r="U3242" s="838">
        <v>1</v>
      </c>
    </row>
    <row r="3243" spans="1:21" ht="14.4" customHeight="1" x14ac:dyDescent="0.3">
      <c r="A3243" s="831">
        <v>17</v>
      </c>
      <c r="B3243" s="832" t="s">
        <v>2428</v>
      </c>
      <c r="C3243" s="832" t="s">
        <v>2434</v>
      </c>
      <c r="D3243" s="833" t="s">
        <v>5256</v>
      </c>
      <c r="E3243" s="834" t="s">
        <v>2442</v>
      </c>
      <c r="F3243" s="832" t="s">
        <v>2429</v>
      </c>
      <c r="G3243" s="832" t="s">
        <v>5138</v>
      </c>
      <c r="H3243" s="832" t="s">
        <v>596</v>
      </c>
      <c r="I3243" s="832" t="s">
        <v>5139</v>
      </c>
      <c r="J3243" s="832" t="s">
        <v>5140</v>
      </c>
      <c r="K3243" s="832" t="s">
        <v>5141</v>
      </c>
      <c r="L3243" s="835">
        <v>75.739999999999995</v>
      </c>
      <c r="M3243" s="835">
        <v>302.95999999999998</v>
      </c>
      <c r="N3243" s="832">
        <v>4</v>
      </c>
      <c r="O3243" s="836">
        <v>2.5</v>
      </c>
      <c r="P3243" s="835">
        <v>302.95999999999998</v>
      </c>
      <c r="Q3243" s="837">
        <v>1</v>
      </c>
      <c r="R3243" s="832">
        <v>4</v>
      </c>
      <c r="S3243" s="837">
        <v>1</v>
      </c>
      <c r="T3243" s="836">
        <v>2.5</v>
      </c>
      <c r="U3243" s="838">
        <v>1</v>
      </c>
    </row>
    <row r="3244" spans="1:21" ht="14.4" customHeight="1" x14ac:dyDescent="0.3">
      <c r="A3244" s="831">
        <v>17</v>
      </c>
      <c r="B3244" s="832" t="s">
        <v>2428</v>
      </c>
      <c r="C3244" s="832" t="s">
        <v>2434</v>
      </c>
      <c r="D3244" s="833" t="s">
        <v>5256</v>
      </c>
      <c r="E3244" s="834" t="s">
        <v>2442</v>
      </c>
      <c r="F3244" s="832" t="s">
        <v>2429</v>
      </c>
      <c r="G3244" s="832" t="s">
        <v>5142</v>
      </c>
      <c r="H3244" s="832" t="s">
        <v>596</v>
      </c>
      <c r="I3244" s="832" t="s">
        <v>5143</v>
      </c>
      <c r="J3244" s="832" t="s">
        <v>5144</v>
      </c>
      <c r="K3244" s="832" t="s">
        <v>5145</v>
      </c>
      <c r="L3244" s="835">
        <v>60.88</v>
      </c>
      <c r="M3244" s="835">
        <v>60.88</v>
      </c>
      <c r="N3244" s="832">
        <v>1</v>
      </c>
      <c r="O3244" s="836">
        <v>0.5</v>
      </c>
      <c r="P3244" s="835">
        <v>60.88</v>
      </c>
      <c r="Q3244" s="837">
        <v>1</v>
      </c>
      <c r="R3244" s="832">
        <v>1</v>
      </c>
      <c r="S3244" s="837">
        <v>1</v>
      </c>
      <c r="T3244" s="836">
        <v>0.5</v>
      </c>
      <c r="U3244" s="838">
        <v>1</v>
      </c>
    </row>
    <row r="3245" spans="1:21" ht="14.4" customHeight="1" x14ac:dyDescent="0.3">
      <c r="A3245" s="831">
        <v>17</v>
      </c>
      <c r="B3245" s="832" t="s">
        <v>2428</v>
      </c>
      <c r="C3245" s="832" t="s">
        <v>2434</v>
      </c>
      <c r="D3245" s="833" t="s">
        <v>5256</v>
      </c>
      <c r="E3245" s="834" t="s">
        <v>2442</v>
      </c>
      <c r="F3245" s="832" t="s">
        <v>2429</v>
      </c>
      <c r="G3245" s="832" t="s">
        <v>2717</v>
      </c>
      <c r="H3245" s="832" t="s">
        <v>596</v>
      </c>
      <c r="I3245" s="832" t="s">
        <v>2718</v>
      </c>
      <c r="J3245" s="832" t="s">
        <v>790</v>
      </c>
      <c r="K3245" s="832" t="s">
        <v>2719</v>
      </c>
      <c r="L3245" s="835">
        <v>103.67</v>
      </c>
      <c r="M3245" s="835">
        <v>207.34</v>
      </c>
      <c r="N3245" s="832">
        <v>2</v>
      </c>
      <c r="O3245" s="836">
        <v>1</v>
      </c>
      <c r="P3245" s="835">
        <v>207.34</v>
      </c>
      <c r="Q3245" s="837">
        <v>1</v>
      </c>
      <c r="R3245" s="832">
        <v>2</v>
      </c>
      <c r="S3245" s="837">
        <v>1</v>
      </c>
      <c r="T3245" s="836">
        <v>1</v>
      </c>
      <c r="U3245" s="838">
        <v>1</v>
      </c>
    </row>
    <row r="3246" spans="1:21" ht="14.4" customHeight="1" x14ac:dyDescent="0.3">
      <c r="A3246" s="831">
        <v>17</v>
      </c>
      <c r="B3246" s="832" t="s">
        <v>2428</v>
      </c>
      <c r="C3246" s="832" t="s">
        <v>2434</v>
      </c>
      <c r="D3246" s="833" t="s">
        <v>5256</v>
      </c>
      <c r="E3246" s="834" t="s">
        <v>2442</v>
      </c>
      <c r="F3246" s="832" t="s">
        <v>2429</v>
      </c>
      <c r="G3246" s="832" t="s">
        <v>2717</v>
      </c>
      <c r="H3246" s="832" t="s">
        <v>596</v>
      </c>
      <c r="I3246" s="832" t="s">
        <v>4420</v>
      </c>
      <c r="J3246" s="832" t="s">
        <v>4200</v>
      </c>
      <c r="K3246" s="832" t="s">
        <v>3908</v>
      </c>
      <c r="L3246" s="835">
        <v>115.18</v>
      </c>
      <c r="M3246" s="835">
        <v>345.54</v>
      </c>
      <c r="N3246" s="832">
        <v>3</v>
      </c>
      <c r="O3246" s="836">
        <v>1.5</v>
      </c>
      <c r="P3246" s="835">
        <v>345.54</v>
      </c>
      <c r="Q3246" s="837">
        <v>1</v>
      </c>
      <c r="R3246" s="832">
        <v>3</v>
      </c>
      <c r="S3246" s="837">
        <v>1</v>
      </c>
      <c r="T3246" s="836">
        <v>1.5</v>
      </c>
      <c r="U3246" s="838">
        <v>1</v>
      </c>
    </row>
    <row r="3247" spans="1:21" ht="14.4" customHeight="1" x14ac:dyDescent="0.3">
      <c r="A3247" s="831">
        <v>17</v>
      </c>
      <c r="B3247" s="832" t="s">
        <v>2428</v>
      </c>
      <c r="C3247" s="832" t="s">
        <v>2434</v>
      </c>
      <c r="D3247" s="833" t="s">
        <v>5256</v>
      </c>
      <c r="E3247" s="834" t="s">
        <v>2442</v>
      </c>
      <c r="F3247" s="832" t="s">
        <v>2429</v>
      </c>
      <c r="G3247" s="832" t="s">
        <v>2717</v>
      </c>
      <c r="H3247" s="832" t="s">
        <v>596</v>
      </c>
      <c r="I3247" s="832" t="s">
        <v>3685</v>
      </c>
      <c r="J3247" s="832" t="s">
        <v>790</v>
      </c>
      <c r="K3247" s="832" t="s">
        <v>3686</v>
      </c>
      <c r="L3247" s="835">
        <v>32.25</v>
      </c>
      <c r="M3247" s="835">
        <v>64.5</v>
      </c>
      <c r="N3247" s="832">
        <v>2</v>
      </c>
      <c r="O3247" s="836">
        <v>0.5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17</v>
      </c>
      <c r="B3248" s="832" t="s">
        <v>2428</v>
      </c>
      <c r="C3248" s="832" t="s">
        <v>2434</v>
      </c>
      <c r="D3248" s="833" t="s">
        <v>5256</v>
      </c>
      <c r="E3248" s="834" t="s">
        <v>2442</v>
      </c>
      <c r="F3248" s="832" t="s">
        <v>2429</v>
      </c>
      <c r="G3248" s="832" t="s">
        <v>2717</v>
      </c>
      <c r="H3248" s="832" t="s">
        <v>596</v>
      </c>
      <c r="I3248" s="832" t="s">
        <v>2723</v>
      </c>
      <c r="J3248" s="832" t="s">
        <v>790</v>
      </c>
      <c r="K3248" s="832" t="s">
        <v>2724</v>
      </c>
      <c r="L3248" s="835">
        <v>103.67</v>
      </c>
      <c r="M3248" s="835">
        <v>1036.6999999999998</v>
      </c>
      <c r="N3248" s="832">
        <v>10</v>
      </c>
      <c r="O3248" s="836">
        <v>6</v>
      </c>
      <c r="P3248" s="835">
        <v>829.3599999999999</v>
      </c>
      <c r="Q3248" s="837">
        <v>0.8</v>
      </c>
      <c r="R3248" s="832">
        <v>8</v>
      </c>
      <c r="S3248" s="837">
        <v>0.8</v>
      </c>
      <c r="T3248" s="836">
        <v>4</v>
      </c>
      <c r="U3248" s="838">
        <v>0.66666666666666663</v>
      </c>
    </row>
    <row r="3249" spans="1:21" ht="14.4" customHeight="1" x14ac:dyDescent="0.3">
      <c r="A3249" s="831">
        <v>17</v>
      </c>
      <c r="B3249" s="832" t="s">
        <v>2428</v>
      </c>
      <c r="C3249" s="832" t="s">
        <v>2434</v>
      </c>
      <c r="D3249" s="833" t="s">
        <v>5256</v>
      </c>
      <c r="E3249" s="834" t="s">
        <v>2442</v>
      </c>
      <c r="F3249" s="832" t="s">
        <v>2429</v>
      </c>
      <c r="G3249" s="832" t="s">
        <v>2717</v>
      </c>
      <c r="H3249" s="832" t="s">
        <v>596</v>
      </c>
      <c r="I3249" s="832" t="s">
        <v>3906</v>
      </c>
      <c r="J3249" s="832" t="s">
        <v>3907</v>
      </c>
      <c r="K3249" s="832" t="s">
        <v>3908</v>
      </c>
      <c r="L3249" s="835">
        <v>115.18</v>
      </c>
      <c r="M3249" s="835">
        <v>230.36</v>
      </c>
      <c r="N3249" s="832">
        <v>2</v>
      </c>
      <c r="O3249" s="836">
        <v>1.5</v>
      </c>
      <c r="P3249" s="835">
        <v>230.36</v>
      </c>
      <c r="Q3249" s="837">
        <v>1</v>
      </c>
      <c r="R3249" s="832">
        <v>2</v>
      </c>
      <c r="S3249" s="837">
        <v>1</v>
      </c>
      <c r="T3249" s="836">
        <v>1.5</v>
      </c>
      <c r="U3249" s="838">
        <v>1</v>
      </c>
    </row>
    <row r="3250" spans="1:21" ht="14.4" customHeight="1" x14ac:dyDescent="0.3">
      <c r="A3250" s="831">
        <v>17</v>
      </c>
      <c r="B3250" s="832" t="s">
        <v>2428</v>
      </c>
      <c r="C3250" s="832" t="s">
        <v>2434</v>
      </c>
      <c r="D3250" s="833" t="s">
        <v>5256</v>
      </c>
      <c r="E3250" s="834" t="s">
        <v>2442</v>
      </c>
      <c r="F3250" s="832" t="s">
        <v>2429</v>
      </c>
      <c r="G3250" s="832" t="s">
        <v>2717</v>
      </c>
      <c r="H3250" s="832" t="s">
        <v>596</v>
      </c>
      <c r="I3250" s="832" t="s">
        <v>4202</v>
      </c>
      <c r="J3250" s="832" t="s">
        <v>790</v>
      </c>
      <c r="K3250" s="832" t="s">
        <v>2724</v>
      </c>
      <c r="L3250" s="835">
        <v>103.67</v>
      </c>
      <c r="M3250" s="835">
        <v>103.67</v>
      </c>
      <c r="N3250" s="832">
        <v>1</v>
      </c>
      <c r="O3250" s="836">
        <v>0.5</v>
      </c>
      <c r="P3250" s="835">
        <v>103.67</v>
      </c>
      <c r="Q3250" s="837">
        <v>1</v>
      </c>
      <c r="R3250" s="832">
        <v>1</v>
      </c>
      <c r="S3250" s="837">
        <v>1</v>
      </c>
      <c r="T3250" s="836">
        <v>0.5</v>
      </c>
      <c r="U3250" s="838">
        <v>1</v>
      </c>
    </row>
    <row r="3251" spans="1:21" ht="14.4" customHeight="1" x14ac:dyDescent="0.3">
      <c r="A3251" s="831">
        <v>17</v>
      </c>
      <c r="B3251" s="832" t="s">
        <v>2428</v>
      </c>
      <c r="C3251" s="832" t="s">
        <v>2434</v>
      </c>
      <c r="D3251" s="833" t="s">
        <v>5256</v>
      </c>
      <c r="E3251" s="834" t="s">
        <v>2442</v>
      </c>
      <c r="F3251" s="832" t="s">
        <v>2429</v>
      </c>
      <c r="G3251" s="832" t="s">
        <v>2717</v>
      </c>
      <c r="H3251" s="832" t="s">
        <v>596</v>
      </c>
      <c r="I3251" s="832" t="s">
        <v>5003</v>
      </c>
      <c r="J3251" s="832" t="s">
        <v>5004</v>
      </c>
      <c r="K3251" s="832" t="s">
        <v>5005</v>
      </c>
      <c r="L3251" s="835">
        <v>0</v>
      </c>
      <c r="M3251" s="835">
        <v>0</v>
      </c>
      <c r="N3251" s="832">
        <v>1</v>
      </c>
      <c r="O3251" s="836">
        <v>0.5</v>
      </c>
      <c r="P3251" s="835"/>
      <c r="Q3251" s="837"/>
      <c r="R3251" s="832"/>
      <c r="S3251" s="837">
        <v>0</v>
      </c>
      <c r="T3251" s="836"/>
      <c r="U3251" s="838">
        <v>0</v>
      </c>
    </row>
    <row r="3252" spans="1:21" ht="14.4" customHeight="1" x14ac:dyDescent="0.3">
      <c r="A3252" s="831">
        <v>17</v>
      </c>
      <c r="B3252" s="832" t="s">
        <v>2428</v>
      </c>
      <c r="C3252" s="832" t="s">
        <v>2434</v>
      </c>
      <c r="D3252" s="833" t="s">
        <v>5256</v>
      </c>
      <c r="E3252" s="834" t="s">
        <v>2442</v>
      </c>
      <c r="F3252" s="832" t="s">
        <v>2429</v>
      </c>
      <c r="G3252" s="832" t="s">
        <v>2725</v>
      </c>
      <c r="H3252" s="832" t="s">
        <v>596</v>
      </c>
      <c r="I3252" s="832" t="s">
        <v>4424</v>
      </c>
      <c r="J3252" s="832" t="s">
        <v>4001</v>
      </c>
      <c r="K3252" s="832" t="s">
        <v>4425</v>
      </c>
      <c r="L3252" s="835">
        <v>96.75</v>
      </c>
      <c r="M3252" s="835">
        <v>290.25</v>
      </c>
      <c r="N3252" s="832">
        <v>3</v>
      </c>
      <c r="O3252" s="836">
        <v>1</v>
      </c>
      <c r="P3252" s="835">
        <v>290.25</v>
      </c>
      <c r="Q3252" s="837">
        <v>1</v>
      </c>
      <c r="R3252" s="832">
        <v>3</v>
      </c>
      <c r="S3252" s="837">
        <v>1</v>
      </c>
      <c r="T3252" s="836">
        <v>1</v>
      </c>
      <c r="U3252" s="838">
        <v>1</v>
      </c>
    </row>
    <row r="3253" spans="1:21" ht="14.4" customHeight="1" x14ac:dyDescent="0.3">
      <c r="A3253" s="831">
        <v>17</v>
      </c>
      <c r="B3253" s="832" t="s">
        <v>2428</v>
      </c>
      <c r="C3253" s="832" t="s">
        <v>2434</v>
      </c>
      <c r="D3253" s="833" t="s">
        <v>5256</v>
      </c>
      <c r="E3253" s="834" t="s">
        <v>2442</v>
      </c>
      <c r="F3253" s="832" t="s">
        <v>2429</v>
      </c>
      <c r="G3253" s="832" t="s">
        <v>2725</v>
      </c>
      <c r="H3253" s="832" t="s">
        <v>649</v>
      </c>
      <c r="I3253" s="832" t="s">
        <v>1878</v>
      </c>
      <c r="J3253" s="832" t="s">
        <v>1876</v>
      </c>
      <c r="K3253" s="832" t="s">
        <v>1879</v>
      </c>
      <c r="L3253" s="835">
        <v>57.6</v>
      </c>
      <c r="M3253" s="835">
        <v>57.6</v>
      </c>
      <c r="N3253" s="832">
        <v>1</v>
      </c>
      <c r="O3253" s="836">
        <v>1</v>
      </c>
      <c r="P3253" s="835">
        <v>57.6</v>
      </c>
      <c r="Q3253" s="837">
        <v>1</v>
      </c>
      <c r="R3253" s="832">
        <v>1</v>
      </c>
      <c r="S3253" s="837">
        <v>1</v>
      </c>
      <c r="T3253" s="836">
        <v>1</v>
      </c>
      <c r="U3253" s="838">
        <v>1</v>
      </c>
    </row>
    <row r="3254" spans="1:21" ht="14.4" customHeight="1" x14ac:dyDescent="0.3">
      <c r="A3254" s="831">
        <v>17</v>
      </c>
      <c r="B3254" s="832" t="s">
        <v>2428</v>
      </c>
      <c r="C3254" s="832" t="s">
        <v>2434</v>
      </c>
      <c r="D3254" s="833" t="s">
        <v>5256</v>
      </c>
      <c r="E3254" s="834" t="s">
        <v>2442</v>
      </c>
      <c r="F3254" s="832" t="s">
        <v>2429</v>
      </c>
      <c r="G3254" s="832" t="s">
        <v>2725</v>
      </c>
      <c r="H3254" s="832" t="s">
        <v>596</v>
      </c>
      <c r="I3254" s="832" t="s">
        <v>4428</v>
      </c>
      <c r="J3254" s="832" t="s">
        <v>4429</v>
      </c>
      <c r="K3254" s="832" t="s">
        <v>4430</v>
      </c>
      <c r="L3254" s="835">
        <v>115.18</v>
      </c>
      <c r="M3254" s="835">
        <v>115.18</v>
      </c>
      <c r="N3254" s="832">
        <v>1</v>
      </c>
      <c r="O3254" s="836">
        <v>0.5</v>
      </c>
      <c r="P3254" s="835"/>
      <c r="Q3254" s="837">
        <v>0</v>
      </c>
      <c r="R3254" s="832"/>
      <c r="S3254" s="837">
        <v>0</v>
      </c>
      <c r="T3254" s="836"/>
      <c r="U3254" s="838">
        <v>0</v>
      </c>
    </row>
    <row r="3255" spans="1:21" ht="14.4" customHeight="1" x14ac:dyDescent="0.3">
      <c r="A3255" s="831">
        <v>17</v>
      </c>
      <c r="B3255" s="832" t="s">
        <v>2428</v>
      </c>
      <c r="C3255" s="832" t="s">
        <v>2434</v>
      </c>
      <c r="D3255" s="833" t="s">
        <v>5256</v>
      </c>
      <c r="E3255" s="834" t="s">
        <v>2442</v>
      </c>
      <c r="F3255" s="832" t="s">
        <v>2429</v>
      </c>
      <c r="G3255" s="832" t="s">
        <v>2726</v>
      </c>
      <c r="H3255" s="832" t="s">
        <v>649</v>
      </c>
      <c r="I3255" s="832" t="s">
        <v>2727</v>
      </c>
      <c r="J3255" s="832" t="s">
        <v>2728</v>
      </c>
      <c r="K3255" s="832" t="s">
        <v>2484</v>
      </c>
      <c r="L3255" s="835">
        <v>439.98</v>
      </c>
      <c r="M3255" s="835">
        <v>439.98</v>
      </c>
      <c r="N3255" s="832">
        <v>1</v>
      </c>
      <c r="O3255" s="836">
        <v>1</v>
      </c>
      <c r="P3255" s="835">
        <v>439.98</v>
      </c>
      <c r="Q3255" s="837">
        <v>1</v>
      </c>
      <c r="R3255" s="832">
        <v>1</v>
      </c>
      <c r="S3255" s="837">
        <v>1</v>
      </c>
      <c r="T3255" s="836">
        <v>1</v>
      </c>
      <c r="U3255" s="838">
        <v>1</v>
      </c>
    </row>
    <row r="3256" spans="1:21" ht="14.4" customHeight="1" x14ac:dyDescent="0.3">
      <c r="A3256" s="831">
        <v>17</v>
      </c>
      <c r="B3256" s="832" t="s">
        <v>2428</v>
      </c>
      <c r="C3256" s="832" t="s">
        <v>2434</v>
      </c>
      <c r="D3256" s="833" t="s">
        <v>5256</v>
      </c>
      <c r="E3256" s="834" t="s">
        <v>2442</v>
      </c>
      <c r="F3256" s="832" t="s">
        <v>2429</v>
      </c>
      <c r="G3256" s="832" t="s">
        <v>3252</v>
      </c>
      <c r="H3256" s="832" t="s">
        <v>649</v>
      </c>
      <c r="I3256" s="832" t="s">
        <v>1962</v>
      </c>
      <c r="J3256" s="832" t="s">
        <v>950</v>
      </c>
      <c r="K3256" s="832" t="s">
        <v>1963</v>
      </c>
      <c r="L3256" s="835">
        <v>143.09</v>
      </c>
      <c r="M3256" s="835">
        <v>143.09</v>
      </c>
      <c r="N3256" s="832">
        <v>1</v>
      </c>
      <c r="O3256" s="836">
        <v>0.5</v>
      </c>
      <c r="P3256" s="835">
        <v>143.09</v>
      </c>
      <c r="Q3256" s="837">
        <v>1</v>
      </c>
      <c r="R3256" s="832">
        <v>1</v>
      </c>
      <c r="S3256" s="837">
        <v>1</v>
      </c>
      <c r="T3256" s="836">
        <v>0.5</v>
      </c>
      <c r="U3256" s="838">
        <v>1</v>
      </c>
    </row>
    <row r="3257" spans="1:21" ht="14.4" customHeight="1" x14ac:dyDescent="0.3">
      <c r="A3257" s="831">
        <v>17</v>
      </c>
      <c r="B3257" s="832" t="s">
        <v>2428</v>
      </c>
      <c r="C3257" s="832" t="s">
        <v>2434</v>
      </c>
      <c r="D3257" s="833" t="s">
        <v>5256</v>
      </c>
      <c r="E3257" s="834" t="s">
        <v>2442</v>
      </c>
      <c r="F3257" s="832" t="s">
        <v>2429</v>
      </c>
      <c r="G3257" s="832" t="s">
        <v>2736</v>
      </c>
      <c r="H3257" s="832" t="s">
        <v>596</v>
      </c>
      <c r="I3257" s="832" t="s">
        <v>3259</v>
      </c>
      <c r="J3257" s="832" t="s">
        <v>2738</v>
      </c>
      <c r="K3257" s="832" t="s">
        <v>3260</v>
      </c>
      <c r="L3257" s="835">
        <v>1183.8900000000001</v>
      </c>
      <c r="M3257" s="835">
        <v>3551.67</v>
      </c>
      <c r="N3257" s="832">
        <v>3</v>
      </c>
      <c r="O3257" s="836">
        <v>0.5</v>
      </c>
      <c r="P3257" s="835">
        <v>3551.67</v>
      </c>
      <c r="Q3257" s="837">
        <v>1</v>
      </c>
      <c r="R3257" s="832">
        <v>3</v>
      </c>
      <c r="S3257" s="837">
        <v>1</v>
      </c>
      <c r="T3257" s="836">
        <v>0.5</v>
      </c>
      <c r="U3257" s="838">
        <v>1</v>
      </c>
    </row>
    <row r="3258" spans="1:21" ht="14.4" customHeight="1" x14ac:dyDescent="0.3">
      <c r="A3258" s="831">
        <v>17</v>
      </c>
      <c r="B3258" s="832" t="s">
        <v>2428</v>
      </c>
      <c r="C3258" s="832" t="s">
        <v>2434</v>
      </c>
      <c r="D3258" s="833" t="s">
        <v>5256</v>
      </c>
      <c r="E3258" s="834" t="s">
        <v>2442</v>
      </c>
      <c r="F3258" s="832" t="s">
        <v>2429</v>
      </c>
      <c r="G3258" s="832" t="s">
        <v>3073</v>
      </c>
      <c r="H3258" s="832" t="s">
        <v>596</v>
      </c>
      <c r="I3258" s="832" t="s">
        <v>3074</v>
      </c>
      <c r="J3258" s="832" t="s">
        <v>3075</v>
      </c>
      <c r="K3258" s="832" t="s">
        <v>3076</v>
      </c>
      <c r="L3258" s="835">
        <v>79.099999999999994</v>
      </c>
      <c r="M3258" s="835">
        <v>79.099999999999994</v>
      </c>
      <c r="N3258" s="832">
        <v>1</v>
      </c>
      <c r="O3258" s="836">
        <v>1</v>
      </c>
      <c r="P3258" s="835"/>
      <c r="Q3258" s="837">
        <v>0</v>
      </c>
      <c r="R3258" s="832"/>
      <c r="S3258" s="837">
        <v>0</v>
      </c>
      <c r="T3258" s="836"/>
      <c r="U3258" s="838">
        <v>0</v>
      </c>
    </row>
    <row r="3259" spans="1:21" ht="14.4" customHeight="1" x14ac:dyDescent="0.3">
      <c r="A3259" s="831">
        <v>17</v>
      </c>
      <c r="B3259" s="832" t="s">
        <v>2428</v>
      </c>
      <c r="C3259" s="832" t="s">
        <v>2434</v>
      </c>
      <c r="D3259" s="833" t="s">
        <v>5256</v>
      </c>
      <c r="E3259" s="834" t="s">
        <v>2442</v>
      </c>
      <c r="F3259" s="832" t="s">
        <v>2429</v>
      </c>
      <c r="G3259" s="832" t="s">
        <v>2740</v>
      </c>
      <c r="H3259" s="832" t="s">
        <v>596</v>
      </c>
      <c r="I3259" s="832" t="s">
        <v>2744</v>
      </c>
      <c r="J3259" s="832" t="s">
        <v>2742</v>
      </c>
      <c r="K3259" s="832" t="s">
        <v>2745</v>
      </c>
      <c r="L3259" s="835">
        <v>87.67</v>
      </c>
      <c r="M3259" s="835">
        <v>87.67</v>
      </c>
      <c r="N3259" s="832">
        <v>1</v>
      </c>
      <c r="O3259" s="836">
        <v>0.5</v>
      </c>
      <c r="P3259" s="835">
        <v>87.67</v>
      </c>
      <c r="Q3259" s="837">
        <v>1</v>
      </c>
      <c r="R3259" s="832">
        <v>1</v>
      </c>
      <c r="S3259" s="837">
        <v>1</v>
      </c>
      <c r="T3259" s="836">
        <v>0.5</v>
      </c>
      <c r="U3259" s="838">
        <v>1</v>
      </c>
    </row>
    <row r="3260" spans="1:21" ht="14.4" customHeight="1" x14ac:dyDescent="0.3">
      <c r="A3260" s="831">
        <v>17</v>
      </c>
      <c r="B3260" s="832" t="s">
        <v>2428</v>
      </c>
      <c r="C3260" s="832" t="s">
        <v>2434</v>
      </c>
      <c r="D3260" s="833" t="s">
        <v>5256</v>
      </c>
      <c r="E3260" s="834" t="s">
        <v>2442</v>
      </c>
      <c r="F3260" s="832" t="s">
        <v>2429</v>
      </c>
      <c r="G3260" s="832" t="s">
        <v>2746</v>
      </c>
      <c r="H3260" s="832" t="s">
        <v>596</v>
      </c>
      <c r="I3260" s="832" t="s">
        <v>2747</v>
      </c>
      <c r="J3260" s="832" t="s">
        <v>2748</v>
      </c>
      <c r="K3260" s="832" t="s">
        <v>2209</v>
      </c>
      <c r="L3260" s="835">
        <v>169.29</v>
      </c>
      <c r="M3260" s="835">
        <v>2370.06</v>
      </c>
      <c r="N3260" s="832">
        <v>14</v>
      </c>
      <c r="O3260" s="836">
        <v>2.5</v>
      </c>
      <c r="P3260" s="835"/>
      <c r="Q3260" s="837">
        <v>0</v>
      </c>
      <c r="R3260" s="832"/>
      <c r="S3260" s="837">
        <v>0</v>
      </c>
      <c r="T3260" s="836"/>
      <c r="U3260" s="838">
        <v>0</v>
      </c>
    </row>
    <row r="3261" spans="1:21" ht="14.4" customHeight="1" x14ac:dyDescent="0.3">
      <c r="A3261" s="831">
        <v>17</v>
      </c>
      <c r="B3261" s="832" t="s">
        <v>2428</v>
      </c>
      <c r="C3261" s="832" t="s">
        <v>2434</v>
      </c>
      <c r="D3261" s="833" t="s">
        <v>5256</v>
      </c>
      <c r="E3261" s="834" t="s">
        <v>2442</v>
      </c>
      <c r="F3261" s="832" t="s">
        <v>2429</v>
      </c>
      <c r="G3261" s="832" t="s">
        <v>2746</v>
      </c>
      <c r="H3261" s="832" t="s">
        <v>596</v>
      </c>
      <c r="I3261" s="832" t="s">
        <v>2751</v>
      </c>
      <c r="J3261" s="832" t="s">
        <v>2748</v>
      </c>
      <c r="K3261" s="832" t="s">
        <v>2752</v>
      </c>
      <c r="L3261" s="835">
        <v>677.18</v>
      </c>
      <c r="M3261" s="835">
        <v>2031.54</v>
      </c>
      <c r="N3261" s="832">
        <v>3</v>
      </c>
      <c r="O3261" s="836">
        <v>1.5</v>
      </c>
      <c r="P3261" s="835">
        <v>2031.54</v>
      </c>
      <c r="Q3261" s="837">
        <v>1</v>
      </c>
      <c r="R3261" s="832">
        <v>3</v>
      </c>
      <c r="S3261" s="837">
        <v>1</v>
      </c>
      <c r="T3261" s="836">
        <v>1.5</v>
      </c>
      <c r="U3261" s="838">
        <v>1</v>
      </c>
    </row>
    <row r="3262" spans="1:21" ht="14.4" customHeight="1" x14ac:dyDescent="0.3">
      <c r="A3262" s="831">
        <v>17</v>
      </c>
      <c r="B3262" s="832" t="s">
        <v>2428</v>
      </c>
      <c r="C3262" s="832" t="s">
        <v>2434</v>
      </c>
      <c r="D3262" s="833" t="s">
        <v>5256</v>
      </c>
      <c r="E3262" s="834" t="s">
        <v>2442</v>
      </c>
      <c r="F3262" s="832" t="s">
        <v>2429</v>
      </c>
      <c r="G3262" s="832" t="s">
        <v>2746</v>
      </c>
      <c r="H3262" s="832" t="s">
        <v>596</v>
      </c>
      <c r="I3262" s="832" t="s">
        <v>2753</v>
      </c>
      <c r="J3262" s="832" t="s">
        <v>2748</v>
      </c>
      <c r="K3262" s="832" t="s">
        <v>2754</v>
      </c>
      <c r="L3262" s="835">
        <v>338.58</v>
      </c>
      <c r="M3262" s="835">
        <v>677.16</v>
      </c>
      <c r="N3262" s="832">
        <v>2</v>
      </c>
      <c r="O3262" s="836">
        <v>1.5</v>
      </c>
      <c r="P3262" s="835">
        <v>338.58</v>
      </c>
      <c r="Q3262" s="837">
        <v>0.5</v>
      </c>
      <c r="R3262" s="832">
        <v>1</v>
      </c>
      <c r="S3262" s="837">
        <v>0.5</v>
      </c>
      <c r="T3262" s="836">
        <v>0.5</v>
      </c>
      <c r="U3262" s="838">
        <v>0.33333333333333331</v>
      </c>
    </row>
    <row r="3263" spans="1:21" ht="14.4" customHeight="1" x14ac:dyDescent="0.3">
      <c r="A3263" s="831">
        <v>17</v>
      </c>
      <c r="B3263" s="832" t="s">
        <v>2428</v>
      </c>
      <c r="C3263" s="832" t="s">
        <v>2434</v>
      </c>
      <c r="D3263" s="833" t="s">
        <v>5256</v>
      </c>
      <c r="E3263" s="834" t="s">
        <v>2442</v>
      </c>
      <c r="F3263" s="832" t="s">
        <v>2429</v>
      </c>
      <c r="G3263" s="832" t="s">
        <v>2746</v>
      </c>
      <c r="H3263" s="832" t="s">
        <v>596</v>
      </c>
      <c r="I3263" s="832" t="s">
        <v>5146</v>
      </c>
      <c r="J3263" s="832" t="s">
        <v>2748</v>
      </c>
      <c r="K3263" s="832" t="s">
        <v>2884</v>
      </c>
      <c r="L3263" s="835">
        <v>131.22</v>
      </c>
      <c r="M3263" s="835">
        <v>131.22</v>
      </c>
      <c r="N3263" s="832">
        <v>1</v>
      </c>
      <c r="O3263" s="836">
        <v>1</v>
      </c>
      <c r="P3263" s="835">
        <v>131.22</v>
      </c>
      <c r="Q3263" s="837">
        <v>1</v>
      </c>
      <c r="R3263" s="832">
        <v>1</v>
      </c>
      <c r="S3263" s="837">
        <v>1</v>
      </c>
      <c r="T3263" s="836">
        <v>1</v>
      </c>
      <c r="U3263" s="838">
        <v>1</v>
      </c>
    </row>
    <row r="3264" spans="1:21" ht="14.4" customHeight="1" x14ac:dyDescent="0.3">
      <c r="A3264" s="831">
        <v>17</v>
      </c>
      <c r="B3264" s="832" t="s">
        <v>2428</v>
      </c>
      <c r="C3264" s="832" t="s">
        <v>2434</v>
      </c>
      <c r="D3264" s="833" t="s">
        <v>5256</v>
      </c>
      <c r="E3264" s="834" t="s">
        <v>2442</v>
      </c>
      <c r="F3264" s="832" t="s">
        <v>2429</v>
      </c>
      <c r="G3264" s="832" t="s">
        <v>2746</v>
      </c>
      <c r="H3264" s="832" t="s">
        <v>596</v>
      </c>
      <c r="I3264" s="832" t="s">
        <v>2755</v>
      </c>
      <c r="J3264" s="832" t="s">
        <v>2756</v>
      </c>
      <c r="K3264" s="832" t="s">
        <v>2209</v>
      </c>
      <c r="L3264" s="835">
        <v>169.29</v>
      </c>
      <c r="M3264" s="835">
        <v>1354.32</v>
      </c>
      <c r="N3264" s="832">
        <v>8</v>
      </c>
      <c r="O3264" s="836">
        <v>1.5</v>
      </c>
      <c r="P3264" s="835">
        <v>1354.32</v>
      </c>
      <c r="Q3264" s="837">
        <v>1</v>
      </c>
      <c r="R3264" s="832">
        <v>8</v>
      </c>
      <c r="S3264" s="837">
        <v>1</v>
      </c>
      <c r="T3264" s="836">
        <v>1.5</v>
      </c>
      <c r="U3264" s="838">
        <v>1</v>
      </c>
    </row>
    <row r="3265" spans="1:21" ht="14.4" customHeight="1" x14ac:dyDescent="0.3">
      <c r="A3265" s="831">
        <v>17</v>
      </c>
      <c r="B3265" s="832" t="s">
        <v>2428</v>
      </c>
      <c r="C3265" s="832" t="s">
        <v>2434</v>
      </c>
      <c r="D3265" s="833" t="s">
        <v>5256</v>
      </c>
      <c r="E3265" s="834" t="s">
        <v>2442</v>
      </c>
      <c r="F3265" s="832" t="s">
        <v>2429</v>
      </c>
      <c r="G3265" s="832" t="s">
        <v>2746</v>
      </c>
      <c r="H3265" s="832" t="s">
        <v>649</v>
      </c>
      <c r="I3265" s="832" t="s">
        <v>2757</v>
      </c>
      <c r="J3265" s="832" t="s">
        <v>1238</v>
      </c>
      <c r="K3265" s="832" t="s">
        <v>2209</v>
      </c>
      <c r="L3265" s="835">
        <v>169.29</v>
      </c>
      <c r="M3265" s="835">
        <v>338.58</v>
      </c>
      <c r="N3265" s="832">
        <v>2</v>
      </c>
      <c r="O3265" s="836">
        <v>0.5</v>
      </c>
      <c r="P3265" s="835">
        <v>338.58</v>
      </c>
      <c r="Q3265" s="837">
        <v>1</v>
      </c>
      <c r="R3265" s="832">
        <v>2</v>
      </c>
      <c r="S3265" s="837">
        <v>1</v>
      </c>
      <c r="T3265" s="836">
        <v>0.5</v>
      </c>
      <c r="U3265" s="838">
        <v>1</v>
      </c>
    </row>
    <row r="3266" spans="1:21" ht="14.4" customHeight="1" x14ac:dyDescent="0.3">
      <c r="A3266" s="831">
        <v>17</v>
      </c>
      <c r="B3266" s="832" t="s">
        <v>2428</v>
      </c>
      <c r="C3266" s="832" t="s">
        <v>2434</v>
      </c>
      <c r="D3266" s="833" t="s">
        <v>5256</v>
      </c>
      <c r="E3266" s="834" t="s">
        <v>2442</v>
      </c>
      <c r="F3266" s="832" t="s">
        <v>2429</v>
      </c>
      <c r="G3266" s="832" t="s">
        <v>2746</v>
      </c>
      <c r="H3266" s="832" t="s">
        <v>649</v>
      </c>
      <c r="I3266" s="832" t="s">
        <v>2760</v>
      </c>
      <c r="J3266" s="832" t="s">
        <v>1238</v>
      </c>
      <c r="K3266" s="832" t="s">
        <v>2750</v>
      </c>
      <c r="L3266" s="835">
        <v>338.58</v>
      </c>
      <c r="M3266" s="835">
        <v>2031.48</v>
      </c>
      <c r="N3266" s="832">
        <v>6</v>
      </c>
      <c r="O3266" s="836">
        <v>1.5</v>
      </c>
      <c r="P3266" s="835">
        <v>1015.74</v>
      </c>
      <c r="Q3266" s="837">
        <v>0.5</v>
      </c>
      <c r="R3266" s="832">
        <v>3</v>
      </c>
      <c r="S3266" s="837">
        <v>0.5</v>
      </c>
      <c r="T3266" s="836">
        <v>0.5</v>
      </c>
      <c r="U3266" s="838">
        <v>0.33333333333333331</v>
      </c>
    </row>
    <row r="3267" spans="1:21" ht="14.4" customHeight="1" x14ac:dyDescent="0.3">
      <c r="A3267" s="831">
        <v>17</v>
      </c>
      <c r="B3267" s="832" t="s">
        <v>2428</v>
      </c>
      <c r="C3267" s="832" t="s">
        <v>2434</v>
      </c>
      <c r="D3267" s="833" t="s">
        <v>5256</v>
      </c>
      <c r="E3267" s="834" t="s">
        <v>2442</v>
      </c>
      <c r="F3267" s="832" t="s">
        <v>2429</v>
      </c>
      <c r="G3267" s="832" t="s">
        <v>2746</v>
      </c>
      <c r="H3267" s="832" t="s">
        <v>649</v>
      </c>
      <c r="I3267" s="832" t="s">
        <v>2210</v>
      </c>
      <c r="J3267" s="832" t="s">
        <v>1238</v>
      </c>
      <c r="K3267" s="832" t="s">
        <v>1239</v>
      </c>
      <c r="L3267" s="835">
        <v>1286.6199999999999</v>
      </c>
      <c r="M3267" s="835">
        <v>1286.6199999999999</v>
      </c>
      <c r="N3267" s="832">
        <v>1</v>
      </c>
      <c r="O3267" s="836">
        <v>0.5</v>
      </c>
      <c r="P3267" s="835"/>
      <c r="Q3267" s="837">
        <v>0</v>
      </c>
      <c r="R3267" s="832"/>
      <c r="S3267" s="837">
        <v>0</v>
      </c>
      <c r="T3267" s="836"/>
      <c r="U3267" s="838">
        <v>0</v>
      </c>
    </row>
    <row r="3268" spans="1:21" ht="14.4" customHeight="1" x14ac:dyDescent="0.3">
      <c r="A3268" s="831">
        <v>17</v>
      </c>
      <c r="B3268" s="832" t="s">
        <v>2428</v>
      </c>
      <c r="C3268" s="832" t="s">
        <v>2434</v>
      </c>
      <c r="D3268" s="833" t="s">
        <v>5256</v>
      </c>
      <c r="E3268" s="834" t="s">
        <v>2442</v>
      </c>
      <c r="F3268" s="832" t="s">
        <v>2429</v>
      </c>
      <c r="G3268" s="832" t="s">
        <v>2746</v>
      </c>
      <c r="H3268" s="832" t="s">
        <v>649</v>
      </c>
      <c r="I3268" s="832" t="s">
        <v>4003</v>
      </c>
      <c r="J3268" s="832" t="s">
        <v>1238</v>
      </c>
      <c r="K3268" s="832" t="s">
        <v>4004</v>
      </c>
      <c r="L3268" s="835">
        <v>2573.2199999999998</v>
      </c>
      <c r="M3268" s="835">
        <v>7719.66</v>
      </c>
      <c r="N3268" s="832">
        <v>3</v>
      </c>
      <c r="O3268" s="836">
        <v>1.5</v>
      </c>
      <c r="P3268" s="835">
        <v>5146.4399999999996</v>
      </c>
      <c r="Q3268" s="837">
        <v>0.66666666666666663</v>
      </c>
      <c r="R3268" s="832">
        <v>2</v>
      </c>
      <c r="S3268" s="837">
        <v>0.66666666666666663</v>
      </c>
      <c r="T3268" s="836">
        <v>1</v>
      </c>
      <c r="U3268" s="838">
        <v>0.66666666666666663</v>
      </c>
    </row>
    <row r="3269" spans="1:21" ht="14.4" customHeight="1" x14ac:dyDescent="0.3">
      <c r="A3269" s="831">
        <v>17</v>
      </c>
      <c r="B3269" s="832" t="s">
        <v>2428</v>
      </c>
      <c r="C3269" s="832" t="s">
        <v>2434</v>
      </c>
      <c r="D3269" s="833" t="s">
        <v>5256</v>
      </c>
      <c r="E3269" s="834" t="s">
        <v>2442</v>
      </c>
      <c r="F3269" s="832" t="s">
        <v>2429</v>
      </c>
      <c r="G3269" s="832" t="s">
        <v>2746</v>
      </c>
      <c r="H3269" s="832" t="s">
        <v>596</v>
      </c>
      <c r="I3269" s="832" t="s">
        <v>5147</v>
      </c>
      <c r="J3269" s="832" t="s">
        <v>2748</v>
      </c>
      <c r="K3269" s="832" t="s">
        <v>4915</v>
      </c>
      <c r="L3269" s="835">
        <v>42.33</v>
      </c>
      <c r="M3269" s="835">
        <v>42.33</v>
      </c>
      <c r="N3269" s="832">
        <v>1</v>
      </c>
      <c r="O3269" s="836">
        <v>1</v>
      </c>
      <c r="P3269" s="835">
        <v>42.33</v>
      </c>
      <c r="Q3269" s="837">
        <v>1</v>
      </c>
      <c r="R3269" s="832">
        <v>1</v>
      </c>
      <c r="S3269" s="837">
        <v>1</v>
      </c>
      <c r="T3269" s="836">
        <v>1</v>
      </c>
      <c r="U3269" s="838">
        <v>1</v>
      </c>
    </row>
    <row r="3270" spans="1:21" ht="14.4" customHeight="1" x14ac:dyDescent="0.3">
      <c r="A3270" s="831">
        <v>17</v>
      </c>
      <c r="B3270" s="832" t="s">
        <v>2428</v>
      </c>
      <c r="C3270" s="832" t="s">
        <v>2434</v>
      </c>
      <c r="D3270" s="833" t="s">
        <v>5256</v>
      </c>
      <c r="E3270" s="834" t="s">
        <v>2442</v>
      </c>
      <c r="F3270" s="832" t="s">
        <v>2429</v>
      </c>
      <c r="G3270" s="832" t="s">
        <v>2746</v>
      </c>
      <c r="H3270" s="832" t="s">
        <v>596</v>
      </c>
      <c r="I3270" s="832" t="s">
        <v>4438</v>
      </c>
      <c r="J3270" s="832" t="s">
        <v>2756</v>
      </c>
      <c r="K3270" s="832" t="s">
        <v>4439</v>
      </c>
      <c r="L3270" s="835">
        <v>84.96</v>
      </c>
      <c r="M3270" s="835">
        <v>84.96</v>
      </c>
      <c r="N3270" s="832">
        <v>1</v>
      </c>
      <c r="O3270" s="836">
        <v>1</v>
      </c>
      <c r="P3270" s="835">
        <v>84.96</v>
      </c>
      <c r="Q3270" s="837">
        <v>1</v>
      </c>
      <c r="R3270" s="832">
        <v>1</v>
      </c>
      <c r="S3270" s="837">
        <v>1</v>
      </c>
      <c r="T3270" s="836">
        <v>1</v>
      </c>
      <c r="U3270" s="838">
        <v>1</v>
      </c>
    </row>
    <row r="3271" spans="1:21" ht="14.4" customHeight="1" x14ac:dyDescent="0.3">
      <c r="A3271" s="831">
        <v>17</v>
      </c>
      <c r="B3271" s="832" t="s">
        <v>2428</v>
      </c>
      <c r="C3271" s="832" t="s">
        <v>2434</v>
      </c>
      <c r="D3271" s="833" t="s">
        <v>5256</v>
      </c>
      <c r="E3271" s="834" t="s">
        <v>2442</v>
      </c>
      <c r="F3271" s="832" t="s">
        <v>2429</v>
      </c>
      <c r="G3271" s="832" t="s">
        <v>2746</v>
      </c>
      <c r="H3271" s="832" t="s">
        <v>596</v>
      </c>
      <c r="I3271" s="832" t="s">
        <v>4805</v>
      </c>
      <c r="J3271" s="832" t="s">
        <v>4806</v>
      </c>
      <c r="K3271" s="832" t="s">
        <v>2209</v>
      </c>
      <c r="L3271" s="835">
        <v>1286.19</v>
      </c>
      <c r="M3271" s="835">
        <v>3858.57</v>
      </c>
      <c r="N3271" s="832">
        <v>3</v>
      </c>
      <c r="O3271" s="836">
        <v>0.5</v>
      </c>
      <c r="P3271" s="835">
        <v>3858.57</v>
      </c>
      <c r="Q3271" s="837">
        <v>1</v>
      </c>
      <c r="R3271" s="832">
        <v>3</v>
      </c>
      <c r="S3271" s="837">
        <v>1</v>
      </c>
      <c r="T3271" s="836">
        <v>0.5</v>
      </c>
      <c r="U3271" s="838">
        <v>1</v>
      </c>
    </row>
    <row r="3272" spans="1:21" ht="14.4" customHeight="1" x14ac:dyDescent="0.3">
      <c r="A3272" s="831">
        <v>17</v>
      </c>
      <c r="B3272" s="832" t="s">
        <v>2428</v>
      </c>
      <c r="C3272" s="832" t="s">
        <v>2434</v>
      </c>
      <c r="D3272" s="833" t="s">
        <v>5256</v>
      </c>
      <c r="E3272" s="834" t="s">
        <v>2442</v>
      </c>
      <c r="F3272" s="832" t="s">
        <v>2429</v>
      </c>
      <c r="G3272" s="832" t="s">
        <v>2746</v>
      </c>
      <c r="H3272" s="832" t="s">
        <v>596</v>
      </c>
      <c r="I3272" s="832" t="s">
        <v>3592</v>
      </c>
      <c r="J3272" s="832" t="s">
        <v>2756</v>
      </c>
      <c r="K3272" s="832" t="s">
        <v>3593</v>
      </c>
      <c r="L3272" s="835">
        <v>84.65</v>
      </c>
      <c r="M3272" s="835">
        <v>507.90000000000003</v>
      </c>
      <c r="N3272" s="832">
        <v>6</v>
      </c>
      <c r="O3272" s="836">
        <v>1</v>
      </c>
      <c r="P3272" s="835">
        <v>507.90000000000003</v>
      </c>
      <c r="Q3272" s="837">
        <v>1</v>
      </c>
      <c r="R3272" s="832">
        <v>6</v>
      </c>
      <c r="S3272" s="837">
        <v>1</v>
      </c>
      <c r="T3272" s="836">
        <v>1</v>
      </c>
      <c r="U3272" s="838">
        <v>1</v>
      </c>
    </row>
    <row r="3273" spans="1:21" ht="14.4" customHeight="1" x14ac:dyDescent="0.3">
      <c r="A3273" s="831">
        <v>17</v>
      </c>
      <c r="B3273" s="832" t="s">
        <v>2428</v>
      </c>
      <c r="C3273" s="832" t="s">
        <v>2434</v>
      </c>
      <c r="D3273" s="833" t="s">
        <v>5256</v>
      </c>
      <c r="E3273" s="834" t="s">
        <v>2442</v>
      </c>
      <c r="F3273" s="832" t="s">
        <v>2429</v>
      </c>
      <c r="G3273" s="832" t="s">
        <v>3839</v>
      </c>
      <c r="H3273" s="832" t="s">
        <v>596</v>
      </c>
      <c r="I3273" s="832" t="s">
        <v>3840</v>
      </c>
      <c r="J3273" s="832" t="s">
        <v>959</v>
      </c>
      <c r="K3273" s="832" t="s">
        <v>3841</v>
      </c>
      <c r="L3273" s="835">
        <v>54.55</v>
      </c>
      <c r="M3273" s="835">
        <v>163.64999999999998</v>
      </c>
      <c r="N3273" s="832">
        <v>3</v>
      </c>
      <c r="O3273" s="836">
        <v>0.5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" customHeight="1" x14ac:dyDescent="0.3">
      <c r="A3274" s="831">
        <v>17</v>
      </c>
      <c r="B3274" s="832" t="s">
        <v>2428</v>
      </c>
      <c r="C3274" s="832" t="s">
        <v>2434</v>
      </c>
      <c r="D3274" s="833" t="s">
        <v>5256</v>
      </c>
      <c r="E3274" s="834" t="s">
        <v>2442</v>
      </c>
      <c r="F3274" s="832" t="s">
        <v>2429</v>
      </c>
      <c r="G3274" s="832" t="s">
        <v>3703</v>
      </c>
      <c r="H3274" s="832" t="s">
        <v>596</v>
      </c>
      <c r="I3274" s="832" t="s">
        <v>4664</v>
      </c>
      <c r="J3274" s="832" t="s">
        <v>4665</v>
      </c>
      <c r="K3274" s="832" t="s">
        <v>4666</v>
      </c>
      <c r="L3274" s="835">
        <v>89.88</v>
      </c>
      <c r="M3274" s="835">
        <v>539.28</v>
      </c>
      <c r="N3274" s="832">
        <v>6</v>
      </c>
      <c r="O3274" s="836">
        <v>0.5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17</v>
      </c>
      <c r="B3275" s="832" t="s">
        <v>2428</v>
      </c>
      <c r="C3275" s="832" t="s">
        <v>2434</v>
      </c>
      <c r="D3275" s="833" t="s">
        <v>5256</v>
      </c>
      <c r="E3275" s="834" t="s">
        <v>2442</v>
      </c>
      <c r="F3275" s="832" t="s">
        <v>2429</v>
      </c>
      <c r="G3275" s="832" t="s">
        <v>2766</v>
      </c>
      <c r="H3275" s="832" t="s">
        <v>596</v>
      </c>
      <c r="I3275" s="832" t="s">
        <v>5148</v>
      </c>
      <c r="J3275" s="832" t="s">
        <v>5149</v>
      </c>
      <c r="K3275" s="832" t="s">
        <v>1953</v>
      </c>
      <c r="L3275" s="835">
        <v>47.7</v>
      </c>
      <c r="M3275" s="835">
        <v>143.10000000000002</v>
      </c>
      <c r="N3275" s="832">
        <v>3</v>
      </c>
      <c r="O3275" s="836">
        <v>0.5</v>
      </c>
      <c r="P3275" s="835">
        <v>143.10000000000002</v>
      </c>
      <c r="Q3275" s="837">
        <v>1</v>
      </c>
      <c r="R3275" s="832">
        <v>3</v>
      </c>
      <c r="S3275" s="837">
        <v>1</v>
      </c>
      <c r="T3275" s="836">
        <v>0.5</v>
      </c>
      <c r="U3275" s="838">
        <v>1</v>
      </c>
    </row>
    <row r="3276" spans="1:21" ht="14.4" customHeight="1" x14ac:dyDescent="0.3">
      <c r="A3276" s="831">
        <v>17</v>
      </c>
      <c r="B3276" s="832" t="s">
        <v>2428</v>
      </c>
      <c r="C3276" s="832" t="s">
        <v>2434</v>
      </c>
      <c r="D3276" s="833" t="s">
        <v>5256</v>
      </c>
      <c r="E3276" s="834" t="s">
        <v>2442</v>
      </c>
      <c r="F3276" s="832" t="s">
        <v>2429</v>
      </c>
      <c r="G3276" s="832" t="s">
        <v>3405</v>
      </c>
      <c r="H3276" s="832" t="s">
        <v>596</v>
      </c>
      <c r="I3276" s="832" t="s">
        <v>3708</v>
      </c>
      <c r="J3276" s="832" t="s">
        <v>3407</v>
      </c>
      <c r="K3276" s="832" t="s">
        <v>3709</v>
      </c>
      <c r="L3276" s="835">
        <v>528.44000000000005</v>
      </c>
      <c r="M3276" s="835">
        <v>1585.3200000000002</v>
      </c>
      <c r="N3276" s="832">
        <v>3</v>
      </c>
      <c r="O3276" s="836">
        <v>0.5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" customHeight="1" x14ac:dyDescent="0.3">
      <c r="A3277" s="831">
        <v>17</v>
      </c>
      <c r="B3277" s="832" t="s">
        <v>2428</v>
      </c>
      <c r="C3277" s="832" t="s">
        <v>2434</v>
      </c>
      <c r="D3277" s="833" t="s">
        <v>5256</v>
      </c>
      <c r="E3277" s="834" t="s">
        <v>2442</v>
      </c>
      <c r="F3277" s="832" t="s">
        <v>2429</v>
      </c>
      <c r="G3277" s="832" t="s">
        <v>3175</v>
      </c>
      <c r="H3277" s="832" t="s">
        <v>649</v>
      </c>
      <c r="I3277" s="832" t="s">
        <v>3420</v>
      </c>
      <c r="J3277" s="832" t="s">
        <v>965</v>
      </c>
      <c r="K3277" s="832" t="s">
        <v>3421</v>
      </c>
      <c r="L3277" s="835">
        <v>397.8</v>
      </c>
      <c r="M3277" s="835">
        <v>397.8</v>
      </c>
      <c r="N3277" s="832">
        <v>1</v>
      </c>
      <c r="O3277" s="836">
        <v>0.5</v>
      </c>
      <c r="P3277" s="835">
        <v>397.8</v>
      </c>
      <c r="Q3277" s="837">
        <v>1</v>
      </c>
      <c r="R3277" s="832">
        <v>1</v>
      </c>
      <c r="S3277" s="837">
        <v>1</v>
      </c>
      <c r="T3277" s="836">
        <v>0.5</v>
      </c>
      <c r="U3277" s="838">
        <v>1</v>
      </c>
    </row>
    <row r="3278" spans="1:21" ht="14.4" customHeight="1" x14ac:dyDescent="0.3">
      <c r="A3278" s="831">
        <v>17</v>
      </c>
      <c r="B3278" s="832" t="s">
        <v>2428</v>
      </c>
      <c r="C3278" s="832" t="s">
        <v>2434</v>
      </c>
      <c r="D3278" s="833" t="s">
        <v>5256</v>
      </c>
      <c r="E3278" s="834" t="s">
        <v>2442</v>
      </c>
      <c r="F3278" s="832" t="s">
        <v>2429</v>
      </c>
      <c r="G3278" s="832" t="s">
        <v>3175</v>
      </c>
      <c r="H3278" s="832" t="s">
        <v>649</v>
      </c>
      <c r="I3278" s="832" t="s">
        <v>3539</v>
      </c>
      <c r="J3278" s="832" t="s">
        <v>965</v>
      </c>
      <c r="K3278" s="832" t="s">
        <v>3540</v>
      </c>
      <c r="L3278" s="835">
        <v>1591.14</v>
      </c>
      <c r="M3278" s="835">
        <v>3182.28</v>
      </c>
      <c r="N3278" s="832">
        <v>2</v>
      </c>
      <c r="O3278" s="836">
        <v>0.5</v>
      </c>
      <c r="P3278" s="835"/>
      <c r="Q3278" s="837">
        <v>0</v>
      </c>
      <c r="R3278" s="832"/>
      <c r="S3278" s="837">
        <v>0</v>
      </c>
      <c r="T3278" s="836"/>
      <c r="U3278" s="838">
        <v>0</v>
      </c>
    </row>
    <row r="3279" spans="1:21" ht="14.4" customHeight="1" x14ac:dyDescent="0.3">
      <c r="A3279" s="831">
        <v>17</v>
      </c>
      <c r="B3279" s="832" t="s">
        <v>2428</v>
      </c>
      <c r="C3279" s="832" t="s">
        <v>2434</v>
      </c>
      <c r="D3279" s="833" t="s">
        <v>5256</v>
      </c>
      <c r="E3279" s="834" t="s">
        <v>2442</v>
      </c>
      <c r="F3279" s="832" t="s">
        <v>2429</v>
      </c>
      <c r="G3279" s="832" t="s">
        <v>2776</v>
      </c>
      <c r="H3279" s="832" t="s">
        <v>649</v>
      </c>
      <c r="I3279" s="832" t="s">
        <v>2119</v>
      </c>
      <c r="J3279" s="832" t="s">
        <v>2120</v>
      </c>
      <c r="K3279" s="832" t="s">
        <v>2121</v>
      </c>
      <c r="L3279" s="835">
        <v>122.96</v>
      </c>
      <c r="M3279" s="835">
        <v>1967.36</v>
      </c>
      <c r="N3279" s="832">
        <v>16</v>
      </c>
      <c r="O3279" s="836">
        <v>2.5</v>
      </c>
      <c r="P3279" s="835">
        <v>1967.36</v>
      </c>
      <c r="Q3279" s="837">
        <v>1</v>
      </c>
      <c r="R3279" s="832">
        <v>16</v>
      </c>
      <c r="S3279" s="837">
        <v>1</v>
      </c>
      <c r="T3279" s="836">
        <v>2.5</v>
      </c>
      <c r="U3279" s="838">
        <v>1</v>
      </c>
    </row>
    <row r="3280" spans="1:21" ht="14.4" customHeight="1" x14ac:dyDescent="0.3">
      <c r="A3280" s="831">
        <v>17</v>
      </c>
      <c r="B3280" s="832" t="s">
        <v>2428</v>
      </c>
      <c r="C3280" s="832" t="s">
        <v>2434</v>
      </c>
      <c r="D3280" s="833" t="s">
        <v>5256</v>
      </c>
      <c r="E3280" s="834" t="s">
        <v>2442</v>
      </c>
      <c r="F3280" s="832" t="s">
        <v>2429</v>
      </c>
      <c r="G3280" s="832" t="s">
        <v>2776</v>
      </c>
      <c r="H3280" s="832" t="s">
        <v>596</v>
      </c>
      <c r="I3280" s="832" t="s">
        <v>4007</v>
      </c>
      <c r="J3280" s="832" t="s">
        <v>3920</v>
      </c>
      <c r="K3280" s="832" t="s">
        <v>4008</v>
      </c>
      <c r="L3280" s="835">
        <v>369.59</v>
      </c>
      <c r="M3280" s="835">
        <v>369.59</v>
      </c>
      <c r="N3280" s="832">
        <v>1</v>
      </c>
      <c r="O3280" s="836">
        <v>1</v>
      </c>
      <c r="P3280" s="835">
        <v>369.59</v>
      </c>
      <c r="Q3280" s="837">
        <v>1</v>
      </c>
      <c r="R3280" s="832">
        <v>1</v>
      </c>
      <c r="S3280" s="837">
        <v>1</v>
      </c>
      <c r="T3280" s="836">
        <v>1</v>
      </c>
      <c r="U3280" s="838">
        <v>1</v>
      </c>
    </row>
    <row r="3281" spans="1:21" ht="14.4" customHeight="1" x14ac:dyDescent="0.3">
      <c r="A3281" s="831">
        <v>17</v>
      </c>
      <c r="B3281" s="832" t="s">
        <v>2428</v>
      </c>
      <c r="C3281" s="832" t="s">
        <v>2434</v>
      </c>
      <c r="D3281" s="833" t="s">
        <v>5256</v>
      </c>
      <c r="E3281" s="834" t="s">
        <v>2442</v>
      </c>
      <c r="F3281" s="832" t="s">
        <v>2429</v>
      </c>
      <c r="G3281" s="832" t="s">
        <v>3717</v>
      </c>
      <c r="H3281" s="832" t="s">
        <v>596</v>
      </c>
      <c r="I3281" s="832" t="s">
        <v>4454</v>
      </c>
      <c r="J3281" s="832" t="s">
        <v>975</v>
      </c>
      <c r="K3281" s="832" t="s">
        <v>4455</v>
      </c>
      <c r="L3281" s="835">
        <v>0</v>
      </c>
      <c r="M3281" s="835">
        <v>0</v>
      </c>
      <c r="N3281" s="832">
        <v>1</v>
      </c>
      <c r="O3281" s="836">
        <v>0.5</v>
      </c>
      <c r="P3281" s="835">
        <v>0</v>
      </c>
      <c r="Q3281" s="837"/>
      <c r="R3281" s="832">
        <v>1</v>
      </c>
      <c r="S3281" s="837">
        <v>1</v>
      </c>
      <c r="T3281" s="836">
        <v>0.5</v>
      </c>
      <c r="U3281" s="838">
        <v>1</v>
      </c>
    </row>
    <row r="3282" spans="1:21" ht="14.4" customHeight="1" x14ac:dyDescent="0.3">
      <c r="A3282" s="831">
        <v>17</v>
      </c>
      <c r="B3282" s="832" t="s">
        <v>2428</v>
      </c>
      <c r="C3282" s="832" t="s">
        <v>2434</v>
      </c>
      <c r="D3282" s="833" t="s">
        <v>5256</v>
      </c>
      <c r="E3282" s="834" t="s">
        <v>2442</v>
      </c>
      <c r="F3282" s="832" t="s">
        <v>2429</v>
      </c>
      <c r="G3282" s="832" t="s">
        <v>3717</v>
      </c>
      <c r="H3282" s="832" t="s">
        <v>596</v>
      </c>
      <c r="I3282" s="832" t="s">
        <v>3719</v>
      </c>
      <c r="J3282" s="832" t="s">
        <v>1542</v>
      </c>
      <c r="K3282" s="832" t="s">
        <v>3720</v>
      </c>
      <c r="L3282" s="835">
        <v>0</v>
      </c>
      <c r="M3282" s="835">
        <v>0</v>
      </c>
      <c r="N3282" s="832">
        <v>4</v>
      </c>
      <c r="O3282" s="836">
        <v>1</v>
      </c>
      <c r="P3282" s="835">
        <v>0</v>
      </c>
      <c r="Q3282" s="837"/>
      <c r="R3282" s="832">
        <v>2</v>
      </c>
      <c r="S3282" s="837">
        <v>0.5</v>
      </c>
      <c r="T3282" s="836">
        <v>0.5</v>
      </c>
      <c r="U3282" s="838">
        <v>0.5</v>
      </c>
    </row>
    <row r="3283" spans="1:21" ht="14.4" customHeight="1" x14ac:dyDescent="0.3">
      <c r="A3283" s="831">
        <v>17</v>
      </c>
      <c r="B3283" s="832" t="s">
        <v>2428</v>
      </c>
      <c r="C3283" s="832" t="s">
        <v>2434</v>
      </c>
      <c r="D3283" s="833" t="s">
        <v>5256</v>
      </c>
      <c r="E3283" s="834" t="s">
        <v>2442</v>
      </c>
      <c r="F3283" s="832" t="s">
        <v>2429</v>
      </c>
      <c r="G3283" s="832" t="s">
        <v>2783</v>
      </c>
      <c r="H3283" s="832" t="s">
        <v>596</v>
      </c>
      <c r="I3283" s="832" t="s">
        <v>4817</v>
      </c>
      <c r="J3283" s="832" t="s">
        <v>869</v>
      </c>
      <c r="K3283" s="832" t="s">
        <v>3727</v>
      </c>
      <c r="L3283" s="835">
        <v>108.88</v>
      </c>
      <c r="M3283" s="835">
        <v>217.76</v>
      </c>
      <c r="N3283" s="832">
        <v>2</v>
      </c>
      <c r="O3283" s="836">
        <v>1</v>
      </c>
      <c r="P3283" s="835">
        <v>108.88</v>
      </c>
      <c r="Q3283" s="837">
        <v>0.5</v>
      </c>
      <c r="R3283" s="832">
        <v>1</v>
      </c>
      <c r="S3283" s="837">
        <v>0.5</v>
      </c>
      <c r="T3283" s="836">
        <v>0.5</v>
      </c>
      <c r="U3283" s="838">
        <v>0.5</v>
      </c>
    </row>
    <row r="3284" spans="1:21" ht="14.4" customHeight="1" x14ac:dyDescent="0.3">
      <c r="A3284" s="831">
        <v>17</v>
      </c>
      <c r="B3284" s="832" t="s">
        <v>2428</v>
      </c>
      <c r="C3284" s="832" t="s">
        <v>2434</v>
      </c>
      <c r="D3284" s="833" t="s">
        <v>5256</v>
      </c>
      <c r="E3284" s="834" t="s">
        <v>2442</v>
      </c>
      <c r="F3284" s="832" t="s">
        <v>2429</v>
      </c>
      <c r="G3284" s="832" t="s">
        <v>2786</v>
      </c>
      <c r="H3284" s="832" t="s">
        <v>649</v>
      </c>
      <c r="I3284" s="832" t="s">
        <v>2073</v>
      </c>
      <c r="J3284" s="832" t="s">
        <v>911</v>
      </c>
      <c r="K3284" s="832" t="s">
        <v>912</v>
      </c>
      <c r="L3284" s="835">
        <v>0</v>
      </c>
      <c r="M3284" s="835">
        <v>0</v>
      </c>
      <c r="N3284" s="832">
        <v>44</v>
      </c>
      <c r="O3284" s="836">
        <v>18.5</v>
      </c>
      <c r="P3284" s="835">
        <v>0</v>
      </c>
      <c r="Q3284" s="837"/>
      <c r="R3284" s="832">
        <v>23</v>
      </c>
      <c r="S3284" s="837">
        <v>0.52272727272727271</v>
      </c>
      <c r="T3284" s="836">
        <v>10</v>
      </c>
      <c r="U3284" s="838">
        <v>0.54054054054054057</v>
      </c>
    </row>
    <row r="3285" spans="1:21" ht="14.4" customHeight="1" x14ac:dyDescent="0.3">
      <c r="A3285" s="831">
        <v>17</v>
      </c>
      <c r="B3285" s="832" t="s">
        <v>2428</v>
      </c>
      <c r="C3285" s="832" t="s">
        <v>2434</v>
      </c>
      <c r="D3285" s="833" t="s">
        <v>5256</v>
      </c>
      <c r="E3285" s="834" t="s">
        <v>2442</v>
      </c>
      <c r="F3285" s="832" t="s">
        <v>2429</v>
      </c>
      <c r="G3285" s="832" t="s">
        <v>4457</v>
      </c>
      <c r="H3285" s="832" t="s">
        <v>596</v>
      </c>
      <c r="I3285" s="832" t="s">
        <v>4458</v>
      </c>
      <c r="J3285" s="832" t="s">
        <v>4459</v>
      </c>
      <c r="K3285" s="832" t="s">
        <v>1518</v>
      </c>
      <c r="L3285" s="835">
        <v>1543.27</v>
      </c>
      <c r="M3285" s="835">
        <v>6173.08</v>
      </c>
      <c r="N3285" s="832">
        <v>4</v>
      </c>
      <c r="O3285" s="836">
        <v>3</v>
      </c>
      <c r="P3285" s="835">
        <v>3086.54</v>
      </c>
      <c r="Q3285" s="837">
        <v>0.5</v>
      </c>
      <c r="R3285" s="832">
        <v>2</v>
      </c>
      <c r="S3285" s="837">
        <v>0.5</v>
      </c>
      <c r="T3285" s="836">
        <v>1.5</v>
      </c>
      <c r="U3285" s="838">
        <v>0.5</v>
      </c>
    </row>
    <row r="3286" spans="1:21" ht="14.4" customHeight="1" x14ac:dyDescent="0.3">
      <c r="A3286" s="831">
        <v>17</v>
      </c>
      <c r="B3286" s="832" t="s">
        <v>2428</v>
      </c>
      <c r="C3286" s="832" t="s">
        <v>2434</v>
      </c>
      <c r="D3286" s="833" t="s">
        <v>5256</v>
      </c>
      <c r="E3286" s="834" t="s">
        <v>2442</v>
      </c>
      <c r="F3286" s="832" t="s">
        <v>2429</v>
      </c>
      <c r="G3286" s="832" t="s">
        <v>4457</v>
      </c>
      <c r="H3286" s="832" t="s">
        <v>596</v>
      </c>
      <c r="I3286" s="832" t="s">
        <v>4460</v>
      </c>
      <c r="J3286" s="832" t="s">
        <v>4459</v>
      </c>
      <c r="K3286" s="832" t="s">
        <v>2173</v>
      </c>
      <c r="L3286" s="835">
        <v>3086.53</v>
      </c>
      <c r="M3286" s="835">
        <v>3086.53</v>
      </c>
      <c r="N3286" s="832">
        <v>1</v>
      </c>
      <c r="O3286" s="836">
        <v>0.5</v>
      </c>
      <c r="P3286" s="835">
        <v>3086.53</v>
      </c>
      <c r="Q3286" s="837">
        <v>1</v>
      </c>
      <c r="R3286" s="832">
        <v>1</v>
      </c>
      <c r="S3286" s="837">
        <v>1</v>
      </c>
      <c r="T3286" s="836">
        <v>0.5</v>
      </c>
      <c r="U3286" s="838">
        <v>1</v>
      </c>
    </row>
    <row r="3287" spans="1:21" ht="14.4" customHeight="1" x14ac:dyDescent="0.3">
      <c r="A3287" s="831">
        <v>17</v>
      </c>
      <c r="B3287" s="832" t="s">
        <v>2428</v>
      </c>
      <c r="C3287" s="832" t="s">
        <v>2434</v>
      </c>
      <c r="D3287" s="833" t="s">
        <v>5256</v>
      </c>
      <c r="E3287" s="834" t="s">
        <v>2442</v>
      </c>
      <c r="F3287" s="832" t="s">
        <v>2429</v>
      </c>
      <c r="G3287" s="832" t="s">
        <v>3266</v>
      </c>
      <c r="H3287" s="832" t="s">
        <v>596</v>
      </c>
      <c r="I3287" s="832" t="s">
        <v>5150</v>
      </c>
      <c r="J3287" s="832" t="s">
        <v>3268</v>
      </c>
      <c r="K3287" s="832" t="s">
        <v>5151</v>
      </c>
      <c r="L3287" s="835">
        <v>24.05</v>
      </c>
      <c r="M3287" s="835">
        <v>96.2</v>
      </c>
      <c r="N3287" s="832">
        <v>4</v>
      </c>
      <c r="O3287" s="836">
        <v>2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" customHeight="1" x14ac:dyDescent="0.3">
      <c r="A3288" s="831">
        <v>17</v>
      </c>
      <c r="B3288" s="832" t="s">
        <v>2428</v>
      </c>
      <c r="C3288" s="832" t="s">
        <v>2434</v>
      </c>
      <c r="D3288" s="833" t="s">
        <v>5256</v>
      </c>
      <c r="E3288" s="834" t="s">
        <v>2442</v>
      </c>
      <c r="F3288" s="832" t="s">
        <v>2429</v>
      </c>
      <c r="G3288" s="832" t="s">
        <v>2793</v>
      </c>
      <c r="H3288" s="832" t="s">
        <v>596</v>
      </c>
      <c r="I3288" s="832" t="s">
        <v>2794</v>
      </c>
      <c r="J3288" s="832" t="s">
        <v>2795</v>
      </c>
      <c r="K3288" s="832" t="s">
        <v>2796</v>
      </c>
      <c r="L3288" s="835">
        <v>409.77</v>
      </c>
      <c r="M3288" s="835">
        <v>1229.31</v>
      </c>
      <c r="N3288" s="832">
        <v>3</v>
      </c>
      <c r="O3288" s="836">
        <v>0.5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" customHeight="1" x14ac:dyDescent="0.3">
      <c r="A3289" s="831">
        <v>17</v>
      </c>
      <c r="B3289" s="832" t="s">
        <v>2428</v>
      </c>
      <c r="C3289" s="832" t="s">
        <v>2434</v>
      </c>
      <c r="D3289" s="833" t="s">
        <v>5256</v>
      </c>
      <c r="E3289" s="834" t="s">
        <v>2442</v>
      </c>
      <c r="F3289" s="832" t="s">
        <v>2429</v>
      </c>
      <c r="G3289" s="832" t="s">
        <v>2793</v>
      </c>
      <c r="H3289" s="832" t="s">
        <v>596</v>
      </c>
      <c r="I3289" s="832" t="s">
        <v>2797</v>
      </c>
      <c r="J3289" s="832" t="s">
        <v>2798</v>
      </c>
      <c r="K3289" s="832" t="s">
        <v>2799</v>
      </c>
      <c r="L3289" s="835">
        <v>120.77</v>
      </c>
      <c r="M3289" s="835">
        <v>362.31</v>
      </c>
      <c r="N3289" s="832">
        <v>3</v>
      </c>
      <c r="O3289" s="836">
        <v>1</v>
      </c>
      <c r="P3289" s="835">
        <v>362.31</v>
      </c>
      <c r="Q3289" s="837">
        <v>1</v>
      </c>
      <c r="R3289" s="832">
        <v>3</v>
      </c>
      <c r="S3289" s="837">
        <v>1</v>
      </c>
      <c r="T3289" s="836">
        <v>1</v>
      </c>
      <c r="U3289" s="838">
        <v>1</v>
      </c>
    </row>
    <row r="3290" spans="1:21" ht="14.4" customHeight="1" x14ac:dyDescent="0.3">
      <c r="A3290" s="831">
        <v>17</v>
      </c>
      <c r="B3290" s="832" t="s">
        <v>2428</v>
      </c>
      <c r="C3290" s="832" t="s">
        <v>2434</v>
      </c>
      <c r="D3290" s="833" t="s">
        <v>5256</v>
      </c>
      <c r="E3290" s="834" t="s">
        <v>2442</v>
      </c>
      <c r="F3290" s="832" t="s">
        <v>2429</v>
      </c>
      <c r="G3290" s="832" t="s">
        <v>2793</v>
      </c>
      <c r="H3290" s="832" t="s">
        <v>596</v>
      </c>
      <c r="I3290" s="832" t="s">
        <v>2800</v>
      </c>
      <c r="J3290" s="832" t="s">
        <v>2801</v>
      </c>
      <c r="K3290" s="832" t="s">
        <v>2802</v>
      </c>
      <c r="L3290" s="835">
        <v>60.39</v>
      </c>
      <c r="M3290" s="835">
        <v>181.17000000000002</v>
      </c>
      <c r="N3290" s="832">
        <v>3</v>
      </c>
      <c r="O3290" s="836">
        <v>1</v>
      </c>
      <c r="P3290" s="835">
        <v>120.78</v>
      </c>
      <c r="Q3290" s="837">
        <v>0.66666666666666663</v>
      </c>
      <c r="R3290" s="832">
        <v>2</v>
      </c>
      <c r="S3290" s="837">
        <v>0.66666666666666663</v>
      </c>
      <c r="T3290" s="836">
        <v>0.5</v>
      </c>
      <c r="U3290" s="838">
        <v>0.5</v>
      </c>
    </row>
    <row r="3291" spans="1:21" ht="14.4" customHeight="1" x14ac:dyDescent="0.3">
      <c r="A3291" s="831">
        <v>17</v>
      </c>
      <c r="B3291" s="832" t="s">
        <v>2428</v>
      </c>
      <c r="C3291" s="832" t="s">
        <v>2434</v>
      </c>
      <c r="D3291" s="833" t="s">
        <v>5256</v>
      </c>
      <c r="E3291" s="834" t="s">
        <v>2442</v>
      </c>
      <c r="F3291" s="832" t="s">
        <v>2429</v>
      </c>
      <c r="G3291" s="832" t="s">
        <v>2793</v>
      </c>
      <c r="H3291" s="832" t="s">
        <v>596</v>
      </c>
      <c r="I3291" s="832" t="s">
        <v>2811</v>
      </c>
      <c r="J3291" s="832" t="s">
        <v>2812</v>
      </c>
      <c r="K3291" s="832" t="s">
        <v>2813</v>
      </c>
      <c r="L3291" s="835">
        <v>936.81</v>
      </c>
      <c r="M3291" s="835">
        <v>4684.0499999999993</v>
      </c>
      <c r="N3291" s="832">
        <v>5</v>
      </c>
      <c r="O3291" s="836">
        <v>1.5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" customHeight="1" x14ac:dyDescent="0.3">
      <c r="A3292" s="831">
        <v>17</v>
      </c>
      <c r="B3292" s="832" t="s">
        <v>2428</v>
      </c>
      <c r="C3292" s="832" t="s">
        <v>2434</v>
      </c>
      <c r="D3292" s="833" t="s">
        <v>5256</v>
      </c>
      <c r="E3292" s="834" t="s">
        <v>2442</v>
      </c>
      <c r="F3292" s="832" t="s">
        <v>2429</v>
      </c>
      <c r="G3292" s="832" t="s">
        <v>2793</v>
      </c>
      <c r="H3292" s="832" t="s">
        <v>596</v>
      </c>
      <c r="I3292" s="832" t="s">
        <v>2822</v>
      </c>
      <c r="J3292" s="832" t="s">
        <v>2806</v>
      </c>
      <c r="K3292" s="832" t="s">
        <v>2807</v>
      </c>
      <c r="L3292" s="835">
        <v>60.39</v>
      </c>
      <c r="M3292" s="835">
        <v>60.39</v>
      </c>
      <c r="N3292" s="832">
        <v>1</v>
      </c>
      <c r="O3292" s="836">
        <v>1</v>
      </c>
      <c r="P3292" s="835"/>
      <c r="Q3292" s="837">
        <v>0</v>
      </c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17</v>
      </c>
      <c r="B3293" s="832" t="s">
        <v>2428</v>
      </c>
      <c r="C3293" s="832" t="s">
        <v>2434</v>
      </c>
      <c r="D3293" s="833" t="s">
        <v>5256</v>
      </c>
      <c r="E3293" s="834" t="s">
        <v>2442</v>
      </c>
      <c r="F3293" s="832" t="s">
        <v>2429</v>
      </c>
      <c r="G3293" s="832" t="s">
        <v>2793</v>
      </c>
      <c r="H3293" s="832" t="s">
        <v>596</v>
      </c>
      <c r="I3293" s="832" t="s">
        <v>4465</v>
      </c>
      <c r="J3293" s="832" t="s">
        <v>2806</v>
      </c>
      <c r="K3293" s="832" t="s">
        <v>4464</v>
      </c>
      <c r="L3293" s="835">
        <v>40.25</v>
      </c>
      <c r="M3293" s="835">
        <v>80.5</v>
      </c>
      <c r="N3293" s="832">
        <v>2</v>
      </c>
      <c r="O3293" s="836">
        <v>0.5</v>
      </c>
      <c r="P3293" s="835"/>
      <c r="Q3293" s="837">
        <v>0</v>
      </c>
      <c r="R3293" s="832"/>
      <c r="S3293" s="837">
        <v>0</v>
      </c>
      <c r="T3293" s="836"/>
      <c r="U3293" s="838">
        <v>0</v>
      </c>
    </row>
    <row r="3294" spans="1:21" ht="14.4" customHeight="1" x14ac:dyDescent="0.3">
      <c r="A3294" s="831">
        <v>17</v>
      </c>
      <c r="B3294" s="832" t="s">
        <v>2428</v>
      </c>
      <c r="C3294" s="832" t="s">
        <v>2434</v>
      </c>
      <c r="D3294" s="833" t="s">
        <v>5256</v>
      </c>
      <c r="E3294" s="834" t="s">
        <v>2442</v>
      </c>
      <c r="F3294" s="832" t="s">
        <v>2429</v>
      </c>
      <c r="G3294" s="832" t="s">
        <v>4013</v>
      </c>
      <c r="H3294" s="832" t="s">
        <v>596</v>
      </c>
      <c r="I3294" s="832" t="s">
        <v>4014</v>
      </c>
      <c r="J3294" s="832" t="s">
        <v>4015</v>
      </c>
      <c r="K3294" s="832" t="s">
        <v>4016</v>
      </c>
      <c r="L3294" s="835">
        <v>0</v>
      </c>
      <c r="M3294" s="835">
        <v>0</v>
      </c>
      <c r="N3294" s="832">
        <v>2</v>
      </c>
      <c r="O3294" s="836">
        <v>1</v>
      </c>
      <c r="P3294" s="835">
        <v>0</v>
      </c>
      <c r="Q3294" s="837"/>
      <c r="R3294" s="832">
        <v>2</v>
      </c>
      <c r="S3294" s="837">
        <v>1</v>
      </c>
      <c r="T3294" s="836">
        <v>1</v>
      </c>
      <c r="U3294" s="838">
        <v>1</v>
      </c>
    </row>
    <row r="3295" spans="1:21" ht="14.4" customHeight="1" x14ac:dyDescent="0.3">
      <c r="A3295" s="831">
        <v>17</v>
      </c>
      <c r="B3295" s="832" t="s">
        <v>2428</v>
      </c>
      <c r="C3295" s="832" t="s">
        <v>2434</v>
      </c>
      <c r="D3295" s="833" t="s">
        <v>5256</v>
      </c>
      <c r="E3295" s="834" t="s">
        <v>2442</v>
      </c>
      <c r="F3295" s="832" t="s">
        <v>2429</v>
      </c>
      <c r="G3295" s="832" t="s">
        <v>5100</v>
      </c>
      <c r="H3295" s="832" t="s">
        <v>596</v>
      </c>
      <c r="I3295" s="832" t="s">
        <v>5152</v>
      </c>
      <c r="J3295" s="832" t="s">
        <v>5102</v>
      </c>
      <c r="K3295" s="832" t="s">
        <v>5103</v>
      </c>
      <c r="L3295" s="835">
        <v>63.61</v>
      </c>
      <c r="M3295" s="835">
        <v>190.82999999999998</v>
      </c>
      <c r="N3295" s="832">
        <v>3</v>
      </c>
      <c r="O3295" s="836">
        <v>0.5</v>
      </c>
      <c r="P3295" s="835">
        <v>190.82999999999998</v>
      </c>
      <c r="Q3295" s="837">
        <v>1</v>
      </c>
      <c r="R3295" s="832">
        <v>3</v>
      </c>
      <c r="S3295" s="837">
        <v>1</v>
      </c>
      <c r="T3295" s="836">
        <v>0.5</v>
      </c>
      <c r="U3295" s="838">
        <v>1</v>
      </c>
    </row>
    <row r="3296" spans="1:21" ht="14.4" customHeight="1" x14ac:dyDescent="0.3">
      <c r="A3296" s="831">
        <v>17</v>
      </c>
      <c r="B3296" s="832" t="s">
        <v>2428</v>
      </c>
      <c r="C3296" s="832" t="s">
        <v>2434</v>
      </c>
      <c r="D3296" s="833" t="s">
        <v>5256</v>
      </c>
      <c r="E3296" s="834" t="s">
        <v>2442</v>
      </c>
      <c r="F3296" s="832" t="s">
        <v>2429</v>
      </c>
      <c r="G3296" s="832" t="s">
        <v>2827</v>
      </c>
      <c r="H3296" s="832" t="s">
        <v>596</v>
      </c>
      <c r="I3296" s="832" t="s">
        <v>2828</v>
      </c>
      <c r="J3296" s="832" t="s">
        <v>1007</v>
      </c>
      <c r="K3296" s="832" t="s">
        <v>2829</v>
      </c>
      <c r="L3296" s="835">
        <v>98.2</v>
      </c>
      <c r="M3296" s="835">
        <v>98.2</v>
      </c>
      <c r="N3296" s="832">
        <v>1</v>
      </c>
      <c r="O3296" s="836">
        <v>1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" customHeight="1" x14ac:dyDescent="0.3">
      <c r="A3297" s="831">
        <v>17</v>
      </c>
      <c r="B3297" s="832" t="s">
        <v>2428</v>
      </c>
      <c r="C3297" s="832" t="s">
        <v>2434</v>
      </c>
      <c r="D3297" s="833" t="s">
        <v>5256</v>
      </c>
      <c r="E3297" s="834" t="s">
        <v>2442</v>
      </c>
      <c r="F3297" s="832" t="s">
        <v>2429</v>
      </c>
      <c r="G3297" s="832" t="s">
        <v>4827</v>
      </c>
      <c r="H3297" s="832" t="s">
        <v>596</v>
      </c>
      <c r="I3297" s="832" t="s">
        <v>4828</v>
      </c>
      <c r="J3297" s="832" t="s">
        <v>4829</v>
      </c>
      <c r="K3297" s="832" t="s">
        <v>4830</v>
      </c>
      <c r="L3297" s="835">
        <v>132</v>
      </c>
      <c r="M3297" s="835">
        <v>264</v>
      </c>
      <c r="N3297" s="832">
        <v>2</v>
      </c>
      <c r="O3297" s="836">
        <v>1</v>
      </c>
      <c r="P3297" s="835"/>
      <c r="Q3297" s="837">
        <v>0</v>
      </c>
      <c r="R3297" s="832"/>
      <c r="S3297" s="837">
        <v>0</v>
      </c>
      <c r="T3297" s="836"/>
      <c r="U3297" s="838">
        <v>0</v>
      </c>
    </row>
    <row r="3298" spans="1:21" ht="14.4" customHeight="1" x14ac:dyDescent="0.3">
      <c r="A3298" s="831">
        <v>17</v>
      </c>
      <c r="B3298" s="832" t="s">
        <v>2428</v>
      </c>
      <c r="C3298" s="832" t="s">
        <v>2434</v>
      </c>
      <c r="D3298" s="833" t="s">
        <v>5256</v>
      </c>
      <c r="E3298" s="834" t="s">
        <v>2442</v>
      </c>
      <c r="F3298" s="832" t="s">
        <v>2429</v>
      </c>
      <c r="G3298" s="832" t="s">
        <v>3442</v>
      </c>
      <c r="H3298" s="832" t="s">
        <v>596</v>
      </c>
      <c r="I3298" s="832" t="s">
        <v>3734</v>
      </c>
      <c r="J3298" s="832" t="s">
        <v>3444</v>
      </c>
      <c r="K3298" s="832" t="s">
        <v>1903</v>
      </c>
      <c r="L3298" s="835">
        <v>38.56</v>
      </c>
      <c r="M3298" s="835">
        <v>771.2</v>
      </c>
      <c r="N3298" s="832">
        <v>20</v>
      </c>
      <c r="O3298" s="836">
        <v>2</v>
      </c>
      <c r="P3298" s="835">
        <v>385.6</v>
      </c>
      <c r="Q3298" s="837">
        <v>0.5</v>
      </c>
      <c r="R3298" s="832">
        <v>10</v>
      </c>
      <c r="S3298" s="837">
        <v>0.5</v>
      </c>
      <c r="T3298" s="836">
        <v>1</v>
      </c>
      <c r="U3298" s="838">
        <v>0.5</v>
      </c>
    </row>
    <row r="3299" spans="1:21" ht="14.4" customHeight="1" x14ac:dyDescent="0.3">
      <c r="A3299" s="831">
        <v>17</v>
      </c>
      <c r="B3299" s="832" t="s">
        <v>2428</v>
      </c>
      <c r="C3299" s="832" t="s">
        <v>2434</v>
      </c>
      <c r="D3299" s="833" t="s">
        <v>5256</v>
      </c>
      <c r="E3299" s="834" t="s">
        <v>2442</v>
      </c>
      <c r="F3299" s="832" t="s">
        <v>2429</v>
      </c>
      <c r="G3299" s="832" t="s">
        <v>3442</v>
      </c>
      <c r="H3299" s="832" t="s">
        <v>596</v>
      </c>
      <c r="I3299" s="832" t="s">
        <v>3443</v>
      </c>
      <c r="J3299" s="832" t="s">
        <v>3444</v>
      </c>
      <c r="K3299" s="832" t="s">
        <v>937</v>
      </c>
      <c r="L3299" s="835">
        <v>77.13</v>
      </c>
      <c r="M3299" s="835">
        <v>925.56</v>
      </c>
      <c r="N3299" s="832">
        <v>12</v>
      </c>
      <c r="O3299" s="836">
        <v>1</v>
      </c>
      <c r="P3299" s="835">
        <v>462.78</v>
      </c>
      <c r="Q3299" s="837">
        <v>0.5</v>
      </c>
      <c r="R3299" s="832">
        <v>6</v>
      </c>
      <c r="S3299" s="837">
        <v>0.5</v>
      </c>
      <c r="T3299" s="836">
        <v>0.5</v>
      </c>
      <c r="U3299" s="838">
        <v>0.5</v>
      </c>
    </row>
    <row r="3300" spans="1:21" ht="14.4" customHeight="1" x14ac:dyDescent="0.3">
      <c r="A3300" s="831">
        <v>17</v>
      </c>
      <c r="B3300" s="832" t="s">
        <v>2428</v>
      </c>
      <c r="C3300" s="832" t="s">
        <v>2434</v>
      </c>
      <c r="D3300" s="833" t="s">
        <v>5256</v>
      </c>
      <c r="E3300" s="834" t="s">
        <v>2442</v>
      </c>
      <c r="F3300" s="832" t="s">
        <v>2429</v>
      </c>
      <c r="G3300" s="832" t="s">
        <v>3445</v>
      </c>
      <c r="H3300" s="832" t="s">
        <v>596</v>
      </c>
      <c r="I3300" s="832" t="s">
        <v>3446</v>
      </c>
      <c r="J3300" s="832" t="s">
        <v>3447</v>
      </c>
      <c r="K3300" s="832" t="s">
        <v>2136</v>
      </c>
      <c r="L3300" s="835">
        <v>77.13</v>
      </c>
      <c r="M3300" s="835">
        <v>308.52</v>
      </c>
      <c r="N3300" s="832">
        <v>4</v>
      </c>
      <c r="O3300" s="836">
        <v>3</v>
      </c>
      <c r="P3300" s="835">
        <v>231.39</v>
      </c>
      <c r="Q3300" s="837">
        <v>0.75</v>
      </c>
      <c r="R3300" s="832">
        <v>3</v>
      </c>
      <c r="S3300" s="837">
        <v>0.75</v>
      </c>
      <c r="T3300" s="836">
        <v>2.5</v>
      </c>
      <c r="U3300" s="838">
        <v>0.83333333333333337</v>
      </c>
    </row>
    <row r="3301" spans="1:21" ht="14.4" customHeight="1" x14ac:dyDescent="0.3">
      <c r="A3301" s="831">
        <v>17</v>
      </c>
      <c r="B3301" s="832" t="s">
        <v>2428</v>
      </c>
      <c r="C3301" s="832" t="s">
        <v>2434</v>
      </c>
      <c r="D3301" s="833" t="s">
        <v>5256</v>
      </c>
      <c r="E3301" s="834" t="s">
        <v>2442</v>
      </c>
      <c r="F3301" s="832" t="s">
        <v>2429</v>
      </c>
      <c r="G3301" s="832" t="s">
        <v>2834</v>
      </c>
      <c r="H3301" s="832" t="s">
        <v>596</v>
      </c>
      <c r="I3301" s="832" t="s">
        <v>3298</v>
      </c>
      <c r="J3301" s="832" t="s">
        <v>3299</v>
      </c>
      <c r="K3301" s="832" t="s">
        <v>2837</v>
      </c>
      <c r="L3301" s="835">
        <v>93.96</v>
      </c>
      <c r="M3301" s="835">
        <v>93.96</v>
      </c>
      <c r="N3301" s="832">
        <v>1</v>
      </c>
      <c r="O3301" s="836">
        <v>0.5</v>
      </c>
      <c r="P3301" s="835">
        <v>93.96</v>
      </c>
      <c r="Q3301" s="837">
        <v>1</v>
      </c>
      <c r="R3301" s="832">
        <v>1</v>
      </c>
      <c r="S3301" s="837">
        <v>1</v>
      </c>
      <c r="T3301" s="836">
        <v>0.5</v>
      </c>
      <c r="U3301" s="838">
        <v>1</v>
      </c>
    </row>
    <row r="3302" spans="1:21" ht="14.4" customHeight="1" x14ac:dyDescent="0.3">
      <c r="A3302" s="831">
        <v>17</v>
      </c>
      <c r="B3302" s="832" t="s">
        <v>2428</v>
      </c>
      <c r="C3302" s="832" t="s">
        <v>2434</v>
      </c>
      <c r="D3302" s="833" t="s">
        <v>5256</v>
      </c>
      <c r="E3302" s="834" t="s">
        <v>2442</v>
      </c>
      <c r="F3302" s="832" t="s">
        <v>2429</v>
      </c>
      <c r="G3302" s="832" t="s">
        <v>2834</v>
      </c>
      <c r="H3302" s="832" t="s">
        <v>596</v>
      </c>
      <c r="I3302" s="832" t="s">
        <v>2835</v>
      </c>
      <c r="J3302" s="832" t="s">
        <v>2836</v>
      </c>
      <c r="K3302" s="832" t="s">
        <v>2837</v>
      </c>
      <c r="L3302" s="835">
        <v>93.96</v>
      </c>
      <c r="M3302" s="835">
        <v>1127.52</v>
      </c>
      <c r="N3302" s="832">
        <v>12</v>
      </c>
      <c r="O3302" s="836">
        <v>1</v>
      </c>
      <c r="P3302" s="835">
        <v>563.76</v>
      </c>
      <c r="Q3302" s="837">
        <v>0.5</v>
      </c>
      <c r="R3302" s="832">
        <v>6</v>
      </c>
      <c r="S3302" s="837">
        <v>0.5</v>
      </c>
      <c r="T3302" s="836">
        <v>0.5</v>
      </c>
      <c r="U3302" s="838">
        <v>0.5</v>
      </c>
    </row>
    <row r="3303" spans="1:21" ht="14.4" customHeight="1" x14ac:dyDescent="0.3">
      <c r="A3303" s="831">
        <v>17</v>
      </c>
      <c r="B3303" s="832" t="s">
        <v>2428</v>
      </c>
      <c r="C3303" s="832" t="s">
        <v>2434</v>
      </c>
      <c r="D3303" s="833" t="s">
        <v>5256</v>
      </c>
      <c r="E3303" s="834" t="s">
        <v>2442</v>
      </c>
      <c r="F3303" s="832" t="s">
        <v>2429</v>
      </c>
      <c r="G3303" s="832" t="s">
        <v>2834</v>
      </c>
      <c r="H3303" s="832" t="s">
        <v>596</v>
      </c>
      <c r="I3303" s="832" t="s">
        <v>5153</v>
      </c>
      <c r="J3303" s="832" t="s">
        <v>5154</v>
      </c>
      <c r="K3303" s="832" t="s">
        <v>5155</v>
      </c>
      <c r="L3303" s="835">
        <v>46.99</v>
      </c>
      <c r="M3303" s="835">
        <v>46.99</v>
      </c>
      <c r="N3303" s="832">
        <v>1</v>
      </c>
      <c r="O3303" s="836">
        <v>0.5</v>
      </c>
      <c r="P3303" s="835">
        <v>46.99</v>
      </c>
      <c r="Q3303" s="837">
        <v>1</v>
      </c>
      <c r="R3303" s="832">
        <v>1</v>
      </c>
      <c r="S3303" s="837">
        <v>1</v>
      </c>
      <c r="T3303" s="836">
        <v>0.5</v>
      </c>
      <c r="U3303" s="838">
        <v>1</v>
      </c>
    </row>
    <row r="3304" spans="1:21" ht="14.4" customHeight="1" x14ac:dyDescent="0.3">
      <c r="A3304" s="831">
        <v>17</v>
      </c>
      <c r="B3304" s="832" t="s">
        <v>2428</v>
      </c>
      <c r="C3304" s="832" t="s">
        <v>2434</v>
      </c>
      <c r="D3304" s="833" t="s">
        <v>5256</v>
      </c>
      <c r="E3304" s="834" t="s">
        <v>2442</v>
      </c>
      <c r="F3304" s="832" t="s">
        <v>2429</v>
      </c>
      <c r="G3304" s="832" t="s">
        <v>2841</v>
      </c>
      <c r="H3304" s="832" t="s">
        <v>596</v>
      </c>
      <c r="I3304" s="832" t="s">
        <v>2842</v>
      </c>
      <c r="J3304" s="832" t="s">
        <v>1280</v>
      </c>
      <c r="K3304" s="832" t="s">
        <v>2843</v>
      </c>
      <c r="L3304" s="835">
        <v>264</v>
      </c>
      <c r="M3304" s="835">
        <v>528</v>
      </c>
      <c r="N3304" s="832">
        <v>2</v>
      </c>
      <c r="O3304" s="836">
        <v>2</v>
      </c>
      <c r="P3304" s="835">
        <v>264</v>
      </c>
      <c r="Q3304" s="837">
        <v>0.5</v>
      </c>
      <c r="R3304" s="832">
        <v>1</v>
      </c>
      <c r="S3304" s="837">
        <v>0.5</v>
      </c>
      <c r="T3304" s="836">
        <v>1</v>
      </c>
      <c r="U3304" s="838">
        <v>0.5</v>
      </c>
    </row>
    <row r="3305" spans="1:21" ht="14.4" customHeight="1" x14ac:dyDescent="0.3">
      <c r="A3305" s="831">
        <v>17</v>
      </c>
      <c r="B3305" s="832" t="s">
        <v>2428</v>
      </c>
      <c r="C3305" s="832" t="s">
        <v>2434</v>
      </c>
      <c r="D3305" s="833" t="s">
        <v>5256</v>
      </c>
      <c r="E3305" s="834" t="s">
        <v>2442</v>
      </c>
      <c r="F3305" s="832" t="s">
        <v>2429</v>
      </c>
      <c r="G3305" s="832" t="s">
        <v>2841</v>
      </c>
      <c r="H3305" s="832" t="s">
        <v>596</v>
      </c>
      <c r="I3305" s="832" t="s">
        <v>2844</v>
      </c>
      <c r="J3305" s="832" t="s">
        <v>1594</v>
      </c>
      <c r="K3305" s="832" t="s">
        <v>2845</v>
      </c>
      <c r="L3305" s="835">
        <v>65.989999999999995</v>
      </c>
      <c r="M3305" s="835">
        <v>725.88999999999987</v>
      </c>
      <c r="N3305" s="832">
        <v>11</v>
      </c>
      <c r="O3305" s="836">
        <v>2.5</v>
      </c>
      <c r="P3305" s="835">
        <v>725.88999999999987</v>
      </c>
      <c r="Q3305" s="837">
        <v>1</v>
      </c>
      <c r="R3305" s="832">
        <v>11</v>
      </c>
      <c r="S3305" s="837">
        <v>1</v>
      </c>
      <c r="T3305" s="836">
        <v>2.5</v>
      </c>
      <c r="U3305" s="838">
        <v>1</v>
      </c>
    </row>
    <row r="3306" spans="1:21" ht="14.4" customHeight="1" x14ac:dyDescent="0.3">
      <c r="A3306" s="831">
        <v>17</v>
      </c>
      <c r="B3306" s="832" t="s">
        <v>2428</v>
      </c>
      <c r="C3306" s="832" t="s">
        <v>2434</v>
      </c>
      <c r="D3306" s="833" t="s">
        <v>5256</v>
      </c>
      <c r="E3306" s="834" t="s">
        <v>2442</v>
      </c>
      <c r="F3306" s="832" t="s">
        <v>2429</v>
      </c>
      <c r="G3306" s="832" t="s">
        <v>3101</v>
      </c>
      <c r="H3306" s="832" t="s">
        <v>596</v>
      </c>
      <c r="I3306" s="832" t="s">
        <v>3102</v>
      </c>
      <c r="J3306" s="832" t="s">
        <v>689</v>
      </c>
      <c r="K3306" s="832" t="s">
        <v>3103</v>
      </c>
      <c r="L3306" s="835">
        <v>311.02</v>
      </c>
      <c r="M3306" s="835">
        <v>2799.18</v>
      </c>
      <c r="N3306" s="832">
        <v>9</v>
      </c>
      <c r="O3306" s="836">
        <v>7</v>
      </c>
      <c r="P3306" s="835">
        <v>1866.12</v>
      </c>
      <c r="Q3306" s="837">
        <v>0.66666666666666663</v>
      </c>
      <c r="R3306" s="832">
        <v>6</v>
      </c>
      <c r="S3306" s="837">
        <v>0.66666666666666663</v>
      </c>
      <c r="T3306" s="836">
        <v>4.5</v>
      </c>
      <c r="U3306" s="838">
        <v>0.6428571428571429</v>
      </c>
    </row>
    <row r="3307" spans="1:21" ht="14.4" customHeight="1" x14ac:dyDescent="0.3">
      <c r="A3307" s="831">
        <v>17</v>
      </c>
      <c r="B3307" s="832" t="s">
        <v>2428</v>
      </c>
      <c r="C3307" s="832" t="s">
        <v>2434</v>
      </c>
      <c r="D3307" s="833" t="s">
        <v>5256</v>
      </c>
      <c r="E3307" s="834" t="s">
        <v>2442</v>
      </c>
      <c r="F3307" s="832" t="s">
        <v>2429</v>
      </c>
      <c r="G3307" s="832" t="s">
        <v>2846</v>
      </c>
      <c r="H3307" s="832" t="s">
        <v>596</v>
      </c>
      <c r="I3307" s="832" t="s">
        <v>3842</v>
      </c>
      <c r="J3307" s="832" t="s">
        <v>3843</v>
      </c>
      <c r="K3307" s="832" t="s">
        <v>3844</v>
      </c>
      <c r="L3307" s="835">
        <v>75.16</v>
      </c>
      <c r="M3307" s="835">
        <v>150.32</v>
      </c>
      <c r="N3307" s="832">
        <v>2</v>
      </c>
      <c r="O3307" s="836">
        <v>0.5</v>
      </c>
      <c r="P3307" s="835">
        <v>150.32</v>
      </c>
      <c r="Q3307" s="837">
        <v>1</v>
      </c>
      <c r="R3307" s="832">
        <v>2</v>
      </c>
      <c r="S3307" s="837">
        <v>1</v>
      </c>
      <c r="T3307" s="836">
        <v>0.5</v>
      </c>
      <c r="U3307" s="838">
        <v>1</v>
      </c>
    </row>
    <row r="3308" spans="1:21" ht="14.4" customHeight="1" x14ac:dyDescent="0.3">
      <c r="A3308" s="831">
        <v>17</v>
      </c>
      <c r="B3308" s="832" t="s">
        <v>2428</v>
      </c>
      <c r="C3308" s="832" t="s">
        <v>2434</v>
      </c>
      <c r="D3308" s="833" t="s">
        <v>5256</v>
      </c>
      <c r="E3308" s="834" t="s">
        <v>2442</v>
      </c>
      <c r="F3308" s="832" t="s">
        <v>2429</v>
      </c>
      <c r="G3308" s="832" t="s">
        <v>2846</v>
      </c>
      <c r="H3308" s="832" t="s">
        <v>649</v>
      </c>
      <c r="I3308" s="832" t="s">
        <v>2856</v>
      </c>
      <c r="J3308" s="832" t="s">
        <v>2854</v>
      </c>
      <c r="K3308" s="832" t="s">
        <v>2857</v>
      </c>
      <c r="L3308" s="835">
        <v>400.17</v>
      </c>
      <c r="M3308" s="835">
        <v>400.17</v>
      </c>
      <c r="N3308" s="832">
        <v>1</v>
      </c>
      <c r="O3308" s="836">
        <v>1</v>
      </c>
      <c r="P3308" s="835">
        <v>400.17</v>
      </c>
      <c r="Q3308" s="837">
        <v>1</v>
      </c>
      <c r="R3308" s="832">
        <v>1</v>
      </c>
      <c r="S3308" s="837">
        <v>1</v>
      </c>
      <c r="T3308" s="836">
        <v>1</v>
      </c>
      <c r="U3308" s="838">
        <v>1</v>
      </c>
    </row>
    <row r="3309" spans="1:21" ht="14.4" customHeight="1" x14ac:dyDescent="0.3">
      <c r="A3309" s="831">
        <v>17</v>
      </c>
      <c r="B3309" s="832" t="s">
        <v>2428</v>
      </c>
      <c r="C3309" s="832" t="s">
        <v>2434</v>
      </c>
      <c r="D3309" s="833" t="s">
        <v>5256</v>
      </c>
      <c r="E3309" s="834" t="s">
        <v>2442</v>
      </c>
      <c r="F3309" s="832" t="s">
        <v>2429</v>
      </c>
      <c r="G3309" s="832" t="s">
        <v>2867</v>
      </c>
      <c r="H3309" s="832" t="s">
        <v>596</v>
      </c>
      <c r="I3309" s="832" t="s">
        <v>2868</v>
      </c>
      <c r="J3309" s="832" t="s">
        <v>884</v>
      </c>
      <c r="K3309" s="832" t="s">
        <v>864</v>
      </c>
      <c r="L3309" s="835">
        <v>0</v>
      </c>
      <c r="M3309" s="835">
        <v>0</v>
      </c>
      <c r="N3309" s="832">
        <v>4</v>
      </c>
      <c r="O3309" s="836">
        <v>1.5</v>
      </c>
      <c r="P3309" s="835">
        <v>0</v>
      </c>
      <c r="Q3309" s="837"/>
      <c r="R3309" s="832">
        <v>3</v>
      </c>
      <c r="S3309" s="837">
        <v>0.75</v>
      </c>
      <c r="T3309" s="836">
        <v>1</v>
      </c>
      <c r="U3309" s="838">
        <v>0.66666666666666663</v>
      </c>
    </row>
    <row r="3310" spans="1:21" ht="14.4" customHeight="1" x14ac:dyDescent="0.3">
      <c r="A3310" s="831">
        <v>17</v>
      </c>
      <c r="B3310" s="832" t="s">
        <v>2428</v>
      </c>
      <c r="C3310" s="832" t="s">
        <v>2434</v>
      </c>
      <c r="D3310" s="833" t="s">
        <v>5256</v>
      </c>
      <c r="E3310" s="834" t="s">
        <v>2442</v>
      </c>
      <c r="F3310" s="832" t="s">
        <v>2429</v>
      </c>
      <c r="G3310" s="832" t="s">
        <v>2867</v>
      </c>
      <c r="H3310" s="832" t="s">
        <v>596</v>
      </c>
      <c r="I3310" s="832" t="s">
        <v>4495</v>
      </c>
      <c r="J3310" s="832" t="s">
        <v>1212</v>
      </c>
      <c r="K3310" s="832" t="s">
        <v>4496</v>
      </c>
      <c r="L3310" s="835">
        <v>0</v>
      </c>
      <c r="M3310" s="835">
        <v>0</v>
      </c>
      <c r="N3310" s="832">
        <v>1</v>
      </c>
      <c r="O3310" s="836">
        <v>0.5</v>
      </c>
      <c r="P3310" s="835">
        <v>0</v>
      </c>
      <c r="Q3310" s="837"/>
      <c r="R3310" s="832">
        <v>1</v>
      </c>
      <c r="S3310" s="837">
        <v>1</v>
      </c>
      <c r="T3310" s="836">
        <v>0.5</v>
      </c>
      <c r="U3310" s="838">
        <v>1</v>
      </c>
    </row>
    <row r="3311" spans="1:21" ht="14.4" customHeight="1" x14ac:dyDescent="0.3">
      <c r="A3311" s="831">
        <v>17</v>
      </c>
      <c r="B3311" s="832" t="s">
        <v>2428</v>
      </c>
      <c r="C3311" s="832" t="s">
        <v>2434</v>
      </c>
      <c r="D3311" s="833" t="s">
        <v>5256</v>
      </c>
      <c r="E3311" s="834" t="s">
        <v>2442</v>
      </c>
      <c r="F3311" s="832" t="s">
        <v>2429</v>
      </c>
      <c r="G3311" s="832" t="s">
        <v>2871</v>
      </c>
      <c r="H3311" s="832" t="s">
        <v>596</v>
      </c>
      <c r="I3311" s="832" t="s">
        <v>3740</v>
      </c>
      <c r="J3311" s="832" t="s">
        <v>1051</v>
      </c>
      <c r="K3311" s="832" t="s">
        <v>2873</v>
      </c>
      <c r="L3311" s="835">
        <v>0</v>
      </c>
      <c r="M3311" s="835">
        <v>0</v>
      </c>
      <c r="N3311" s="832">
        <v>1</v>
      </c>
      <c r="O3311" s="836">
        <v>1</v>
      </c>
      <c r="P3311" s="835"/>
      <c r="Q3311" s="837"/>
      <c r="R3311" s="832"/>
      <c r="S3311" s="837">
        <v>0</v>
      </c>
      <c r="T3311" s="836"/>
      <c r="U3311" s="838">
        <v>0</v>
      </c>
    </row>
    <row r="3312" spans="1:21" ht="14.4" customHeight="1" x14ac:dyDescent="0.3">
      <c r="A3312" s="831">
        <v>17</v>
      </c>
      <c r="B3312" s="832" t="s">
        <v>2428</v>
      </c>
      <c r="C3312" s="832" t="s">
        <v>2434</v>
      </c>
      <c r="D3312" s="833" t="s">
        <v>5256</v>
      </c>
      <c r="E3312" s="834" t="s">
        <v>2442</v>
      </c>
      <c r="F3312" s="832" t="s">
        <v>2429</v>
      </c>
      <c r="G3312" s="832" t="s">
        <v>2871</v>
      </c>
      <c r="H3312" s="832" t="s">
        <v>649</v>
      </c>
      <c r="I3312" s="832" t="s">
        <v>2116</v>
      </c>
      <c r="J3312" s="832" t="s">
        <v>1051</v>
      </c>
      <c r="K3312" s="832" t="s">
        <v>2117</v>
      </c>
      <c r="L3312" s="835">
        <v>0</v>
      </c>
      <c r="M3312" s="835">
        <v>0</v>
      </c>
      <c r="N3312" s="832">
        <v>4</v>
      </c>
      <c r="O3312" s="836">
        <v>2</v>
      </c>
      <c r="P3312" s="835">
        <v>0</v>
      </c>
      <c r="Q3312" s="837"/>
      <c r="R3312" s="832">
        <v>4</v>
      </c>
      <c r="S3312" s="837">
        <v>1</v>
      </c>
      <c r="T3312" s="836">
        <v>2</v>
      </c>
      <c r="U3312" s="838">
        <v>1</v>
      </c>
    </row>
    <row r="3313" spans="1:21" ht="14.4" customHeight="1" x14ac:dyDescent="0.3">
      <c r="A3313" s="831">
        <v>17</v>
      </c>
      <c r="B3313" s="832" t="s">
        <v>2428</v>
      </c>
      <c r="C3313" s="832" t="s">
        <v>2434</v>
      </c>
      <c r="D3313" s="833" t="s">
        <v>5256</v>
      </c>
      <c r="E3313" s="834" t="s">
        <v>2442</v>
      </c>
      <c r="F3313" s="832" t="s">
        <v>2429</v>
      </c>
      <c r="G3313" s="832" t="s">
        <v>2871</v>
      </c>
      <c r="H3313" s="832" t="s">
        <v>596</v>
      </c>
      <c r="I3313" s="832" t="s">
        <v>3741</v>
      </c>
      <c r="J3313" s="832" t="s">
        <v>3742</v>
      </c>
      <c r="K3313" s="832" t="s">
        <v>2873</v>
      </c>
      <c r="L3313" s="835">
        <v>0</v>
      </c>
      <c r="M3313" s="835">
        <v>0</v>
      </c>
      <c r="N3313" s="832">
        <v>1</v>
      </c>
      <c r="O3313" s="836">
        <v>1</v>
      </c>
      <c r="P3313" s="835">
        <v>0</v>
      </c>
      <c r="Q3313" s="837"/>
      <c r="R3313" s="832">
        <v>1</v>
      </c>
      <c r="S3313" s="837">
        <v>1</v>
      </c>
      <c r="T3313" s="836">
        <v>1</v>
      </c>
      <c r="U3313" s="838">
        <v>1</v>
      </c>
    </row>
    <row r="3314" spans="1:21" ht="14.4" customHeight="1" x14ac:dyDescent="0.3">
      <c r="A3314" s="831">
        <v>17</v>
      </c>
      <c r="B3314" s="832" t="s">
        <v>2428</v>
      </c>
      <c r="C3314" s="832" t="s">
        <v>2434</v>
      </c>
      <c r="D3314" s="833" t="s">
        <v>5256</v>
      </c>
      <c r="E3314" s="834" t="s">
        <v>2442</v>
      </c>
      <c r="F3314" s="832" t="s">
        <v>2429</v>
      </c>
      <c r="G3314" s="832" t="s">
        <v>2871</v>
      </c>
      <c r="H3314" s="832" t="s">
        <v>596</v>
      </c>
      <c r="I3314" s="832" t="s">
        <v>3107</v>
      </c>
      <c r="J3314" s="832" t="s">
        <v>3108</v>
      </c>
      <c r="K3314" s="832" t="s">
        <v>2173</v>
      </c>
      <c r="L3314" s="835">
        <v>0</v>
      </c>
      <c r="M3314" s="835">
        <v>0</v>
      </c>
      <c r="N3314" s="832">
        <v>2</v>
      </c>
      <c r="O3314" s="836">
        <v>1.5</v>
      </c>
      <c r="P3314" s="835">
        <v>0</v>
      </c>
      <c r="Q3314" s="837"/>
      <c r="R3314" s="832">
        <v>1</v>
      </c>
      <c r="S3314" s="837">
        <v>0.5</v>
      </c>
      <c r="T3314" s="836">
        <v>1</v>
      </c>
      <c r="U3314" s="838">
        <v>0.66666666666666663</v>
      </c>
    </row>
    <row r="3315" spans="1:21" ht="14.4" customHeight="1" x14ac:dyDescent="0.3">
      <c r="A3315" s="831">
        <v>17</v>
      </c>
      <c r="B3315" s="832" t="s">
        <v>2428</v>
      </c>
      <c r="C3315" s="832" t="s">
        <v>2434</v>
      </c>
      <c r="D3315" s="833" t="s">
        <v>5256</v>
      </c>
      <c r="E3315" s="834" t="s">
        <v>2442</v>
      </c>
      <c r="F3315" s="832" t="s">
        <v>2429</v>
      </c>
      <c r="G3315" s="832" t="s">
        <v>2871</v>
      </c>
      <c r="H3315" s="832" t="s">
        <v>596</v>
      </c>
      <c r="I3315" s="832" t="s">
        <v>4251</v>
      </c>
      <c r="J3315" s="832" t="s">
        <v>3742</v>
      </c>
      <c r="K3315" s="832" t="s">
        <v>2225</v>
      </c>
      <c r="L3315" s="835">
        <v>0</v>
      </c>
      <c r="M3315" s="835">
        <v>0</v>
      </c>
      <c r="N3315" s="832">
        <v>2</v>
      </c>
      <c r="O3315" s="836">
        <v>1.5</v>
      </c>
      <c r="P3315" s="835">
        <v>0</v>
      </c>
      <c r="Q3315" s="837"/>
      <c r="R3315" s="832">
        <v>1</v>
      </c>
      <c r="S3315" s="837">
        <v>0.5</v>
      </c>
      <c r="T3315" s="836">
        <v>1</v>
      </c>
      <c r="U3315" s="838">
        <v>0.66666666666666663</v>
      </c>
    </row>
    <row r="3316" spans="1:21" ht="14.4" customHeight="1" x14ac:dyDescent="0.3">
      <c r="A3316" s="831">
        <v>17</v>
      </c>
      <c r="B3316" s="832" t="s">
        <v>2428</v>
      </c>
      <c r="C3316" s="832" t="s">
        <v>2434</v>
      </c>
      <c r="D3316" s="833" t="s">
        <v>5256</v>
      </c>
      <c r="E3316" s="834" t="s">
        <v>2442</v>
      </c>
      <c r="F3316" s="832" t="s">
        <v>2429</v>
      </c>
      <c r="G3316" s="832" t="s">
        <v>5104</v>
      </c>
      <c r="H3316" s="832" t="s">
        <v>596</v>
      </c>
      <c r="I3316" s="832" t="s">
        <v>5105</v>
      </c>
      <c r="J3316" s="832" t="s">
        <v>1456</v>
      </c>
      <c r="K3316" s="832" t="s">
        <v>5106</v>
      </c>
      <c r="L3316" s="835">
        <v>0</v>
      </c>
      <c r="M3316" s="835">
        <v>0</v>
      </c>
      <c r="N3316" s="832">
        <v>2</v>
      </c>
      <c r="O3316" s="836">
        <v>1</v>
      </c>
      <c r="P3316" s="835">
        <v>0</v>
      </c>
      <c r="Q3316" s="837"/>
      <c r="R3316" s="832">
        <v>2</v>
      </c>
      <c r="S3316" s="837">
        <v>1</v>
      </c>
      <c r="T3316" s="836">
        <v>1</v>
      </c>
      <c r="U3316" s="838">
        <v>1</v>
      </c>
    </row>
    <row r="3317" spans="1:21" ht="14.4" customHeight="1" x14ac:dyDescent="0.3">
      <c r="A3317" s="831">
        <v>17</v>
      </c>
      <c r="B3317" s="832" t="s">
        <v>2428</v>
      </c>
      <c r="C3317" s="832" t="s">
        <v>2434</v>
      </c>
      <c r="D3317" s="833" t="s">
        <v>5256</v>
      </c>
      <c r="E3317" s="834" t="s">
        <v>2442</v>
      </c>
      <c r="F3317" s="832" t="s">
        <v>2429</v>
      </c>
      <c r="G3317" s="832" t="s">
        <v>2887</v>
      </c>
      <c r="H3317" s="832" t="s">
        <v>596</v>
      </c>
      <c r="I3317" s="832" t="s">
        <v>2888</v>
      </c>
      <c r="J3317" s="832" t="s">
        <v>2889</v>
      </c>
      <c r="K3317" s="832" t="s">
        <v>2890</v>
      </c>
      <c r="L3317" s="835">
        <v>32.130000000000003</v>
      </c>
      <c r="M3317" s="835">
        <v>64.260000000000005</v>
      </c>
      <c r="N3317" s="832">
        <v>2</v>
      </c>
      <c r="O3317" s="836">
        <v>2</v>
      </c>
      <c r="P3317" s="835"/>
      <c r="Q3317" s="837">
        <v>0</v>
      </c>
      <c r="R3317" s="832"/>
      <c r="S3317" s="837">
        <v>0</v>
      </c>
      <c r="T3317" s="836"/>
      <c r="U3317" s="838">
        <v>0</v>
      </c>
    </row>
    <row r="3318" spans="1:21" ht="14.4" customHeight="1" x14ac:dyDescent="0.3">
      <c r="A3318" s="831">
        <v>17</v>
      </c>
      <c r="B3318" s="832" t="s">
        <v>2428</v>
      </c>
      <c r="C3318" s="832" t="s">
        <v>2434</v>
      </c>
      <c r="D3318" s="833" t="s">
        <v>5256</v>
      </c>
      <c r="E3318" s="834" t="s">
        <v>2442</v>
      </c>
      <c r="F3318" s="832" t="s">
        <v>2429</v>
      </c>
      <c r="G3318" s="832" t="s">
        <v>2896</v>
      </c>
      <c r="H3318" s="832" t="s">
        <v>596</v>
      </c>
      <c r="I3318" s="832" t="s">
        <v>2897</v>
      </c>
      <c r="J3318" s="832" t="s">
        <v>2898</v>
      </c>
      <c r="K3318" s="832" t="s">
        <v>2899</v>
      </c>
      <c r="L3318" s="835">
        <v>275.77999999999997</v>
      </c>
      <c r="M3318" s="835">
        <v>1654.6799999999998</v>
      </c>
      <c r="N3318" s="832">
        <v>6</v>
      </c>
      <c r="O3318" s="836">
        <v>1.5</v>
      </c>
      <c r="P3318" s="835">
        <v>1103.1199999999999</v>
      </c>
      <c r="Q3318" s="837">
        <v>0.66666666666666663</v>
      </c>
      <c r="R3318" s="832">
        <v>4</v>
      </c>
      <c r="S3318" s="837">
        <v>0.66666666666666663</v>
      </c>
      <c r="T3318" s="836">
        <v>1</v>
      </c>
      <c r="U3318" s="838">
        <v>0.66666666666666663</v>
      </c>
    </row>
    <row r="3319" spans="1:21" ht="14.4" customHeight="1" x14ac:dyDescent="0.3">
      <c r="A3319" s="831">
        <v>17</v>
      </c>
      <c r="B3319" s="832" t="s">
        <v>2428</v>
      </c>
      <c r="C3319" s="832" t="s">
        <v>2434</v>
      </c>
      <c r="D3319" s="833" t="s">
        <v>5256</v>
      </c>
      <c r="E3319" s="834" t="s">
        <v>2442</v>
      </c>
      <c r="F3319" s="832" t="s">
        <v>2429</v>
      </c>
      <c r="G3319" s="832" t="s">
        <v>2896</v>
      </c>
      <c r="H3319" s="832" t="s">
        <v>596</v>
      </c>
      <c r="I3319" s="832" t="s">
        <v>2897</v>
      </c>
      <c r="J3319" s="832" t="s">
        <v>2898</v>
      </c>
      <c r="K3319" s="832" t="s">
        <v>2899</v>
      </c>
      <c r="L3319" s="835">
        <v>109.84</v>
      </c>
      <c r="M3319" s="835">
        <v>109.84</v>
      </c>
      <c r="N3319" s="832">
        <v>1</v>
      </c>
      <c r="O3319" s="836">
        <v>1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" customHeight="1" x14ac:dyDescent="0.3">
      <c r="A3320" s="831">
        <v>17</v>
      </c>
      <c r="B3320" s="832" t="s">
        <v>2428</v>
      </c>
      <c r="C3320" s="832" t="s">
        <v>2434</v>
      </c>
      <c r="D3320" s="833" t="s">
        <v>5256</v>
      </c>
      <c r="E3320" s="834" t="s">
        <v>2442</v>
      </c>
      <c r="F3320" s="832" t="s">
        <v>2429</v>
      </c>
      <c r="G3320" s="832" t="s">
        <v>2896</v>
      </c>
      <c r="H3320" s="832" t="s">
        <v>596</v>
      </c>
      <c r="I3320" s="832" t="s">
        <v>2900</v>
      </c>
      <c r="J3320" s="832" t="s">
        <v>2898</v>
      </c>
      <c r="K3320" s="832" t="s">
        <v>2901</v>
      </c>
      <c r="L3320" s="835">
        <v>366.3</v>
      </c>
      <c r="M3320" s="835">
        <v>732.6</v>
      </c>
      <c r="N3320" s="832">
        <v>2</v>
      </c>
      <c r="O3320" s="836">
        <v>0.5</v>
      </c>
      <c r="P3320" s="835">
        <v>732.6</v>
      </c>
      <c r="Q3320" s="837">
        <v>1</v>
      </c>
      <c r="R3320" s="832">
        <v>2</v>
      </c>
      <c r="S3320" s="837">
        <v>1</v>
      </c>
      <c r="T3320" s="836">
        <v>0.5</v>
      </c>
      <c r="U3320" s="838">
        <v>1</v>
      </c>
    </row>
    <row r="3321" spans="1:21" ht="14.4" customHeight="1" x14ac:dyDescent="0.3">
      <c r="A3321" s="831">
        <v>17</v>
      </c>
      <c r="B3321" s="832" t="s">
        <v>2428</v>
      </c>
      <c r="C3321" s="832" t="s">
        <v>2434</v>
      </c>
      <c r="D3321" s="833" t="s">
        <v>5256</v>
      </c>
      <c r="E3321" s="834" t="s">
        <v>2442</v>
      </c>
      <c r="F3321" s="832" t="s">
        <v>2429</v>
      </c>
      <c r="G3321" s="832" t="s">
        <v>5067</v>
      </c>
      <c r="H3321" s="832" t="s">
        <v>596</v>
      </c>
      <c r="I3321" s="832" t="s">
        <v>5071</v>
      </c>
      <c r="J3321" s="832" t="s">
        <v>5069</v>
      </c>
      <c r="K3321" s="832" t="s">
        <v>5072</v>
      </c>
      <c r="L3321" s="835">
        <v>0</v>
      </c>
      <c r="M3321" s="835">
        <v>0</v>
      </c>
      <c r="N3321" s="832">
        <v>2</v>
      </c>
      <c r="O3321" s="836">
        <v>1</v>
      </c>
      <c r="P3321" s="835">
        <v>0</v>
      </c>
      <c r="Q3321" s="837"/>
      <c r="R3321" s="832">
        <v>2</v>
      </c>
      <c r="S3321" s="837">
        <v>1</v>
      </c>
      <c r="T3321" s="836">
        <v>1</v>
      </c>
      <c r="U3321" s="838">
        <v>1</v>
      </c>
    </row>
    <row r="3322" spans="1:21" ht="14.4" customHeight="1" x14ac:dyDescent="0.3">
      <c r="A3322" s="831">
        <v>17</v>
      </c>
      <c r="B3322" s="832" t="s">
        <v>2428</v>
      </c>
      <c r="C3322" s="832" t="s">
        <v>2434</v>
      </c>
      <c r="D3322" s="833" t="s">
        <v>5256</v>
      </c>
      <c r="E3322" s="834" t="s">
        <v>2442</v>
      </c>
      <c r="F3322" s="832" t="s">
        <v>2429</v>
      </c>
      <c r="G3322" s="832" t="s">
        <v>2906</v>
      </c>
      <c r="H3322" s="832" t="s">
        <v>596</v>
      </c>
      <c r="I3322" s="832" t="s">
        <v>4509</v>
      </c>
      <c r="J3322" s="832" t="s">
        <v>3122</v>
      </c>
      <c r="K3322" s="832" t="s">
        <v>4510</v>
      </c>
      <c r="L3322" s="835">
        <v>299.83999999999997</v>
      </c>
      <c r="M3322" s="835">
        <v>299.83999999999997</v>
      </c>
      <c r="N3322" s="832">
        <v>1</v>
      </c>
      <c r="O3322" s="836">
        <v>0.5</v>
      </c>
      <c r="P3322" s="835">
        <v>299.83999999999997</v>
      </c>
      <c r="Q3322" s="837">
        <v>1</v>
      </c>
      <c r="R3322" s="832">
        <v>1</v>
      </c>
      <c r="S3322" s="837">
        <v>1</v>
      </c>
      <c r="T3322" s="836">
        <v>0.5</v>
      </c>
      <c r="U3322" s="838">
        <v>1</v>
      </c>
    </row>
    <row r="3323" spans="1:21" ht="14.4" customHeight="1" x14ac:dyDescent="0.3">
      <c r="A3323" s="831">
        <v>17</v>
      </c>
      <c r="B3323" s="832" t="s">
        <v>2428</v>
      </c>
      <c r="C3323" s="832" t="s">
        <v>2434</v>
      </c>
      <c r="D3323" s="833" t="s">
        <v>5256</v>
      </c>
      <c r="E3323" s="834" t="s">
        <v>2442</v>
      </c>
      <c r="F3323" s="832" t="s">
        <v>2429</v>
      </c>
      <c r="G3323" s="832" t="s">
        <v>2906</v>
      </c>
      <c r="H3323" s="832" t="s">
        <v>596</v>
      </c>
      <c r="I3323" s="832" t="s">
        <v>2910</v>
      </c>
      <c r="J3323" s="832" t="s">
        <v>1045</v>
      </c>
      <c r="K3323" s="832" t="s">
        <v>2911</v>
      </c>
      <c r="L3323" s="835">
        <v>50.32</v>
      </c>
      <c r="M3323" s="835">
        <v>201.28</v>
      </c>
      <c r="N3323" s="832">
        <v>4</v>
      </c>
      <c r="O3323" s="836">
        <v>1.5</v>
      </c>
      <c r="P3323" s="835"/>
      <c r="Q3323" s="837">
        <v>0</v>
      </c>
      <c r="R3323" s="832"/>
      <c r="S3323" s="837">
        <v>0</v>
      </c>
      <c r="T3323" s="836"/>
      <c r="U3323" s="838">
        <v>0</v>
      </c>
    </row>
    <row r="3324" spans="1:21" ht="14.4" customHeight="1" x14ac:dyDescent="0.3">
      <c r="A3324" s="831">
        <v>17</v>
      </c>
      <c r="B3324" s="832" t="s">
        <v>2428</v>
      </c>
      <c r="C3324" s="832" t="s">
        <v>2434</v>
      </c>
      <c r="D3324" s="833" t="s">
        <v>5256</v>
      </c>
      <c r="E3324" s="834" t="s">
        <v>2442</v>
      </c>
      <c r="F3324" s="832" t="s">
        <v>2429</v>
      </c>
      <c r="G3324" s="832" t="s">
        <v>3935</v>
      </c>
      <c r="H3324" s="832" t="s">
        <v>596</v>
      </c>
      <c r="I3324" s="832" t="s">
        <v>3936</v>
      </c>
      <c r="J3324" s="832" t="s">
        <v>3937</v>
      </c>
      <c r="K3324" s="832" t="s">
        <v>3938</v>
      </c>
      <c r="L3324" s="835">
        <v>0</v>
      </c>
      <c r="M3324" s="835">
        <v>0</v>
      </c>
      <c r="N3324" s="832">
        <v>2</v>
      </c>
      <c r="O3324" s="836">
        <v>1</v>
      </c>
      <c r="P3324" s="835"/>
      <c r="Q3324" s="837"/>
      <c r="R3324" s="832"/>
      <c r="S3324" s="837">
        <v>0</v>
      </c>
      <c r="T3324" s="836"/>
      <c r="U3324" s="838">
        <v>0</v>
      </c>
    </row>
    <row r="3325" spans="1:21" ht="14.4" customHeight="1" x14ac:dyDescent="0.3">
      <c r="A3325" s="831">
        <v>17</v>
      </c>
      <c r="B3325" s="832" t="s">
        <v>2428</v>
      </c>
      <c r="C3325" s="832" t="s">
        <v>2434</v>
      </c>
      <c r="D3325" s="833" t="s">
        <v>5256</v>
      </c>
      <c r="E3325" s="834" t="s">
        <v>2442</v>
      </c>
      <c r="F3325" s="832" t="s">
        <v>2429</v>
      </c>
      <c r="G3325" s="832" t="s">
        <v>3283</v>
      </c>
      <c r="H3325" s="832" t="s">
        <v>649</v>
      </c>
      <c r="I3325" s="832" t="s">
        <v>2212</v>
      </c>
      <c r="J3325" s="832" t="s">
        <v>1222</v>
      </c>
      <c r="K3325" s="832" t="s">
        <v>2213</v>
      </c>
      <c r="L3325" s="835">
        <v>212.45</v>
      </c>
      <c r="M3325" s="835">
        <v>637.34999999999991</v>
      </c>
      <c r="N3325" s="832">
        <v>3</v>
      </c>
      <c r="O3325" s="836">
        <v>0.5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" customHeight="1" x14ac:dyDescent="0.3">
      <c r="A3326" s="831">
        <v>17</v>
      </c>
      <c r="B3326" s="832" t="s">
        <v>2428</v>
      </c>
      <c r="C3326" s="832" t="s">
        <v>2434</v>
      </c>
      <c r="D3326" s="833" t="s">
        <v>5256</v>
      </c>
      <c r="E3326" s="834" t="s">
        <v>2442</v>
      </c>
      <c r="F3326" s="832" t="s">
        <v>2429</v>
      </c>
      <c r="G3326" s="832" t="s">
        <v>3466</v>
      </c>
      <c r="H3326" s="832" t="s">
        <v>596</v>
      </c>
      <c r="I3326" s="832" t="s">
        <v>3474</v>
      </c>
      <c r="J3326" s="832" t="s">
        <v>3473</v>
      </c>
      <c r="K3326" s="832" t="s">
        <v>3471</v>
      </c>
      <c r="L3326" s="835">
        <v>714.59</v>
      </c>
      <c r="M3326" s="835">
        <v>1429.18</v>
      </c>
      <c r="N3326" s="832">
        <v>2</v>
      </c>
      <c r="O3326" s="836">
        <v>1</v>
      </c>
      <c r="P3326" s="835">
        <v>1429.18</v>
      </c>
      <c r="Q3326" s="837">
        <v>1</v>
      </c>
      <c r="R3326" s="832">
        <v>2</v>
      </c>
      <c r="S3326" s="837">
        <v>1</v>
      </c>
      <c r="T3326" s="836">
        <v>1</v>
      </c>
      <c r="U3326" s="838">
        <v>1</v>
      </c>
    </row>
    <row r="3327" spans="1:21" ht="14.4" customHeight="1" x14ac:dyDescent="0.3">
      <c r="A3327" s="831">
        <v>17</v>
      </c>
      <c r="B3327" s="832" t="s">
        <v>2428</v>
      </c>
      <c r="C3327" s="832" t="s">
        <v>2434</v>
      </c>
      <c r="D3327" s="833" t="s">
        <v>5256</v>
      </c>
      <c r="E3327" s="834" t="s">
        <v>2442</v>
      </c>
      <c r="F3327" s="832" t="s">
        <v>2429</v>
      </c>
      <c r="G3327" s="832" t="s">
        <v>2917</v>
      </c>
      <c r="H3327" s="832" t="s">
        <v>649</v>
      </c>
      <c r="I3327" s="832" t="s">
        <v>2007</v>
      </c>
      <c r="J3327" s="832" t="s">
        <v>2008</v>
      </c>
      <c r="K3327" s="832" t="s">
        <v>2009</v>
      </c>
      <c r="L3327" s="835">
        <v>49.08</v>
      </c>
      <c r="M3327" s="835">
        <v>49.08</v>
      </c>
      <c r="N3327" s="832">
        <v>1</v>
      </c>
      <c r="O3327" s="836">
        <v>0.5</v>
      </c>
      <c r="P3327" s="835"/>
      <c r="Q3327" s="837">
        <v>0</v>
      </c>
      <c r="R3327" s="832"/>
      <c r="S3327" s="837">
        <v>0</v>
      </c>
      <c r="T3327" s="836"/>
      <c r="U3327" s="838">
        <v>0</v>
      </c>
    </row>
    <row r="3328" spans="1:21" ht="14.4" customHeight="1" x14ac:dyDescent="0.3">
      <c r="A3328" s="831">
        <v>17</v>
      </c>
      <c r="B3328" s="832" t="s">
        <v>2428</v>
      </c>
      <c r="C3328" s="832" t="s">
        <v>2434</v>
      </c>
      <c r="D3328" s="833" t="s">
        <v>5256</v>
      </c>
      <c r="E3328" s="834" t="s">
        <v>2442</v>
      </c>
      <c r="F3328" s="832" t="s">
        <v>2429</v>
      </c>
      <c r="G3328" s="832" t="s">
        <v>3857</v>
      </c>
      <c r="H3328" s="832" t="s">
        <v>596</v>
      </c>
      <c r="I3328" s="832" t="s">
        <v>3858</v>
      </c>
      <c r="J3328" s="832" t="s">
        <v>876</v>
      </c>
      <c r="K3328" s="832" t="s">
        <v>3859</v>
      </c>
      <c r="L3328" s="835">
        <v>783.88</v>
      </c>
      <c r="M3328" s="835">
        <v>783.88</v>
      </c>
      <c r="N3328" s="832">
        <v>1</v>
      </c>
      <c r="O3328" s="836">
        <v>1</v>
      </c>
      <c r="P3328" s="835">
        <v>783.88</v>
      </c>
      <c r="Q3328" s="837">
        <v>1</v>
      </c>
      <c r="R3328" s="832">
        <v>1</v>
      </c>
      <c r="S3328" s="837">
        <v>1</v>
      </c>
      <c r="T3328" s="836">
        <v>1</v>
      </c>
      <c r="U3328" s="838">
        <v>1</v>
      </c>
    </row>
    <row r="3329" spans="1:21" ht="14.4" customHeight="1" x14ac:dyDescent="0.3">
      <c r="A3329" s="831">
        <v>17</v>
      </c>
      <c r="B3329" s="832" t="s">
        <v>2428</v>
      </c>
      <c r="C3329" s="832" t="s">
        <v>2434</v>
      </c>
      <c r="D3329" s="833" t="s">
        <v>5256</v>
      </c>
      <c r="E3329" s="834" t="s">
        <v>2442</v>
      </c>
      <c r="F3329" s="832" t="s">
        <v>2429</v>
      </c>
      <c r="G3329" s="832" t="s">
        <v>2924</v>
      </c>
      <c r="H3329" s="832" t="s">
        <v>596</v>
      </c>
      <c r="I3329" s="832" t="s">
        <v>2925</v>
      </c>
      <c r="J3329" s="832" t="s">
        <v>871</v>
      </c>
      <c r="K3329" s="832" t="s">
        <v>872</v>
      </c>
      <c r="L3329" s="835">
        <v>107.27</v>
      </c>
      <c r="M3329" s="835">
        <v>18879.52</v>
      </c>
      <c r="N3329" s="832">
        <v>176</v>
      </c>
      <c r="O3329" s="836">
        <v>43.5</v>
      </c>
      <c r="P3329" s="835">
        <v>12872.399999999998</v>
      </c>
      <c r="Q3329" s="837">
        <v>0.68181818181818166</v>
      </c>
      <c r="R3329" s="832">
        <v>120</v>
      </c>
      <c r="S3329" s="837">
        <v>0.68181818181818177</v>
      </c>
      <c r="T3329" s="836">
        <v>27</v>
      </c>
      <c r="U3329" s="838">
        <v>0.62068965517241381</v>
      </c>
    </row>
    <row r="3330" spans="1:21" ht="14.4" customHeight="1" x14ac:dyDescent="0.3">
      <c r="A3330" s="831">
        <v>17</v>
      </c>
      <c r="B3330" s="832" t="s">
        <v>2428</v>
      </c>
      <c r="C3330" s="832" t="s">
        <v>2434</v>
      </c>
      <c r="D3330" s="833" t="s">
        <v>5256</v>
      </c>
      <c r="E3330" s="834" t="s">
        <v>2442</v>
      </c>
      <c r="F3330" s="832" t="s">
        <v>2430</v>
      </c>
      <c r="G3330" s="832" t="s">
        <v>2615</v>
      </c>
      <c r="H3330" s="832" t="s">
        <v>596</v>
      </c>
      <c r="I3330" s="832" t="s">
        <v>3145</v>
      </c>
      <c r="J3330" s="832" t="s">
        <v>2617</v>
      </c>
      <c r="K3330" s="832"/>
      <c r="L3330" s="835">
        <v>0</v>
      </c>
      <c r="M3330" s="835">
        <v>0</v>
      </c>
      <c r="N3330" s="832">
        <v>2</v>
      </c>
      <c r="O3330" s="836">
        <v>2</v>
      </c>
      <c r="P3330" s="835">
        <v>0</v>
      </c>
      <c r="Q3330" s="837"/>
      <c r="R3330" s="832">
        <v>2</v>
      </c>
      <c r="S3330" s="837">
        <v>1</v>
      </c>
      <c r="T3330" s="836">
        <v>2</v>
      </c>
      <c r="U3330" s="838">
        <v>1</v>
      </c>
    </row>
    <row r="3331" spans="1:21" ht="14.4" customHeight="1" x14ac:dyDescent="0.3">
      <c r="A3331" s="831">
        <v>17</v>
      </c>
      <c r="B3331" s="832" t="s">
        <v>2428</v>
      </c>
      <c r="C3331" s="832" t="s">
        <v>2434</v>
      </c>
      <c r="D3331" s="833" t="s">
        <v>5256</v>
      </c>
      <c r="E3331" s="834" t="s">
        <v>2442</v>
      </c>
      <c r="F3331" s="832" t="s">
        <v>2430</v>
      </c>
      <c r="G3331" s="832" t="s">
        <v>2615</v>
      </c>
      <c r="H3331" s="832" t="s">
        <v>596</v>
      </c>
      <c r="I3331" s="832" t="s">
        <v>4857</v>
      </c>
      <c r="J3331" s="832" t="s">
        <v>2617</v>
      </c>
      <c r="K3331" s="832"/>
      <c r="L3331" s="835">
        <v>0</v>
      </c>
      <c r="M3331" s="835">
        <v>0</v>
      </c>
      <c r="N3331" s="832">
        <v>6</v>
      </c>
      <c r="O3331" s="836">
        <v>6</v>
      </c>
      <c r="P3331" s="835">
        <v>0</v>
      </c>
      <c r="Q3331" s="837"/>
      <c r="R3331" s="832">
        <v>2</v>
      </c>
      <c r="S3331" s="837">
        <v>0.33333333333333331</v>
      </c>
      <c r="T3331" s="836">
        <v>2</v>
      </c>
      <c r="U3331" s="838">
        <v>0.33333333333333331</v>
      </c>
    </row>
    <row r="3332" spans="1:21" ht="14.4" customHeight="1" x14ac:dyDescent="0.3">
      <c r="A3332" s="831">
        <v>17</v>
      </c>
      <c r="B3332" s="832" t="s">
        <v>2428</v>
      </c>
      <c r="C3332" s="832" t="s">
        <v>2434</v>
      </c>
      <c r="D3332" s="833" t="s">
        <v>5256</v>
      </c>
      <c r="E3332" s="834" t="s">
        <v>2442</v>
      </c>
      <c r="F3332" s="832" t="s">
        <v>2431</v>
      </c>
      <c r="G3332" s="832" t="s">
        <v>3497</v>
      </c>
      <c r="H3332" s="832" t="s">
        <v>596</v>
      </c>
      <c r="I3332" s="832" t="s">
        <v>5156</v>
      </c>
      <c r="J3332" s="832" t="s">
        <v>5157</v>
      </c>
      <c r="K3332" s="832" t="s">
        <v>5158</v>
      </c>
      <c r="L3332" s="835">
        <v>700</v>
      </c>
      <c r="M3332" s="835">
        <v>700</v>
      </c>
      <c r="N3332" s="832">
        <v>1</v>
      </c>
      <c r="O3332" s="836">
        <v>1</v>
      </c>
      <c r="P3332" s="835">
        <v>700</v>
      </c>
      <c r="Q3332" s="837">
        <v>1</v>
      </c>
      <c r="R3332" s="832">
        <v>1</v>
      </c>
      <c r="S3332" s="837">
        <v>1</v>
      </c>
      <c r="T3332" s="836">
        <v>1</v>
      </c>
      <c r="U3332" s="838">
        <v>1</v>
      </c>
    </row>
    <row r="3333" spans="1:21" ht="14.4" customHeight="1" x14ac:dyDescent="0.3">
      <c r="A3333" s="831">
        <v>17</v>
      </c>
      <c r="B3333" s="832" t="s">
        <v>2428</v>
      </c>
      <c r="C3333" s="832" t="s">
        <v>2434</v>
      </c>
      <c r="D3333" s="833" t="s">
        <v>5256</v>
      </c>
      <c r="E3333" s="834" t="s">
        <v>2442</v>
      </c>
      <c r="F3333" s="832" t="s">
        <v>2431</v>
      </c>
      <c r="G3333" s="832" t="s">
        <v>3778</v>
      </c>
      <c r="H3333" s="832" t="s">
        <v>596</v>
      </c>
      <c r="I3333" s="832" t="s">
        <v>4870</v>
      </c>
      <c r="J3333" s="832" t="s">
        <v>4871</v>
      </c>
      <c r="K3333" s="832" t="s">
        <v>4872</v>
      </c>
      <c r="L3333" s="835">
        <v>84</v>
      </c>
      <c r="M3333" s="835">
        <v>1344</v>
      </c>
      <c r="N3333" s="832">
        <v>16</v>
      </c>
      <c r="O3333" s="836">
        <v>1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" customHeight="1" x14ac:dyDescent="0.3">
      <c r="A3334" s="831">
        <v>17</v>
      </c>
      <c r="B3334" s="832" t="s">
        <v>2428</v>
      </c>
      <c r="C3334" s="832" t="s">
        <v>2434</v>
      </c>
      <c r="D3334" s="833" t="s">
        <v>5256</v>
      </c>
      <c r="E3334" s="834" t="s">
        <v>2442</v>
      </c>
      <c r="F3334" s="832" t="s">
        <v>2431</v>
      </c>
      <c r="G3334" s="832" t="s">
        <v>3778</v>
      </c>
      <c r="H3334" s="832" t="s">
        <v>596</v>
      </c>
      <c r="I3334" s="832" t="s">
        <v>5159</v>
      </c>
      <c r="J3334" s="832" t="s">
        <v>5160</v>
      </c>
      <c r="K3334" s="832" t="s">
        <v>5161</v>
      </c>
      <c r="L3334" s="835">
        <v>150</v>
      </c>
      <c r="M3334" s="835">
        <v>900</v>
      </c>
      <c r="N3334" s="832">
        <v>6</v>
      </c>
      <c r="O3334" s="836">
        <v>1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17</v>
      </c>
      <c r="B3335" s="832" t="s">
        <v>2428</v>
      </c>
      <c r="C3335" s="832" t="s">
        <v>2434</v>
      </c>
      <c r="D3335" s="833" t="s">
        <v>5256</v>
      </c>
      <c r="E3335" s="834" t="s">
        <v>2442</v>
      </c>
      <c r="F3335" s="832" t="s">
        <v>2431</v>
      </c>
      <c r="G3335" s="832" t="s">
        <v>3778</v>
      </c>
      <c r="H3335" s="832" t="s">
        <v>596</v>
      </c>
      <c r="I3335" s="832" t="s">
        <v>5162</v>
      </c>
      <c r="J3335" s="832" t="s">
        <v>5163</v>
      </c>
      <c r="K3335" s="832" t="s">
        <v>5164</v>
      </c>
      <c r="L3335" s="835">
        <v>242.9</v>
      </c>
      <c r="M3335" s="835">
        <v>1457.4</v>
      </c>
      <c r="N3335" s="832">
        <v>6</v>
      </c>
      <c r="O3335" s="836">
        <v>1</v>
      </c>
      <c r="P3335" s="835"/>
      <c r="Q3335" s="837">
        <v>0</v>
      </c>
      <c r="R3335" s="832"/>
      <c r="S3335" s="837">
        <v>0</v>
      </c>
      <c r="T3335" s="836"/>
      <c r="U3335" s="838">
        <v>0</v>
      </c>
    </row>
    <row r="3336" spans="1:21" ht="14.4" customHeight="1" x14ac:dyDescent="0.3">
      <c r="A3336" s="831">
        <v>17</v>
      </c>
      <c r="B3336" s="832" t="s">
        <v>2428</v>
      </c>
      <c r="C3336" s="832" t="s">
        <v>2434</v>
      </c>
      <c r="D3336" s="833" t="s">
        <v>5256</v>
      </c>
      <c r="E3336" s="834" t="s">
        <v>2463</v>
      </c>
      <c r="F3336" s="832" t="s">
        <v>2429</v>
      </c>
      <c r="G3336" s="832" t="s">
        <v>4331</v>
      </c>
      <c r="H3336" s="832" t="s">
        <v>596</v>
      </c>
      <c r="I3336" s="832" t="s">
        <v>5011</v>
      </c>
      <c r="J3336" s="832" t="s">
        <v>5012</v>
      </c>
      <c r="K3336" s="832" t="s">
        <v>5013</v>
      </c>
      <c r="L3336" s="835">
        <v>1295.6400000000001</v>
      </c>
      <c r="M3336" s="835">
        <v>2591.2800000000002</v>
      </c>
      <c r="N3336" s="832">
        <v>2</v>
      </c>
      <c r="O3336" s="836">
        <v>1.5</v>
      </c>
      <c r="P3336" s="835"/>
      <c r="Q3336" s="837">
        <v>0</v>
      </c>
      <c r="R3336" s="832"/>
      <c r="S3336" s="837">
        <v>0</v>
      </c>
      <c r="T3336" s="836"/>
      <c r="U3336" s="838">
        <v>0</v>
      </c>
    </row>
    <row r="3337" spans="1:21" ht="14.4" customHeight="1" x14ac:dyDescent="0.3">
      <c r="A3337" s="831">
        <v>17</v>
      </c>
      <c r="B3337" s="832" t="s">
        <v>2428</v>
      </c>
      <c r="C3337" s="832" t="s">
        <v>2434</v>
      </c>
      <c r="D3337" s="833" t="s">
        <v>5256</v>
      </c>
      <c r="E3337" s="834" t="s">
        <v>2463</v>
      </c>
      <c r="F3337" s="832" t="s">
        <v>2429</v>
      </c>
      <c r="G3337" s="832" t="s">
        <v>4331</v>
      </c>
      <c r="H3337" s="832" t="s">
        <v>596</v>
      </c>
      <c r="I3337" s="832" t="s">
        <v>4335</v>
      </c>
      <c r="J3337" s="832" t="s">
        <v>1185</v>
      </c>
      <c r="K3337" s="832" t="s">
        <v>4336</v>
      </c>
      <c r="L3337" s="835">
        <v>263.26</v>
      </c>
      <c r="M3337" s="835">
        <v>789.78</v>
      </c>
      <c r="N3337" s="832">
        <v>3</v>
      </c>
      <c r="O3337" s="836">
        <v>2.5</v>
      </c>
      <c r="P3337" s="835">
        <v>789.78</v>
      </c>
      <c r="Q3337" s="837">
        <v>1</v>
      </c>
      <c r="R3337" s="832">
        <v>3</v>
      </c>
      <c r="S3337" s="837">
        <v>1</v>
      </c>
      <c r="T3337" s="836">
        <v>2.5</v>
      </c>
      <c r="U3337" s="838">
        <v>1</v>
      </c>
    </row>
    <row r="3338" spans="1:21" ht="14.4" customHeight="1" x14ac:dyDescent="0.3">
      <c r="A3338" s="831">
        <v>17</v>
      </c>
      <c r="B3338" s="832" t="s">
        <v>2428</v>
      </c>
      <c r="C3338" s="832" t="s">
        <v>2434</v>
      </c>
      <c r="D3338" s="833" t="s">
        <v>5256</v>
      </c>
      <c r="E3338" s="834" t="s">
        <v>2463</v>
      </c>
      <c r="F3338" s="832" t="s">
        <v>2429</v>
      </c>
      <c r="G3338" s="832" t="s">
        <v>2931</v>
      </c>
      <c r="H3338" s="832" t="s">
        <v>649</v>
      </c>
      <c r="I3338" s="832" t="s">
        <v>2106</v>
      </c>
      <c r="J3338" s="832" t="s">
        <v>2107</v>
      </c>
      <c r="K3338" s="832" t="s">
        <v>2108</v>
      </c>
      <c r="L3338" s="835">
        <v>9.4</v>
      </c>
      <c r="M3338" s="835">
        <v>18.8</v>
      </c>
      <c r="N3338" s="832">
        <v>2</v>
      </c>
      <c r="O3338" s="836">
        <v>1</v>
      </c>
      <c r="P3338" s="835">
        <v>9.4</v>
      </c>
      <c r="Q3338" s="837">
        <v>0.5</v>
      </c>
      <c r="R3338" s="832">
        <v>1</v>
      </c>
      <c r="S3338" s="837">
        <v>0.5</v>
      </c>
      <c r="T3338" s="836">
        <v>0.5</v>
      </c>
      <c r="U3338" s="838">
        <v>0.5</v>
      </c>
    </row>
    <row r="3339" spans="1:21" ht="14.4" customHeight="1" x14ac:dyDescent="0.3">
      <c r="A3339" s="831">
        <v>17</v>
      </c>
      <c r="B3339" s="832" t="s">
        <v>2428</v>
      </c>
      <c r="C3339" s="832" t="s">
        <v>2434</v>
      </c>
      <c r="D3339" s="833" t="s">
        <v>5256</v>
      </c>
      <c r="E3339" s="834" t="s">
        <v>2463</v>
      </c>
      <c r="F3339" s="832" t="s">
        <v>2429</v>
      </c>
      <c r="G3339" s="832" t="s">
        <v>2931</v>
      </c>
      <c r="H3339" s="832" t="s">
        <v>649</v>
      </c>
      <c r="I3339" s="832" t="s">
        <v>2368</v>
      </c>
      <c r="J3339" s="832" t="s">
        <v>2107</v>
      </c>
      <c r="K3339" s="832" t="s">
        <v>2369</v>
      </c>
      <c r="L3339" s="835">
        <v>18.809999999999999</v>
      </c>
      <c r="M3339" s="835">
        <v>37.619999999999997</v>
      </c>
      <c r="N3339" s="832">
        <v>2</v>
      </c>
      <c r="O3339" s="836">
        <v>0.5</v>
      </c>
      <c r="P3339" s="835"/>
      <c r="Q3339" s="837">
        <v>0</v>
      </c>
      <c r="R3339" s="832"/>
      <c r="S3339" s="837">
        <v>0</v>
      </c>
      <c r="T3339" s="836"/>
      <c r="U3339" s="838">
        <v>0</v>
      </c>
    </row>
    <row r="3340" spans="1:21" ht="14.4" customHeight="1" x14ac:dyDescent="0.3">
      <c r="A3340" s="831">
        <v>17</v>
      </c>
      <c r="B3340" s="832" t="s">
        <v>2428</v>
      </c>
      <c r="C3340" s="832" t="s">
        <v>2434</v>
      </c>
      <c r="D3340" s="833" t="s">
        <v>5256</v>
      </c>
      <c r="E3340" s="834" t="s">
        <v>2463</v>
      </c>
      <c r="F3340" s="832" t="s">
        <v>2429</v>
      </c>
      <c r="G3340" s="832" t="s">
        <v>2931</v>
      </c>
      <c r="H3340" s="832" t="s">
        <v>649</v>
      </c>
      <c r="I3340" s="832" t="s">
        <v>2109</v>
      </c>
      <c r="J3340" s="832" t="s">
        <v>2107</v>
      </c>
      <c r="K3340" s="832" t="s">
        <v>2110</v>
      </c>
      <c r="L3340" s="835">
        <v>4.7</v>
      </c>
      <c r="M3340" s="835">
        <v>23.5</v>
      </c>
      <c r="N3340" s="832">
        <v>5</v>
      </c>
      <c r="O3340" s="836">
        <v>3.5</v>
      </c>
      <c r="P3340" s="835">
        <v>18.8</v>
      </c>
      <c r="Q3340" s="837">
        <v>0.8</v>
      </c>
      <c r="R3340" s="832">
        <v>4</v>
      </c>
      <c r="S3340" s="837">
        <v>0.8</v>
      </c>
      <c r="T3340" s="836">
        <v>3</v>
      </c>
      <c r="U3340" s="838">
        <v>0.8571428571428571</v>
      </c>
    </row>
    <row r="3341" spans="1:21" ht="14.4" customHeight="1" x14ac:dyDescent="0.3">
      <c r="A3341" s="831">
        <v>17</v>
      </c>
      <c r="B3341" s="832" t="s">
        <v>2428</v>
      </c>
      <c r="C3341" s="832" t="s">
        <v>2434</v>
      </c>
      <c r="D3341" s="833" t="s">
        <v>5256</v>
      </c>
      <c r="E3341" s="834" t="s">
        <v>2463</v>
      </c>
      <c r="F3341" s="832" t="s">
        <v>2429</v>
      </c>
      <c r="G3341" s="832" t="s">
        <v>3304</v>
      </c>
      <c r="H3341" s="832" t="s">
        <v>596</v>
      </c>
      <c r="I3341" s="832" t="s">
        <v>3603</v>
      </c>
      <c r="J3341" s="832" t="s">
        <v>3604</v>
      </c>
      <c r="K3341" s="832" t="s">
        <v>3605</v>
      </c>
      <c r="L3341" s="835">
        <v>104.48</v>
      </c>
      <c r="M3341" s="835">
        <v>1567.1999999999998</v>
      </c>
      <c r="N3341" s="832">
        <v>15</v>
      </c>
      <c r="O3341" s="836">
        <v>7</v>
      </c>
      <c r="P3341" s="835">
        <v>1044.8</v>
      </c>
      <c r="Q3341" s="837">
        <v>0.66666666666666674</v>
      </c>
      <c r="R3341" s="832">
        <v>10</v>
      </c>
      <c r="S3341" s="837">
        <v>0.66666666666666663</v>
      </c>
      <c r="T3341" s="836">
        <v>4</v>
      </c>
      <c r="U3341" s="838">
        <v>0.5714285714285714</v>
      </c>
    </row>
    <row r="3342" spans="1:21" ht="14.4" customHeight="1" x14ac:dyDescent="0.3">
      <c r="A3342" s="831">
        <v>17</v>
      </c>
      <c r="B3342" s="832" t="s">
        <v>2428</v>
      </c>
      <c r="C3342" s="832" t="s">
        <v>2434</v>
      </c>
      <c r="D3342" s="833" t="s">
        <v>5256</v>
      </c>
      <c r="E3342" s="834" t="s">
        <v>2463</v>
      </c>
      <c r="F3342" s="832" t="s">
        <v>2429</v>
      </c>
      <c r="G3342" s="832" t="s">
        <v>2480</v>
      </c>
      <c r="H3342" s="832" t="s">
        <v>649</v>
      </c>
      <c r="I3342" s="832" t="s">
        <v>2170</v>
      </c>
      <c r="J3342" s="832" t="s">
        <v>1975</v>
      </c>
      <c r="K3342" s="832" t="s">
        <v>2171</v>
      </c>
      <c r="L3342" s="835">
        <v>279.52999999999997</v>
      </c>
      <c r="M3342" s="835">
        <v>279.52999999999997</v>
      </c>
      <c r="N3342" s="832">
        <v>1</v>
      </c>
      <c r="O3342" s="836">
        <v>0.5</v>
      </c>
      <c r="P3342" s="835">
        <v>279.52999999999997</v>
      </c>
      <c r="Q3342" s="837">
        <v>1</v>
      </c>
      <c r="R3342" s="832">
        <v>1</v>
      </c>
      <c r="S3342" s="837">
        <v>1</v>
      </c>
      <c r="T3342" s="836">
        <v>0.5</v>
      </c>
      <c r="U3342" s="838">
        <v>1</v>
      </c>
    </row>
    <row r="3343" spans="1:21" ht="14.4" customHeight="1" x14ac:dyDescent="0.3">
      <c r="A3343" s="831">
        <v>17</v>
      </c>
      <c r="B3343" s="832" t="s">
        <v>2428</v>
      </c>
      <c r="C3343" s="832" t="s">
        <v>2434</v>
      </c>
      <c r="D3343" s="833" t="s">
        <v>5256</v>
      </c>
      <c r="E3343" s="834" t="s">
        <v>2463</v>
      </c>
      <c r="F3343" s="832" t="s">
        <v>2429</v>
      </c>
      <c r="G3343" s="832" t="s">
        <v>2480</v>
      </c>
      <c r="H3343" s="832" t="s">
        <v>596</v>
      </c>
      <c r="I3343" s="832" t="s">
        <v>2481</v>
      </c>
      <c r="J3343" s="832" t="s">
        <v>2482</v>
      </c>
      <c r="K3343" s="832" t="s">
        <v>2173</v>
      </c>
      <c r="L3343" s="835">
        <v>196.2</v>
      </c>
      <c r="M3343" s="835">
        <v>392.4</v>
      </c>
      <c r="N3343" s="832">
        <v>2</v>
      </c>
      <c r="O3343" s="836">
        <v>1</v>
      </c>
      <c r="P3343" s="835">
        <v>392.4</v>
      </c>
      <c r="Q3343" s="837">
        <v>1</v>
      </c>
      <c r="R3343" s="832">
        <v>2</v>
      </c>
      <c r="S3343" s="837">
        <v>1</v>
      </c>
      <c r="T3343" s="836">
        <v>1</v>
      </c>
      <c r="U3343" s="838">
        <v>1</v>
      </c>
    </row>
    <row r="3344" spans="1:21" ht="14.4" customHeight="1" x14ac:dyDescent="0.3">
      <c r="A3344" s="831">
        <v>17</v>
      </c>
      <c r="B3344" s="832" t="s">
        <v>2428</v>
      </c>
      <c r="C3344" s="832" t="s">
        <v>2434</v>
      </c>
      <c r="D3344" s="833" t="s">
        <v>5256</v>
      </c>
      <c r="E3344" s="834" t="s">
        <v>2463</v>
      </c>
      <c r="F3344" s="832" t="s">
        <v>2429</v>
      </c>
      <c r="G3344" s="832" t="s">
        <v>2480</v>
      </c>
      <c r="H3344" s="832" t="s">
        <v>596</v>
      </c>
      <c r="I3344" s="832" t="s">
        <v>5165</v>
      </c>
      <c r="J3344" s="832" t="s">
        <v>2488</v>
      </c>
      <c r="K3344" s="832" t="s">
        <v>1976</v>
      </c>
      <c r="L3344" s="835">
        <v>143.35</v>
      </c>
      <c r="M3344" s="835">
        <v>286.7</v>
      </c>
      <c r="N3344" s="832">
        <v>2</v>
      </c>
      <c r="O3344" s="836">
        <v>0.5</v>
      </c>
      <c r="P3344" s="835">
        <v>286.7</v>
      </c>
      <c r="Q3344" s="837">
        <v>1</v>
      </c>
      <c r="R3344" s="832">
        <v>2</v>
      </c>
      <c r="S3344" s="837">
        <v>1</v>
      </c>
      <c r="T3344" s="836">
        <v>0.5</v>
      </c>
      <c r="U3344" s="838">
        <v>1</v>
      </c>
    </row>
    <row r="3345" spans="1:21" ht="14.4" customHeight="1" x14ac:dyDescent="0.3">
      <c r="A3345" s="831">
        <v>17</v>
      </c>
      <c r="B3345" s="832" t="s">
        <v>2428</v>
      </c>
      <c r="C3345" s="832" t="s">
        <v>2434</v>
      </c>
      <c r="D3345" s="833" t="s">
        <v>5256</v>
      </c>
      <c r="E3345" s="834" t="s">
        <v>2463</v>
      </c>
      <c r="F3345" s="832" t="s">
        <v>2429</v>
      </c>
      <c r="G3345" s="832" t="s">
        <v>2480</v>
      </c>
      <c r="H3345" s="832" t="s">
        <v>596</v>
      </c>
      <c r="I3345" s="832" t="s">
        <v>5166</v>
      </c>
      <c r="J3345" s="832" t="s">
        <v>5167</v>
      </c>
      <c r="K3345" s="832" t="s">
        <v>2486</v>
      </c>
      <c r="L3345" s="835">
        <v>603.54999999999995</v>
      </c>
      <c r="M3345" s="835">
        <v>603.54999999999995</v>
      </c>
      <c r="N3345" s="832">
        <v>1</v>
      </c>
      <c r="O3345" s="836">
        <v>0.5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" customHeight="1" x14ac:dyDescent="0.3">
      <c r="A3346" s="831">
        <v>17</v>
      </c>
      <c r="B3346" s="832" t="s">
        <v>2428</v>
      </c>
      <c r="C3346" s="832" t="s">
        <v>2434</v>
      </c>
      <c r="D3346" s="833" t="s">
        <v>5256</v>
      </c>
      <c r="E3346" s="834" t="s">
        <v>2463</v>
      </c>
      <c r="F3346" s="832" t="s">
        <v>2429</v>
      </c>
      <c r="G3346" s="832" t="s">
        <v>2490</v>
      </c>
      <c r="H3346" s="832" t="s">
        <v>649</v>
      </c>
      <c r="I3346" s="832" t="s">
        <v>2491</v>
      </c>
      <c r="J3346" s="832" t="s">
        <v>2492</v>
      </c>
      <c r="K3346" s="832" t="s">
        <v>2493</v>
      </c>
      <c r="L3346" s="835">
        <v>318.16000000000003</v>
      </c>
      <c r="M3346" s="835">
        <v>318.16000000000003</v>
      </c>
      <c r="N3346" s="832">
        <v>1</v>
      </c>
      <c r="O3346" s="836">
        <v>0.5</v>
      </c>
      <c r="P3346" s="835">
        <v>318.16000000000003</v>
      </c>
      <c r="Q3346" s="837">
        <v>1</v>
      </c>
      <c r="R3346" s="832">
        <v>1</v>
      </c>
      <c r="S3346" s="837">
        <v>1</v>
      </c>
      <c r="T3346" s="836">
        <v>0.5</v>
      </c>
      <c r="U3346" s="838">
        <v>1</v>
      </c>
    </row>
    <row r="3347" spans="1:21" ht="14.4" customHeight="1" x14ac:dyDescent="0.3">
      <c r="A3347" s="831">
        <v>17</v>
      </c>
      <c r="B3347" s="832" t="s">
        <v>2428</v>
      </c>
      <c r="C3347" s="832" t="s">
        <v>2434</v>
      </c>
      <c r="D3347" s="833" t="s">
        <v>5256</v>
      </c>
      <c r="E3347" s="834" t="s">
        <v>2463</v>
      </c>
      <c r="F3347" s="832" t="s">
        <v>2429</v>
      </c>
      <c r="G3347" s="832" t="s">
        <v>2490</v>
      </c>
      <c r="H3347" s="832" t="s">
        <v>649</v>
      </c>
      <c r="I3347" s="832" t="s">
        <v>2491</v>
      </c>
      <c r="J3347" s="832" t="s">
        <v>2492</v>
      </c>
      <c r="K3347" s="832" t="s">
        <v>2493</v>
      </c>
      <c r="L3347" s="835">
        <v>369.29</v>
      </c>
      <c r="M3347" s="835">
        <v>738.58</v>
      </c>
      <c r="N3347" s="832">
        <v>2</v>
      </c>
      <c r="O3347" s="836">
        <v>1</v>
      </c>
      <c r="P3347" s="835">
        <v>738.58</v>
      </c>
      <c r="Q3347" s="837">
        <v>1</v>
      </c>
      <c r="R3347" s="832">
        <v>2</v>
      </c>
      <c r="S3347" s="837">
        <v>1</v>
      </c>
      <c r="T3347" s="836">
        <v>1</v>
      </c>
      <c r="U3347" s="838">
        <v>1</v>
      </c>
    </row>
    <row r="3348" spans="1:21" ht="14.4" customHeight="1" x14ac:dyDescent="0.3">
      <c r="A3348" s="831">
        <v>17</v>
      </c>
      <c r="B3348" s="832" t="s">
        <v>2428</v>
      </c>
      <c r="C3348" s="832" t="s">
        <v>2434</v>
      </c>
      <c r="D3348" s="833" t="s">
        <v>5256</v>
      </c>
      <c r="E3348" s="834" t="s">
        <v>2463</v>
      </c>
      <c r="F3348" s="832" t="s">
        <v>2429</v>
      </c>
      <c r="G3348" s="832" t="s">
        <v>2490</v>
      </c>
      <c r="H3348" s="832" t="s">
        <v>596</v>
      </c>
      <c r="I3348" s="832" t="s">
        <v>2494</v>
      </c>
      <c r="J3348" s="832" t="s">
        <v>2495</v>
      </c>
      <c r="K3348" s="832" t="s">
        <v>2493</v>
      </c>
      <c r="L3348" s="835">
        <v>369.29</v>
      </c>
      <c r="M3348" s="835">
        <v>369.29</v>
      </c>
      <c r="N3348" s="832">
        <v>1</v>
      </c>
      <c r="O3348" s="836">
        <v>0.5</v>
      </c>
      <c r="P3348" s="835"/>
      <c r="Q3348" s="837">
        <v>0</v>
      </c>
      <c r="R3348" s="832"/>
      <c r="S3348" s="837">
        <v>0</v>
      </c>
      <c r="T3348" s="836"/>
      <c r="U3348" s="838">
        <v>0</v>
      </c>
    </row>
    <row r="3349" spans="1:21" ht="14.4" customHeight="1" x14ac:dyDescent="0.3">
      <c r="A3349" s="831">
        <v>17</v>
      </c>
      <c r="B3349" s="832" t="s">
        <v>2428</v>
      </c>
      <c r="C3349" s="832" t="s">
        <v>2434</v>
      </c>
      <c r="D3349" s="833" t="s">
        <v>5256</v>
      </c>
      <c r="E3349" s="834" t="s">
        <v>2463</v>
      </c>
      <c r="F3349" s="832" t="s">
        <v>2429</v>
      </c>
      <c r="G3349" s="832" t="s">
        <v>2496</v>
      </c>
      <c r="H3349" s="832" t="s">
        <v>596</v>
      </c>
      <c r="I3349" s="832" t="s">
        <v>2497</v>
      </c>
      <c r="J3349" s="832" t="s">
        <v>2498</v>
      </c>
      <c r="K3349" s="832" t="s">
        <v>2499</v>
      </c>
      <c r="L3349" s="835">
        <v>55.95</v>
      </c>
      <c r="M3349" s="835">
        <v>3804.6000000000004</v>
      </c>
      <c r="N3349" s="832">
        <v>68</v>
      </c>
      <c r="O3349" s="836">
        <v>11.5</v>
      </c>
      <c r="P3349" s="835">
        <v>2349.9</v>
      </c>
      <c r="Q3349" s="837">
        <v>0.61764705882352933</v>
      </c>
      <c r="R3349" s="832">
        <v>42</v>
      </c>
      <c r="S3349" s="837">
        <v>0.61764705882352944</v>
      </c>
      <c r="T3349" s="836">
        <v>7</v>
      </c>
      <c r="U3349" s="838">
        <v>0.60869565217391308</v>
      </c>
    </row>
    <row r="3350" spans="1:21" ht="14.4" customHeight="1" x14ac:dyDescent="0.3">
      <c r="A3350" s="831">
        <v>17</v>
      </c>
      <c r="B3350" s="832" t="s">
        <v>2428</v>
      </c>
      <c r="C3350" s="832" t="s">
        <v>2434</v>
      </c>
      <c r="D3350" s="833" t="s">
        <v>5256</v>
      </c>
      <c r="E3350" s="834" t="s">
        <v>2463</v>
      </c>
      <c r="F3350" s="832" t="s">
        <v>2429</v>
      </c>
      <c r="G3350" s="832" t="s">
        <v>2496</v>
      </c>
      <c r="H3350" s="832" t="s">
        <v>596</v>
      </c>
      <c r="I3350" s="832" t="s">
        <v>3200</v>
      </c>
      <c r="J3350" s="832" t="s">
        <v>2498</v>
      </c>
      <c r="K3350" s="832" t="s">
        <v>2512</v>
      </c>
      <c r="L3350" s="835">
        <v>128.55000000000001</v>
      </c>
      <c r="M3350" s="835">
        <v>7455.9000000000015</v>
      </c>
      <c r="N3350" s="832">
        <v>58</v>
      </c>
      <c r="O3350" s="836">
        <v>9</v>
      </c>
      <c r="P3350" s="835">
        <v>3985.0500000000006</v>
      </c>
      <c r="Q3350" s="837">
        <v>0.53448275862068961</v>
      </c>
      <c r="R3350" s="832">
        <v>31</v>
      </c>
      <c r="S3350" s="837">
        <v>0.53448275862068961</v>
      </c>
      <c r="T3350" s="836">
        <v>4</v>
      </c>
      <c r="U3350" s="838">
        <v>0.44444444444444442</v>
      </c>
    </row>
    <row r="3351" spans="1:21" ht="14.4" customHeight="1" x14ac:dyDescent="0.3">
      <c r="A3351" s="831">
        <v>17</v>
      </c>
      <c r="B3351" s="832" t="s">
        <v>2428</v>
      </c>
      <c r="C3351" s="832" t="s">
        <v>2434</v>
      </c>
      <c r="D3351" s="833" t="s">
        <v>5256</v>
      </c>
      <c r="E3351" s="834" t="s">
        <v>2463</v>
      </c>
      <c r="F3351" s="832" t="s">
        <v>2429</v>
      </c>
      <c r="G3351" s="832" t="s">
        <v>2500</v>
      </c>
      <c r="H3351" s="832" t="s">
        <v>596</v>
      </c>
      <c r="I3351" s="832" t="s">
        <v>2501</v>
      </c>
      <c r="J3351" s="832" t="s">
        <v>1472</v>
      </c>
      <c r="K3351" s="832" t="s">
        <v>1473</v>
      </c>
      <c r="L3351" s="835">
        <v>103.8</v>
      </c>
      <c r="M3351" s="835">
        <v>726.59999999999991</v>
      </c>
      <c r="N3351" s="832">
        <v>7</v>
      </c>
      <c r="O3351" s="836">
        <v>2</v>
      </c>
      <c r="P3351" s="835">
        <v>726.59999999999991</v>
      </c>
      <c r="Q3351" s="837">
        <v>1</v>
      </c>
      <c r="R3351" s="832">
        <v>7</v>
      </c>
      <c r="S3351" s="837">
        <v>1</v>
      </c>
      <c r="T3351" s="836">
        <v>2</v>
      </c>
      <c r="U3351" s="838">
        <v>1</v>
      </c>
    </row>
    <row r="3352" spans="1:21" ht="14.4" customHeight="1" x14ac:dyDescent="0.3">
      <c r="A3352" s="831">
        <v>17</v>
      </c>
      <c r="B3352" s="832" t="s">
        <v>2428</v>
      </c>
      <c r="C3352" s="832" t="s">
        <v>2434</v>
      </c>
      <c r="D3352" s="833" t="s">
        <v>5256</v>
      </c>
      <c r="E3352" s="834" t="s">
        <v>2463</v>
      </c>
      <c r="F3352" s="832" t="s">
        <v>2429</v>
      </c>
      <c r="G3352" s="832" t="s">
        <v>5026</v>
      </c>
      <c r="H3352" s="832" t="s">
        <v>649</v>
      </c>
      <c r="I3352" s="832" t="s">
        <v>1940</v>
      </c>
      <c r="J3352" s="832" t="s">
        <v>1941</v>
      </c>
      <c r="K3352" s="832" t="s">
        <v>1942</v>
      </c>
      <c r="L3352" s="835">
        <v>65.540000000000006</v>
      </c>
      <c r="M3352" s="835">
        <v>65.540000000000006</v>
      </c>
      <c r="N3352" s="832">
        <v>1</v>
      </c>
      <c r="O3352" s="836">
        <v>1</v>
      </c>
      <c r="P3352" s="835">
        <v>65.540000000000006</v>
      </c>
      <c r="Q3352" s="837">
        <v>1</v>
      </c>
      <c r="R3352" s="832">
        <v>1</v>
      </c>
      <c r="S3352" s="837">
        <v>1</v>
      </c>
      <c r="T3352" s="836">
        <v>1</v>
      </c>
      <c r="U3352" s="838">
        <v>1</v>
      </c>
    </row>
    <row r="3353" spans="1:21" ht="14.4" customHeight="1" x14ac:dyDescent="0.3">
      <c r="A3353" s="831">
        <v>17</v>
      </c>
      <c r="B3353" s="832" t="s">
        <v>2428</v>
      </c>
      <c r="C3353" s="832" t="s">
        <v>2434</v>
      </c>
      <c r="D3353" s="833" t="s">
        <v>5256</v>
      </c>
      <c r="E3353" s="834" t="s">
        <v>2463</v>
      </c>
      <c r="F3353" s="832" t="s">
        <v>2429</v>
      </c>
      <c r="G3353" s="832" t="s">
        <v>3620</v>
      </c>
      <c r="H3353" s="832" t="s">
        <v>649</v>
      </c>
      <c r="I3353" s="832" t="s">
        <v>2143</v>
      </c>
      <c r="J3353" s="832" t="s">
        <v>1479</v>
      </c>
      <c r="K3353" s="832" t="s">
        <v>2144</v>
      </c>
      <c r="L3353" s="835">
        <v>17.559999999999999</v>
      </c>
      <c r="M3353" s="835">
        <v>52.679999999999993</v>
      </c>
      <c r="N3353" s="832">
        <v>3</v>
      </c>
      <c r="O3353" s="836">
        <v>0.5</v>
      </c>
      <c r="P3353" s="835"/>
      <c r="Q3353" s="837">
        <v>0</v>
      </c>
      <c r="R3353" s="832"/>
      <c r="S3353" s="837">
        <v>0</v>
      </c>
      <c r="T3353" s="836"/>
      <c r="U3353" s="838">
        <v>0</v>
      </c>
    </row>
    <row r="3354" spans="1:21" ht="14.4" customHeight="1" x14ac:dyDescent="0.3">
      <c r="A3354" s="831">
        <v>17</v>
      </c>
      <c r="B3354" s="832" t="s">
        <v>2428</v>
      </c>
      <c r="C3354" s="832" t="s">
        <v>2434</v>
      </c>
      <c r="D3354" s="833" t="s">
        <v>5256</v>
      </c>
      <c r="E3354" s="834" t="s">
        <v>2463</v>
      </c>
      <c r="F3354" s="832" t="s">
        <v>2429</v>
      </c>
      <c r="G3354" s="832" t="s">
        <v>2933</v>
      </c>
      <c r="H3354" s="832" t="s">
        <v>596</v>
      </c>
      <c r="I3354" s="832" t="s">
        <v>3623</v>
      </c>
      <c r="J3354" s="832" t="s">
        <v>2935</v>
      </c>
      <c r="K3354" s="832" t="s">
        <v>853</v>
      </c>
      <c r="L3354" s="835">
        <v>0</v>
      </c>
      <c r="M3354" s="835">
        <v>0</v>
      </c>
      <c r="N3354" s="832">
        <v>1</v>
      </c>
      <c r="O3354" s="836">
        <v>1</v>
      </c>
      <c r="P3354" s="835">
        <v>0</v>
      </c>
      <c r="Q3354" s="837"/>
      <c r="R3354" s="832">
        <v>1</v>
      </c>
      <c r="S3354" s="837">
        <v>1</v>
      </c>
      <c r="T3354" s="836">
        <v>1</v>
      </c>
      <c r="U3354" s="838">
        <v>1</v>
      </c>
    </row>
    <row r="3355" spans="1:21" ht="14.4" customHeight="1" x14ac:dyDescent="0.3">
      <c r="A3355" s="831">
        <v>17</v>
      </c>
      <c r="B3355" s="832" t="s">
        <v>2428</v>
      </c>
      <c r="C3355" s="832" t="s">
        <v>2434</v>
      </c>
      <c r="D3355" s="833" t="s">
        <v>5256</v>
      </c>
      <c r="E3355" s="834" t="s">
        <v>2463</v>
      </c>
      <c r="F3355" s="832" t="s">
        <v>2429</v>
      </c>
      <c r="G3355" s="832" t="s">
        <v>2513</v>
      </c>
      <c r="H3355" s="832" t="s">
        <v>596</v>
      </c>
      <c r="I3355" s="832" t="s">
        <v>3797</v>
      </c>
      <c r="J3355" s="832" t="s">
        <v>3798</v>
      </c>
      <c r="K3355" s="832" t="s">
        <v>2484</v>
      </c>
      <c r="L3355" s="835">
        <v>439.98</v>
      </c>
      <c r="M3355" s="835">
        <v>1319.94</v>
      </c>
      <c r="N3355" s="832">
        <v>3</v>
      </c>
      <c r="O3355" s="836">
        <v>1.5</v>
      </c>
      <c r="P3355" s="835">
        <v>439.98</v>
      </c>
      <c r="Q3355" s="837">
        <v>0.33333333333333331</v>
      </c>
      <c r="R3355" s="832">
        <v>1</v>
      </c>
      <c r="S3355" s="837">
        <v>0.33333333333333331</v>
      </c>
      <c r="T3355" s="836">
        <v>0.5</v>
      </c>
      <c r="U3355" s="838">
        <v>0.33333333333333331</v>
      </c>
    </row>
    <row r="3356" spans="1:21" ht="14.4" customHeight="1" x14ac:dyDescent="0.3">
      <c r="A3356" s="831">
        <v>17</v>
      </c>
      <c r="B3356" s="832" t="s">
        <v>2428</v>
      </c>
      <c r="C3356" s="832" t="s">
        <v>2434</v>
      </c>
      <c r="D3356" s="833" t="s">
        <v>5256</v>
      </c>
      <c r="E3356" s="834" t="s">
        <v>2463</v>
      </c>
      <c r="F3356" s="832" t="s">
        <v>2429</v>
      </c>
      <c r="G3356" s="832" t="s">
        <v>2513</v>
      </c>
      <c r="H3356" s="832" t="s">
        <v>649</v>
      </c>
      <c r="I3356" s="832" t="s">
        <v>3311</v>
      </c>
      <c r="J3356" s="832" t="s">
        <v>1331</v>
      </c>
      <c r="K3356" s="832" t="s">
        <v>1332</v>
      </c>
      <c r="L3356" s="835">
        <v>132</v>
      </c>
      <c r="M3356" s="835">
        <v>792</v>
      </c>
      <c r="N3356" s="832">
        <v>6</v>
      </c>
      <c r="O3356" s="836">
        <v>1</v>
      </c>
      <c r="P3356" s="835"/>
      <c r="Q3356" s="837">
        <v>0</v>
      </c>
      <c r="R3356" s="832"/>
      <c r="S3356" s="837">
        <v>0</v>
      </c>
      <c r="T3356" s="836"/>
      <c r="U3356" s="838">
        <v>0</v>
      </c>
    </row>
    <row r="3357" spans="1:21" ht="14.4" customHeight="1" x14ac:dyDescent="0.3">
      <c r="A3357" s="831">
        <v>17</v>
      </c>
      <c r="B3357" s="832" t="s">
        <v>2428</v>
      </c>
      <c r="C3357" s="832" t="s">
        <v>2434</v>
      </c>
      <c r="D3357" s="833" t="s">
        <v>5256</v>
      </c>
      <c r="E3357" s="834" t="s">
        <v>2463</v>
      </c>
      <c r="F3357" s="832" t="s">
        <v>2429</v>
      </c>
      <c r="G3357" s="832" t="s">
        <v>2513</v>
      </c>
      <c r="H3357" s="832" t="s">
        <v>649</v>
      </c>
      <c r="I3357" s="832" t="s">
        <v>2937</v>
      </c>
      <c r="J3357" s="832" t="s">
        <v>696</v>
      </c>
      <c r="K3357" s="832" t="s">
        <v>697</v>
      </c>
      <c r="L3357" s="835">
        <v>65.989999999999995</v>
      </c>
      <c r="M3357" s="835">
        <v>329.94999999999993</v>
      </c>
      <c r="N3357" s="832">
        <v>5</v>
      </c>
      <c r="O3357" s="836">
        <v>1</v>
      </c>
      <c r="P3357" s="835">
        <v>131.97999999999999</v>
      </c>
      <c r="Q3357" s="837">
        <v>0.40000000000000008</v>
      </c>
      <c r="R3357" s="832">
        <v>2</v>
      </c>
      <c r="S3357" s="837">
        <v>0.4</v>
      </c>
      <c r="T3357" s="836">
        <v>0.5</v>
      </c>
      <c r="U3357" s="838">
        <v>0.5</v>
      </c>
    </row>
    <row r="3358" spans="1:21" ht="14.4" customHeight="1" x14ac:dyDescent="0.3">
      <c r="A3358" s="831">
        <v>17</v>
      </c>
      <c r="B3358" s="832" t="s">
        <v>2428</v>
      </c>
      <c r="C3358" s="832" t="s">
        <v>2434</v>
      </c>
      <c r="D3358" s="833" t="s">
        <v>5256</v>
      </c>
      <c r="E3358" s="834" t="s">
        <v>2463</v>
      </c>
      <c r="F3358" s="832" t="s">
        <v>2429</v>
      </c>
      <c r="G3358" s="832" t="s">
        <v>2513</v>
      </c>
      <c r="H3358" s="832" t="s">
        <v>649</v>
      </c>
      <c r="I3358" s="832" t="s">
        <v>3312</v>
      </c>
      <c r="J3358" s="832" t="s">
        <v>1331</v>
      </c>
      <c r="K3358" s="832" t="s">
        <v>1332</v>
      </c>
      <c r="L3358" s="835">
        <v>132</v>
      </c>
      <c r="M3358" s="835">
        <v>792</v>
      </c>
      <c r="N3358" s="832">
        <v>6</v>
      </c>
      <c r="O3358" s="836">
        <v>1</v>
      </c>
      <c r="P3358" s="835">
        <v>396</v>
      </c>
      <c r="Q3358" s="837">
        <v>0.5</v>
      </c>
      <c r="R3358" s="832">
        <v>3</v>
      </c>
      <c r="S3358" s="837">
        <v>0.5</v>
      </c>
      <c r="T3358" s="836">
        <v>0.5</v>
      </c>
      <c r="U3358" s="838">
        <v>0.5</v>
      </c>
    </row>
    <row r="3359" spans="1:21" ht="14.4" customHeight="1" x14ac:dyDescent="0.3">
      <c r="A3359" s="831">
        <v>17</v>
      </c>
      <c r="B3359" s="832" t="s">
        <v>2428</v>
      </c>
      <c r="C3359" s="832" t="s">
        <v>2434</v>
      </c>
      <c r="D3359" s="833" t="s">
        <v>5256</v>
      </c>
      <c r="E3359" s="834" t="s">
        <v>2463</v>
      </c>
      <c r="F3359" s="832" t="s">
        <v>2429</v>
      </c>
      <c r="G3359" s="832" t="s">
        <v>2513</v>
      </c>
      <c r="H3359" s="832" t="s">
        <v>649</v>
      </c>
      <c r="I3359" s="832" t="s">
        <v>3313</v>
      </c>
      <c r="J3359" s="832" t="s">
        <v>1331</v>
      </c>
      <c r="K3359" s="832" t="s">
        <v>3314</v>
      </c>
      <c r="L3359" s="835">
        <v>264</v>
      </c>
      <c r="M3359" s="835">
        <v>264</v>
      </c>
      <c r="N3359" s="832">
        <v>1</v>
      </c>
      <c r="O3359" s="836">
        <v>0.5</v>
      </c>
      <c r="P3359" s="835"/>
      <c r="Q3359" s="837">
        <v>0</v>
      </c>
      <c r="R3359" s="832"/>
      <c r="S3359" s="837">
        <v>0</v>
      </c>
      <c r="T3359" s="836"/>
      <c r="U3359" s="838">
        <v>0</v>
      </c>
    </row>
    <row r="3360" spans="1:21" ht="14.4" customHeight="1" x14ac:dyDescent="0.3">
      <c r="A3360" s="831">
        <v>17</v>
      </c>
      <c r="B3360" s="832" t="s">
        <v>2428</v>
      </c>
      <c r="C3360" s="832" t="s">
        <v>2434</v>
      </c>
      <c r="D3360" s="833" t="s">
        <v>5256</v>
      </c>
      <c r="E3360" s="834" t="s">
        <v>2463</v>
      </c>
      <c r="F3360" s="832" t="s">
        <v>2429</v>
      </c>
      <c r="G3360" s="832" t="s">
        <v>2513</v>
      </c>
      <c r="H3360" s="832" t="s">
        <v>649</v>
      </c>
      <c r="I3360" s="832" t="s">
        <v>5168</v>
      </c>
      <c r="J3360" s="832" t="s">
        <v>1331</v>
      </c>
      <c r="K3360" s="832" t="s">
        <v>3314</v>
      </c>
      <c r="L3360" s="835">
        <v>264</v>
      </c>
      <c r="M3360" s="835">
        <v>528</v>
      </c>
      <c r="N3360" s="832">
        <v>2</v>
      </c>
      <c r="O3360" s="836">
        <v>0.5</v>
      </c>
      <c r="P3360" s="835">
        <v>528</v>
      </c>
      <c r="Q3360" s="837">
        <v>1</v>
      </c>
      <c r="R3360" s="832">
        <v>2</v>
      </c>
      <c r="S3360" s="837">
        <v>1</v>
      </c>
      <c r="T3360" s="836">
        <v>0.5</v>
      </c>
      <c r="U3360" s="838">
        <v>1</v>
      </c>
    </row>
    <row r="3361" spans="1:21" ht="14.4" customHeight="1" x14ac:dyDescent="0.3">
      <c r="A3361" s="831">
        <v>17</v>
      </c>
      <c r="B3361" s="832" t="s">
        <v>2428</v>
      </c>
      <c r="C3361" s="832" t="s">
        <v>2434</v>
      </c>
      <c r="D3361" s="833" t="s">
        <v>5256</v>
      </c>
      <c r="E3361" s="834" t="s">
        <v>2463</v>
      </c>
      <c r="F3361" s="832" t="s">
        <v>2429</v>
      </c>
      <c r="G3361" s="832" t="s">
        <v>2513</v>
      </c>
      <c r="H3361" s="832" t="s">
        <v>596</v>
      </c>
      <c r="I3361" s="832" t="s">
        <v>3968</v>
      </c>
      <c r="J3361" s="832" t="s">
        <v>3969</v>
      </c>
      <c r="K3361" s="832" t="s">
        <v>1332</v>
      </c>
      <c r="L3361" s="835">
        <v>132</v>
      </c>
      <c r="M3361" s="835">
        <v>132</v>
      </c>
      <c r="N3361" s="832">
        <v>1</v>
      </c>
      <c r="O3361" s="836">
        <v>0.5</v>
      </c>
      <c r="P3361" s="835">
        <v>132</v>
      </c>
      <c r="Q3361" s="837">
        <v>1</v>
      </c>
      <c r="R3361" s="832">
        <v>1</v>
      </c>
      <c r="S3361" s="837">
        <v>1</v>
      </c>
      <c r="T3361" s="836">
        <v>0.5</v>
      </c>
      <c r="U3361" s="838">
        <v>1</v>
      </c>
    </row>
    <row r="3362" spans="1:21" ht="14.4" customHeight="1" x14ac:dyDescent="0.3">
      <c r="A3362" s="831">
        <v>17</v>
      </c>
      <c r="B3362" s="832" t="s">
        <v>2428</v>
      </c>
      <c r="C3362" s="832" t="s">
        <v>2434</v>
      </c>
      <c r="D3362" s="833" t="s">
        <v>5256</v>
      </c>
      <c r="E3362" s="834" t="s">
        <v>2463</v>
      </c>
      <c r="F3362" s="832" t="s">
        <v>2429</v>
      </c>
      <c r="G3362" s="832" t="s">
        <v>2557</v>
      </c>
      <c r="H3362" s="832" t="s">
        <v>596</v>
      </c>
      <c r="I3362" s="832" t="s">
        <v>2558</v>
      </c>
      <c r="J3362" s="832" t="s">
        <v>720</v>
      </c>
      <c r="K3362" s="832" t="s">
        <v>2559</v>
      </c>
      <c r="L3362" s="835">
        <v>91.11</v>
      </c>
      <c r="M3362" s="835">
        <v>273.33</v>
      </c>
      <c r="N3362" s="832">
        <v>3</v>
      </c>
      <c r="O3362" s="836">
        <v>1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" customHeight="1" x14ac:dyDescent="0.3">
      <c r="A3363" s="831">
        <v>17</v>
      </c>
      <c r="B3363" s="832" t="s">
        <v>2428</v>
      </c>
      <c r="C3363" s="832" t="s">
        <v>2434</v>
      </c>
      <c r="D3363" s="833" t="s">
        <v>5256</v>
      </c>
      <c r="E3363" s="834" t="s">
        <v>2463</v>
      </c>
      <c r="F3363" s="832" t="s">
        <v>2429</v>
      </c>
      <c r="G3363" s="832" t="s">
        <v>2557</v>
      </c>
      <c r="H3363" s="832" t="s">
        <v>596</v>
      </c>
      <c r="I3363" s="832" t="s">
        <v>5169</v>
      </c>
      <c r="J3363" s="832" t="s">
        <v>720</v>
      </c>
      <c r="K3363" s="832" t="s">
        <v>5170</v>
      </c>
      <c r="L3363" s="835">
        <v>273.33</v>
      </c>
      <c r="M3363" s="835">
        <v>273.33</v>
      </c>
      <c r="N3363" s="832">
        <v>1</v>
      </c>
      <c r="O3363" s="836">
        <v>0.5</v>
      </c>
      <c r="P3363" s="835"/>
      <c r="Q3363" s="837">
        <v>0</v>
      </c>
      <c r="R3363" s="832"/>
      <c r="S3363" s="837">
        <v>0</v>
      </c>
      <c r="T3363" s="836"/>
      <c r="U3363" s="838">
        <v>0</v>
      </c>
    </row>
    <row r="3364" spans="1:21" ht="14.4" customHeight="1" x14ac:dyDescent="0.3">
      <c r="A3364" s="831">
        <v>17</v>
      </c>
      <c r="B3364" s="832" t="s">
        <v>2428</v>
      </c>
      <c r="C3364" s="832" t="s">
        <v>2434</v>
      </c>
      <c r="D3364" s="833" t="s">
        <v>5256</v>
      </c>
      <c r="E3364" s="834" t="s">
        <v>2463</v>
      </c>
      <c r="F3364" s="832" t="s">
        <v>2429</v>
      </c>
      <c r="G3364" s="832" t="s">
        <v>2568</v>
      </c>
      <c r="H3364" s="832" t="s">
        <v>649</v>
      </c>
      <c r="I3364" s="832" t="s">
        <v>2127</v>
      </c>
      <c r="J3364" s="832" t="s">
        <v>2128</v>
      </c>
      <c r="K3364" s="832" t="s">
        <v>2129</v>
      </c>
      <c r="L3364" s="835">
        <v>561.76</v>
      </c>
      <c r="M3364" s="835">
        <v>5055.84</v>
      </c>
      <c r="N3364" s="832">
        <v>9</v>
      </c>
      <c r="O3364" s="836">
        <v>2</v>
      </c>
      <c r="P3364" s="835">
        <v>3370.56</v>
      </c>
      <c r="Q3364" s="837">
        <v>0.66666666666666663</v>
      </c>
      <c r="R3364" s="832">
        <v>6</v>
      </c>
      <c r="S3364" s="837">
        <v>0.66666666666666663</v>
      </c>
      <c r="T3364" s="836">
        <v>1</v>
      </c>
      <c r="U3364" s="838">
        <v>0.5</v>
      </c>
    </row>
    <row r="3365" spans="1:21" ht="14.4" customHeight="1" x14ac:dyDescent="0.3">
      <c r="A3365" s="831">
        <v>17</v>
      </c>
      <c r="B3365" s="832" t="s">
        <v>2428</v>
      </c>
      <c r="C3365" s="832" t="s">
        <v>2434</v>
      </c>
      <c r="D3365" s="833" t="s">
        <v>5256</v>
      </c>
      <c r="E3365" s="834" t="s">
        <v>2463</v>
      </c>
      <c r="F3365" s="832" t="s">
        <v>2429</v>
      </c>
      <c r="G3365" s="832" t="s">
        <v>2573</v>
      </c>
      <c r="H3365" s="832" t="s">
        <v>649</v>
      </c>
      <c r="I3365" s="832" t="s">
        <v>2223</v>
      </c>
      <c r="J3365" s="832" t="s">
        <v>2224</v>
      </c>
      <c r="K3365" s="832" t="s">
        <v>2225</v>
      </c>
      <c r="L3365" s="835">
        <v>123.2</v>
      </c>
      <c r="M3365" s="835">
        <v>369.6</v>
      </c>
      <c r="N3365" s="832">
        <v>3</v>
      </c>
      <c r="O3365" s="836">
        <v>1</v>
      </c>
      <c r="P3365" s="835">
        <v>369.6</v>
      </c>
      <c r="Q3365" s="837">
        <v>1</v>
      </c>
      <c r="R3365" s="832">
        <v>3</v>
      </c>
      <c r="S3365" s="837">
        <v>1</v>
      </c>
      <c r="T3365" s="836">
        <v>1</v>
      </c>
      <c r="U3365" s="838">
        <v>1</v>
      </c>
    </row>
    <row r="3366" spans="1:21" ht="14.4" customHeight="1" x14ac:dyDescent="0.3">
      <c r="A3366" s="831">
        <v>17</v>
      </c>
      <c r="B3366" s="832" t="s">
        <v>2428</v>
      </c>
      <c r="C3366" s="832" t="s">
        <v>2434</v>
      </c>
      <c r="D3366" s="833" t="s">
        <v>5256</v>
      </c>
      <c r="E3366" s="834" t="s">
        <v>2463</v>
      </c>
      <c r="F3366" s="832" t="s">
        <v>2429</v>
      </c>
      <c r="G3366" s="832" t="s">
        <v>2573</v>
      </c>
      <c r="H3366" s="832" t="s">
        <v>596</v>
      </c>
      <c r="I3366" s="832" t="s">
        <v>2575</v>
      </c>
      <c r="J3366" s="832" t="s">
        <v>2576</v>
      </c>
      <c r="K3366" s="832" t="s">
        <v>697</v>
      </c>
      <c r="L3366" s="835">
        <v>132</v>
      </c>
      <c r="M3366" s="835">
        <v>5940</v>
      </c>
      <c r="N3366" s="832">
        <v>45</v>
      </c>
      <c r="O3366" s="836">
        <v>10.5</v>
      </c>
      <c r="P3366" s="835">
        <v>3960</v>
      </c>
      <c r="Q3366" s="837">
        <v>0.66666666666666663</v>
      </c>
      <c r="R3366" s="832">
        <v>30</v>
      </c>
      <c r="S3366" s="837">
        <v>0.66666666666666663</v>
      </c>
      <c r="T3366" s="836">
        <v>7.5</v>
      </c>
      <c r="U3366" s="838">
        <v>0.7142857142857143</v>
      </c>
    </row>
    <row r="3367" spans="1:21" ht="14.4" customHeight="1" x14ac:dyDescent="0.3">
      <c r="A3367" s="831">
        <v>17</v>
      </c>
      <c r="B3367" s="832" t="s">
        <v>2428</v>
      </c>
      <c r="C3367" s="832" t="s">
        <v>2434</v>
      </c>
      <c r="D3367" s="833" t="s">
        <v>5256</v>
      </c>
      <c r="E3367" s="834" t="s">
        <v>2463</v>
      </c>
      <c r="F3367" s="832" t="s">
        <v>2429</v>
      </c>
      <c r="G3367" s="832" t="s">
        <v>2573</v>
      </c>
      <c r="H3367" s="832" t="s">
        <v>596</v>
      </c>
      <c r="I3367" s="832" t="s">
        <v>2577</v>
      </c>
      <c r="J3367" s="832" t="s">
        <v>2578</v>
      </c>
      <c r="K3367" s="832" t="s">
        <v>2579</v>
      </c>
      <c r="L3367" s="835">
        <v>123.2</v>
      </c>
      <c r="M3367" s="835">
        <v>123.2</v>
      </c>
      <c r="N3367" s="832">
        <v>1</v>
      </c>
      <c r="O3367" s="836">
        <v>0.5</v>
      </c>
      <c r="P3367" s="835">
        <v>123.2</v>
      </c>
      <c r="Q3367" s="837">
        <v>1</v>
      </c>
      <c r="R3367" s="832">
        <v>1</v>
      </c>
      <c r="S3367" s="837">
        <v>1</v>
      </c>
      <c r="T3367" s="836">
        <v>0.5</v>
      </c>
      <c r="U3367" s="838">
        <v>1</v>
      </c>
    </row>
    <row r="3368" spans="1:21" ht="14.4" customHeight="1" x14ac:dyDescent="0.3">
      <c r="A3368" s="831">
        <v>17</v>
      </c>
      <c r="B3368" s="832" t="s">
        <v>2428</v>
      </c>
      <c r="C3368" s="832" t="s">
        <v>2434</v>
      </c>
      <c r="D3368" s="833" t="s">
        <v>5256</v>
      </c>
      <c r="E3368" s="834" t="s">
        <v>2463</v>
      </c>
      <c r="F3368" s="832" t="s">
        <v>2429</v>
      </c>
      <c r="G3368" s="832" t="s">
        <v>2573</v>
      </c>
      <c r="H3368" s="832" t="s">
        <v>649</v>
      </c>
      <c r="I3368" s="832" t="s">
        <v>2322</v>
      </c>
      <c r="J3368" s="832" t="s">
        <v>2224</v>
      </c>
      <c r="K3368" s="832" t="s">
        <v>2323</v>
      </c>
      <c r="L3368" s="835">
        <v>431.18</v>
      </c>
      <c r="M3368" s="835">
        <v>1293.54</v>
      </c>
      <c r="N3368" s="832">
        <v>3</v>
      </c>
      <c r="O3368" s="836">
        <v>1.5</v>
      </c>
      <c r="P3368" s="835">
        <v>862.36</v>
      </c>
      <c r="Q3368" s="837">
        <v>0.66666666666666674</v>
      </c>
      <c r="R3368" s="832">
        <v>2</v>
      </c>
      <c r="S3368" s="837">
        <v>0.66666666666666663</v>
      </c>
      <c r="T3368" s="836">
        <v>1</v>
      </c>
      <c r="U3368" s="838">
        <v>0.66666666666666663</v>
      </c>
    </row>
    <row r="3369" spans="1:21" ht="14.4" customHeight="1" x14ac:dyDescent="0.3">
      <c r="A3369" s="831">
        <v>17</v>
      </c>
      <c r="B3369" s="832" t="s">
        <v>2428</v>
      </c>
      <c r="C3369" s="832" t="s">
        <v>2434</v>
      </c>
      <c r="D3369" s="833" t="s">
        <v>5256</v>
      </c>
      <c r="E3369" s="834" t="s">
        <v>2463</v>
      </c>
      <c r="F3369" s="832" t="s">
        <v>2429</v>
      </c>
      <c r="G3369" s="832" t="s">
        <v>2573</v>
      </c>
      <c r="H3369" s="832" t="s">
        <v>596</v>
      </c>
      <c r="I3369" s="832" t="s">
        <v>2580</v>
      </c>
      <c r="J3369" s="832" t="s">
        <v>2578</v>
      </c>
      <c r="K3369" s="832" t="s">
        <v>2581</v>
      </c>
      <c r="L3369" s="835">
        <v>439.98</v>
      </c>
      <c r="M3369" s="835">
        <v>439.98</v>
      </c>
      <c r="N3369" s="832">
        <v>1</v>
      </c>
      <c r="O3369" s="836">
        <v>0.5</v>
      </c>
      <c r="P3369" s="835">
        <v>439.98</v>
      </c>
      <c r="Q3369" s="837">
        <v>1</v>
      </c>
      <c r="R3369" s="832">
        <v>1</v>
      </c>
      <c r="S3369" s="837">
        <v>1</v>
      </c>
      <c r="T3369" s="836">
        <v>0.5</v>
      </c>
      <c r="U3369" s="838">
        <v>1</v>
      </c>
    </row>
    <row r="3370" spans="1:21" ht="14.4" customHeight="1" x14ac:dyDescent="0.3">
      <c r="A3370" s="831">
        <v>17</v>
      </c>
      <c r="B3370" s="832" t="s">
        <v>2428</v>
      </c>
      <c r="C3370" s="832" t="s">
        <v>2434</v>
      </c>
      <c r="D3370" s="833" t="s">
        <v>5256</v>
      </c>
      <c r="E3370" s="834" t="s">
        <v>2463</v>
      </c>
      <c r="F3370" s="832" t="s">
        <v>2429</v>
      </c>
      <c r="G3370" s="832" t="s">
        <v>2573</v>
      </c>
      <c r="H3370" s="832" t="s">
        <v>649</v>
      </c>
      <c r="I3370" s="832" t="s">
        <v>3336</v>
      </c>
      <c r="J3370" s="832" t="s">
        <v>2224</v>
      </c>
      <c r="K3370" s="832" t="s">
        <v>3328</v>
      </c>
      <c r="L3370" s="835">
        <v>246.39</v>
      </c>
      <c r="M3370" s="835">
        <v>1231.9499999999998</v>
      </c>
      <c r="N3370" s="832">
        <v>5</v>
      </c>
      <c r="O3370" s="836">
        <v>1.5</v>
      </c>
      <c r="P3370" s="835">
        <v>1231.9499999999998</v>
      </c>
      <c r="Q3370" s="837">
        <v>1</v>
      </c>
      <c r="R3370" s="832">
        <v>5</v>
      </c>
      <c r="S3370" s="837">
        <v>1</v>
      </c>
      <c r="T3370" s="836">
        <v>1.5</v>
      </c>
      <c r="U3370" s="838">
        <v>1</v>
      </c>
    </row>
    <row r="3371" spans="1:21" ht="14.4" customHeight="1" x14ac:dyDescent="0.3">
      <c r="A3371" s="831">
        <v>17</v>
      </c>
      <c r="B3371" s="832" t="s">
        <v>2428</v>
      </c>
      <c r="C3371" s="832" t="s">
        <v>2434</v>
      </c>
      <c r="D3371" s="833" t="s">
        <v>5256</v>
      </c>
      <c r="E3371" s="834" t="s">
        <v>2463</v>
      </c>
      <c r="F3371" s="832" t="s">
        <v>2429</v>
      </c>
      <c r="G3371" s="832" t="s">
        <v>3873</v>
      </c>
      <c r="H3371" s="832" t="s">
        <v>596</v>
      </c>
      <c r="I3371" s="832" t="s">
        <v>3874</v>
      </c>
      <c r="J3371" s="832" t="s">
        <v>3875</v>
      </c>
      <c r="K3371" s="832" t="s">
        <v>3876</v>
      </c>
      <c r="L3371" s="835">
        <v>207.32</v>
      </c>
      <c r="M3371" s="835">
        <v>207.32</v>
      </c>
      <c r="N3371" s="832">
        <v>1</v>
      </c>
      <c r="O3371" s="836">
        <v>0.5</v>
      </c>
      <c r="P3371" s="835">
        <v>207.32</v>
      </c>
      <c r="Q3371" s="837">
        <v>1</v>
      </c>
      <c r="R3371" s="832">
        <v>1</v>
      </c>
      <c r="S3371" s="837">
        <v>1</v>
      </c>
      <c r="T3371" s="836">
        <v>0.5</v>
      </c>
      <c r="U3371" s="838">
        <v>1</v>
      </c>
    </row>
    <row r="3372" spans="1:21" ht="14.4" customHeight="1" x14ac:dyDescent="0.3">
      <c r="A3372" s="831">
        <v>17</v>
      </c>
      <c r="B3372" s="832" t="s">
        <v>2428</v>
      </c>
      <c r="C3372" s="832" t="s">
        <v>2434</v>
      </c>
      <c r="D3372" s="833" t="s">
        <v>5256</v>
      </c>
      <c r="E3372" s="834" t="s">
        <v>2463</v>
      </c>
      <c r="F3372" s="832" t="s">
        <v>2429</v>
      </c>
      <c r="G3372" s="832" t="s">
        <v>2586</v>
      </c>
      <c r="H3372" s="832" t="s">
        <v>649</v>
      </c>
      <c r="I3372" s="832" t="s">
        <v>2587</v>
      </c>
      <c r="J3372" s="832" t="s">
        <v>1546</v>
      </c>
      <c r="K3372" s="832" t="s">
        <v>2588</v>
      </c>
      <c r="L3372" s="835">
        <v>556.04</v>
      </c>
      <c r="M3372" s="835">
        <v>556.04</v>
      </c>
      <c r="N3372" s="832">
        <v>1</v>
      </c>
      <c r="O3372" s="836">
        <v>0.5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" customHeight="1" x14ac:dyDescent="0.3">
      <c r="A3373" s="831">
        <v>17</v>
      </c>
      <c r="B3373" s="832" t="s">
        <v>2428</v>
      </c>
      <c r="C3373" s="832" t="s">
        <v>2434</v>
      </c>
      <c r="D3373" s="833" t="s">
        <v>5256</v>
      </c>
      <c r="E3373" s="834" t="s">
        <v>2463</v>
      </c>
      <c r="F3373" s="832" t="s">
        <v>2429</v>
      </c>
      <c r="G3373" s="832" t="s">
        <v>2589</v>
      </c>
      <c r="H3373" s="832" t="s">
        <v>649</v>
      </c>
      <c r="I3373" s="832" t="s">
        <v>1937</v>
      </c>
      <c r="J3373" s="832" t="s">
        <v>779</v>
      </c>
      <c r="K3373" s="832" t="s">
        <v>1938</v>
      </c>
      <c r="L3373" s="835">
        <v>85.02</v>
      </c>
      <c r="M3373" s="835">
        <v>85.02</v>
      </c>
      <c r="N3373" s="832">
        <v>1</v>
      </c>
      <c r="O3373" s="836">
        <v>0.5</v>
      </c>
      <c r="P3373" s="835"/>
      <c r="Q3373" s="837">
        <v>0</v>
      </c>
      <c r="R3373" s="832"/>
      <c r="S3373" s="837">
        <v>0</v>
      </c>
      <c r="T3373" s="836"/>
      <c r="U3373" s="838">
        <v>0</v>
      </c>
    </row>
    <row r="3374" spans="1:21" ht="14.4" customHeight="1" x14ac:dyDescent="0.3">
      <c r="A3374" s="831">
        <v>17</v>
      </c>
      <c r="B3374" s="832" t="s">
        <v>2428</v>
      </c>
      <c r="C3374" s="832" t="s">
        <v>2434</v>
      </c>
      <c r="D3374" s="833" t="s">
        <v>5256</v>
      </c>
      <c r="E3374" s="834" t="s">
        <v>2463</v>
      </c>
      <c r="F3374" s="832" t="s">
        <v>2429</v>
      </c>
      <c r="G3374" s="832" t="s">
        <v>2589</v>
      </c>
      <c r="H3374" s="832" t="s">
        <v>596</v>
      </c>
      <c r="I3374" s="832" t="s">
        <v>3215</v>
      </c>
      <c r="J3374" s="832" t="s">
        <v>3216</v>
      </c>
      <c r="K3374" s="832" t="s">
        <v>1936</v>
      </c>
      <c r="L3374" s="835">
        <v>42.51</v>
      </c>
      <c r="M3374" s="835">
        <v>42.51</v>
      </c>
      <c r="N3374" s="832">
        <v>1</v>
      </c>
      <c r="O3374" s="836">
        <v>0.5</v>
      </c>
      <c r="P3374" s="835"/>
      <c r="Q3374" s="837">
        <v>0</v>
      </c>
      <c r="R3374" s="832"/>
      <c r="S3374" s="837">
        <v>0</v>
      </c>
      <c r="T3374" s="836"/>
      <c r="U3374" s="838">
        <v>0</v>
      </c>
    </row>
    <row r="3375" spans="1:21" ht="14.4" customHeight="1" x14ac:dyDescent="0.3">
      <c r="A3375" s="831">
        <v>17</v>
      </c>
      <c r="B3375" s="832" t="s">
        <v>2428</v>
      </c>
      <c r="C3375" s="832" t="s">
        <v>2434</v>
      </c>
      <c r="D3375" s="833" t="s">
        <v>5256</v>
      </c>
      <c r="E3375" s="834" t="s">
        <v>2463</v>
      </c>
      <c r="F3375" s="832" t="s">
        <v>2429</v>
      </c>
      <c r="G3375" s="832" t="s">
        <v>2593</v>
      </c>
      <c r="H3375" s="832" t="s">
        <v>596</v>
      </c>
      <c r="I3375" s="832" t="s">
        <v>2597</v>
      </c>
      <c r="J3375" s="832" t="s">
        <v>2595</v>
      </c>
      <c r="K3375" s="832" t="s">
        <v>2598</v>
      </c>
      <c r="L3375" s="835">
        <v>113.16</v>
      </c>
      <c r="M3375" s="835">
        <v>113.16</v>
      </c>
      <c r="N3375" s="832">
        <v>1</v>
      </c>
      <c r="O3375" s="836">
        <v>0.5</v>
      </c>
      <c r="P3375" s="835">
        <v>113.16</v>
      </c>
      <c r="Q3375" s="837">
        <v>1</v>
      </c>
      <c r="R3375" s="832">
        <v>1</v>
      </c>
      <c r="S3375" s="837">
        <v>1</v>
      </c>
      <c r="T3375" s="836">
        <v>0.5</v>
      </c>
      <c r="U3375" s="838">
        <v>1</v>
      </c>
    </row>
    <row r="3376" spans="1:21" ht="14.4" customHeight="1" x14ac:dyDescent="0.3">
      <c r="A3376" s="831">
        <v>17</v>
      </c>
      <c r="B3376" s="832" t="s">
        <v>2428</v>
      </c>
      <c r="C3376" s="832" t="s">
        <v>2434</v>
      </c>
      <c r="D3376" s="833" t="s">
        <v>5256</v>
      </c>
      <c r="E3376" s="834" t="s">
        <v>2463</v>
      </c>
      <c r="F3376" s="832" t="s">
        <v>2429</v>
      </c>
      <c r="G3376" s="832" t="s">
        <v>2593</v>
      </c>
      <c r="H3376" s="832" t="s">
        <v>596</v>
      </c>
      <c r="I3376" s="832" t="s">
        <v>2599</v>
      </c>
      <c r="J3376" s="832" t="s">
        <v>2595</v>
      </c>
      <c r="K3376" s="832" t="s">
        <v>2600</v>
      </c>
      <c r="L3376" s="835">
        <v>339.47</v>
      </c>
      <c r="M3376" s="835">
        <v>9505.1600000000017</v>
      </c>
      <c r="N3376" s="832">
        <v>28</v>
      </c>
      <c r="O3376" s="836">
        <v>14</v>
      </c>
      <c r="P3376" s="835">
        <v>4073.6400000000012</v>
      </c>
      <c r="Q3376" s="837">
        <v>0.4285714285714286</v>
      </c>
      <c r="R3376" s="832">
        <v>12</v>
      </c>
      <c r="S3376" s="837">
        <v>0.42857142857142855</v>
      </c>
      <c r="T3376" s="836">
        <v>7</v>
      </c>
      <c r="U3376" s="838">
        <v>0.5</v>
      </c>
    </row>
    <row r="3377" spans="1:21" ht="14.4" customHeight="1" x14ac:dyDescent="0.3">
      <c r="A3377" s="831">
        <v>17</v>
      </c>
      <c r="B3377" s="832" t="s">
        <v>2428</v>
      </c>
      <c r="C3377" s="832" t="s">
        <v>2434</v>
      </c>
      <c r="D3377" s="833" t="s">
        <v>5256</v>
      </c>
      <c r="E3377" s="834" t="s">
        <v>2463</v>
      </c>
      <c r="F3377" s="832" t="s">
        <v>2429</v>
      </c>
      <c r="G3377" s="832" t="s">
        <v>2593</v>
      </c>
      <c r="H3377" s="832" t="s">
        <v>596</v>
      </c>
      <c r="I3377" s="832" t="s">
        <v>5171</v>
      </c>
      <c r="J3377" s="832" t="s">
        <v>2595</v>
      </c>
      <c r="K3377" s="832" t="s">
        <v>2600</v>
      </c>
      <c r="L3377" s="835">
        <v>339.47</v>
      </c>
      <c r="M3377" s="835">
        <v>1357.88</v>
      </c>
      <c r="N3377" s="832">
        <v>4</v>
      </c>
      <c r="O3377" s="836">
        <v>2</v>
      </c>
      <c r="P3377" s="835"/>
      <c r="Q3377" s="837">
        <v>0</v>
      </c>
      <c r="R3377" s="832"/>
      <c r="S3377" s="837">
        <v>0</v>
      </c>
      <c r="T3377" s="836"/>
      <c r="U3377" s="838">
        <v>0</v>
      </c>
    </row>
    <row r="3378" spans="1:21" ht="14.4" customHeight="1" x14ac:dyDescent="0.3">
      <c r="A3378" s="831">
        <v>17</v>
      </c>
      <c r="B3378" s="832" t="s">
        <v>2428</v>
      </c>
      <c r="C3378" s="832" t="s">
        <v>2434</v>
      </c>
      <c r="D3378" s="833" t="s">
        <v>5256</v>
      </c>
      <c r="E3378" s="834" t="s">
        <v>2463</v>
      </c>
      <c r="F3378" s="832" t="s">
        <v>2429</v>
      </c>
      <c r="G3378" s="832" t="s">
        <v>3345</v>
      </c>
      <c r="H3378" s="832" t="s">
        <v>596</v>
      </c>
      <c r="I3378" s="832" t="s">
        <v>3346</v>
      </c>
      <c r="J3378" s="832" t="s">
        <v>1038</v>
      </c>
      <c r="K3378" s="832" t="s">
        <v>3347</v>
      </c>
      <c r="L3378" s="835">
        <v>94.7</v>
      </c>
      <c r="M3378" s="835">
        <v>9469.9999999999927</v>
      </c>
      <c r="N3378" s="832">
        <v>100</v>
      </c>
      <c r="O3378" s="836">
        <v>68</v>
      </c>
      <c r="P3378" s="835">
        <v>7386.5999999999922</v>
      </c>
      <c r="Q3378" s="837">
        <v>0.7799999999999998</v>
      </c>
      <c r="R3378" s="832">
        <v>78</v>
      </c>
      <c r="S3378" s="837">
        <v>0.78</v>
      </c>
      <c r="T3378" s="836">
        <v>51</v>
      </c>
      <c r="U3378" s="838">
        <v>0.75</v>
      </c>
    </row>
    <row r="3379" spans="1:21" ht="14.4" customHeight="1" x14ac:dyDescent="0.3">
      <c r="A3379" s="831">
        <v>17</v>
      </c>
      <c r="B3379" s="832" t="s">
        <v>2428</v>
      </c>
      <c r="C3379" s="832" t="s">
        <v>2434</v>
      </c>
      <c r="D3379" s="833" t="s">
        <v>5256</v>
      </c>
      <c r="E3379" s="834" t="s">
        <v>2463</v>
      </c>
      <c r="F3379" s="832" t="s">
        <v>2429</v>
      </c>
      <c r="G3379" s="832" t="s">
        <v>2618</v>
      </c>
      <c r="H3379" s="832" t="s">
        <v>596</v>
      </c>
      <c r="I3379" s="832" t="s">
        <v>2619</v>
      </c>
      <c r="J3379" s="832" t="s">
        <v>1098</v>
      </c>
      <c r="K3379" s="832" t="s">
        <v>2620</v>
      </c>
      <c r="L3379" s="835">
        <v>48.09</v>
      </c>
      <c r="M3379" s="835">
        <v>48.09</v>
      </c>
      <c r="N3379" s="832">
        <v>1</v>
      </c>
      <c r="O3379" s="836">
        <v>1</v>
      </c>
      <c r="P3379" s="835">
        <v>48.09</v>
      </c>
      <c r="Q3379" s="837">
        <v>1</v>
      </c>
      <c r="R3379" s="832">
        <v>1</v>
      </c>
      <c r="S3379" s="837">
        <v>1</v>
      </c>
      <c r="T3379" s="836">
        <v>1</v>
      </c>
      <c r="U3379" s="838">
        <v>1</v>
      </c>
    </row>
    <row r="3380" spans="1:21" ht="14.4" customHeight="1" x14ac:dyDescent="0.3">
      <c r="A3380" s="831">
        <v>17</v>
      </c>
      <c r="B3380" s="832" t="s">
        <v>2428</v>
      </c>
      <c r="C3380" s="832" t="s">
        <v>2434</v>
      </c>
      <c r="D3380" s="833" t="s">
        <v>5256</v>
      </c>
      <c r="E3380" s="834" t="s">
        <v>2463</v>
      </c>
      <c r="F3380" s="832" t="s">
        <v>2429</v>
      </c>
      <c r="G3380" s="832" t="s">
        <v>2623</v>
      </c>
      <c r="H3380" s="832" t="s">
        <v>649</v>
      </c>
      <c r="I3380" s="832" t="s">
        <v>2624</v>
      </c>
      <c r="J3380" s="832" t="s">
        <v>2625</v>
      </c>
      <c r="K3380" s="832" t="s">
        <v>2626</v>
      </c>
      <c r="L3380" s="835">
        <v>102.9</v>
      </c>
      <c r="M3380" s="835">
        <v>205.8</v>
      </c>
      <c r="N3380" s="832">
        <v>2</v>
      </c>
      <c r="O3380" s="836">
        <v>0.5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" customHeight="1" x14ac:dyDescent="0.3">
      <c r="A3381" s="831">
        <v>17</v>
      </c>
      <c r="B3381" s="832" t="s">
        <v>2428</v>
      </c>
      <c r="C3381" s="832" t="s">
        <v>2434</v>
      </c>
      <c r="D3381" s="833" t="s">
        <v>5256</v>
      </c>
      <c r="E3381" s="834" t="s">
        <v>2463</v>
      </c>
      <c r="F3381" s="832" t="s">
        <v>2429</v>
      </c>
      <c r="G3381" s="832" t="s">
        <v>2623</v>
      </c>
      <c r="H3381" s="832" t="s">
        <v>596</v>
      </c>
      <c r="I3381" s="832" t="s">
        <v>2627</v>
      </c>
      <c r="J3381" s="832" t="s">
        <v>2628</v>
      </c>
      <c r="K3381" s="832" t="s">
        <v>2629</v>
      </c>
      <c r="L3381" s="835">
        <v>74.64</v>
      </c>
      <c r="M3381" s="835">
        <v>298.56</v>
      </c>
      <c r="N3381" s="832">
        <v>4</v>
      </c>
      <c r="O3381" s="836">
        <v>1</v>
      </c>
      <c r="P3381" s="835">
        <v>298.56</v>
      </c>
      <c r="Q3381" s="837">
        <v>1</v>
      </c>
      <c r="R3381" s="832">
        <v>4</v>
      </c>
      <c r="S3381" s="837">
        <v>1</v>
      </c>
      <c r="T3381" s="836">
        <v>1</v>
      </c>
      <c r="U3381" s="838">
        <v>1</v>
      </c>
    </row>
    <row r="3382" spans="1:21" ht="14.4" customHeight="1" x14ac:dyDescent="0.3">
      <c r="A3382" s="831">
        <v>17</v>
      </c>
      <c r="B3382" s="832" t="s">
        <v>2428</v>
      </c>
      <c r="C3382" s="832" t="s">
        <v>2434</v>
      </c>
      <c r="D3382" s="833" t="s">
        <v>5256</v>
      </c>
      <c r="E3382" s="834" t="s">
        <v>2463</v>
      </c>
      <c r="F3382" s="832" t="s">
        <v>2429</v>
      </c>
      <c r="G3382" s="832" t="s">
        <v>2623</v>
      </c>
      <c r="H3382" s="832" t="s">
        <v>596</v>
      </c>
      <c r="I3382" s="832" t="s">
        <v>2630</v>
      </c>
      <c r="J3382" s="832" t="s">
        <v>2628</v>
      </c>
      <c r="K3382" s="832" t="s">
        <v>2631</v>
      </c>
      <c r="L3382" s="835">
        <v>82.31</v>
      </c>
      <c r="M3382" s="835">
        <v>493.86</v>
      </c>
      <c r="N3382" s="832">
        <v>6</v>
      </c>
      <c r="O3382" s="836">
        <v>1.5</v>
      </c>
      <c r="P3382" s="835">
        <v>493.86</v>
      </c>
      <c r="Q3382" s="837">
        <v>1</v>
      </c>
      <c r="R3382" s="832">
        <v>6</v>
      </c>
      <c r="S3382" s="837">
        <v>1</v>
      </c>
      <c r="T3382" s="836">
        <v>1.5</v>
      </c>
      <c r="U3382" s="838">
        <v>1</v>
      </c>
    </row>
    <row r="3383" spans="1:21" ht="14.4" customHeight="1" x14ac:dyDescent="0.3">
      <c r="A3383" s="831">
        <v>17</v>
      </c>
      <c r="B3383" s="832" t="s">
        <v>2428</v>
      </c>
      <c r="C3383" s="832" t="s">
        <v>2434</v>
      </c>
      <c r="D3383" s="833" t="s">
        <v>5256</v>
      </c>
      <c r="E3383" s="834" t="s">
        <v>2463</v>
      </c>
      <c r="F3383" s="832" t="s">
        <v>2429</v>
      </c>
      <c r="G3383" s="832" t="s">
        <v>2623</v>
      </c>
      <c r="H3383" s="832" t="s">
        <v>596</v>
      </c>
      <c r="I3383" s="832" t="s">
        <v>4641</v>
      </c>
      <c r="J3383" s="832" t="s">
        <v>4642</v>
      </c>
      <c r="K3383" s="832" t="s">
        <v>4643</v>
      </c>
      <c r="L3383" s="835">
        <v>68.599999999999994</v>
      </c>
      <c r="M3383" s="835">
        <v>68.599999999999994</v>
      </c>
      <c r="N3383" s="832">
        <v>1</v>
      </c>
      <c r="O3383" s="836">
        <v>1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17</v>
      </c>
      <c r="B3384" s="832" t="s">
        <v>2428</v>
      </c>
      <c r="C3384" s="832" t="s">
        <v>2434</v>
      </c>
      <c r="D3384" s="833" t="s">
        <v>5256</v>
      </c>
      <c r="E3384" s="834" t="s">
        <v>2463</v>
      </c>
      <c r="F3384" s="832" t="s">
        <v>2429</v>
      </c>
      <c r="G3384" s="832" t="s">
        <v>2632</v>
      </c>
      <c r="H3384" s="832" t="s">
        <v>596</v>
      </c>
      <c r="I3384" s="832" t="s">
        <v>2633</v>
      </c>
      <c r="J3384" s="832" t="s">
        <v>1563</v>
      </c>
      <c r="K3384" s="832" t="s">
        <v>2634</v>
      </c>
      <c r="L3384" s="835">
        <v>24.37</v>
      </c>
      <c r="M3384" s="835">
        <v>146.22</v>
      </c>
      <c r="N3384" s="832">
        <v>6</v>
      </c>
      <c r="O3384" s="836">
        <v>2</v>
      </c>
      <c r="P3384" s="835">
        <v>121.85000000000001</v>
      </c>
      <c r="Q3384" s="837">
        <v>0.83333333333333337</v>
      </c>
      <c r="R3384" s="832">
        <v>5</v>
      </c>
      <c r="S3384" s="837">
        <v>0.83333333333333337</v>
      </c>
      <c r="T3384" s="836">
        <v>1.5</v>
      </c>
      <c r="U3384" s="838">
        <v>0.75</v>
      </c>
    </row>
    <row r="3385" spans="1:21" ht="14.4" customHeight="1" x14ac:dyDescent="0.3">
      <c r="A3385" s="831">
        <v>17</v>
      </c>
      <c r="B3385" s="832" t="s">
        <v>2428</v>
      </c>
      <c r="C3385" s="832" t="s">
        <v>2434</v>
      </c>
      <c r="D3385" s="833" t="s">
        <v>5256</v>
      </c>
      <c r="E3385" s="834" t="s">
        <v>2463</v>
      </c>
      <c r="F3385" s="832" t="s">
        <v>2429</v>
      </c>
      <c r="G3385" s="832" t="s">
        <v>2632</v>
      </c>
      <c r="H3385" s="832" t="s">
        <v>596</v>
      </c>
      <c r="I3385" s="832" t="s">
        <v>2999</v>
      </c>
      <c r="J3385" s="832" t="s">
        <v>1563</v>
      </c>
      <c r="K3385" s="832" t="s">
        <v>1903</v>
      </c>
      <c r="L3385" s="835">
        <v>38.590000000000003</v>
      </c>
      <c r="M3385" s="835">
        <v>154.36000000000001</v>
      </c>
      <c r="N3385" s="832">
        <v>4</v>
      </c>
      <c r="O3385" s="836">
        <v>1.5</v>
      </c>
      <c r="P3385" s="835">
        <v>154.36000000000001</v>
      </c>
      <c r="Q3385" s="837">
        <v>1</v>
      </c>
      <c r="R3385" s="832">
        <v>4</v>
      </c>
      <c r="S3385" s="837">
        <v>1</v>
      </c>
      <c r="T3385" s="836">
        <v>1.5</v>
      </c>
      <c r="U3385" s="838">
        <v>1</v>
      </c>
    </row>
    <row r="3386" spans="1:21" ht="14.4" customHeight="1" x14ac:dyDescent="0.3">
      <c r="A3386" s="831">
        <v>17</v>
      </c>
      <c r="B3386" s="832" t="s">
        <v>2428</v>
      </c>
      <c r="C3386" s="832" t="s">
        <v>2434</v>
      </c>
      <c r="D3386" s="833" t="s">
        <v>5256</v>
      </c>
      <c r="E3386" s="834" t="s">
        <v>2463</v>
      </c>
      <c r="F3386" s="832" t="s">
        <v>2429</v>
      </c>
      <c r="G3386" s="832" t="s">
        <v>2635</v>
      </c>
      <c r="H3386" s="832" t="s">
        <v>649</v>
      </c>
      <c r="I3386" s="832" t="s">
        <v>2233</v>
      </c>
      <c r="J3386" s="832" t="s">
        <v>1914</v>
      </c>
      <c r="K3386" s="832" t="s">
        <v>2234</v>
      </c>
      <c r="L3386" s="835">
        <v>93.43</v>
      </c>
      <c r="M3386" s="835">
        <v>280.29000000000002</v>
      </c>
      <c r="N3386" s="832">
        <v>3</v>
      </c>
      <c r="O3386" s="836">
        <v>1</v>
      </c>
      <c r="P3386" s="835">
        <v>280.29000000000002</v>
      </c>
      <c r="Q3386" s="837">
        <v>1</v>
      </c>
      <c r="R3386" s="832">
        <v>3</v>
      </c>
      <c r="S3386" s="837">
        <v>1</v>
      </c>
      <c r="T3386" s="836">
        <v>1</v>
      </c>
      <c r="U3386" s="838">
        <v>1</v>
      </c>
    </row>
    <row r="3387" spans="1:21" ht="14.4" customHeight="1" x14ac:dyDescent="0.3">
      <c r="A3387" s="831">
        <v>17</v>
      </c>
      <c r="B3387" s="832" t="s">
        <v>2428</v>
      </c>
      <c r="C3387" s="832" t="s">
        <v>2434</v>
      </c>
      <c r="D3387" s="833" t="s">
        <v>5256</v>
      </c>
      <c r="E3387" s="834" t="s">
        <v>2463</v>
      </c>
      <c r="F3387" s="832" t="s">
        <v>2429</v>
      </c>
      <c r="G3387" s="832" t="s">
        <v>2635</v>
      </c>
      <c r="H3387" s="832" t="s">
        <v>649</v>
      </c>
      <c r="I3387" s="832" t="s">
        <v>1913</v>
      </c>
      <c r="J3387" s="832" t="s">
        <v>1914</v>
      </c>
      <c r="K3387" s="832" t="s">
        <v>1915</v>
      </c>
      <c r="L3387" s="835">
        <v>186.87</v>
      </c>
      <c r="M3387" s="835">
        <v>373.74</v>
      </c>
      <c r="N3387" s="832">
        <v>2</v>
      </c>
      <c r="O3387" s="836">
        <v>0.5</v>
      </c>
      <c r="P3387" s="835">
        <v>373.74</v>
      </c>
      <c r="Q3387" s="837">
        <v>1</v>
      </c>
      <c r="R3387" s="832">
        <v>2</v>
      </c>
      <c r="S3387" s="837">
        <v>1</v>
      </c>
      <c r="T3387" s="836">
        <v>0.5</v>
      </c>
      <c r="U3387" s="838">
        <v>1</v>
      </c>
    </row>
    <row r="3388" spans="1:21" ht="14.4" customHeight="1" x14ac:dyDescent="0.3">
      <c r="A3388" s="831">
        <v>17</v>
      </c>
      <c r="B3388" s="832" t="s">
        <v>2428</v>
      </c>
      <c r="C3388" s="832" t="s">
        <v>2434</v>
      </c>
      <c r="D3388" s="833" t="s">
        <v>5256</v>
      </c>
      <c r="E3388" s="834" t="s">
        <v>2463</v>
      </c>
      <c r="F3388" s="832" t="s">
        <v>2429</v>
      </c>
      <c r="G3388" s="832" t="s">
        <v>2653</v>
      </c>
      <c r="H3388" s="832" t="s">
        <v>596</v>
      </c>
      <c r="I3388" s="832" t="s">
        <v>3351</v>
      </c>
      <c r="J3388" s="832" t="s">
        <v>1465</v>
      </c>
      <c r="K3388" s="832" t="s">
        <v>3352</v>
      </c>
      <c r="L3388" s="835">
        <v>0</v>
      </c>
      <c r="M3388" s="835">
        <v>0</v>
      </c>
      <c r="N3388" s="832">
        <v>1</v>
      </c>
      <c r="O3388" s="836">
        <v>1</v>
      </c>
      <c r="P3388" s="835">
        <v>0</v>
      </c>
      <c r="Q3388" s="837"/>
      <c r="R3388" s="832">
        <v>1</v>
      </c>
      <c r="S3388" s="837">
        <v>1</v>
      </c>
      <c r="T3388" s="836">
        <v>1</v>
      </c>
      <c r="U3388" s="838">
        <v>1</v>
      </c>
    </row>
    <row r="3389" spans="1:21" ht="14.4" customHeight="1" x14ac:dyDescent="0.3">
      <c r="A3389" s="831">
        <v>17</v>
      </c>
      <c r="B3389" s="832" t="s">
        <v>2428</v>
      </c>
      <c r="C3389" s="832" t="s">
        <v>2434</v>
      </c>
      <c r="D3389" s="833" t="s">
        <v>5256</v>
      </c>
      <c r="E3389" s="834" t="s">
        <v>2463</v>
      </c>
      <c r="F3389" s="832" t="s">
        <v>2429</v>
      </c>
      <c r="G3389" s="832" t="s">
        <v>2653</v>
      </c>
      <c r="H3389" s="832" t="s">
        <v>596</v>
      </c>
      <c r="I3389" s="832" t="s">
        <v>2658</v>
      </c>
      <c r="J3389" s="832" t="s">
        <v>2659</v>
      </c>
      <c r="K3389" s="832" t="s">
        <v>2660</v>
      </c>
      <c r="L3389" s="835">
        <v>52.75</v>
      </c>
      <c r="M3389" s="835">
        <v>52.75</v>
      </c>
      <c r="N3389" s="832">
        <v>1</v>
      </c>
      <c r="O3389" s="836">
        <v>0.5</v>
      </c>
      <c r="P3389" s="835"/>
      <c r="Q3389" s="837">
        <v>0</v>
      </c>
      <c r="R3389" s="832"/>
      <c r="S3389" s="837">
        <v>0</v>
      </c>
      <c r="T3389" s="836"/>
      <c r="U3389" s="838">
        <v>0</v>
      </c>
    </row>
    <row r="3390" spans="1:21" ht="14.4" customHeight="1" x14ac:dyDescent="0.3">
      <c r="A3390" s="831">
        <v>17</v>
      </c>
      <c r="B3390" s="832" t="s">
        <v>2428</v>
      </c>
      <c r="C3390" s="832" t="s">
        <v>2434</v>
      </c>
      <c r="D3390" s="833" t="s">
        <v>5256</v>
      </c>
      <c r="E3390" s="834" t="s">
        <v>2463</v>
      </c>
      <c r="F3390" s="832" t="s">
        <v>2429</v>
      </c>
      <c r="G3390" s="832" t="s">
        <v>2653</v>
      </c>
      <c r="H3390" s="832" t="s">
        <v>596</v>
      </c>
      <c r="I3390" s="832" t="s">
        <v>2661</v>
      </c>
      <c r="J3390" s="832" t="s">
        <v>660</v>
      </c>
      <c r="K3390" s="832" t="s">
        <v>1121</v>
      </c>
      <c r="L3390" s="835">
        <v>58.62</v>
      </c>
      <c r="M3390" s="835">
        <v>58.62</v>
      </c>
      <c r="N3390" s="832">
        <v>1</v>
      </c>
      <c r="O3390" s="836">
        <v>1</v>
      </c>
      <c r="P3390" s="835"/>
      <c r="Q3390" s="837">
        <v>0</v>
      </c>
      <c r="R3390" s="832"/>
      <c r="S3390" s="837">
        <v>0</v>
      </c>
      <c r="T3390" s="836"/>
      <c r="U3390" s="838">
        <v>0</v>
      </c>
    </row>
    <row r="3391" spans="1:21" ht="14.4" customHeight="1" x14ac:dyDescent="0.3">
      <c r="A3391" s="831">
        <v>17</v>
      </c>
      <c r="B3391" s="832" t="s">
        <v>2428</v>
      </c>
      <c r="C3391" s="832" t="s">
        <v>2434</v>
      </c>
      <c r="D3391" s="833" t="s">
        <v>5256</v>
      </c>
      <c r="E3391" s="834" t="s">
        <v>2463</v>
      </c>
      <c r="F3391" s="832" t="s">
        <v>2429</v>
      </c>
      <c r="G3391" s="832" t="s">
        <v>2653</v>
      </c>
      <c r="H3391" s="832" t="s">
        <v>596</v>
      </c>
      <c r="I3391" s="832" t="s">
        <v>3663</v>
      </c>
      <c r="J3391" s="832" t="s">
        <v>668</v>
      </c>
      <c r="K3391" s="832" t="s">
        <v>3352</v>
      </c>
      <c r="L3391" s="835">
        <v>0</v>
      </c>
      <c r="M3391" s="835">
        <v>0</v>
      </c>
      <c r="N3391" s="832">
        <v>2</v>
      </c>
      <c r="O3391" s="836">
        <v>1</v>
      </c>
      <c r="P3391" s="835">
        <v>0</v>
      </c>
      <c r="Q3391" s="837"/>
      <c r="R3391" s="832">
        <v>2</v>
      </c>
      <c r="S3391" s="837">
        <v>1</v>
      </c>
      <c r="T3391" s="836">
        <v>1</v>
      </c>
      <c r="U3391" s="838">
        <v>1</v>
      </c>
    </row>
    <row r="3392" spans="1:21" ht="14.4" customHeight="1" x14ac:dyDescent="0.3">
      <c r="A3392" s="831">
        <v>17</v>
      </c>
      <c r="B3392" s="832" t="s">
        <v>2428</v>
      </c>
      <c r="C3392" s="832" t="s">
        <v>2434</v>
      </c>
      <c r="D3392" s="833" t="s">
        <v>5256</v>
      </c>
      <c r="E3392" s="834" t="s">
        <v>2463</v>
      </c>
      <c r="F3392" s="832" t="s">
        <v>2429</v>
      </c>
      <c r="G3392" s="832" t="s">
        <v>2662</v>
      </c>
      <c r="H3392" s="832" t="s">
        <v>596</v>
      </c>
      <c r="I3392" s="832" t="s">
        <v>2663</v>
      </c>
      <c r="J3392" s="832" t="s">
        <v>2664</v>
      </c>
      <c r="K3392" s="832" t="s">
        <v>2665</v>
      </c>
      <c r="L3392" s="835">
        <v>88.76</v>
      </c>
      <c r="M3392" s="835">
        <v>266.28000000000003</v>
      </c>
      <c r="N3392" s="832">
        <v>3</v>
      </c>
      <c r="O3392" s="836">
        <v>0.5</v>
      </c>
      <c r="P3392" s="835"/>
      <c r="Q3392" s="837">
        <v>0</v>
      </c>
      <c r="R3392" s="832"/>
      <c r="S3392" s="837">
        <v>0</v>
      </c>
      <c r="T3392" s="836"/>
      <c r="U3392" s="838">
        <v>0</v>
      </c>
    </row>
    <row r="3393" spans="1:21" ht="14.4" customHeight="1" x14ac:dyDescent="0.3">
      <c r="A3393" s="831">
        <v>17</v>
      </c>
      <c r="B3393" s="832" t="s">
        <v>2428</v>
      </c>
      <c r="C3393" s="832" t="s">
        <v>2434</v>
      </c>
      <c r="D3393" s="833" t="s">
        <v>5256</v>
      </c>
      <c r="E3393" s="834" t="s">
        <v>2463</v>
      </c>
      <c r="F3393" s="832" t="s">
        <v>2429</v>
      </c>
      <c r="G3393" s="832" t="s">
        <v>5172</v>
      </c>
      <c r="H3393" s="832" t="s">
        <v>596</v>
      </c>
      <c r="I3393" s="832" t="s">
        <v>5173</v>
      </c>
      <c r="J3393" s="832" t="s">
        <v>5174</v>
      </c>
      <c r="K3393" s="832" t="s">
        <v>5175</v>
      </c>
      <c r="L3393" s="835">
        <v>23.49</v>
      </c>
      <c r="M3393" s="835">
        <v>23.49</v>
      </c>
      <c r="N3393" s="832">
        <v>1</v>
      </c>
      <c r="O3393" s="836">
        <v>0.5</v>
      </c>
      <c r="P3393" s="835">
        <v>23.49</v>
      </c>
      <c r="Q3393" s="837">
        <v>1</v>
      </c>
      <c r="R3393" s="832">
        <v>1</v>
      </c>
      <c r="S3393" s="837">
        <v>1</v>
      </c>
      <c r="T3393" s="836">
        <v>0.5</v>
      </c>
      <c r="U3393" s="838">
        <v>1</v>
      </c>
    </row>
    <row r="3394" spans="1:21" ht="14.4" customHeight="1" x14ac:dyDescent="0.3">
      <c r="A3394" s="831">
        <v>17</v>
      </c>
      <c r="B3394" s="832" t="s">
        <v>2428</v>
      </c>
      <c r="C3394" s="832" t="s">
        <v>2434</v>
      </c>
      <c r="D3394" s="833" t="s">
        <v>5256</v>
      </c>
      <c r="E3394" s="834" t="s">
        <v>2463</v>
      </c>
      <c r="F3394" s="832" t="s">
        <v>2429</v>
      </c>
      <c r="G3394" s="832" t="s">
        <v>2666</v>
      </c>
      <c r="H3394" s="832" t="s">
        <v>649</v>
      </c>
      <c r="I3394" s="832" t="s">
        <v>2318</v>
      </c>
      <c r="J3394" s="832" t="s">
        <v>2084</v>
      </c>
      <c r="K3394" s="832" t="s">
        <v>2319</v>
      </c>
      <c r="L3394" s="835">
        <v>366.31</v>
      </c>
      <c r="M3394" s="835">
        <v>732.62</v>
      </c>
      <c r="N3394" s="832">
        <v>2</v>
      </c>
      <c r="O3394" s="836">
        <v>0.5</v>
      </c>
      <c r="P3394" s="835">
        <v>732.62</v>
      </c>
      <c r="Q3394" s="837">
        <v>1</v>
      </c>
      <c r="R3394" s="832">
        <v>2</v>
      </c>
      <c r="S3394" s="837">
        <v>1</v>
      </c>
      <c r="T3394" s="836">
        <v>0.5</v>
      </c>
      <c r="U3394" s="838">
        <v>1</v>
      </c>
    </row>
    <row r="3395" spans="1:21" ht="14.4" customHeight="1" x14ac:dyDescent="0.3">
      <c r="A3395" s="831">
        <v>17</v>
      </c>
      <c r="B3395" s="832" t="s">
        <v>2428</v>
      </c>
      <c r="C3395" s="832" t="s">
        <v>2434</v>
      </c>
      <c r="D3395" s="833" t="s">
        <v>5256</v>
      </c>
      <c r="E3395" s="834" t="s">
        <v>2463</v>
      </c>
      <c r="F3395" s="832" t="s">
        <v>2429</v>
      </c>
      <c r="G3395" s="832" t="s">
        <v>2673</v>
      </c>
      <c r="H3395" s="832" t="s">
        <v>649</v>
      </c>
      <c r="I3395" s="832" t="s">
        <v>2202</v>
      </c>
      <c r="J3395" s="832" t="s">
        <v>2088</v>
      </c>
      <c r="K3395" s="832" t="s">
        <v>2203</v>
      </c>
      <c r="L3395" s="835">
        <v>516.71</v>
      </c>
      <c r="M3395" s="835">
        <v>1033.42</v>
      </c>
      <c r="N3395" s="832">
        <v>2</v>
      </c>
      <c r="O3395" s="836">
        <v>1</v>
      </c>
      <c r="P3395" s="835">
        <v>1033.42</v>
      </c>
      <c r="Q3395" s="837">
        <v>1</v>
      </c>
      <c r="R3395" s="832">
        <v>2</v>
      </c>
      <c r="S3395" s="837">
        <v>1</v>
      </c>
      <c r="T3395" s="836">
        <v>1</v>
      </c>
      <c r="U3395" s="838">
        <v>1</v>
      </c>
    </row>
    <row r="3396" spans="1:21" ht="14.4" customHeight="1" x14ac:dyDescent="0.3">
      <c r="A3396" s="831">
        <v>17</v>
      </c>
      <c r="B3396" s="832" t="s">
        <v>2428</v>
      </c>
      <c r="C3396" s="832" t="s">
        <v>2434</v>
      </c>
      <c r="D3396" s="833" t="s">
        <v>5256</v>
      </c>
      <c r="E3396" s="834" t="s">
        <v>2463</v>
      </c>
      <c r="F3396" s="832" t="s">
        <v>2429</v>
      </c>
      <c r="G3396" s="832" t="s">
        <v>3357</v>
      </c>
      <c r="H3396" s="832" t="s">
        <v>649</v>
      </c>
      <c r="I3396" s="832" t="s">
        <v>3358</v>
      </c>
      <c r="J3396" s="832" t="s">
        <v>844</v>
      </c>
      <c r="K3396" s="832" t="s">
        <v>3359</v>
      </c>
      <c r="L3396" s="835">
        <v>64.5</v>
      </c>
      <c r="M3396" s="835">
        <v>258</v>
      </c>
      <c r="N3396" s="832">
        <v>4</v>
      </c>
      <c r="O3396" s="836">
        <v>1.5</v>
      </c>
      <c r="P3396" s="835">
        <v>258</v>
      </c>
      <c r="Q3396" s="837">
        <v>1</v>
      </c>
      <c r="R3396" s="832">
        <v>4</v>
      </c>
      <c r="S3396" s="837">
        <v>1</v>
      </c>
      <c r="T3396" s="836">
        <v>1.5</v>
      </c>
      <c r="U3396" s="838">
        <v>1</v>
      </c>
    </row>
    <row r="3397" spans="1:21" ht="14.4" customHeight="1" x14ac:dyDescent="0.3">
      <c r="A3397" s="831">
        <v>17</v>
      </c>
      <c r="B3397" s="832" t="s">
        <v>2428</v>
      </c>
      <c r="C3397" s="832" t="s">
        <v>2434</v>
      </c>
      <c r="D3397" s="833" t="s">
        <v>5256</v>
      </c>
      <c r="E3397" s="834" t="s">
        <v>2463</v>
      </c>
      <c r="F3397" s="832" t="s">
        <v>2429</v>
      </c>
      <c r="G3397" s="832" t="s">
        <v>2676</v>
      </c>
      <c r="H3397" s="832" t="s">
        <v>596</v>
      </c>
      <c r="I3397" s="832" t="s">
        <v>3033</v>
      </c>
      <c r="J3397" s="832" t="s">
        <v>2679</v>
      </c>
      <c r="K3397" s="832" t="s">
        <v>3034</v>
      </c>
      <c r="L3397" s="835">
        <v>910.2</v>
      </c>
      <c r="M3397" s="835">
        <v>1820.4</v>
      </c>
      <c r="N3397" s="832">
        <v>2</v>
      </c>
      <c r="O3397" s="836">
        <v>0.5</v>
      </c>
      <c r="P3397" s="835">
        <v>1820.4</v>
      </c>
      <c r="Q3397" s="837">
        <v>1</v>
      </c>
      <c r="R3397" s="832">
        <v>2</v>
      </c>
      <c r="S3397" s="837">
        <v>1</v>
      </c>
      <c r="T3397" s="836">
        <v>0.5</v>
      </c>
      <c r="U3397" s="838">
        <v>1</v>
      </c>
    </row>
    <row r="3398" spans="1:21" ht="14.4" customHeight="1" x14ac:dyDescent="0.3">
      <c r="A3398" s="831">
        <v>17</v>
      </c>
      <c r="B3398" s="832" t="s">
        <v>2428</v>
      </c>
      <c r="C3398" s="832" t="s">
        <v>2434</v>
      </c>
      <c r="D3398" s="833" t="s">
        <v>5256</v>
      </c>
      <c r="E3398" s="834" t="s">
        <v>2463</v>
      </c>
      <c r="F3398" s="832" t="s">
        <v>2429</v>
      </c>
      <c r="G3398" s="832" t="s">
        <v>4574</v>
      </c>
      <c r="H3398" s="832" t="s">
        <v>596</v>
      </c>
      <c r="I3398" s="832" t="s">
        <v>4785</v>
      </c>
      <c r="J3398" s="832" t="s">
        <v>4576</v>
      </c>
      <c r="K3398" s="832" t="s">
        <v>4786</v>
      </c>
      <c r="L3398" s="835">
        <v>329.64</v>
      </c>
      <c r="M3398" s="835">
        <v>329.64</v>
      </c>
      <c r="N3398" s="832">
        <v>1</v>
      </c>
      <c r="O3398" s="836">
        <v>0.5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" customHeight="1" x14ac:dyDescent="0.3">
      <c r="A3399" s="831">
        <v>17</v>
      </c>
      <c r="B3399" s="832" t="s">
        <v>2428</v>
      </c>
      <c r="C3399" s="832" t="s">
        <v>2434</v>
      </c>
      <c r="D3399" s="833" t="s">
        <v>5256</v>
      </c>
      <c r="E3399" s="834" t="s">
        <v>2463</v>
      </c>
      <c r="F3399" s="832" t="s">
        <v>2429</v>
      </c>
      <c r="G3399" s="832" t="s">
        <v>3040</v>
      </c>
      <c r="H3399" s="832" t="s">
        <v>596</v>
      </c>
      <c r="I3399" s="832" t="s">
        <v>4400</v>
      </c>
      <c r="J3399" s="832" t="s">
        <v>867</v>
      </c>
      <c r="K3399" s="832" t="s">
        <v>4401</v>
      </c>
      <c r="L3399" s="835">
        <v>0</v>
      </c>
      <c r="M3399" s="835">
        <v>0</v>
      </c>
      <c r="N3399" s="832">
        <v>1</v>
      </c>
      <c r="O3399" s="836">
        <v>1</v>
      </c>
      <c r="P3399" s="835"/>
      <c r="Q3399" s="837"/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17</v>
      </c>
      <c r="B3400" s="832" t="s">
        <v>2428</v>
      </c>
      <c r="C3400" s="832" t="s">
        <v>2434</v>
      </c>
      <c r="D3400" s="833" t="s">
        <v>5256</v>
      </c>
      <c r="E3400" s="834" t="s">
        <v>2463</v>
      </c>
      <c r="F3400" s="832" t="s">
        <v>2429</v>
      </c>
      <c r="G3400" s="832" t="s">
        <v>3675</v>
      </c>
      <c r="H3400" s="832" t="s">
        <v>649</v>
      </c>
      <c r="I3400" s="832" t="s">
        <v>4070</v>
      </c>
      <c r="J3400" s="832" t="s">
        <v>3677</v>
      </c>
      <c r="K3400" s="832" t="s">
        <v>4071</v>
      </c>
      <c r="L3400" s="835">
        <v>32.869999999999997</v>
      </c>
      <c r="M3400" s="835">
        <v>230.08999999999997</v>
      </c>
      <c r="N3400" s="832">
        <v>7</v>
      </c>
      <c r="O3400" s="836">
        <v>1.5</v>
      </c>
      <c r="P3400" s="835">
        <v>131.47999999999999</v>
      </c>
      <c r="Q3400" s="837">
        <v>0.5714285714285714</v>
      </c>
      <c r="R3400" s="832">
        <v>4</v>
      </c>
      <c r="S3400" s="837">
        <v>0.5714285714285714</v>
      </c>
      <c r="T3400" s="836">
        <v>1</v>
      </c>
      <c r="U3400" s="838">
        <v>0.66666666666666663</v>
      </c>
    </row>
    <row r="3401" spans="1:21" ht="14.4" customHeight="1" x14ac:dyDescent="0.3">
      <c r="A3401" s="831">
        <v>17</v>
      </c>
      <c r="B3401" s="832" t="s">
        <v>2428</v>
      </c>
      <c r="C3401" s="832" t="s">
        <v>2434</v>
      </c>
      <c r="D3401" s="833" t="s">
        <v>5256</v>
      </c>
      <c r="E3401" s="834" t="s">
        <v>2463</v>
      </c>
      <c r="F3401" s="832" t="s">
        <v>2429</v>
      </c>
      <c r="G3401" s="832" t="s">
        <v>3675</v>
      </c>
      <c r="H3401" s="832" t="s">
        <v>649</v>
      </c>
      <c r="I3401" s="832" t="s">
        <v>3676</v>
      </c>
      <c r="J3401" s="832" t="s">
        <v>3677</v>
      </c>
      <c r="K3401" s="832" t="s">
        <v>3678</v>
      </c>
      <c r="L3401" s="835">
        <v>219.18</v>
      </c>
      <c r="M3401" s="835">
        <v>657.54</v>
      </c>
      <c r="N3401" s="832">
        <v>3</v>
      </c>
      <c r="O3401" s="836">
        <v>1</v>
      </c>
      <c r="P3401" s="835">
        <v>657.54</v>
      </c>
      <c r="Q3401" s="837">
        <v>1</v>
      </c>
      <c r="R3401" s="832">
        <v>3</v>
      </c>
      <c r="S3401" s="837">
        <v>1</v>
      </c>
      <c r="T3401" s="836">
        <v>1</v>
      </c>
      <c r="U3401" s="838">
        <v>1</v>
      </c>
    </row>
    <row r="3402" spans="1:21" ht="14.4" customHeight="1" x14ac:dyDescent="0.3">
      <c r="A3402" s="831">
        <v>17</v>
      </c>
      <c r="B3402" s="832" t="s">
        <v>2428</v>
      </c>
      <c r="C3402" s="832" t="s">
        <v>2434</v>
      </c>
      <c r="D3402" s="833" t="s">
        <v>5256</v>
      </c>
      <c r="E3402" s="834" t="s">
        <v>2463</v>
      </c>
      <c r="F3402" s="832" t="s">
        <v>2429</v>
      </c>
      <c r="G3402" s="832" t="s">
        <v>2706</v>
      </c>
      <c r="H3402" s="832" t="s">
        <v>596</v>
      </c>
      <c r="I3402" s="832" t="s">
        <v>2707</v>
      </c>
      <c r="J3402" s="832" t="s">
        <v>670</v>
      </c>
      <c r="K3402" s="832" t="s">
        <v>2708</v>
      </c>
      <c r="L3402" s="835">
        <v>35.25</v>
      </c>
      <c r="M3402" s="835">
        <v>810.75</v>
      </c>
      <c r="N3402" s="832">
        <v>23</v>
      </c>
      <c r="O3402" s="836">
        <v>16</v>
      </c>
      <c r="P3402" s="835">
        <v>634.5</v>
      </c>
      <c r="Q3402" s="837">
        <v>0.78260869565217395</v>
      </c>
      <c r="R3402" s="832">
        <v>18</v>
      </c>
      <c r="S3402" s="837">
        <v>0.78260869565217395</v>
      </c>
      <c r="T3402" s="836">
        <v>12.5</v>
      </c>
      <c r="U3402" s="838">
        <v>0.78125</v>
      </c>
    </row>
    <row r="3403" spans="1:21" ht="14.4" customHeight="1" x14ac:dyDescent="0.3">
      <c r="A3403" s="831">
        <v>17</v>
      </c>
      <c r="B3403" s="832" t="s">
        <v>2428</v>
      </c>
      <c r="C3403" s="832" t="s">
        <v>2434</v>
      </c>
      <c r="D3403" s="833" t="s">
        <v>5256</v>
      </c>
      <c r="E3403" s="834" t="s">
        <v>2463</v>
      </c>
      <c r="F3403" s="832" t="s">
        <v>2429</v>
      </c>
      <c r="G3403" s="832" t="s">
        <v>2706</v>
      </c>
      <c r="H3403" s="832" t="s">
        <v>596</v>
      </c>
      <c r="I3403" s="832" t="s">
        <v>2709</v>
      </c>
      <c r="J3403" s="832" t="s">
        <v>670</v>
      </c>
      <c r="K3403" s="832" t="s">
        <v>2710</v>
      </c>
      <c r="L3403" s="835">
        <v>35.25</v>
      </c>
      <c r="M3403" s="835">
        <v>669.75</v>
      </c>
      <c r="N3403" s="832">
        <v>19</v>
      </c>
      <c r="O3403" s="836">
        <v>9.5</v>
      </c>
      <c r="P3403" s="835">
        <v>599.25</v>
      </c>
      <c r="Q3403" s="837">
        <v>0.89473684210526316</v>
      </c>
      <c r="R3403" s="832">
        <v>17</v>
      </c>
      <c r="S3403" s="837">
        <v>0.89473684210526316</v>
      </c>
      <c r="T3403" s="836">
        <v>8</v>
      </c>
      <c r="U3403" s="838">
        <v>0.84210526315789469</v>
      </c>
    </row>
    <row r="3404" spans="1:21" ht="14.4" customHeight="1" x14ac:dyDescent="0.3">
      <c r="A3404" s="831">
        <v>17</v>
      </c>
      <c r="B3404" s="832" t="s">
        <v>2428</v>
      </c>
      <c r="C3404" s="832" t="s">
        <v>2434</v>
      </c>
      <c r="D3404" s="833" t="s">
        <v>5256</v>
      </c>
      <c r="E3404" s="834" t="s">
        <v>2463</v>
      </c>
      <c r="F3404" s="832" t="s">
        <v>2429</v>
      </c>
      <c r="G3404" s="832" t="s">
        <v>2706</v>
      </c>
      <c r="H3404" s="832" t="s">
        <v>596</v>
      </c>
      <c r="I3404" s="832" t="s">
        <v>2711</v>
      </c>
      <c r="J3404" s="832" t="s">
        <v>2712</v>
      </c>
      <c r="K3404" s="832" t="s">
        <v>2713</v>
      </c>
      <c r="L3404" s="835">
        <v>35.25</v>
      </c>
      <c r="M3404" s="835">
        <v>176.25</v>
      </c>
      <c r="N3404" s="832">
        <v>5</v>
      </c>
      <c r="O3404" s="836">
        <v>2.5</v>
      </c>
      <c r="P3404" s="835">
        <v>35.25</v>
      </c>
      <c r="Q3404" s="837">
        <v>0.2</v>
      </c>
      <c r="R3404" s="832">
        <v>1</v>
      </c>
      <c r="S3404" s="837">
        <v>0.2</v>
      </c>
      <c r="T3404" s="836">
        <v>0.5</v>
      </c>
      <c r="U3404" s="838">
        <v>0.2</v>
      </c>
    </row>
    <row r="3405" spans="1:21" ht="14.4" customHeight="1" x14ac:dyDescent="0.3">
      <c r="A3405" s="831">
        <v>17</v>
      </c>
      <c r="B3405" s="832" t="s">
        <v>2428</v>
      </c>
      <c r="C3405" s="832" t="s">
        <v>2434</v>
      </c>
      <c r="D3405" s="833" t="s">
        <v>5256</v>
      </c>
      <c r="E3405" s="834" t="s">
        <v>2463</v>
      </c>
      <c r="F3405" s="832" t="s">
        <v>2429</v>
      </c>
      <c r="G3405" s="832" t="s">
        <v>2714</v>
      </c>
      <c r="H3405" s="832" t="s">
        <v>596</v>
      </c>
      <c r="I3405" s="832" t="s">
        <v>2715</v>
      </c>
      <c r="J3405" s="832" t="s">
        <v>2716</v>
      </c>
      <c r="K3405" s="832" t="s">
        <v>2708</v>
      </c>
      <c r="L3405" s="835">
        <v>174.59</v>
      </c>
      <c r="M3405" s="835">
        <v>174.59</v>
      </c>
      <c r="N3405" s="832">
        <v>1</v>
      </c>
      <c r="O3405" s="836">
        <v>0.5</v>
      </c>
      <c r="P3405" s="835">
        <v>174.59</v>
      </c>
      <c r="Q3405" s="837">
        <v>1</v>
      </c>
      <c r="R3405" s="832">
        <v>1</v>
      </c>
      <c r="S3405" s="837">
        <v>1</v>
      </c>
      <c r="T3405" s="836">
        <v>0.5</v>
      </c>
      <c r="U3405" s="838">
        <v>1</v>
      </c>
    </row>
    <row r="3406" spans="1:21" ht="14.4" customHeight="1" x14ac:dyDescent="0.3">
      <c r="A3406" s="831">
        <v>17</v>
      </c>
      <c r="B3406" s="832" t="s">
        <v>2428</v>
      </c>
      <c r="C3406" s="832" t="s">
        <v>2434</v>
      </c>
      <c r="D3406" s="833" t="s">
        <v>5256</v>
      </c>
      <c r="E3406" s="834" t="s">
        <v>2463</v>
      </c>
      <c r="F3406" s="832" t="s">
        <v>2429</v>
      </c>
      <c r="G3406" s="832" t="s">
        <v>2717</v>
      </c>
      <c r="H3406" s="832" t="s">
        <v>596</v>
      </c>
      <c r="I3406" s="832" t="s">
        <v>2718</v>
      </c>
      <c r="J3406" s="832" t="s">
        <v>790</v>
      </c>
      <c r="K3406" s="832" t="s">
        <v>2719</v>
      </c>
      <c r="L3406" s="835">
        <v>103.67</v>
      </c>
      <c r="M3406" s="835">
        <v>103.67</v>
      </c>
      <c r="N3406" s="832">
        <v>1</v>
      </c>
      <c r="O3406" s="836">
        <v>1</v>
      </c>
      <c r="P3406" s="835"/>
      <c r="Q3406" s="837">
        <v>0</v>
      </c>
      <c r="R3406" s="832"/>
      <c r="S3406" s="837">
        <v>0</v>
      </c>
      <c r="T3406" s="836"/>
      <c r="U3406" s="838">
        <v>0</v>
      </c>
    </row>
    <row r="3407" spans="1:21" ht="14.4" customHeight="1" x14ac:dyDescent="0.3">
      <c r="A3407" s="831">
        <v>17</v>
      </c>
      <c r="B3407" s="832" t="s">
        <v>2428</v>
      </c>
      <c r="C3407" s="832" t="s">
        <v>2434</v>
      </c>
      <c r="D3407" s="833" t="s">
        <v>5256</v>
      </c>
      <c r="E3407" s="834" t="s">
        <v>2463</v>
      </c>
      <c r="F3407" s="832" t="s">
        <v>2429</v>
      </c>
      <c r="G3407" s="832" t="s">
        <v>2717</v>
      </c>
      <c r="H3407" s="832" t="s">
        <v>596</v>
      </c>
      <c r="I3407" s="832" t="s">
        <v>4420</v>
      </c>
      <c r="J3407" s="832" t="s">
        <v>4200</v>
      </c>
      <c r="K3407" s="832" t="s">
        <v>3908</v>
      </c>
      <c r="L3407" s="835">
        <v>115.18</v>
      </c>
      <c r="M3407" s="835">
        <v>115.18</v>
      </c>
      <c r="N3407" s="832">
        <v>1</v>
      </c>
      <c r="O3407" s="836">
        <v>0.5</v>
      </c>
      <c r="P3407" s="835"/>
      <c r="Q3407" s="837">
        <v>0</v>
      </c>
      <c r="R3407" s="832"/>
      <c r="S3407" s="837">
        <v>0</v>
      </c>
      <c r="T3407" s="836"/>
      <c r="U3407" s="838">
        <v>0</v>
      </c>
    </row>
    <row r="3408" spans="1:21" ht="14.4" customHeight="1" x14ac:dyDescent="0.3">
      <c r="A3408" s="831">
        <v>17</v>
      </c>
      <c r="B3408" s="832" t="s">
        <v>2428</v>
      </c>
      <c r="C3408" s="832" t="s">
        <v>2434</v>
      </c>
      <c r="D3408" s="833" t="s">
        <v>5256</v>
      </c>
      <c r="E3408" s="834" t="s">
        <v>2463</v>
      </c>
      <c r="F3408" s="832" t="s">
        <v>2429</v>
      </c>
      <c r="G3408" s="832" t="s">
        <v>2717</v>
      </c>
      <c r="H3408" s="832" t="s">
        <v>596</v>
      </c>
      <c r="I3408" s="832" t="s">
        <v>2723</v>
      </c>
      <c r="J3408" s="832" t="s">
        <v>790</v>
      </c>
      <c r="K3408" s="832" t="s">
        <v>2724</v>
      </c>
      <c r="L3408" s="835">
        <v>103.67</v>
      </c>
      <c r="M3408" s="835">
        <v>1036.7</v>
      </c>
      <c r="N3408" s="832">
        <v>10</v>
      </c>
      <c r="O3408" s="836">
        <v>6.5</v>
      </c>
      <c r="P3408" s="835">
        <v>518.35</v>
      </c>
      <c r="Q3408" s="837">
        <v>0.5</v>
      </c>
      <c r="R3408" s="832">
        <v>5</v>
      </c>
      <c r="S3408" s="837">
        <v>0.5</v>
      </c>
      <c r="T3408" s="836">
        <v>2.5</v>
      </c>
      <c r="U3408" s="838">
        <v>0.38461538461538464</v>
      </c>
    </row>
    <row r="3409" spans="1:21" ht="14.4" customHeight="1" x14ac:dyDescent="0.3">
      <c r="A3409" s="831">
        <v>17</v>
      </c>
      <c r="B3409" s="832" t="s">
        <v>2428</v>
      </c>
      <c r="C3409" s="832" t="s">
        <v>2434</v>
      </c>
      <c r="D3409" s="833" t="s">
        <v>5256</v>
      </c>
      <c r="E3409" s="834" t="s">
        <v>2463</v>
      </c>
      <c r="F3409" s="832" t="s">
        <v>2429</v>
      </c>
      <c r="G3409" s="832" t="s">
        <v>2717</v>
      </c>
      <c r="H3409" s="832" t="s">
        <v>596</v>
      </c>
      <c r="I3409" s="832" t="s">
        <v>3906</v>
      </c>
      <c r="J3409" s="832" t="s">
        <v>3907</v>
      </c>
      <c r="K3409" s="832" t="s">
        <v>3908</v>
      </c>
      <c r="L3409" s="835">
        <v>115.18</v>
      </c>
      <c r="M3409" s="835">
        <v>115.18</v>
      </c>
      <c r="N3409" s="832">
        <v>1</v>
      </c>
      <c r="O3409" s="836">
        <v>1</v>
      </c>
      <c r="P3409" s="835"/>
      <c r="Q3409" s="837">
        <v>0</v>
      </c>
      <c r="R3409" s="832"/>
      <c r="S3409" s="837">
        <v>0</v>
      </c>
      <c r="T3409" s="836"/>
      <c r="U3409" s="838">
        <v>0</v>
      </c>
    </row>
    <row r="3410" spans="1:21" ht="14.4" customHeight="1" x14ac:dyDescent="0.3">
      <c r="A3410" s="831">
        <v>17</v>
      </c>
      <c r="B3410" s="832" t="s">
        <v>2428</v>
      </c>
      <c r="C3410" s="832" t="s">
        <v>2434</v>
      </c>
      <c r="D3410" s="833" t="s">
        <v>5256</v>
      </c>
      <c r="E3410" s="834" t="s">
        <v>2463</v>
      </c>
      <c r="F3410" s="832" t="s">
        <v>2429</v>
      </c>
      <c r="G3410" s="832" t="s">
        <v>2717</v>
      </c>
      <c r="H3410" s="832" t="s">
        <v>596</v>
      </c>
      <c r="I3410" s="832" t="s">
        <v>4202</v>
      </c>
      <c r="J3410" s="832" t="s">
        <v>790</v>
      </c>
      <c r="K3410" s="832" t="s">
        <v>2724</v>
      </c>
      <c r="L3410" s="835">
        <v>103.67</v>
      </c>
      <c r="M3410" s="835">
        <v>207.34</v>
      </c>
      <c r="N3410" s="832">
        <v>2</v>
      </c>
      <c r="O3410" s="836">
        <v>1</v>
      </c>
      <c r="P3410" s="835">
        <v>103.67</v>
      </c>
      <c r="Q3410" s="837">
        <v>0.5</v>
      </c>
      <c r="R3410" s="832">
        <v>1</v>
      </c>
      <c r="S3410" s="837">
        <v>0.5</v>
      </c>
      <c r="T3410" s="836">
        <v>0.5</v>
      </c>
      <c r="U3410" s="838">
        <v>0.5</v>
      </c>
    </row>
    <row r="3411" spans="1:21" ht="14.4" customHeight="1" x14ac:dyDescent="0.3">
      <c r="A3411" s="831">
        <v>17</v>
      </c>
      <c r="B3411" s="832" t="s">
        <v>2428</v>
      </c>
      <c r="C3411" s="832" t="s">
        <v>2434</v>
      </c>
      <c r="D3411" s="833" t="s">
        <v>5256</v>
      </c>
      <c r="E3411" s="834" t="s">
        <v>2463</v>
      </c>
      <c r="F3411" s="832" t="s">
        <v>2429</v>
      </c>
      <c r="G3411" s="832" t="s">
        <v>2725</v>
      </c>
      <c r="H3411" s="832" t="s">
        <v>596</v>
      </c>
      <c r="I3411" s="832" t="s">
        <v>4428</v>
      </c>
      <c r="J3411" s="832" t="s">
        <v>4429</v>
      </c>
      <c r="K3411" s="832" t="s">
        <v>4430</v>
      </c>
      <c r="L3411" s="835">
        <v>115.18</v>
      </c>
      <c r="M3411" s="835">
        <v>115.18</v>
      </c>
      <c r="N3411" s="832">
        <v>1</v>
      </c>
      <c r="O3411" s="836">
        <v>0.5</v>
      </c>
      <c r="P3411" s="835"/>
      <c r="Q3411" s="837">
        <v>0</v>
      </c>
      <c r="R3411" s="832"/>
      <c r="S3411" s="837">
        <v>0</v>
      </c>
      <c r="T3411" s="836"/>
      <c r="U3411" s="838">
        <v>0</v>
      </c>
    </row>
    <row r="3412" spans="1:21" ht="14.4" customHeight="1" x14ac:dyDescent="0.3">
      <c r="A3412" s="831">
        <v>17</v>
      </c>
      <c r="B3412" s="832" t="s">
        <v>2428</v>
      </c>
      <c r="C3412" s="832" t="s">
        <v>2434</v>
      </c>
      <c r="D3412" s="833" t="s">
        <v>5256</v>
      </c>
      <c r="E3412" s="834" t="s">
        <v>2463</v>
      </c>
      <c r="F3412" s="832" t="s">
        <v>2429</v>
      </c>
      <c r="G3412" s="832" t="s">
        <v>3375</v>
      </c>
      <c r="H3412" s="832" t="s">
        <v>596</v>
      </c>
      <c r="I3412" s="832" t="s">
        <v>5176</v>
      </c>
      <c r="J3412" s="832" t="s">
        <v>4432</v>
      </c>
      <c r="K3412" s="832" t="s">
        <v>5177</v>
      </c>
      <c r="L3412" s="835">
        <v>0</v>
      </c>
      <c r="M3412" s="835">
        <v>0</v>
      </c>
      <c r="N3412" s="832">
        <v>1</v>
      </c>
      <c r="O3412" s="836">
        <v>0.5</v>
      </c>
      <c r="P3412" s="835">
        <v>0</v>
      </c>
      <c r="Q3412" s="837"/>
      <c r="R3412" s="832">
        <v>1</v>
      </c>
      <c r="S3412" s="837">
        <v>1</v>
      </c>
      <c r="T3412" s="836">
        <v>0.5</v>
      </c>
      <c r="U3412" s="838">
        <v>1</v>
      </c>
    </row>
    <row r="3413" spans="1:21" ht="14.4" customHeight="1" x14ac:dyDescent="0.3">
      <c r="A3413" s="831">
        <v>17</v>
      </c>
      <c r="B3413" s="832" t="s">
        <v>2428</v>
      </c>
      <c r="C3413" s="832" t="s">
        <v>2434</v>
      </c>
      <c r="D3413" s="833" t="s">
        <v>5256</v>
      </c>
      <c r="E3413" s="834" t="s">
        <v>2463</v>
      </c>
      <c r="F3413" s="832" t="s">
        <v>2429</v>
      </c>
      <c r="G3413" s="832" t="s">
        <v>2726</v>
      </c>
      <c r="H3413" s="832" t="s">
        <v>649</v>
      </c>
      <c r="I3413" s="832" t="s">
        <v>2727</v>
      </c>
      <c r="J3413" s="832" t="s">
        <v>2728</v>
      </c>
      <c r="K3413" s="832" t="s">
        <v>2484</v>
      </c>
      <c r="L3413" s="835">
        <v>439.98</v>
      </c>
      <c r="M3413" s="835">
        <v>1319.94</v>
      </c>
      <c r="N3413" s="832">
        <v>3</v>
      </c>
      <c r="O3413" s="836">
        <v>1.5</v>
      </c>
      <c r="P3413" s="835">
        <v>1319.94</v>
      </c>
      <c r="Q3413" s="837">
        <v>1</v>
      </c>
      <c r="R3413" s="832">
        <v>3</v>
      </c>
      <c r="S3413" s="837">
        <v>1</v>
      </c>
      <c r="T3413" s="836">
        <v>1.5</v>
      </c>
      <c r="U3413" s="838">
        <v>1</v>
      </c>
    </row>
    <row r="3414" spans="1:21" ht="14.4" customHeight="1" x14ac:dyDescent="0.3">
      <c r="A3414" s="831">
        <v>17</v>
      </c>
      <c r="B3414" s="832" t="s">
        <v>2428</v>
      </c>
      <c r="C3414" s="832" t="s">
        <v>2434</v>
      </c>
      <c r="D3414" s="833" t="s">
        <v>5256</v>
      </c>
      <c r="E3414" s="834" t="s">
        <v>2463</v>
      </c>
      <c r="F3414" s="832" t="s">
        <v>2429</v>
      </c>
      <c r="G3414" s="832" t="s">
        <v>2731</v>
      </c>
      <c r="H3414" s="832" t="s">
        <v>596</v>
      </c>
      <c r="I3414" s="832" t="s">
        <v>3070</v>
      </c>
      <c r="J3414" s="832" t="s">
        <v>3071</v>
      </c>
      <c r="K3414" s="832" t="s">
        <v>3072</v>
      </c>
      <c r="L3414" s="835">
        <v>107.37</v>
      </c>
      <c r="M3414" s="835">
        <v>214.74</v>
      </c>
      <c r="N3414" s="832">
        <v>2</v>
      </c>
      <c r="O3414" s="836">
        <v>0.5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" customHeight="1" x14ac:dyDescent="0.3">
      <c r="A3415" s="831">
        <v>17</v>
      </c>
      <c r="B3415" s="832" t="s">
        <v>2428</v>
      </c>
      <c r="C3415" s="832" t="s">
        <v>2434</v>
      </c>
      <c r="D3415" s="833" t="s">
        <v>5256</v>
      </c>
      <c r="E3415" s="834" t="s">
        <v>2463</v>
      </c>
      <c r="F3415" s="832" t="s">
        <v>2429</v>
      </c>
      <c r="G3415" s="832" t="s">
        <v>2740</v>
      </c>
      <c r="H3415" s="832" t="s">
        <v>596</v>
      </c>
      <c r="I3415" s="832" t="s">
        <v>2741</v>
      </c>
      <c r="J3415" s="832" t="s">
        <v>2742</v>
      </c>
      <c r="K3415" s="832" t="s">
        <v>2743</v>
      </c>
      <c r="L3415" s="835">
        <v>21.92</v>
      </c>
      <c r="M3415" s="835">
        <v>65.760000000000005</v>
      </c>
      <c r="N3415" s="832">
        <v>3</v>
      </c>
      <c r="O3415" s="836">
        <v>0.5</v>
      </c>
      <c r="P3415" s="835">
        <v>65.760000000000005</v>
      </c>
      <c r="Q3415" s="837">
        <v>1</v>
      </c>
      <c r="R3415" s="832">
        <v>3</v>
      </c>
      <c r="S3415" s="837">
        <v>1</v>
      </c>
      <c r="T3415" s="836">
        <v>0.5</v>
      </c>
      <c r="U3415" s="838">
        <v>1</v>
      </c>
    </row>
    <row r="3416" spans="1:21" ht="14.4" customHeight="1" x14ac:dyDescent="0.3">
      <c r="A3416" s="831">
        <v>17</v>
      </c>
      <c r="B3416" s="832" t="s">
        <v>2428</v>
      </c>
      <c r="C3416" s="832" t="s">
        <v>2434</v>
      </c>
      <c r="D3416" s="833" t="s">
        <v>5256</v>
      </c>
      <c r="E3416" s="834" t="s">
        <v>2463</v>
      </c>
      <c r="F3416" s="832" t="s">
        <v>2429</v>
      </c>
      <c r="G3416" s="832" t="s">
        <v>2740</v>
      </c>
      <c r="H3416" s="832" t="s">
        <v>596</v>
      </c>
      <c r="I3416" s="832" t="s">
        <v>2744</v>
      </c>
      <c r="J3416" s="832" t="s">
        <v>2742</v>
      </c>
      <c r="K3416" s="832" t="s">
        <v>2745</v>
      </c>
      <c r="L3416" s="835">
        <v>87.67</v>
      </c>
      <c r="M3416" s="835">
        <v>87.67</v>
      </c>
      <c r="N3416" s="832">
        <v>1</v>
      </c>
      <c r="O3416" s="836">
        <v>1</v>
      </c>
      <c r="P3416" s="835">
        <v>87.67</v>
      </c>
      <c r="Q3416" s="837">
        <v>1</v>
      </c>
      <c r="R3416" s="832">
        <v>1</v>
      </c>
      <c r="S3416" s="837">
        <v>1</v>
      </c>
      <c r="T3416" s="836">
        <v>1</v>
      </c>
      <c r="U3416" s="838">
        <v>1</v>
      </c>
    </row>
    <row r="3417" spans="1:21" ht="14.4" customHeight="1" x14ac:dyDescent="0.3">
      <c r="A3417" s="831">
        <v>17</v>
      </c>
      <c r="B3417" s="832" t="s">
        <v>2428</v>
      </c>
      <c r="C3417" s="832" t="s">
        <v>2434</v>
      </c>
      <c r="D3417" s="833" t="s">
        <v>5256</v>
      </c>
      <c r="E3417" s="834" t="s">
        <v>2463</v>
      </c>
      <c r="F3417" s="832" t="s">
        <v>2429</v>
      </c>
      <c r="G3417" s="832" t="s">
        <v>2746</v>
      </c>
      <c r="H3417" s="832" t="s">
        <v>596</v>
      </c>
      <c r="I3417" s="832" t="s">
        <v>2749</v>
      </c>
      <c r="J3417" s="832" t="s">
        <v>2748</v>
      </c>
      <c r="K3417" s="832" t="s">
        <v>2750</v>
      </c>
      <c r="L3417" s="835">
        <v>338.58</v>
      </c>
      <c r="M3417" s="835">
        <v>1692.9</v>
      </c>
      <c r="N3417" s="832">
        <v>5</v>
      </c>
      <c r="O3417" s="836">
        <v>1</v>
      </c>
      <c r="P3417" s="835">
        <v>677.16</v>
      </c>
      <c r="Q3417" s="837">
        <v>0.39999999999999997</v>
      </c>
      <c r="R3417" s="832">
        <v>2</v>
      </c>
      <c r="S3417" s="837">
        <v>0.4</v>
      </c>
      <c r="T3417" s="836">
        <v>0.5</v>
      </c>
      <c r="U3417" s="838">
        <v>0.5</v>
      </c>
    </row>
    <row r="3418" spans="1:21" ht="14.4" customHeight="1" x14ac:dyDescent="0.3">
      <c r="A3418" s="831">
        <v>17</v>
      </c>
      <c r="B3418" s="832" t="s">
        <v>2428</v>
      </c>
      <c r="C3418" s="832" t="s">
        <v>2434</v>
      </c>
      <c r="D3418" s="833" t="s">
        <v>5256</v>
      </c>
      <c r="E3418" s="834" t="s">
        <v>2463</v>
      </c>
      <c r="F3418" s="832" t="s">
        <v>2429</v>
      </c>
      <c r="G3418" s="832" t="s">
        <v>2746</v>
      </c>
      <c r="H3418" s="832" t="s">
        <v>596</v>
      </c>
      <c r="I3418" s="832" t="s">
        <v>2751</v>
      </c>
      <c r="J3418" s="832" t="s">
        <v>2748</v>
      </c>
      <c r="K3418" s="832" t="s">
        <v>2752</v>
      </c>
      <c r="L3418" s="835">
        <v>677.18</v>
      </c>
      <c r="M3418" s="835">
        <v>5417.44</v>
      </c>
      <c r="N3418" s="832">
        <v>8</v>
      </c>
      <c r="O3418" s="836">
        <v>3.5</v>
      </c>
      <c r="P3418" s="835">
        <v>4740.2599999999993</v>
      </c>
      <c r="Q3418" s="837">
        <v>0.87499999999999989</v>
      </c>
      <c r="R3418" s="832">
        <v>7</v>
      </c>
      <c r="S3418" s="837">
        <v>0.875</v>
      </c>
      <c r="T3418" s="836">
        <v>3</v>
      </c>
      <c r="U3418" s="838">
        <v>0.8571428571428571</v>
      </c>
    </row>
    <row r="3419" spans="1:21" ht="14.4" customHeight="1" x14ac:dyDescent="0.3">
      <c r="A3419" s="831">
        <v>17</v>
      </c>
      <c r="B3419" s="832" t="s">
        <v>2428</v>
      </c>
      <c r="C3419" s="832" t="s">
        <v>2434</v>
      </c>
      <c r="D3419" s="833" t="s">
        <v>5256</v>
      </c>
      <c r="E3419" s="834" t="s">
        <v>2463</v>
      </c>
      <c r="F3419" s="832" t="s">
        <v>2429</v>
      </c>
      <c r="G3419" s="832" t="s">
        <v>2746</v>
      </c>
      <c r="H3419" s="832" t="s">
        <v>596</v>
      </c>
      <c r="I3419" s="832" t="s">
        <v>2753</v>
      </c>
      <c r="J3419" s="832" t="s">
        <v>2748</v>
      </c>
      <c r="K3419" s="832" t="s">
        <v>2754</v>
      </c>
      <c r="L3419" s="835">
        <v>338.58</v>
      </c>
      <c r="M3419" s="835">
        <v>1692.9</v>
      </c>
      <c r="N3419" s="832">
        <v>5</v>
      </c>
      <c r="O3419" s="836">
        <v>2.5</v>
      </c>
      <c r="P3419" s="835">
        <v>1015.74</v>
      </c>
      <c r="Q3419" s="837">
        <v>0.6</v>
      </c>
      <c r="R3419" s="832">
        <v>3</v>
      </c>
      <c r="S3419" s="837">
        <v>0.6</v>
      </c>
      <c r="T3419" s="836">
        <v>1.5</v>
      </c>
      <c r="U3419" s="838">
        <v>0.6</v>
      </c>
    </row>
    <row r="3420" spans="1:21" ht="14.4" customHeight="1" x14ac:dyDescent="0.3">
      <c r="A3420" s="831">
        <v>17</v>
      </c>
      <c r="B3420" s="832" t="s">
        <v>2428</v>
      </c>
      <c r="C3420" s="832" t="s">
        <v>2434</v>
      </c>
      <c r="D3420" s="833" t="s">
        <v>5256</v>
      </c>
      <c r="E3420" s="834" t="s">
        <v>2463</v>
      </c>
      <c r="F3420" s="832" t="s">
        <v>2429</v>
      </c>
      <c r="G3420" s="832" t="s">
        <v>2746</v>
      </c>
      <c r="H3420" s="832" t="s">
        <v>596</v>
      </c>
      <c r="I3420" s="832" t="s">
        <v>5146</v>
      </c>
      <c r="J3420" s="832" t="s">
        <v>2748</v>
      </c>
      <c r="K3420" s="832" t="s">
        <v>2884</v>
      </c>
      <c r="L3420" s="835">
        <v>131.22</v>
      </c>
      <c r="M3420" s="835">
        <v>131.22</v>
      </c>
      <c r="N3420" s="832">
        <v>1</v>
      </c>
      <c r="O3420" s="836">
        <v>0.5</v>
      </c>
      <c r="P3420" s="835">
        <v>131.22</v>
      </c>
      <c r="Q3420" s="837">
        <v>1</v>
      </c>
      <c r="R3420" s="832">
        <v>1</v>
      </c>
      <c r="S3420" s="837">
        <v>1</v>
      </c>
      <c r="T3420" s="836">
        <v>0.5</v>
      </c>
      <c r="U3420" s="838">
        <v>1</v>
      </c>
    </row>
    <row r="3421" spans="1:21" ht="14.4" customHeight="1" x14ac:dyDescent="0.3">
      <c r="A3421" s="831">
        <v>17</v>
      </c>
      <c r="B3421" s="832" t="s">
        <v>2428</v>
      </c>
      <c r="C3421" s="832" t="s">
        <v>2434</v>
      </c>
      <c r="D3421" s="833" t="s">
        <v>5256</v>
      </c>
      <c r="E3421" s="834" t="s">
        <v>2463</v>
      </c>
      <c r="F3421" s="832" t="s">
        <v>2429</v>
      </c>
      <c r="G3421" s="832" t="s">
        <v>2746</v>
      </c>
      <c r="H3421" s="832" t="s">
        <v>596</v>
      </c>
      <c r="I3421" s="832" t="s">
        <v>2755</v>
      </c>
      <c r="J3421" s="832" t="s">
        <v>2756</v>
      </c>
      <c r="K3421" s="832" t="s">
        <v>2209</v>
      </c>
      <c r="L3421" s="835">
        <v>169.29</v>
      </c>
      <c r="M3421" s="835">
        <v>1185.03</v>
      </c>
      <c r="N3421" s="832">
        <v>7</v>
      </c>
      <c r="O3421" s="836">
        <v>1.5</v>
      </c>
      <c r="P3421" s="835">
        <v>846.44999999999993</v>
      </c>
      <c r="Q3421" s="837">
        <v>0.71428571428571419</v>
      </c>
      <c r="R3421" s="832">
        <v>5</v>
      </c>
      <c r="S3421" s="837">
        <v>0.7142857142857143</v>
      </c>
      <c r="T3421" s="836">
        <v>0.5</v>
      </c>
      <c r="U3421" s="838">
        <v>0.33333333333333331</v>
      </c>
    </row>
    <row r="3422" spans="1:21" ht="14.4" customHeight="1" x14ac:dyDescent="0.3">
      <c r="A3422" s="831">
        <v>17</v>
      </c>
      <c r="B3422" s="832" t="s">
        <v>2428</v>
      </c>
      <c r="C3422" s="832" t="s">
        <v>2434</v>
      </c>
      <c r="D3422" s="833" t="s">
        <v>5256</v>
      </c>
      <c r="E3422" s="834" t="s">
        <v>2463</v>
      </c>
      <c r="F3422" s="832" t="s">
        <v>2429</v>
      </c>
      <c r="G3422" s="832" t="s">
        <v>2746</v>
      </c>
      <c r="H3422" s="832" t="s">
        <v>596</v>
      </c>
      <c r="I3422" s="832" t="s">
        <v>5178</v>
      </c>
      <c r="J3422" s="832" t="s">
        <v>4808</v>
      </c>
      <c r="K3422" s="832" t="s">
        <v>2750</v>
      </c>
      <c r="L3422" s="835">
        <v>1715.48</v>
      </c>
      <c r="M3422" s="835">
        <v>3430.96</v>
      </c>
      <c r="N3422" s="832">
        <v>2</v>
      </c>
      <c r="O3422" s="836">
        <v>0.5</v>
      </c>
      <c r="P3422" s="835">
        <v>3430.96</v>
      </c>
      <c r="Q3422" s="837">
        <v>1</v>
      </c>
      <c r="R3422" s="832">
        <v>2</v>
      </c>
      <c r="S3422" s="837">
        <v>1</v>
      </c>
      <c r="T3422" s="836">
        <v>0.5</v>
      </c>
      <c r="U3422" s="838">
        <v>1</v>
      </c>
    </row>
    <row r="3423" spans="1:21" ht="14.4" customHeight="1" x14ac:dyDescent="0.3">
      <c r="A3423" s="831">
        <v>17</v>
      </c>
      <c r="B3423" s="832" t="s">
        <v>2428</v>
      </c>
      <c r="C3423" s="832" t="s">
        <v>2434</v>
      </c>
      <c r="D3423" s="833" t="s">
        <v>5256</v>
      </c>
      <c r="E3423" s="834" t="s">
        <v>2463</v>
      </c>
      <c r="F3423" s="832" t="s">
        <v>2429</v>
      </c>
      <c r="G3423" s="832" t="s">
        <v>2746</v>
      </c>
      <c r="H3423" s="832" t="s">
        <v>596</v>
      </c>
      <c r="I3423" s="832" t="s">
        <v>4807</v>
      </c>
      <c r="J3423" s="832" t="s">
        <v>4808</v>
      </c>
      <c r="K3423" s="832" t="s">
        <v>2209</v>
      </c>
      <c r="L3423" s="835">
        <v>1286.19</v>
      </c>
      <c r="M3423" s="835">
        <v>2572.38</v>
      </c>
      <c r="N3423" s="832">
        <v>2</v>
      </c>
      <c r="O3423" s="836">
        <v>0.5</v>
      </c>
      <c r="P3423" s="835">
        <v>2572.38</v>
      </c>
      <c r="Q3423" s="837">
        <v>1</v>
      </c>
      <c r="R3423" s="832">
        <v>2</v>
      </c>
      <c r="S3423" s="837">
        <v>1</v>
      </c>
      <c r="T3423" s="836">
        <v>0.5</v>
      </c>
      <c r="U3423" s="838">
        <v>1</v>
      </c>
    </row>
    <row r="3424" spans="1:21" ht="14.4" customHeight="1" x14ac:dyDescent="0.3">
      <c r="A3424" s="831">
        <v>17</v>
      </c>
      <c r="B3424" s="832" t="s">
        <v>2428</v>
      </c>
      <c r="C3424" s="832" t="s">
        <v>2434</v>
      </c>
      <c r="D3424" s="833" t="s">
        <v>5256</v>
      </c>
      <c r="E3424" s="834" t="s">
        <v>2463</v>
      </c>
      <c r="F3424" s="832" t="s">
        <v>2429</v>
      </c>
      <c r="G3424" s="832" t="s">
        <v>3703</v>
      </c>
      <c r="H3424" s="832" t="s">
        <v>596</v>
      </c>
      <c r="I3424" s="832" t="s">
        <v>3704</v>
      </c>
      <c r="J3424" s="832" t="s">
        <v>3705</v>
      </c>
      <c r="K3424" s="832" t="s">
        <v>3706</v>
      </c>
      <c r="L3424" s="835">
        <v>432.12</v>
      </c>
      <c r="M3424" s="835">
        <v>1296.3600000000001</v>
      </c>
      <c r="N3424" s="832">
        <v>3</v>
      </c>
      <c r="O3424" s="836">
        <v>0.5</v>
      </c>
      <c r="P3424" s="835">
        <v>1296.3600000000001</v>
      </c>
      <c r="Q3424" s="837">
        <v>1</v>
      </c>
      <c r="R3424" s="832">
        <v>3</v>
      </c>
      <c r="S3424" s="837">
        <v>1</v>
      </c>
      <c r="T3424" s="836">
        <v>0.5</v>
      </c>
      <c r="U3424" s="838">
        <v>1</v>
      </c>
    </row>
    <row r="3425" spans="1:21" ht="14.4" customHeight="1" x14ac:dyDescent="0.3">
      <c r="A3425" s="831">
        <v>17</v>
      </c>
      <c r="B3425" s="832" t="s">
        <v>2428</v>
      </c>
      <c r="C3425" s="832" t="s">
        <v>2434</v>
      </c>
      <c r="D3425" s="833" t="s">
        <v>5256</v>
      </c>
      <c r="E3425" s="834" t="s">
        <v>2463</v>
      </c>
      <c r="F3425" s="832" t="s">
        <v>2429</v>
      </c>
      <c r="G3425" s="832" t="s">
        <v>3911</v>
      </c>
      <c r="H3425" s="832" t="s">
        <v>649</v>
      </c>
      <c r="I3425" s="832" t="s">
        <v>2135</v>
      </c>
      <c r="J3425" s="832" t="s">
        <v>1250</v>
      </c>
      <c r="K3425" s="832" t="s">
        <v>2136</v>
      </c>
      <c r="L3425" s="835">
        <v>41.63</v>
      </c>
      <c r="M3425" s="835">
        <v>124.89000000000001</v>
      </c>
      <c r="N3425" s="832">
        <v>3</v>
      </c>
      <c r="O3425" s="836">
        <v>0.5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" customHeight="1" x14ac:dyDescent="0.3">
      <c r="A3426" s="831">
        <v>17</v>
      </c>
      <c r="B3426" s="832" t="s">
        <v>2428</v>
      </c>
      <c r="C3426" s="832" t="s">
        <v>2434</v>
      </c>
      <c r="D3426" s="833" t="s">
        <v>5256</v>
      </c>
      <c r="E3426" s="834" t="s">
        <v>2463</v>
      </c>
      <c r="F3426" s="832" t="s">
        <v>2429</v>
      </c>
      <c r="G3426" s="832" t="s">
        <v>3175</v>
      </c>
      <c r="H3426" s="832" t="s">
        <v>649</v>
      </c>
      <c r="I3426" s="832" t="s">
        <v>3420</v>
      </c>
      <c r="J3426" s="832" t="s">
        <v>965</v>
      </c>
      <c r="K3426" s="832" t="s">
        <v>3421</v>
      </c>
      <c r="L3426" s="835">
        <v>397.8</v>
      </c>
      <c r="M3426" s="835">
        <v>795.6</v>
      </c>
      <c r="N3426" s="832">
        <v>2</v>
      </c>
      <c r="O3426" s="836">
        <v>1.5</v>
      </c>
      <c r="P3426" s="835">
        <v>397.8</v>
      </c>
      <c r="Q3426" s="837">
        <v>0.5</v>
      </c>
      <c r="R3426" s="832">
        <v>1</v>
      </c>
      <c r="S3426" s="837">
        <v>0.5</v>
      </c>
      <c r="T3426" s="836">
        <v>0.5</v>
      </c>
      <c r="U3426" s="838">
        <v>0.33333333333333331</v>
      </c>
    </row>
    <row r="3427" spans="1:21" ht="14.4" customHeight="1" x14ac:dyDescent="0.3">
      <c r="A3427" s="831">
        <v>17</v>
      </c>
      <c r="B3427" s="832" t="s">
        <v>2428</v>
      </c>
      <c r="C3427" s="832" t="s">
        <v>2434</v>
      </c>
      <c r="D3427" s="833" t="s">
        <v>5256</v>
      </c>
      <c r="E3427" s="834" t="s">
        <v>2463</v>
      </c>
      <c r="F3427" s="832" t="s">
        <v>2429</v>
      </c>
      <c r="G3427" s="832" t="s">
        <v>4448</v>
      </c>
      <c r="H3427" s="832" t="s">
        <v>596</v>
      </c>
      <c r="I3427" s="832" t="s">
        <v>4449</v>
      </c>
      <c r="J3427" s="832" t="s">
        <v>1257</v>
      </c>
      <c r="K3427" s="832" t="s">
        <v>4450</v>
      </c>
      <c r="L3427" s="835">
        <v>181.04</v>
      </c>
      <c r="M3427" s="835">
        <v>362.08</v>
      </c>
      <c r="N3427" s="832">
        <v>2</v>
      </c>
      <c r="O3427" s="836">
        <v>1</v>
      </c>
      <c r="P3427" s="835">
        <v>362.08</v>
      </c>
      <c r="Q3427" s="837">
        <v>1</v>
      </c>
      <c r="R3427" s="832">
        <v>2</v>
      </c>
      <c r="S3427" s="837">
        <v>1</v>
      </c>
      <c r="T3427" s="836">
        <v>1</v>
      </c>
      <c r="U3427" s="838">
        <v>1</v>
      </c>
    </row>
    <row r="3428" spans="1:21" ht="14.4" customHeight="1" x14ac:dyDescent="0.3">
      <c r="A3428" s="831">
        <v>17</v>
      </c>
      <c r="B3428" s="832" t="s">
        <v>2428</v>
      </c>
      <c r="C3428" s="832" t="s">
        <v>2434</v>
      </c>
      <c r="D3428" s="833" t="s">
        <v>5256</v>
      </c>
      <c r="E3428" s="834" t="s">
        <v>2463</v>
      </c>
      <c r="F3428" s="832" t="s">
        <v>2429</v>
      </c>
      <c r="G3428" s="832" t="s">
        <v>2776</v>
      </c>
      <c r="H3428" s="832" t="s">
        <v>596</v>
      </c>
      <c r="I3428" s="832" t="s">
        <v>5179</v>
      </c>
      <c r="J3428" s="832" t="s">
        <v>2120</v>
      </c>
      <c r="K3428" s="832" t="s">
        <v>2493</v>
      </c>
      <c r="L3428" s="835">
        <v>439.14</v>
      </c>
      <c r="M3428" s="835">
        <v>878.28</v>
      </c>
      <c r="N3428" s="832">
        <v>2</v>
      </c>
      <c r="O3428" s="836">
        <v>1</v>
      </c>
      <c r="P3428" s="835">
        <v>878.28</v>
      </c>
      <c r="Q3428" s="837">
        <v>1</v>
      </c>
      <c r="R3428" s="832">
        <v>2</v>
      </c>
      <c r="S3428" s="837">
        <v>1</v>
      </c>
      <c r="T3428" s="836">
        <v>1</v>
      </c>
      <c r="U3428" s="838">
        <v>1</v>
      </c>
    </row>
    <row r="3429" spans="1:21" ht="14.4" customHeight="1" x14ac:dyDescent="0.3">
      <c r="A3429" s="831">
        <v>17</v>
      </c>
      <c r="B3429" s="832" t="s">
        <v>2428</v>
      </c>
      <c r="C3429" s="832" t="s">
        <v>2434</v>
      </c>
      <c r="D3429" s="833" t="s">
        <v>5256</v>
      </c>
      <c r="E3429" s="834" t="s">
        <v>2463</v>
      </c>
      <c r="F3429" s="832" t="s">
        <v>2429</v>
      </c>
      <c r="G3429" s="832" t="s">
        <v>2776</v>
      </c>
      <c r="H3429" s="832" t="s">
        <v>649</v>
      </c>
      <c r="I3429" s="832" t="s">
        <v>2119</v>
      </c>
      <c r="J3429" s="832" t="s">
        <v>2120</v>
      </c>
      <c r="K3429" s="832" t="s">
        <v>2121</v>
      </c>
      <c r="L3429" s="835">
        <v>122.96</v>
      </c>
      <c r="M3429" s="835">
        <v>737.76</v>
      </c>
      <c r="N3429" s="832">
        <v>6</v>
      </c>
      <c r="O3429" s="836">
        <v>1</v>
      </c>
      <c r="P3429" s="835">
        <v>737.76</v>
      </c>
      <c r="Q3429" s="837">
        <v>1</v>
      </c>
      <c r="R3429" s="832">
        <v>6</v>
      </c>
      <c r="S3429" s="837">
        <v>1</v>
      </c>
      <c r="T3429" s="836">
        <v>1</v>
      </c>
      <c r="U3429" s="838">
        <v>1</v>
      </c>
    </row>
    <row r="3430" spans="1:21" ht="14.4" customHeight="1" x14ac:dyDescent="0.3">
      <c r="A3430" s="831">
        <v>17</v>
      </c>
      <c r="B3430" s="832" t="s">
        <v>2428</v>
      </c>
      <c r="C3430" s="832" t="s">
        <v>2434</v>
      </c>
      <c r="D3430" s="833" t="s">
        <v>5256</v>
      </c>
      <c r="E3430" s="834" t="s">
        <v>2463</v>
      </c>
      <c r="F3430" s="832" t="s">
        <v>2429</v>
      </c>
      <c r="G3430" s="832" t="s">
        <v>2776</v>
      </c>
      <c r="H3430" s="832" t="s">
        <v>649</v>
      </c>
      <c r="I3430" s="832" t="s">
        <v>2320</v>
      </c>
      <c r="J3430" s="832" t="s">
        <v>2120</v>
      </c>
      <c r="K3430" s="832" t="s">
        <v>2321</v>
      </c>
      <c r="L3430" s="835">
        <v>245.91</v>
      </c>
      <c r="M3430" s="835">
        <v>737.73</v>
      </c>
      <c r="N3430" s="832">
        <v>3</v>
      </c>
      <c r="O3430" s="836">
        <v>0.5</v>
      </c>
      <c r="P3430" s="835">
        <v>737.73</v>
      </c>
      <c r="Q3430" s="837">
        <v>1</v>
      </c>
      <c r="R3430" s="832">
        <v>3</v>
      </c>
      <c r="S3430" s="837">
        <v>1</v>
      </c>
      <c r="T3430" s="836">
        <v>0.5</v>
      </c>
      <c r="U3430" s="838">
        <v>1</v>
      </c>
    </row>
    <row r="3431" spans="1:21" ht="14.4" customHeight="1" x14ac:dyDescent="0.3">
      <c r="A3431" s="831">
        <v>17</v>
      </c>
      <c r="B3431" s="832" t="s">
        <v>2428</v>
      </c>
      <c r="C3431" s="832" t="s">
        <v>2434</v>
      </c>
      <c r="D3431" s="833" t="s">
        <v>5256</v>
      </c>
      <c r="E3431" s="834" t="s">
        <v>2463</v>
      </c>
      <c r="F3431" s="832" t="s">
        <v>2429</v>
      </c>
      <c r="G3431" s="832" t="s">
        <v>2776</v>
      </c>
      <c r="H3431" s="832" t="s">
        <v>596</v>
      </c>
      <c r="I3431" s="832" t="s">
        <v>4605</v>
      </c>
      <c r="J3431" s="832" t="s">
        <v>3920</v>
      </c>
      <c r="K3431" s="832" t="s">
        <v>4606</v>
      </c>
      <c r="L3431" s="835">
        <v>739.17</v>
      </c>
      <c r="M3431" s="835">
        <v>739.17</v>
      </c>
      <c r="N3431" s="832">
        <v>1</v>
      </c>
      <c r="O3431" s="836">
        <v>0.5</v>
      </c>
      <c r="P3431" s="835">
        <v>739.17</v>
      </c>
      <c r="Q3431" s="837">
        <v>1</v>
      </c>
      <c r="R3431" s="832">
        <v>1</v>
      </c>
      <c r="S3431" s="837">
        <v>1</v>
      </c>
      <c r="T3431" s="836">
        <v>0.5</v>
      </c>
      <c r="U3431" s="838">
        <v>1</v>
      </c>
    </row>
    <row r="3432" spans="1:21" ht="14.4" customHeight="1" x14ac:dyDescent="0.3">
      <c r="A3432" s="831">
        <v>17</v>
      </c>
      <c r="B3432" s="832" t="s">
        <v>2428</v>
      </c>
      <c r="C3432" s="832" t="s">
        <v>2434</v>
      </c>
      <c r="D3432" s="833" t="s">
        <v>5256</v>
      </c>
      <c r="E3432" s="834" t="s">
        <v>2463</v>
      </c>
      <c r="F3432" s="832" t="s">
        <v>2429</v>
      </c>
      <c r="G3432" s="832" t="s">
        <v>2776</v>
      </c>
      <c r="H3432" s="832" t="s">
        <v>596</v>
      </c>
      <c r="I3432" s="832" t="s">
        <v>4007</v>
      </c>
      <c r="J3432" s="832" t="s">
        <v>3920</v>
      </c>
      <c r="K3432" s="832" t="s">
        <v>4008</v>
      </c>
      <c r="L3432" s="835">
        <v>369.59</v>
      </c>
      <c r="M3432" s="835">
        <v>369.59</v>
      </c>
      <c r="N3432" s="832">
        <v>1</v>
      </c>
      <c r="O3432" s="836">
        <v>0.5</v>
      </c>
      <c r="P3432" s="835">
        <v>369.59</v>
      </c>
      <c r="Q3432" s="837">
        <v>1</v>
      </c>
      <c r="R3432" s="832">
        <v>1</v>
      </c>
      <c r="S3432" s="837">
        <v>1</v>
      </c>
      <c r="T3432" s="836">
        <v>0.5</v>
      </c>
      <c r="U3432" s="838">
        <v>1</v>
      </c>
    </row>
    <row r="3433" spans="1:21" ht="14.4" customHeight="1" x14ac:dyDescent="0.3">
      <c r="A3433" s="831">
        <v>17</v>
      </c>
      <c r="B3433" s="832" t="s">
        <v>2428</v>
      </c>
      <c r="C3433" s="832" t="s">
        <v>2434</v>
      </c>
      <c r="D3433" s="833" t="s">
        <v>5256</v>
      </c>
      <c r="E3433" s="834" t="s">
        <v>2463</v>
      </c>
      <c r="F3433" s="832" t="s">
        <v>2429</v>
      </c>
      <c r="G3433" s="832" t="s">
        <v>2776</v>
      </c>
      <c r="H3433" s="832" t="s">
        <v>649</v>
      </c>
      <c r="I3433" s="832" t="s">
        <v>4451</v>
      </c>
      <c r="J3433" s="832" t="s">
        <v>4082</v>
      </c>
      <c r="K3433" s="832" t="s">
        <v>2493</v>
      </c>
      <c r="L3433" s="835">
        <v>439.98</v>
      </c>
      <c r="M3433" s="835">
        <v>879.96</v>
      </c>
      <c r="N3433" s="832">
        <v>2</v>
      </c>
      <c r="O3433" s="836">
        <v>0.5</v>
      </c>
      <c r="P3433" s="835"/>
      <c r="Q3433" s="837">
        <v>0</v>
      </c>
      <c r="R3433" s="832"/>
      <c r="S3433" s="837">
        <v>0</v>
      </c>
      <c r="T3433" s="836"/>
      <c r="U3433" s="838">
        <v>0</v>
      </c>
    </row>
    <row r="3434" spans="1:21" ht="14.4" customHeight="1" x14ac:dyDescent="0.3">
      <c r="A3434" s="831">
        <v>17</v>
      </c>
      <c r="B3434" s="832" t="s">
        <v>2428</v>
      </c>
      <c r="C3434" s="832" t="s">
        <v>2434</v>
      </c>
      <c r="D3434" s="833" t="s">
        <v>5256</v>
      </c>
      <c r="E3434" s="834" t="s">
        <v>2463</v>
      </c>
      <c r="F3434" s="832" t="s">
        <v>2429</v>
      </c>
      <c r="G3434" s="832" t="s">
        <v>3544</v>
      </c>
      <c r="H3434" s="832" t="s">
        <v>596</v>
      </c>
      <c r="I3434" s="832" t="s">
        <v>5180</v>
      </c>
      <c r="J3434" s="832" t="s">
        <v>5181</v>
      </c>
      <c r="K3434" s="832" t="s">
        <v>3716</v>
      </c>
      <c r="L3434" s="835">
        <v>0</v>
      </c>
      <c r="M3434" s="835">
        <v>0</v>
      </c>
      <c r="N3434" s="832">
        <v>2</v>
      </c>
      <c r="O3434" s="836">
        <v>0.5</v>
      </c>
      <c r="P3434" s="835">
        <v>0</v>
      </c>
      <c r="Q3434" s="837"/>
      <c r="R3434" s="832">
        <v>2</v>
      </c>
      <c r="S3434" s="837">
        <v>1</v>
      </c>
      <c r="T3434" s="836">
        <v>0.5</v>
      </c>
      <c r="U3434" s="838">
        <v>1</v>
      </c>
    </row>
    <row r="3435" spans="1:21" ht="14.4" customHeight="1" x14ac:dyDescent="0.3">
      <c r="A3435" s="831">
        <v>17</v>
      </c>
      <c r="B3435" s="832" t="s">
        <v>2428</v>
      </c>
      <c r="C3435" s="832" t="s">
        <v>2434</v>
      </c>
      <c r="D3435" s="833" t="s">
        <v>5256</v>
      </c>
      <c r="E3435" s="834" t="s">
        <v>2463</v>
      </c>
      <c r="F3435" s="832" t="s">
        <v>2429</v>
      </c>
      <c r="G3435" s="832" t="s">
        <v>3717</v>
      </c>
      <c r="H3435" s="832" t="s">
        <v>596</v>
      </c>
      <c r="I3435" s="832" t="s">
        <v>4454</v>
      </c>
      <c r="J3435" s="832" t="s">
        <v>975</v>
      </c>
      <c r="K3435" s="832" t="s">
        <v>4455</v>
      </c>
      <c r="L3435" s="835">
        <v>0</v>
      </c>
      <c r="M3435" s="835">
        <v>0</v>
      </c>
      <c r="N3435" s="832">
        <v>5</v>
      </c>
      <c r="O3435" s="836">
        <v>3.5</v>
      </c>
      <c r="P3435" s="835">
        <v>0</v>
      </c>
      <c r="Q3435" s="837"/>
      <c r="R3435" s="832">
        <v>4</v>
      </c>
      <c r="S3435" s="837">
        <v>0.8</v>
      </c>
      <c r="T3435" s="836">
        <v>2.5</v>
      </c>
      <c r="U3435" s="838">
        <v>0.7142857142857143</v>
      </c>
    </row>
    <row r="3436" spans="1:21" ht="14.4" customHeight="1" x14ac:dyDescent="0.3">
      <c r="A3436" s="831">
        <v>17</v>
      </c>
      <c r="B3436" s="832" t="s">
        <v>2428</v>
      </c>
      <c r="C3436" s="832" t="s">
        <v>2434</v>
      </c>
      <c r="D3436" s="833" t="s">
        <v>5256</v>
      </c>
      <c r="E3436" s="834" t="s">
        <v>2463</v>
      </c>
      <c r="F3436" s="832" t="s">
        <v>2429</v>
      </c>
      <c r="G3436" s="832" t="s">
        <v>3717</v>
      </c>
      <c r="H3436" s="832" t="s">
        <v>596</v>
      </c>
      <c r="I3436" s="832" t="s">
        <v>3719</v>
      </c>
      <c r="J3436" s="832" t="s">
        <v>1542</v>
      </c>
      <c r="K3436" s="832" t="s">
        <v>3720</v>
      </c>
      <c r="L3436" s="835">
        <v>0</v>
      </c>
      <c r="M3436" s="835">
        <v>0</v>
      </c>
      <c r="N3436" s="832">
        <v>1</v>
      </c>
      <c r="O3436" s="836">
        <v>0.5</v>
      </c>
      <c r="P3436" s="835"/>
      <c r="Q3436" s="837"/>
      <c r="R3436" s="832"/>
      <c r="S3436" s="837">
        <v>0</v>
      </c>
      <c r="T3436" s="836"/>
      <c r="U3436" s="838">
        <v>0</v>
      </c>
    </row>
    <row r="3437" spans="1:21" ht="14.4" customHeight="1" x14ac:dyDescent="0.3">
      <c r="A3437" s="831">
        <v>17</v>
      </c>
      <c r="B3437" s="832" t="s">
        <v>2428</v>
      </c>
      <c r="C3437" s="832" t="s">
        <v>2434</v>
      </c>
      <c r="D3437" s="833" t="s">
        <v>5256</v>
      </c>
      <c r="E3437" s="834" t="s">
        <v>2463</v>
      </c>
      <c r="F3437" s="832" t="s">
        <v>2429</v>
      </c>
      <c r="G3437" s="832" t="s">
        <v>2783</v>
      </c>
      <c r="H3437" s="832" t="s">
        <v>596</v>
      </c>
      <c r="I3437" s="832" t="s">
        <v>4817</v>
      </c>
      <c r="J3437" s="832" t="s">
        <v>869</v>
      </c>
      <c r="K3437" s="832" t="s">
        <v>3727</v>
      </c>
      <c r="L3437" s="835">
        <v>108.88</v>
      </c>
      <c r="M3437" s="835">
        <v>108.88</v>
      </c>
      <c r="N3437" s="832">
        <v>1</v>
      </c>
      <c r="O3437" s="836">
        <v>0.5</v>
      </c>
      <c r="P3437" s="835"/>
      <c r="Q3437" s="837">
        <v>0</v>
      </c>
      <c r="R3437" s="832"/>
      <c r="S3437" s="837">
        <v>0</v>
      </c>
      <c r="T3437" s="836"/>
      <c r="U3437" s="838">
        <v>0</v>
      </c>
    </row>
    <row r="3438" spans="1:21" ht="14.4" customHeight="1" x14ac:dyDescent="0.3">
      <c r="A3438" s="831">
        <v>17</v>
      </c>
      <c r="B3438" s="832" t="s">
        <v>2428</v>
      </c>
      <c r="C3438" s="832" t="s">
        <v>2434</v>
      </c>
      <c r="D3438" s="833" t="s">
        <v>5256</v>
      </c>
      <c r="E3438" s="834" t="s">
        <v>2463</v>
      </c>
      <c r="F3438" s="832" t="s">
        <v>2429</v>
      </c>
      <c r="G3438" s="832" t="s">
        <v>2786</v>
      </c>
      <c r="H3438" s="832" t="s">
        <v>649</v>
      </c>
      <c r="I3438" s="832" t="s">
        <v>2073</v>
      </c>
      <c r="J3438" s="832" t="s">
        <v>911</v>
      </c>
      <c r="K3438" s="832" t="s">
        <v>912</v>
      </c>
      <c r="L3438" s="835">
        <v>0</v>
      </c>
      <c r="M3438" s="835">
        <v>0</v>
      </c>
      <c r="N3438" s="832">
        <v>15</v>
      </c>
      <c r="O3438" s="836">
        <v>6.5</v>
      </c>
      <c r="P3438" s="835">
        <v>0</v>
      </c>
      <c r="Q3438" s="837"/>
      <c r="R3438" s="832">
        <v>13</v>
      </c>
      <c r="S3438" s="837">
        <v>0.8666666666666667</v>
      </c>
      <c r="T3438" s="836">
        <v>5.5</v>
      </c>
      <c r="U3438" s="838">
        <v>0.84615384615384615</v>
      </c>
    </row>
    <row r="3439" spans="1:21" ht="14.4" customHeight="1" x14ac:dyDescent="0.3">
      <c r="A3439" s="831">
        <v>17</v>
      </c>
      <c r="B3439" s="832" t="s">
        <v>2428</v>
      </c>
      <c r="C3439" s="832" t="s">
        <v>2434</v>
      </c>
      <c r="D3439" s="833" t="s">
        <v>5256</v>
      </c>
      <c r="E3439" s="834" t="s">
        <v>2463</v>
      </c>
      <c r="F3439" s="832" t="s">
        <v>2429</v>
      </c>
      <c r="G3439" s="832" t="s">
        <v>2786</v>
      </c>
      <c r="H3439" s="832" t="s">
        <v>649</v>
      </c>
      <c r="I3439" s="832" t="s">
        <v>2076</v>
      </c>
      <c r="J3439" s="832" t="s">
        <v>911</v>
      </c>
      <c r="K3439" s="832" t="s">
        <v>2077</v>
      </c>
      <c r="L3439" s="835">
        <v>61.49</v>
      </c>
      <c r="M3439" s="835">
        <v>122.98</v>
      </c>
      <c r="N3439" s="832">
        <v>2</v>
      </c>
      <c r="O3439" s="836">
        <v>1</v>
      </c>
      <c r="P3439" s="835">
        <v>122.98</v>
      </c>
      <c r="Q3439" s="837">
        <v>1</v>
      </c>
      <c r="R3439" s="832">
        <v>2</v>
      </c>
      <c r="S3439" s="837">
        <v>1</v>
      </c>
      <c r="T3439" s="836">
        <v>1</v>
      </c>
      <c r="U3439" s="838">
        <v>1</v>
      </c>
    </row>
    <row r="3440" spans="1:21" ht="14.4" customHeight="1" x14ac:dyDescent="0.3">
      <c r="A3440" s="831">
        <v>17</v>
      </c>
      <c r="B3440" s="832" t="s">
        <v>2428</v>
      </c>
      <c r="C3440" s="832" t="s">
        <v>2434</v>
      </c>
      <c r="D3440" s="833" t="s">
        <v>5256</v>
      </c>
      <c r="E3440" s="834" t="s">
        <v>2463</v>
      </c>
      <c r="F3440" s="832" t="s">
        <v>2429</v>
      </c>
      <c r="G3440" s="832" t="s">
        <v>4457</v>
      </c>
      <c r="H3440" s="832" t="s">
        <v>596</v>
      </c>
      <c r="I3440" s="832" t="s">
        <v>4458</v>
      </c>
      <c r="J3440" s="832" t="s">
        <v>4459</v>
      </c>
      <c r="K3440" s="832" t="s">
        <v>1518</v>
      </c>
      <c r="L3440" s="835">
        <v>1543.27</v>
      </c>
      <c r="M3440" s="835">
        <v>1543.27</v>
      </c>
      <c r="N3440" s="832">
        <v>1</v>
      </c>
      <c r="O3440" s="836">
        <v>1</v>
      </c>
      <c r="P3440" s="835">
        <v>1543.27</v>
      </c>
      <c r="Q3440" s="837">
        <v>1</v>
      </c>
      <c r="R3440" s="832">
        <v>1</v>
      </c>
      <c r="S3440" s="837">
        <v>1</v>
      </c>
      <c r="T3440" s="836">
        <v>1</v>
      </c>
      <c r="U3440" s="838">
        <v>1</v>
      </c>
    </row>
    <row r="3441" spans="1:21" ht="14.4" customHeight="1" x14ac:dyDescent="0.3">
      <c r="A3441" s="831">
        <v>17</v>
      </c>
      <c r="B3441" s="832" t="s">
        <v>2428</v>
      </c>
      <c r="C3441" s="832" t="s">
        <v>2434</v>
      </c>
      <c r="D3441" s="833" t="s">
        <v>5256</v>
      </c>
      <c r="E3441" s="834" t="s">
        <v>2463</v>
      </c>
      <c r="F3441" s="832" t="s">
        <v>2429</v>
      </c>
      <c r="G3441" s="832" t="s">
        <v>4457</v>
      </c>
      <c r="H3441" s="832" t="s">
        <v>596</v>
      </c>
      <c r="I3441" s="832" t="s">
        <v>4460</v>
      </c>
      <c r="J3441" s="832" t="s">
        <v>4459</v>
      </c>
      <c r="K3441" s="832" t="s">
        <v>2173</v>
      </c>
      <c r="L3441" s="835">
        <v>3086.53</v>
      </c>
      <c r="M3441" s="835">
        <v>9259.59</v>
      </c>
      <c r="N3441" s="832">
        <v>3</v>
      </c>
      <c r="O3441" s="836">
        <v>2.5</v>
      </c>
      <c r="P3441" s="835">
        <v>9259.59</v>
      </c>
      <c r="Q3441" s="837">
        <v>1</v>
      </c>
      <c r="R3441" s="832">
        <v>3</v>
      </c>
      <c r="S3441" s="837">
        <v>1</v>
      </c>
      <c r="T3441" s="836">
        <v>2.5</v>
      </c>
      <c r="U3441" s="838">
        <v>1</v>
      </c>
    </row>
    <row r="3442" spans="1:21" ht="14.4" customHeight="1" x14ac:dyDescent="0.3">
      <c r="A3442" s="831">
        <v>17</v>
      </c>
      <c r="B3442" s="832" t="s">
        <v>2428</v>
      </c>
      <c r="C3442" s="832" t="s">
        <v>2434</v>
      </c>
      <c r="D3442" s="833" t="s">
        <v>5256</v>
      </c>
      <c r="E3442" s="834" t="s">
        <v>2463</v>
      </c>
      <c r="F3442" s="832" t="s">
        <v>2429</v>
      </c>
      <c r="G3442" s="832" t="s">
        <v>3266</v>
      </c>
      <c r="H3442" s="832" t="s">
        <v>596</v>
      </c>
      <c r="I3442" s="832" t="s">
        <v>4822</v>
      </c>
      <c r="J3442" s="832" t="s">
        <v>3268</v>
      </c>
      <c r="K3442" s="832" t="s">
        <v>4823</v>
      </c>
      <c r="L3442" s="835">
        <v>59.56</v>
      </c>
      <c r="M3442" s="835">
        <v>119.12</v>
      </c>
      <c r="N3442" s="832">
        <v>2</v>
      </c>
      <c r="O3442" s="836">
        <v>1</v>
      </c>
      <c r="P3442" s="835">
        <v>119.12</v>
      </c>
      <c r="Q3442" s="837">
        <v>1</v>
      </c>
      <c r="R3442" s="832">
        <v>2</v>
      </c>
      <c r="S3442" s="837">
        <v>1</v>
      </c>
      <c r="T3442" s="836">
        <v>1</v>
      </c>
      <c r="U3442" s="838">
        <v>1</v>
      </c>
    </row>
    <row r="3443" spans="1:21" ht="14.4" customHeight="1" x14ac:dyDescent="0.3">
      <c r="A3443" s="831">
        <v>17</v>
      </c>
      <c r="B3443" s="832" t="s">
        <v>2428</v>
      </c>
      <c r="C3443" s="832" t="s">
        <v>2434</v>
      </c>
      <c r="D3443" s="833" t="s">
        <v>5256</v>
      </c>
      <c r="E3443" s="834" t="s">
        <v>2463</v>
      </c>
      <c r="F3443" s="832" t="s">
        <v>2429</v>
      </c>
      <c r="G3443" s="832" t="s">
        <v>3266</v>
      </c>
      <c r="H3443" s="832" t="s">
        <v>596</v>
      </c>
      <c r="I3443" s="832" t="s">
        <v>4824</v>
      </c>
      <c r="J3443" s="832" t="s">
        <v>683</v>
      </c>
      <c r="K3443" s="832" t="s">
        <v>4825</v>
      </c>
      <c r="L3443" s="835">
        <v>311.33999999999997</v>
      </c>
      <c r="M3443" s="835">
        <v>311.33999999999997</v>
      </c>
      <c r="N3443" s="832">
        <v>1</v>
      </c>
      <c r="O3443" s="836">
        <v>1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17</v>
      </c>
      <c r="B3444" s="832" t="s">
        <v>2428</v>
      </c>
      <c r="C3444" s="832" t="s">
        <v>2434</v>
      </c>
      <c r="D3444" s="833" t="s">
        <v>5256</v>
      </c>
      <c r="E3444" s="834" t="s">
        <v>2463</v>
      </c>
      <c r="F3444" s="832" t="s">
        <v>2429</v>
      </c>
      <c r="G3444" s="832" t="s">
        <v>2793</v>
      </c>
      <c r="H3444" s="832" t="s">
        <v>596</v>
      </c>
      <c r="I3444" s="832" t="s">
        <v>2805</v>
      </c>
      <c r="J3444" s="832" t="s">
        <v>2806</v>
      </c>
      <c r="K3444" s="832" t="s">
        <v>2807</v>
      </c>
      <c r="L3444" s="835">
        <v>60.39</v>
      </c>
      <c r="M3444" s="835">
        <v>60.39</v>
      </c>
      <c r="N3444" s="832">
        <v>1</v>
      </c>
      <c r="O3444" s="836">
        <v>1</v>
      </c>
      <c r="P3444" s="835">
        <v>60.39</v>
      </c>
      <c r="Q3444" s="837">
        <v>1</v>
      </c>
      <c r="R3444" s="832">
        <v>1</v>
      </c>
      <c r="S3444" s="837">
        <v>1</v>
      </c>
      <c r="T3444" s="836">
        <v>1</v>
      </c>
      <c r="U3444" s="838">
        <v>1</v>
      </c>
    </row>
    <row r="3445" spans="1:21" ht="14.4" customHeight="1" x14ac:dyDescent="0.3">
      <c r="A3445" s="831">
        <v>17</v>
      </c>
      <c r="B3445" s="832" t="s">
        <v>2428</v>
      </c>
      <c r="C3445" s="832" t="s">
        <v>2434</v>
      </c>
      <c r="D3445" s="833" t="s">
        <v>5256</v>
      </c>
      <c r="E3445" s="834" t="s">
        <v>2463</v>
      </c>
      <c r="F3445" s="832" t="s">
        <v>2429</v>
      </c>
      <c r="G3445" s="832" t="s">
        <v>2793</v>
      </c>
      <c r="H3445" s="832" t="s">
        <v>596</v>
      </c>
      <c r="I3445" s="832" t="s">
        <v>2822</v>
      </c>
      <c r="J3445" s="832" t="s">
        <v>2806</v>
      </c>
      <c r="K3445" s="832" t="s">
        <v>2807</v>
      </c>
      <c r="L3445" s="835">
        <v>60.39</v>
      </c>
      <c r="M3445" s="835">
        <v>483.12</v>
      </c>
      <c r="N3445" s="832">
        <v>8</v>
      </c>
      <c r="O3445" s="836">
        <v>3.5</v>
      </c>
      <c r="P3445" s="835">
        <v>483.12</v>
      </c>
      <c r="Q3445" s="837">
        <v>1</v>
      </c>
      <c r="R3445" s="832">
        <v>8</v>
      </c>
      <c r="S3445" s="837">
        <v>1</v>
      </c>
      <c r="T3445" s="836">
        <v>3.5</v>
      </c>
      <c r="U3445" s="838">
        <v>1</v>
      </c>
    </row>
    <row r="3446" spans="1:21" ht="14.4" customHeight="1" x14ac:dyDescent="0.3">
      <c r="A3446" s="831">
        <v>17</v>
      </c>
      <c r="B3446" s="832" t="s">
        <v>2428</v>
      </c>
      <c r="C3446" s="832" t="s">
        <v>2434</v>
      </c>
      <c r="D3446" s="833" t="s">
        <v>5256</v>
      </c>
      <c r="E3446" s="834" t="s">
        <v>2463</v>
      </c>
      <c r="F3446" s="832" t="s">
        <v>2429</v>
      </c>
      <c r="G3446" s="832" t="s">
        <v>4013</v>
      </c>
      <c r="H3446" s="832" t="s">
        <v>596</v>
      </c>
      <c r="I3446" s="832" t="s">
        <v>5098</v>
      </c>
      <c r="J3446" s="832" t="s">
        <v>4015</v>
      </c>
      <c r="K3446" s="832" t="s">
        <v>5099</v>
      </c>
      <c r="L3446" s="835">
        <v>0</v>
      </c>
      <c r="M3446" s="835">
        <v>0</v>
      </c>
      <c r="N3446" s="832">
        <v>1</v>
      </c>
      <c r="O3446" s="836">
        <v>1</v>
      </c>
      <c r="P3446" s="835"/>
      <c r="Q3446" s="837"/>
      <c r="R3446" s="832"/>
      <c r="S3446" s="837">
        <v>0</v>
      </c>
      <c r="T3446" s="836"/>
      <c r="U3446" s="838">
        <v>0</v>
      </c>
    </row>
    <row r="3447" spans="1:21" ht="14.4" customHeight="1" x14ac:dyDescent="0.3">
      <c r="A3447" s="831">
        <v>17</v>
      </c>
      <c r="B3447" s="832" t="s">
        <v>2428</v>
      </c>
      <c r="C3447" s="832" t="s">
        <v>2434</v>
      </c>
      <c r="D3447" s="833" t="s">
        <v>5256</v>
      </c>
      <c r="E3447" s="834" t="s">
        <v>2463</v>
      </c>
      <c r="F3447" s="832" t="s">
        <v>2429</v>
      </c>
      <c r="G3447" s="832" t="s">
        <v>3728</v>
      </c>
      <c r="H3447" s="832" t="s">
        <v>649</v>
      </c>
      <c r="I3447" s="832" t="s">
        <v>1990</v>
      </c>
      <c r="J3447" s="832" t="s">
        <v>773</v>
      </c>
      <c r="K3447" s="832" t="s">
        <v>1991</v>
      </c>
      <c r="L3447" s="835">
        <v>100.1</v>
      </c>
      <c r="M3447" s="835">
        <v>100.1</v>
      </c>
      <c r="N3447" s="832">
        <v>1</v>
      </c>
      <c r="O3447" s="836">
        <v>1</v>
      </c>
      <c r="P3447" s="835"/>
      <c r="Q3447" s="837">
        <v>0</v>
      </c>
      <c r="R3447" s="832"/>
      <c r="S3447" s="837">
        <v>0</v>
      </c>
      <c r="T3447" s="836"/>
      <c r="U3447" s="838">
        <v>0</v>
      </c>
    </row>
    <row r="3448" spans="1:21" ht="14.4" customHeight="1" x14ac:dyDescent="0.3">
      <c r="A3448" s="831">
        <v>17</v>
      </c>
      <c r="B3448" s="832" t="s">
        <v>2428</v>
      </c>
      <c r="C3448" s="832" t="s">
        <v>2434</v>
      </c>
      <c r="D3448" s="833" t="s">
        <v>5256</v>
      </c>
      <c r="E3448" s="834" t="s">
        <v>2463</v>
      </c>
      <c r="F3448" s="832" t="s">
        <v>2429</v>
      </c>
      <c r="G3448" s="832" t="s">
        <v>3442</v>
      </c>
      <c r="H3448" s="832" t="s">
        <v>596</v>
      </c>
      <c r="I3448" s="832" t="s">
        <v>3734</v>
      </c>
      <c r="J3448" s="832" t="s">
        <v>3444</v>
      </c>
      <c r="K3448" s="832" t="s">
        <v>1903</v>
      </c>
      <c r="L3448" s="835">
        <v>38.56</v>
      </c>
      <c r="M3448" s="835">
        <v>1503.84</v>
      </c>
      <c r="N3448" s="832">
        <v>39</v>
      </c>
      <c r="O3448" s="836">
        <v>6.5</v>
      </c>
      <c r="P3448" s="835">
        <v>1041.1199999999999</v>
      </c>
      <c r="Q3448" s="837">
        <v>0.69230769230769229</v>
      </c>
      <c r="R3448" s="832">
        <v>27</v>
      </c>
      <c r="S3448" s="837">
        <v>0.69230769230769229</v>
      </c>
      <c r="T3448" s="836">
        <v>5</v>
      </c>
      <c r="U3448" s="838">
        <v>0.76923076923076927</v>
      </c>
    </row>
    <row r="3449" spans="1:21" ht="14.4" customHeight="1" x14ac:dyDescent="0.3">
      <c r="A3449" s="831">
        <v>17</v>
      </c>
      <c r="B3449" s="832" t="s">
        <v>2428</v>
      </c>
      <c r="C3449" s="832" t="s">
        <v>2434</v>
      </c>
      <c r="D3449" s="833" t="s">
        <v>5256</v>
      </c>
      <c r="E3449" s="834" t="s">
        <v>2463</v>
      </c>
      <c r="F3449" s="832" t="s">
        <v>2429</v>
      </c>
      <c r="G3449" s="832" t="s">
        <v>3442</v>
      </c>
      <c r="H3449" s="832" t="s">
        <v>596</v>
      </c>
      <c r="I3449" s="832" t="s">
        <v>3443</v>
      </c>
      <c r="J3449" s="832" t="s">
        <v>3444</v>
      </c>
      <c r="K3449" s="832" t="s">
        <v>937</v>
      </c>
      <c r="L3449" s="835">
        <v>77.13</v>
      </c>
      <c r="M3449" s="835">
        <v>694.17</v>
      </c>
      <c r="N3449" s="832">
        <v>9</v>
      </c>
      <c r="O3449" s="836">
        <v>2</v>
      </c>
      <c r="P3449" s="835">
        <v>617.04</v>
      </c>
      <c r="Q3449" s="837">
        <v>0.88888888888888884</v>
      </c>
      <c r="R3449" s="832">
        <v>8</v>
      </c>
      <c r="S3449" s="837">
        <v>0.88888888888888884</v>
      </c>
      <c r="T3449" s="836">
        <v>1.5</v>
      </c>
      <c r="U3449" s="838">
        <v>0.75</v>
      </c>
    </row>
    <row r="3450" spans="1:21" ht="14.4" customHeight="1" x14ac:dyDescent="0.3">
      <c r="A3450" s="831">
        <v>17</v>
      </c>
      <c r="B3450" s="832" t="s">
        <v>2428</v>
      </c>
      <c r="C3450" s="832" t="s">
        <v>2434</v>
      </c>
      <c r="D3450" s="833" t="s">
        <v>5256</v>
      </c>
      <c r="E3450" s="834" t="s">
        <v>2463</v>
      </c>
      <c r="F3450" s="832" t="s">
        <v>2429</v>
      </c>
      <c r="G3450" s="832" t="s">
        <v>3445</v>
      </c>
      <c r="H3450" s="832" t="s">
        <v>596</v>
      </c>
      <c r="I3450" s="832" t="s">
        <v>3446</v>
      </c>
      <c r="J3450" s="832" t="s">
        <v>3447</v>
      </c>
      <c r="K3450" s="832" t="s">
        <v>2136</v>
      </c>
      <c r="L3450" s="835">
        <v>77.13</v>
      </c>
      <c r="M3450" s="835">
        <v>617.04</v>
      </c>
      <c r="N3450" s="832">
        <v>8</v>
      </c>
      <c r="O3450" s="836">
        <v>2</v>
      </c>
      <c r="P3450" s="835">
        <v>231.39</v>
      </c>
      <c r="Q3450" s="837">
        <v>0.375</v>
      </c>
      <c r="R3450" s="832">
        <v>3</v>
      </c>
      <c r="S3450" s="837">
        <v>0.375</v>
      </c>
      <c r="T3450" s="836">
        <v>1</v>
      </c>
      <c r="U3450" s="838">
        <v>0.5</v>
      </c>
    </row>
    <row r="3451" spans="1:21" ht="14.4" customHeight="1" x14ac:dyDescent="0.3">
      <c r="A3451" s="831">
        <v>17</v>
      </c>
      <c r="B3451" s="832" t="s">
        <v>2428</v>
      </c>
      <c r="C3451" s="832" t="s">
        <v>2434</v>
      </c>
      <c r="D3451" s="833" t="s">
        <v>5256</v>
      </c>
      <c r="E3451" s="834" t="s">
        <v>2463</v>
      </c>
      <c r="F3451" s="832" t="s">
        <v>2429</v>
      </c>
      <c r="G3451" s="832" t="s">
        <v>2834</v>
      </c>
      <c r="H3451" s="832" t="s">
        <v>596</v>
      </c>
      <c r="I3451" s="832" t="s">
        <v>3737</v>
      </c>
      <c r="J3451" s="832" t="s">
        <v>1016</v>
      </c>
      <c r="K3451" s="832" t="s">
        <v>3738</v>
      </c>
      <c r="L3451" s="835">
        <v>140.94999999999999</v>
      </c>
      <c r="M3451" s="835">
        <v>140.94999999999999</v>
      </c>
      <c r="N3451" s="832">
        <v>1</v>
      </c>
      <c r="O3451" s="836">
        <v>1</v>
      </c>
      <c r="P3451" s="835">
        <v>140.94999999999999</v>
      </c>
      <c r="Q3451" s="837">
        <v>1</v>
      </c>
      <c r="R3451" s="832">
        <v>1</v>
      </c>
      <c r="S3451" s="837">
        <v>1</v>
      </c>
      <c r="T3451" s="836">
        <v>1</v>
      </c>
      <c r="U3451" s="838">
        <v>1</v>
      </c>
    </row>
    <row r="3452" spans="1:21" ht="14.4" customHeight="1" x14ac:dyDescent="0.3">
      <c r="A3452" s="831">
        <v>17</v>
      </c>
      <c r="B3452" s="832" t="s">
        <v>2428</v>
      </c>
      <c r="C3452" s="832" t="s">
        <v>2434</v>
      </c>
      <c r="D3452" s="833" t="s">
        <v>5256</v>
      </c>
      <c r="E3452" s="834" t="s">
        <v>2463</v>
      </c>
      <c r="F3452" s="832" t="s">
        <v>2429</v>
      </c>
      <c r="G3452" s="832" t="s">
        <v>2841</v>
      </c>
      <c r="H3452" s="832" t="s">
        <v>596</v>
      </c>
      <c r="I3452" s="832" t="s">
        <v>2842</v>
      </c>
      <c r="J3452" s="832" t="s">
        <v>1280</v>
      </c>
      <c r="K3452" s="832" t="s">
        <v>2843</v>
      </c>
      <c r="L3452" s="835">
        <v>264</v>
      </c>
      <c r="M3452" s="835">
        <v>1056</v>
      </c>
      <c r="N3452" s="832">
        <v>4</v>
      </c>
      <c r="O3452" s="836">
        <v>2</v>
      </c>
      <c r="P3452" s="835">
        <v>528</v>
      </c>
      <c r="Q3452" s="837">
        <v>0.5</v>
      </c>
      <c r="R3452" s="832">
        <v>2</v>
      </c>
      <c r="S3452" s="837">
        <v>0.5</v>
      </c>
      <c r="T3452" s="836">
        <v>1</v>
      </c>
      <c r="U3452" s="838">
        <v>0.5</v>
      </c>
    </row>
    <row r="3453" spans="1:21" ht="14.4" customHeight="1" x14ac:dyDescent="0.3">
      <c r="A3453" s="831">
        <v>17</v>
      </c>
      <c r="B3453" s="832" t="s">
        <v>2428</v>
      </c>
      <c r="C3453" s="832" t="s">
        <v>2434</v>
      </c>
      <c r="D3453" s="833" t="s">
        <v>5256</v>
      </c>
      <c r="E3453" s="834" t="s">
        <v>2463</v>
      </c>
      <c r="F3453" s="832" t="s">
        <v>2429</v>
      </c>
      <c r="G3453" s="832" t="s">
        <v>2841</v>
      </c>
      <c r="H3453" s="832" t="s">
        <v>596</v>
      </c>
      <c r="I3453" s="832" t="s">
        <v>2844</v>
      </c>
      <c r="J3453" s="832" t="s">
        <v>1594</v>
      </c>
      <c r="K3453" s="832" t="s">
        <v>2845</v>
      </c>
      <c r="L3453" s="835">
        <v>65.989999999999995</v>
      </c>
      <c r="M3453" s="835">
        <v>395.93999999999994</v>
      </c>
      <c r="N3453" s="832">
        <v>6</v>
      </c>
      <c r="O3453" s="836">
        <v>1</v>
      </c>
      <c r="P3453" s="835">
        <v>395.93999999999994</v>
      </c>
      <c r="Q3453" s="837">
        <v>1</v>
      </c>
      <c r="R3453" s="832">
        <v>6</v>
      </c>
      <c r="S3453" s="837">
        <v>1</v>
      </c>
      <c r="T3453" s="836">
        <v>1</v>
      </c>
      <c r="U3453" s="838">
        <v>1</v>
      </c>
    </row>
    <row r="3454" spans="1:21" ht="14.4" customHeight="1" x14ac:dyDescent="0.3">
      <c r="A3454" s="831">
        <v>17</v>
      </c>
      <c r="B3454" s="832" t="s">
        <v>2428</v>
      </c>
      <c r="C3454" s="832" t="s">
        <v>2434</v>
      </c>
      <c r="D3454" s="833" t="s">
        <v>5256</v>
      </c>
      <c r="E3454" s="834" t="s">
        <v>2463</v>
      </c>
      <c r="F3454" s="832" t="s">
        <v>2429</v>
      </c>
      <c r="G3454" s="832" t="s">
        <v>3924</v>
      </c>
      <c r="H3454" s="832" t="s">
        <v>596</v>
      </c>
      <c r="I3454" s="832" t="s">
        <v>5182</v>
      </c>
      <c r="J3454" s="832" t="s">
        <v>3926</v>
      </c>
      <c r="K3454" s="832" t="s">
        <v>5183</v>
      </c>
      <c r="L3454" s="835">
        <v>224.69</v>
      </c>
      <c r="M3454" s="835">
        <v>898.76</v>
      </c>
      <c r="N3454" s="832">
        <v>4</v>
      </c>
      <c r="O3454" s="836">
        <v>0.5</v>
      </c>
      <c r="P3454" s="835">
        <v>898.76</v>
      </c>
      <c r="Q3454" s="837">
        <v>1</v>
      </c>
      <c r="R3454" s="832">
        <v>4</v>
      </c>
      <c r="S3454" s="837">
        <v>1</v>
      </c>
      <c r="T3454" s="836">
        <v>0.5</v>
      </c>
      <c r="U3454" s="838">
        <v>1</v>
      </c>
    </row>
    <row r="3455" spans="1:21" ht="14.4" customHeight="1" x14ac:dyDescent="0.3">
      <c r="A3455" s="831">
        <v>17</v>
      </c>
      <c r="B3455" s="832" t="s">
        <v>2428</v>
      </c>
      <c r="C3455" s="832" t="s">
        <v>2434</v>
      </c>
      <c r="D3455" s="833" t="s">
        <v>5256</v>
      </c>
      <c r="E3455" s="834" t="s">
        <v>2463</v>
      </c>
      <c r="F3455" s="832" t="s">
        <v>2429</v>
      </c>
      <c r="G3455" s="832" t="s">
        <v>3924</v>
      </c>
      <c r="H3455" s="832" t="s">
        <v>596</v>
      </c>
      <c r="I3455" s="832" t="s">
        <v>3925</v>
      </c>
      <c r="J3455" s="832" t="s">
        <v>3926</v>
      </c>
      <c r="K3455" s="832" t="s">
        <v>3927</v>
      </c>
      <c r="L3455" s="835">
        <v>224.69</v>
      </c>
      <c r="M3455" s="835">
        <v>224.69</v>
      </c>
      <c r="N3455" s="832">
        <v>1</v>
      </c>
      <c r="O3455" s="836">
        <v>0.5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17</v>
      </c>
      <c r="B3456" s="832" t="s">
        <v>2428</v>
      </c>
      <c r="C3456" s="832" t="s">
        <v>2434</v>
      </c>
      <c r="D3456" s="833" t="s">
        <v>5256</v>
      </c>
      <c r="E3456" s="834" t="s">
        <v>2463</v>
      </c>
      <c r="F3456" s="832" t="s">
        <v>2429</v>
      </c>
      <c r="G3456" s="832" t="s">
        <v>3101</v>
      </c>
      <c r="H3456" s="832" t="s">
        <v>596</v>
      </c>
      <c r="I3456" s="832" t="s">
        <v>3102</v>
      </c>
      <c r="J3456" s="832" t="s">
        <v>689</v>
      </c>
      <c r="K3456" s="832" t="s">
        <v>3103</v>
      </c>
      <c r="L3456" s="835">
        <v>311.02</v>
      </c>
      <c r="M3456" s="835">
        <v>2488.16</v>
      </c>
      <c r="N3456" s="832">
        <v>8</v>
      </c>
      <c r="O3456" s="836">
        <v>4.5</v>
      </c>
      <c r="P3456" s="835">
        <v>2177.14</v>
      </c>
      <c r="Q3456" s="837">
        <v>0.875</v>
      </c>
      <c r="R3456" s="832">
        <v>7</v>
      </c>
      <c r="S3456" s="837">
        <v>0.875</v>
      </c>
      <c r="T3456" s="836">
        <v>4</v>
      </c>
      <c r="U3456" s="838">
        <v>0.88888888888888884</v>
      </c>
    </row>
    <row r="3457" spans="1:21" ht="14.4" customHeight="1" x14ac:dyDescent="0.3">
      <c r="A3457" s="831">
        <v>17</v>
      </c>
      <c r="B3457" s="832" t="s">
        <v>2428</v>
      </c>
      <c r="C3457" s="832" t="s">
        <v>2434</v>
      </c>
      <c r="D3457" s="833" t="s">
        <v>5256</v>
      </c>
      <c r="E3457" s="834" t="s">
        <v>2463</v>
      </c>
      <c r="F3457" s="832" t="s">
        <v>2429</v>
      </c>
      <c r="G3457" s="832" t="s">
        <v>3101</v>
      </c>
      <c r="H3457" s="832" t="s">
        <v>596</v>
      </c>
      <c r="I3457" s="832" t="s">
        <v>4483</v>
      </c>
      <c r="J3457" s="832" t="s">
        <v>1144</v>
      </c>
      <c r="K3457" s="832" t="s">
        <v>4484</v>
      </c>
      <c r="L3457" s="835">
        <v>0</v>
      </c>
      <c r="M3457" s="835">
        <v>0</v>
      </c>
      <c r="N3457" s="832">
        <v>1</v>
      </c>
      <c r="O3457" s="836">
        <v>0.5</v>
      </c>
      <c r="P3457" s="835"/>
      <c r="Q3457" s="837"/>
      <c r="R3457" s="832"/>
      <c r="S3457" s="837">
        <v>0</v>
      </c>
      <c r="T3457" s="836"/>
      <c r="U3457" s="838">
        <v>0</v>
      </c>
    </row>
    <row r="3458" spans="1:21" ht="14.4" customHeight="1" x14ac:dyDescent="0.3">
      <c r="A3458" s="831">
        <v>17</v>
      </c>
      <c r="B3458" s="832" t="s">
        <v>2428</v>
      </c>
      <c r="C3458" s="832" t="s">
        <v>2434</v>
      </c>
      <c r="D3458" s="833" t="s">
        <v>5256</v>
      </c>
      <c r="E3458" s="834" t="s">
        <v>2463</v>
      </c>
      <c r="F3458" s="832" t="s">
        <v>2429</v>
      </c>
      <c r="G3458" s="832" t="s">
        <v>2846</v>
      </c>
      <c r="H3458" s="832" t="s">
        <v>649</v>
      </c>
      <c r="I3458" s="832" t="s">
        <v>2856</v>
      </c>
      <c r="J3458" s="832" t="s">
        <v>2854</v>
      </c>
      <c r="K3458" s="832" t="s">
        <v>2857</v>
      </c>
      <c r="L3458" s="835">
        <v>400.17</v>
      </c>
      <c r="M3458" s="835">
        <v>800.34</v>
      </c>
      <c r="N3458" s="832">
        <v>2</v>
      </c>
      <c r="O3458" s="836">
        <v>2</v>
      </c>
      <c r="P3458" s="835">
        <v>400.17</v>
      </c>
      <c r="Q3458" s="837">
        <v>0.5</v>
      </c>
      <c r="R3458" s="832">
        <v>1</v>
      </c>
      <c r="S3458" s="837">
        <v>0.5</v>
      </c>
      <c r="T3458" s="836">
        <v>1</v>
      </c>
      <c r="U3458" s="838">
        <v>0.5</v>
      </c>
    </row>
    <row r="3459" spans="1:21" ht="14.4" customHeight="1" x14ac:dyDescent="0.3">
      <c r="A3459" s="831">
        <v>17</v>
      </c>
      <c r="B3459" s="832" t="s">
        <v>2428</v>
      </c>
      <c r="C3459" s="832" t="s">
        <v>2434</v>
      </c>
      <c r="D3459" s="833" t="s">
        <v>5256</v>
      </c>
      <c r="E3459" s="834" t="s">
        <v>2463</v>
      </c>
      <c r="F3459" s="832" t="s">
        <v>2429</v>
      </c>
      <c r="G3459" s="832" t="s">
        <v>2867</v>
      </c>
      <c r="H3459" s="832" t="s">
        <v>596</v>
      </c>
      <c r="I3459" s="832" t="s">
        <v>2868</v>
      </c>
      <c r="J3459" s="832" t="s">
        <v>884</v>
      </c>
      <c r="K3459" s="832" t="s">
        <v>864</v>
      </c>
      <c r="L3459" s="835">
        <v>0</v>
      </c>
      <c r="M3459" s="835">
        <v>0</v>
      </c>
      <c r="N3459" s="832">
        <v>1</v>
      </c>
      <c r="O3459" s="836">
        <v>0.5</v>
      </c>
      <c r="P3459" s="835"/>
      <c r="Q3459" s="837"/>
      <c r="R3459" s="832"/>
      <c r="S3459" s="837">
        <v>0</v>
      </c>
      <c r="T3459" s="836"/>
      <c r="U3459" s="838">
        <v>0</v>
      </c>
    </row>
    <row r="3460" spans="1:21" ht="14.4" customHeight="1" x14ac:dyDescent="0.3">
      <c r="A3460" s="831">
        <v>17</v>
      </c>
      <c r="B3460" s="832" t="s">
        <v>2428</v>
      </c>
      <c r="C3460" s="832" t="s">
        <v>2434</v>
      </c>
      <c r="D3460" s="833" t="s">
        <v>5256</v>
      </c>
      <c r="E3460" s="834" t="s">
        <v>2463</v>
      </c>
      <c r="F3460" s="832" t="s">
        <v>2429</v>
      </c>
      <c r="G3460" s="832" t="s">
        <v>2871</v>
      </c>
      <c r="H3460" s="832" t="s">
        <v>596</v>
      </c>
      <c r="I3460" s="832" t="s">
        <v>3740</v>
      </c>
      <c r="J3460" s="832" t="s">
        <v>1051</v>
      </c>
      <c r="K3460" s="832" t="s">
        <v>2873</v>
      </c>
      <c r="L3460" s="835">
        <v>0</v>
      </c>
      <c r="M3460" s="835">
        <v>0</v>
      </c>
      <c r="N3460" s="832">
        <v>1</v>
      </c>
      <c r="O3460" s="836">
        <v>1</v>
      </c>
      <c r="P3460" s="835">
        <v>0</v>
      </c>
      <c r="Q3460" s="837"/>
      <c r="R3460" s="832">
        <v>1</v>
      </c>
      <c r="S3460" s="837">
        <v>1</v>
      </c>
      <c r="T3460" s="836">
        <v>1</v>
      </c>
      <c r="U3460" s="838">
        <v>1</v>
      </c>
    </row>
    <row r="3461" spans="1:21" ht="14.4" customHeight="1" x14ac:dyDescent="0.3">
      <c r="A3461" s="831">
        <v>17</v>
      </c>
      <c r="B3461" s="832" t="s">
        <v>2428</v>
      </c>
      <c r="C3461" s="832" t="s">
        <v>2434</v>
      </c>
      <c r="D3461" s="833" t="s">
        <v>5256</v>
      </c>
      <c r="E3461" s="834" t="s">
        <v>2463</v>
      </c>
      <c r="F3461" s="832" t="s">
        <v>2429</v>
      </c>
      <c r="G3461" s="832" t="s">
        <v>2871</v>
      </c>
      <c r="H3461" s="832" t="s">
        <v>649</v>
      </c>
      <c r="I3461" s="832" t="s">
        <v>2872</v>
      </c>
      <c r="J3461" s="832" t="s">
        <v>1051</v>
      </c>
      <c r="K3461" s="832" t="s">
        <v>2873</v>
      </c>
      <c r="L3461" s="835">
        <v>0</v>
      </c>
      <c r="M3461" s="835">
        <v>0</v>
      </c>
      <c r="N3461" s="832">
        <v>1</v>
      </c>
      <c r="O3461" s="836">
        <v>1</v>
      </c>
      <c r="P3461" s="835">
        <v>0</v>
      </c>
      <c r="Q3461" s="837"/>
      <c r="R3461" s="832">
        <v>1</v>
      </c>
      <c r="S3461" s="837">
        <v>1</v>
      </c>
      <c r="T3461" s="836">
        <v>1</v>
      </c>
      <c r="U3461" s="838">
        <v>1</v>
      </c>
    </row>
    <row r="3462" spans="1:21" ht="14.4" customHeight="1" x14ac:dyDescent="0.3">
      <c r="A3462" s="831">
        <v>17</v>
      </c>
      <c r="B3462" s="832" t="s">
        <v>2428</v>
      </c>
      <c r="C3462" s="832" t="s">
        <v>2434</v>
      </c>
      <c r="D3462" s="833" t="s">
        <v>5256</v>
      </c>
      <c r="E3462" s="834" t="s">
        <v>2463</v>
      </c>
      <c r="F3462" s="832" t="s">
        <v>2429</v>
      </c>
      <c r="G3462" s="832" t="s">
        <v>2871</v>
      </c>
      <c r="H3462" s="832" t="s">
        <v>649</v>
      </c>
      <c r="I3462" s="832" t="s">
        <v>2116</v>
      </c>
      <c r="J3462" s="832" t="s">
        <v>1051</v>
      </c>
      <c r="K3462" s="832" t="s">
        <v>2117</v>
      </c>
      <c r="L3462" s="835">
        <v>0</v>
      </c>
      <c r="M3462" s="835">
        <v>0</v>
      </c>
      <c r="N3462" s="832">
        <v>3</v>
      </c>
      <c r="O3462" s="836">
        <v>2.5</v>
      </c>
      <c r="P3462" s="835">
        <v>0</v>
      </c>
      <c r="Q3462" s="837"/>
      <c r="R3462" s="832">
        <v>2</v>
      </c>
      <c r="S3462" s="837">
        <v>0.66666666666666663</v>
      </c>
      <c r="T3462" s="836">
        <v>1.5</v>
      </c>
      <c r="U3462" s="838">
        <v>0.6</v>
      </c>
    </row>
    <row r="3463" spans="1:21" ht="14.4" customHeight="1" x14ac:dyDescent="0.3">
      <c r="A3463" s="831">
        <v>17</v>
      </c>
      <c r="B3463" s="832" t="s">
        <v>2428</v>
      </c>
      <c r="C3463" s="832" t="s">
        <v>2434</v>
      </c>
      <c r="D3463" s="833" t="s">
        <v>5256</v>
      </c>
      <c r="E3463" s="834" t="s">
        <v>2463</v>
      </c>
      <c r="F3463" s="832" t="s">
        <v>2429</v>
      </c>
      <c r="G3463" s="832" t="s">
        <v>2871</v>
      </c>
      <c r="H3463" s="832" t="s">
        <v>596</v>
      </c>
      <c r="I3463" s="832" t="s">
        <v>4499</v>
      </c>
      <c r="J3463" s="832" t="s">
        <v>2875</v>
      </c>
      <c r="K3463" s="832" t="s">
        <v>2117</v>
      </c>
      <c r="L3463" s="835">
        <v>0</v>
      </c>
      <c r="M3463" s="835">
        <v>0</v>
      </c>
      <c r="N3463" s="832">
        <v>1</v>
      </c>
      <c r="O3463" s="836">
        <v>0.5</v>
      </c>
      <c r="P3463" s="835">
        <v>0</v>
      </c>
      <c r="Q3463" s="837"/>
      <c r="R3463" s="832">
        <v>1</v>
      </c>
      <c r="S3463" s="837">
        <v>1</v>
      </c>
      <c r="T3463" s="836">
        <v>0.5</v>
      </c>
      <c r="U3463" s="838">
        <v>1</v>
      </c>
    </row>
    <row r="3464" spans="1:21" ht="14.4" customHeight="1" x14ac:dyDescent="0.3">
      <c r="A3464" s="831">
        <v>17</v>
      </c>
      <c r="B3464" s="832" t="s">
        <v>2428</v>
      </c>
      <c r="C3464" s="832" t="s">
        <v>2434</v>
      </c>
      <c r="D3464" s="833" t="s">
        <v>5256</v>
      </c>
      <c r="E3464" s="834" t="s">
        <v>2463</v>
      </c>
      <c r="F3464" s="832" t="s">
        <v>2429</v>
      </c>
      <c r="G3464" s="832" t="s">
        <v>2871</v>
      </c>
      <c r="H3464" s="832" t="s">
        <v>596</v>
      </c>
      <c r="I3464" s="832" t="s">
        <v>5184</v>
      </c>
      <c r="J3464" s="832" t="s">
        <v>5185</v>
      </c>
      <c r="K3464" s="832" t="s">
        <v>2873</v>
      </c>
      <c r="L3464" s="835">
        <v>0</v>
      </c>
      <c r="M3464" s="835">
        <v>0</v>
      </c>
      <c r="N3464" s="832">
        <v>1</v>
      </c>
      <c r="O3464" s="836">
        <v>0.5</v>
      </c>
      <c r="P3464" s="835">
        <v>0</v>
      </c>
      <c r="Q3464" s="837"/>
      <c r="R3464" s="832">
        <v>1</v>
      </c>
      <c r="S3464" s="837">
        <v>1</v>
      </c>
      <c r="T3464" s="836">
        <v>0.5</v>
      </c>
      <c r="U3464" s="838">
        <v>1</v>
      </c>
    </row>
    <row r="3465" spans="1:21" ht="14.4" customHeight="1" x14ac:dyDescent="0.3">
      <c r="A3465" s="831">
        <v>17</v>
      </c>
      <c r="B3465" s="832" t="s">
        <v>2428</v>
      </c>
      <c r="C3465" s="832" t="s">
        <v>2434</v>
      </c>
      <c r="D3465" s="833" t="s">
        <v>5256</v>
      </c>
      <c r="E3465" s="834" t="s">
        <v>2463</v>
      </c>
      <c r="F3465" s="832" t="s">
        <v>2429</v>
      </c>
      <c r="G3465" s="832" t="s">
        <v>2871</v>
      </c>
      <c r="H3465" s="832" t="s">
        <v>596</v>
      </c>
      <c r="I3465" s="832" t="s">
        <v>4251</v>
      </c>
      <c r="J3465" s="832" t="s">
        <v>3742</v>
      </c>
      <c r="K3465" s="832" t="s">
        <v>2225</v>
      </c>
      <c r="L3465" s="835">
        <v>0</v>
      </c>
      <c r="M3465" s="835">
        <v>0</v>
      </c>
      <c r="N3465" s="832">
        <v>1</v>
      </c>
      <c r="O3465" s="836">
        <v>0.5</v>
      </c>
      <c r="P3465" s="835">
        <v>0</v>
      </c>
      <c r="Q3465" s="837"/>
      <c r="R3465" s="832">
        <v>1</v>
      </c>
      <c r="S3465" s="837">
        <v>1</v>
      </c>
      <c r="T3465" s="836">
        <v>0.5</v>
      </c>
      <c r="U3465" s="838">
        <v>1</v>
      </c>
    </row>
    <row r="3466" spans="1:21" ht="14.4" customHeight="1" x14ac:dyDescent="0.3">
      <c r="A3466" s="831">
        <v>17</v>
      </c>
      <c r="B3466" s="832" t="s">
        <v>2428</v>
      </c>
      <c r="C3466" s="832" t="s">
        <v>2434</v>
      </c>
      <c r="D3466" s="833" t="s">
        <v>5256</v>
      </c>
      <c r="E3466" s="834" t="s">
        <v>2463</v>
      </c>
      <c r="F3466" s="832" t="s">
        <v>2429</v>
      </c>
      <c r="G3466" s="832" t="s">
        <v>2887</v>
      </c>
      <c r="H3466" s="832" t="s">
        <v>596</v>
      </c>
      <c r="I3466" s="832" t="s">
        <v>2888</v>
      </c>
      <c r="J3466" s="832" t="s">
        <v>2889</v>
      </c>
      <c r="K3466" s="832" t="s">
        <v>2890</v>
      </c>
      <c r="L3466" s="835">
        <v>32.130000000000003</v>
      </c>
      <c r="M3466" s="835">
        <v>32.130000000000003</v>
      </c>
      <c r="N3466" s="832">
        <v>1</v>
      </c>
      <c r="O3466" s="836">
        <v>1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" customHeight="1" x14ac:dyDescent="0.3">
      <c r="A3467" s="831">
        <v>17</v>
      </c>
      <c r="B3467" s="832" t="s">
        <v>2428</v>
      </c>
      <c r="C3467" s="832" t="s">
        <v>2434</v>
      </c>
      <c r="D3467" s="833" t="s">
        <v>5256</v>
      </c>
      <c r="E3467" s="834" t="s">
        <v>2463</v>
      </c>
      <c r="F3467" s="832" t="s">
        <v>2429</v>
      </c>
      <c r="G3467" s="832" t="s">
        <v>2896</v>
      </c>
      <c r="H3467" s="832" t="s">
        <v>596</v>
      </c>
      <c r="I3467" s="832" t="s">
        <v>2897</v>
      </c>
      <c r="J3467" s="832" t="s">
        <v>2898</v>
      </c>
      <c r="K3467" s="832" t="s">
        <v>2899</v>
      </c>
      <c r="L3467" s="835">
        <v>275.77999999999997</v>
      </c>
      <c r="M3467" s="835">
        <v>1103.1199999999999</v>
      </c>
      <c r="N3467" s="832">
        <v>4</v>
      </c>
      <c r="O3467" s="836">
        <v>0.5</v>
      </c>
      <c r="P3467" s="835"/>
      <c r="Q3467" s="837">
        <v>0</v>
      </c>
      <c r="R3467" s="832"/>
      <c r="S3467" s="837">
        <v>0</v>
      </c>
      <c r="T3467" s="836"/>
      <c r="U3467" s="838">
        <v>0</v>
      </c>
    </row>
    <row r="3468" spans="1:21" ht="14.4" customHeight="1" x14ac:dyDescent="0.3">
      <c r="A3468" s="831">
        <v>17</v>
      </c>
      <c r="B3468" s="832" t="s">
        <v>2428</v>
      </c>
      <c r="C3468" s="832" t="s">
        <v>2434</v>
      </c>
      <c r="D3468" s="833" t="s">
        <v>5256</v>
      </c>
      <c r="E3468" s="834" t="s">
        <v>2463</v>
      </c>
      <c r="F3468" s="832" t="s">
        <v>2429</v>
      </c>
      <c r="G3468" s="832" t="s">
        <v>2896</v>
      </c>
      <c r="H3468" s="832" t="s">
        <v>596</v>
      </c>
      <c r="I3468" s="832" t="s">
        <v>2897</v>
      </c>
      <c r="J3468" s="832" t="s">
        <v>2898</v>
      </c>
      <c r="K3468" s="832" t="s">
        <v>2899</v>
      </c>
      <c r="L3468" s="835">
        <v>109.84</v>
      </c>
      <c r="M3468" s="835">
        <v>109.84</v>
      </c>
      <c r="N3468" s="832">
        <v>1</v>
      </c>
      <c r="O3468" s="836">
        <v>1</v>
      </c>
      <c r="P3468" s="835">
        <v>109.84</v>
      </c>
      <c r="Q3468" s="837">
        <v>1</v>
      </c>
      <c r="R3468" s="832">
        <v>1</v>
      </c>
      <c r="S3468" s="837">
        <v>1</v>
      </c>
      <c r="T3468" s="836">
        <v>1</v>
      </c>
      <c r="U3468" s="838">
        <v>1</v>
      </c>
    </row>
    <row r="3469" spans="1:21" ht="14.4" customHeight="1" x14ac:dyDescent="0.3">
      <c r="A3469" s="831">
        <v>17</v>
      </c>
      <c r="B3469" s="832" t="s">
        <v>2428</v>
      </c>
      <c r="C3469" s="832" t="s">
        <v>2434</v>
      </c>
      <c r="D3469" s="833" t="s">
        <v>5256</v>
      </c>
      <c r="E3469" s="834" t="s">
        <v>2463</v>
      </c>
      <c r="F3469" s="832" t="s">
        <v>2429</v>
      </c>
      <c r="G3469" s="832" t="s">
        <v>2896</v>
      </c>
      <c r="H3469" s="832" t="s">
        <v>596</v>
      </c>
      <c r="I3469" s="832" t="s">
        <v>2900</v>
      </c>
      <c r="J3469" s="832" t="s">
        <v>2898</v>
      </c>
      <c r="K3469" s="832" t="s">
        <v>2901</v>
      </c>
      <c r="L3469" s="835">
        <v>366.3</v>
      </c>
      <c r="M3469" s="835">
        <v>366.3</v>
      </c>
      <c r="N3469" s="832">
        <v>1</v>
      </c>
      <c r="O3469" s="836">
        <v>1</v>
      </c>
      <c r="P3469" s="835">
        <v>366.3</v>
      </c>
      <c r="Q3469" s="837">
        <v>1</v>
      </c>
      <c r="R3469" s="832">
        <v>1</v>
      </c>
      <c r="S3469" s="837">
        <v>1</v>
      </c>
      <c r="T3469" s="836">
        <v>1</v>
      </c>
      <c r="U3469" s="838">
        <v>1</v>
      </c>
    </row>
    <row r="3470" spans="1:21" ht="14.4" customHeight="1" x14ac:dyDescent="0.3">
      <c r="A3470" s="831">
        <v>17</v>
      </c>
      <c r="B3470" s="832" t="s">
        <v>2428</v>
      </c>
      <c r="C3470" s="832" t="s">
        <v>2434</v>
      </c>
      <c r="D3470" s="833" t="s">
        <v>5256</v>
      </c>
      <c r="E3470" s="834" t="s">
        <v>2463</v>
      </c>
      <c r="F3470" s="832" t="s">
        <v>2429</v>
      </c>
      <c r="G3470" s="832" t="s">
        <v>3182</v>
      </c>
      <c r="H3470" s="832" t="s">
        <v>649</v>
      </c>
      <c r="I3470" s="832" t="s">
        <v>2333</v>
      </c>
      <c r="J3470" s="832" t="s">
        <v>2334</v>
      </c>
      <c r="K3470" s="832" t="s">
        <v>2335</v>
      </c>
      <c r="L3470" s="835">
        <v>802.48</v>
      </c>
      <c r="M3470" s="835">
        <v>802.48</v>
      </c>
      <c r="N3470" s="832">
        <v>1</v>
      </c>
      <c r="O3470" s="836">
        <v>1</v>
      </c>
      <c r="P3470" s="835">
        <v>802.48</v>
      </c>
      <c r="Q3470" s="837">
        <v>1</v>
      </c>
      <c r="R3470" s="832">
        <v>1</v>
      </c>
      <c r="S3470" s="837">
        <v>1</v>
      </c>
      <c r="T3470" s="836">
        <v>1</v>
      </c>
      <c r="U3470" s="838">
        <v>1</v>
      </c>
    </row>
    <row r="3471" spans="1:21" ht="14.4" customHeight="1" x14ac:dyDescent="0.3">
      <c r="A3471" s="831">
        <v>17</v>
      </c>
      <c r="B3471" s="832" t="s">
        <v>2428</v>
      </c>
      <c r="C3471" s="832" t="s">
        <v>2434</v>
      </c>
      <c r="D3471" s="833" t="s">
        <v>5256</v>
      </c>
      <c r="E3471" s="834" t="s">
        <v>2463</v>
      </c>
      <c r="F3471" s="832" t="s">
        <v>2429</v>
      </c>
      <c r="G3471" s="832" t="s">
        <v>4505</v>
      </c>
      <c r="H3471" s="832" t="s">
        <v>596</v>
      </c>
      <c r="I3471" s="832" t="s">
        <v>4506</v>
      </c>
      <c r="J3471" s="832" t="s">
        <v>4507</v>
      </c>
      <c r="K3471" s="832" t="s">
        <v>4508</v>
      </c>
      <c r="L3471" s="835">
        <v>0</v>
      </c>
      <c r="M3471" s="835">
        <v>0</v>
      </c>
      <c r="N3471" s="832">
        <v>8</v>
      </c>
      <c r="O3471" s="836">
        <v>2</v>
      </c>
      <c r="P3471" s="835">
        <v>0</v>
      </c>
      <c r="Q3471" s="837"/>
      <c r="R3471" s="832">
        <v>5</v>
      </c>
      <c r="S3471" s="837">
        <v>0.625</v>
      </c>
      <c r="T3471" s="836">
        <v>1</v>
      </c>
      <c r="U3471" s="838">
        <v>0.5</v>
      </c>
    </row>
    <row r="3472" spans="1:21" ht="14.4" customHeight="1" x14ac:dyDescent="0.3">
      <c r="A3472" s="831">
        <v>17</v>
      </c>
      <c r="B3472" s="832" t="s">
        <v>2428</v>
      </c>
      <c r="C3472" s="832" t="s">
        <v>2434</v>
      </c>
      <c r="D3472" s="833" t="s">
        <v>5256</v>
      </c>
      <c r="E3472" s="834" t="s">
        <v>2463</v>
      </c>
      <c r="F3472" s="832" t="s">
        <v>2429</v>
      </c>
      <c r="G3472" s="832" t="s">
        <v>5186</v>
      </c>
      <c r="H3472" s="832" t="s">
        <v>596</v>
      </c>
      <c r="I3472" s="832" t="s">
        <v>5187</v>
      </c>
      <c r="J3472" s="832" t="s">
        <v>5188</v>
      </c>
      <c r="K3472" s="832" t="s">
        <v>5189</v>
      </c>
      <c r="L3472" s="835">
        <v>230.76</v>
      </c>
      <c r="M3472" s="835">
        <v>230.76</v>
      </c>
      <c r="N3472" s="832">
        <v>1</v>
      </c>
      <c r="O3472" s="836">
        <v>0.5</v>
      </c>
      <c r="P3472" s="835">
        <v>230.76</v>
      </c>
      <c r="Q3472" s="837">
        <v>1</v>
      </c>
      <c r="R3472" s="832">
        <v>1</v>
      </c>
      <c r="S3472" s="837">
        <v>1</v>
      </c>
      <c r="T3472" s="836">
        <v>0.5</v>
      </c>
      <c r="U3472" s="838">
        <v>1</v>
      </c>
    </row>
    <row r="3473" spans="1:21" ht="14.4" customHeight="1" x14ac:dyDescent="0.3">
      <c r="A3473" s="831">
        <v>17</v>
      </c>
      <c r="B3473" s="832" t="s">
        <v>2428</v>
      </c>
      <c r="C3473" s="832" t="s">
        <v>2434</v>
      </c>
      <c r="D3473" s="833" t="s">
        <v>5256</v>
      </c>
      <c r="E3473" s="834" t="s">
        <v>2463</v>
      </c>
      <c r="F3473" s="832" t="s">
        <v>2429</v>
      </c>
      <c r="G3473" s="832" t="s">
        <v>5067</v>
      </c>
      <c r="H3473" s="832" t="s">
        <v>596</v>
      </c>
      <c r="I3473" s="832" t="s">
        <v>5071</v>
      </c>
      <c r="J3473" s="832" t="s">
        <v>5069</v>
      </c>
      <c r="K3473" s="832" t="s">
        <v>5072</v>
      </c>
      <c r="L3473" s="835">
        <v>0</v>
      </c>
      <c r="M3473" s="835">
        <v>0</v>
      </c>
      <c r="N3473" s="832">
        <v>1</v>
      </c>
      <c r="O3473" s="836">
        <v>0.5</v>
      </c>
      <c r="P3473" s="835">
        <v>0</v>
      </c>
      <c r="Q3473" s="837"/>
      <c r="R3473" s="832">
        <v>1</v>
      </c>
      <c r="S3473" s="837">
        <v>1</v>
      </c>
      <c r="T3473" s="836">
        <v>0.5</v>
      </c>
      <c r="U3473" s="838">
        <v>1</v>
      </c>
    </row>
    <row r="3474" spans="1:21" ht="14.4" customHeight="1" x14ac:dyDescent="0.3">
      <c r="A3474" s="831">
        <v>17</v>
      </c>
      <c r="B3474" s="832" t="s">
        <v>2428</v>
      </c>
      <c r="C3474" s="832" t="s">
        <v>2434</v>
      </c>
      <c r="D3474" s="833" t="s">
        <v>5256</v>
      </c>
      <c r="E3474" s="834" t="s">
        <v>2463</v>
      </c>
      <c r="F3474" s="832" t="s">
        <v>2429</v>
      </c>
      <c r="G3474" s="832" t="s">
        <v>2906</v>
      </c>
      <c r="H3474" s="832" t="s">
        <v>596</v>
      </c>
      <c r="I3474" s="832" t="s">
        <v>2910</v>
      </c>
      <c r="J3474" s="832" t="s">
        <v>1045</v>
      </c>
      <c r="K3474" s="832" t="s">
        <v>2911</v>
      </c>
      <c r="L3474" s="835">
        <v>50.32</v>
      </c>
      <c r="M3474" s="835">
        <v>50.32</v>
      </c>
      <c r="N3474" s="832">
        <v>1</v>
      </c>
      <c r="O3474" s="836">
        <v>1</v>
      </c>
      <c r="P3474" s="835">
        <v>50.32</v>
      </c>
      <c r="Q3474" s="837">
        <v>1</v>
      </c>
      <c r="R3474" s="832">
        <v>1</v>
      </c>
      <c r="S3474" s="837">
        <v>1</v>
      </c>
      <c r="T3474" s="836">
        <v>1</v>
      </c>
      <c r="U3474" s="838">
        <v>1</v>
      </c>
    </row>
    <row r="3475" spans="1:21" ht="14.4" customHeight="1" x14ac:dyDescent="0.3">
      <c r="A3475" s="831">
        <v>17</v>
      </c>
      <c r="B3475" s="832" t="s">
        <v>2428</v>
      </c>
      <c r="C3475" s="832" t="s">
        <v>2434</v>
      </c>
      <c r="D3475" s="833" t="s">
        <v>5256</v>
      </c>
      <c r="E3475" s="834" t="s">
        <v>2463</v>
      </c>
      <c r="F3475" s="832" t="s">
        <v>2429</v>
      </c>
      <c r="G3475" s="832" t="s">
        <v>2912</v>
      </c>
      <c r="H3475" s="832" t="s">
        <v>649</v>
      </c>
      <c r="I3475" s="832" t="s">
        <v>2070</v>
      </c>
      <c r="J3475" s="832" t="s">
        <v>1033</v>
      </c>
      <c r="K3475" s="832" t="s">
        <v>2071</v>
      </c>
      <c r="L3475" s="835">
        <v>65.36</v>
      </c>
      <c r="M3475" s="835">
        <v>65.36</v>
      </c>
      <c r="N3475" s="832">
        <v>1</v>
      </c>
      <c r="O3475" s="836">
        <v>0.5</v>
      </c>
      <c r="P3475" s="835"/>
      <c r="Q3475" s="837">
        <v>0</v>
      </c>
      <c r="R3475" s="832"/>
      <c r="S3475" s="837">
        <v>0</v>
      </c>
      <c r="T3475" s="836"/>
      <c r="U3475" s="838">
        <v>0</v>
      </c>
    </row>
    <row r="3476" spans="1:21" ht="14.4" customHeight="1" x14ac:dyDescent="0.3">
      <c r="A3476" s="831">
        <v>17</v>
      </c>
      <c r="B3476" s="832" t="s">
        <v>2428</v>
      </c>
      <c r="C3476" s="832" t="s">
        <v>2434</v>
      </c>
      <c r="D3476" s="833" t="s">
        <v>5256</v>
      </c>
      <c r="E3476" s="834" t="s">
        <v>2463</v>
      </c>
      <c r="F3476" s="832" t="s">
        <v>2429</v>
      </c>
      <c r="G3476" s="832" t="s">
        <v>2912</v>
      </c>
      <c r="H3476" s="832" t="s">
        <v>649</v>
      </c>
      <c r="I3476" s="832" t="s">
        <v>4259</v>
      </c>
      <c r="J3476" s="832" t="s">
        <v>1033</v>
      </c>
      <c r="K3476" s="832" t="s">
        <v>4260</v>
      </c>
      <c r="L3476" s="835">
        <v>21.79</v>
      </c>
      <c r="M3476" s="835">
        <v>21.79</v>
      </c>
      <c r="N3476" s="832">
        <v>1</v>
      </c>
      <c r="O3476" s="836">
        <v>0.5</v>
      </c>
      <c r="P3476" s="835">
        <v>21.79</v>
      </c>
      <c r="Q3476" s="837">
        <v>1</v>
      </c>
      <c r="R3476" s="832">
        <v>1</v>
      </c>
      <c r="S3476" s="837">
        <v>1</v>
      </c>
      <c r="T3476" s="836">
        <v>0.5</v>
      </c>
      <c r="U3476" s="838">
        <v>1</v>
      </c>
    </row>
    <row r="3477" spans="1:21" ht="14.4" customHeight="1" x14ac:dyDescent="0.3">
      <c r="A3477" s="831">
        <v>17</v>
      </c>
      <c r="B3477" s="832" t="s">
        <v>2428</v>
      </c>
      <c r="C3477" s="832" t="s">
        <v>2434</v>
      </c>
      <c r="D3477" s="833" t="s">
        <v>5256</v>
      </c>
      <c r="E3477" s="834" t="s">
        <v>2463</v>
      </c>
      <c r="F3477" s="832" t="s">
        <v>2429</v>
      </c>
      <c r="G3477" s="832" t="s">
        <v>3935</v>
      </c>
      <c r="H3477" s="832" t="s">
        <v>596</v>
      </c>
      <c r="I3477" s="832" t="s">
        <v>3936</v>
      </c>
      <c r="J3477" s="832" t="s">
        <v>3937</v>
      </c>
      <c r="K3477" s="832" t="s">
        <v>3938</v>
      </c>
      <c r="L3477" s="835">
        <v>0</v>
      </c>
      <c r="M3477" s="835">
        <v>0</v>
      </c>
      <c r="N3477" s="832">
        <v>11</v>
      </c>
      <c r="O3477" s="836">
        <v>5.5</v>
      </c>
      <c r="P3477" s="835">
        <v>0</v>
      </c>
      <c r="Q3477" s="837"/>
      <c r="R3477" s="832">
        <v>9</v>
      </c>
      <c r="S3477" s="837">
        <v>0.81818181818181823</v>
      </c>
      <c r="T3477" s="836">
        <v>4.5</v>
      </c>
      <c r="U3477" s="838">
        <v>0.81818181818181823</v>
      </c>
    </row>
    <row r="3478" spans="1:21" ht="14.4" customHeight="1" x14ac:dyDescent="0.3">
      <c r="A3478" s="831">
        <v>17</v>
      </c>
      <c r="B3478" s="832" t="s">
        <v>2428</v>
      </c>
      <c r="C3478" s="832" t="s">
        <v>2434</v>
      </c>
      <c r="D3478" s="833" t="s">
        <v>5256</v>
      </c>
      <c r="E3478" s="834" t="s">
        <v>2463</v>
      </c>
      <c r="F3478" s="832" t="s">
        <v>2429</v>
      </c>
      <c r="G3478" s="832" t="s">
        <v>3126</v>
      </c>
      <c r="H3478" s="832" t="s">
        <v>596</v>
      </c>
      <c r="I3478" s="832" t="s">
        <v>3134</v>
      </c>
      <c r="J3478" s="832" t="s">
        <v>3128</v>
      </c>
      <c r="K3478" s="832" t="s">
        <v>3135</v>
      </c>
      <c r="L3478" s="835">
        <v>4097.29</v>
      </c>
      <c r="M3478" s="835">
        <v>8194.58</v>
      </c>
      <c r="N3478" s="832">
        <v>2</v>
      </c>
      <c r="O3478" s="836">
        <v>0.5</v>
      </c>
      <c r="P3478" s="835">
        <v>8194.58</v>
      </c>
      <c r="Q3478" s="837">
        <v>1</v>
      </c>
      <c r="R3478" s="832">
        <v>2</v>
      </c>
      <c r="S3478" s="837">
        <v>1</v>
      </c>
      <c r="T3478" s="836">
        <v>0.5</v>
      </c>
      <c r="U3478" s="838">
        <v>1</v>
      </c>
    </row>
    <row r="3479" spans="1:21" ht="14.4" customHeight="1" x14ac:dyDescent="0.3">
      <c r="A3479" s="831">
        <v>17</v>
      </c>
      <c r="B3479" s="832" t="s">
        <v>2428</v>
      </c>
      <c r="C3479" s="832" t="s">
        <v>2434</v>
      </c>
      <c r="D3479" s="833" t="s">
        <v>5256</v>
      </c>
      <c r="E3479" s="834" t="s">
        <v>2463</v>
      </c>
      <c r="F3479" s="832" t="s">
        <v>2429</v>
      </c>
      <c r="G3479" s="832" t="s">
        <v>3751</v>
      </c>
      <c r="H3479" s="832" t="s">
        <v>596</v>
      </c>
      <c r="I3479" s="832" t="s">
        <v>5190</v>
      </c>
      <c r="J3479" s="832" t="s">
        <v>5191</v>
      </c>
      <c r="K3479" s="832" t="s">
        <v>5192</v>
      </c>
      <c r="L3479" s="835">
        <v>0</v>
      </c>
      <c r="M3479" s="835">
        <v>0</v>
      </c>
      <c r="N3479" s="832">
        <v>1</v>
      </c>
      <c r="O3479" s="836">
        <v>0.5</v>
      </c>
      <c r="P3479" s="835"/>
      <c r="Q3479" s="837"/>
      <c r="R3479" s="832"/>
      <c r="S3479" s="837">
        <v>0</v>
      </c>
      <c r="T3479" s="836"/>
      <c r="U3479" s="838">
        <v>0</v>
      </c>
    </row>
    <row r="3480" spans="1:21" ht="14.4" customHeight="1" x14ac:dyDescent="0.3">
      <c r="A3480" s="831">
        <v>17</v>
      </c>
      <c r="B3480" s="832" t="s">
        <v>2428</v>
      </c>
      <c r="C3480" s="832" t="s">
        <v>2434</v>
      </c>
      <c r="D3480" s="833" t="s">
        <v>5256</v>
      </c>
      <c r="E3480" s="834" t="s">
        <v>2463</v>
      </c>
      <c r="F3480" s="832" t="s">
        <v>2429</v>
      </c>
      <c r="G3480" s="832" t="s">
        <v>5073</v>
      </c>
      <c r="H3480" s="832" t="s">
        <v>596</v>
      </c>
      <c r="I3480" s="832" t="s">
        <v>5193</v>
      </c>
      <c r="J3480" s="832" t="s">
        <v>5075</v>
      </c>
      <c r="K3480" s="832" t="s">
        <v>5194</v>
      </c>
      <c r="L3480" s="835">
        <v>2620.2600000000002</v>
      </c>
      <c r="M3480" s="835">
        <v>7860.7800000000007</v>
      </c>
      <c r="N3480" s="832">
        <v>3</v>
      </c>
      <c r="O3480" s="836">
        <v>1</v>
      </c>
      <c r="P3480" s="835">
        <v>7860.7800000000007</v>
      </c>
      <c r="Q3480" s="837">
        <v>1</v>
      </c>
      <c r="R3480" s="832">
        <v>3</v>
      </c>
      <c r="S3480" s="837">
        <v>1</v>
      </c>
      <c r="T3480" s="836">
        <v>1</v>
      </c>
      <c r="U3480" s="838">
        <v>1</v>
      </c>
    </row>
    <row r="3481" spans="1:21" ht="14.4" customHeight="1" x14ac:dyDescent="0.3">
      <c r="A3481" s="831">
        <v>17</v>
      </c>
      <c r="B3481" s="832" t="s">
        <v>2428</v>
      </c>
      <c r="C3481" s="832" t="s">
        <v>2434</v>
      </c>
      <c r="D3481" s="833" t="s">
        <v>5256</v>
      </c>
      <c r="E3481" s="834" t="s">
        <v>2463</v>
      </c>
      <c r="F3481" s="832" t="s">
        <v>2429</v>
      </c>
      <c r="G3481" s="832" t="s">
        <v>2920</v>
      </c>
      <c r="H3481" s="832" t="s">
        <v>596</v>
      </c>
      <c r="I3481" s="832" t="s">
        <v>2921</v>
      </c>
      <c r="J3481" s="832" t="s">
        <v>2922</v>
      </c>
      <c r="K3481" s="832" t="s">
        <v>2923</v>
      </c>
      <c r="L3481" s="835">
        <v>0</v>
      </c>
      <c r="M3481" s="835">
        <v>0</v>
      </c>
      <c r="N3481" s="832">
        <v>2</v>
      </c>
      <c r="O3481" s="836">
        <v>0.5</v>
      </c>
      <c r="P3481" s="835">
        <v>0</v>
      </c>
      <c r="Q3481" s="837"/>
      <c r="R3481" s="832">
        <v>2</v>
      </c>
      <c r="S3481" s="837">
        <v>1</v>
      </c>
      <c r="T3481" s="836">
        <v>0.5</v>
      </c>
      <c r="U3481" s="838">
        <v>1</v>
      </c>
    </row>
    <row r="3482" spans="1:21" ht="14.4" customHeight="1" x14ac:dyDescent="0.3">
      <c r="A3482" s="831">
        <v>17</v>
      </c>
      <c r="B3482" s="832" t="s">
        <v>2428</v>
      </c>
      <c r="C3482" s="832" t="s">
        <v>2434</v>
      </c>
      <c r="D3482" s="833" t="s">
        <v>5256</v>
      </c>
      <c r="E3482" s="834" t="s">
        <v>2463</v>
      </c>
      <c r="F3482" s="832" t="s">
        <v>2429</v>
      </c>
      <c r="G3482" s="832" t="s">
        <v>2924</v>
      </c>
      <c r="H3482" s="832" t="s">
        <v>596</v>
      </c>
      <c r="I3482" s="832" t="s">
        <v>2925</v>
      </c>
      <c r="J3482" s="832" t="s">
        <v>871</v>
      </c>
      <c r="K3482" s="832" t="s">
        <v>872</v>
      </c>
      <c r="L3482" s="835">
        <v>107.27</v>
      </c>
      <c r="M3482" s="835">
        <v>21132.190000000013</v>
      </c>
      <c r="N3482" s="832">
        <v>197</v>
      </c>
      <c r="O3482" s="836">
        <v>52</v>
      </c>
      <c r="P3482" s="835">
        <v>17377.740000000013</v>
      </c>
      <c r="Q3482" s="837">
        <v>0.82233502538071068</v>
      </c>
      <c r="R3482" s="832">
        <v>162</v>
      </c>
      <c r="S3482" s="837">
        <v>0.82233502538071068</v>
      </c>
      <c r="T3482" s="836">
        <v>41.5</v>
      </c>
      <c r="U3482" s="838">
        <v>0.79807692307692313</v>
      </c>
    </row>
    <row r="3483" spans="1:21" ht="14.4" customHeight="1" x14ac:dyDescent="0.3">
      <c r="A3483" s="831">
        <v>17</v>
      </c>
      <c r="B3483" s="832" t="s">
        <v>2428</v>
      </c>
      <c r="C3483" s="832" t="s">
        <v>2434</v>
      </c>
      <c r="D3483" s="833" t="s">
        <v>5256</v>
      </c>
      <c r="E3483" s="834" t="s">
        <v>2463</v>
      </c>
      <c r="F3483" s="832" t="s">
        <v>2429</v>
      </c>
      <c r="G3483" s="832" t="s">
        <v>2927</v>
      </c>
      <c r="H3483" s="832" t="s">
        <v>596</v>
      </c>
      <c r="I3483" s="832" t="s">
        <v>5195</v>
      </c>
      <c r="J3483" s="832" t="s">
        <v>2929</v>
      </c>
      <c r="K3483" s="832" t="s">
        <v>5196</v>
      </c>
      <c r="L3483" s="835">
        <v>177.04</v>
      </c>
      <c r="M3483" s="835">
        <v>177.04</v>
      </c>
      <c r="N3483" s="832">
        <v>1</v>
      </c>
      <c r="O3483" s="836">
        <v>0.5</v>
      </c>
      <c r="P3483" s="835">
        <v>177.04</v>
      </c>
      <c r="Q3483" s="837">
        <v>1</v>
      </c>
      <c r="R3483" s="832">
        <v>1</v>
      </c>
      <c r="S3483" s="837">
        <v>1</v>
      </c>
      <c r="T3483" s="836">
        <v>0.5</v>
      </c>
      <c r="U3483" s="838">
        <v>1</v>
      </c>
    </row>
    <row r="3484" spans="1:21" ht="14.4" customHeight="1" x14ac:dyDescent="0.3">
      <c r="A3484" s="831">
        <v>17</v>
      </c>
      <c r="B3484" s="832" t="s">
        <v>2428</v>
      </c>
      <c r="C3484" s="832" t="s">
        <v>2434</v>
      </c>
      <c r="D3484" s="833" t="s">
        <v>5256</v>
      </c>
      <c r="E3484" s="834" t="s">
        <v>2463</v>
      </c>
      <c r="F3484" s="832" t="s">
        <v>2430</v>
      </c>
      <c r="G3484" s="832" t="s">
        <v>2615</v>
      </c>
      <c r="H3484" s="832" t="s">
        <v>596</v>
      </c>
      <c r="I3484" s="832" t="s">
        <v>3144</v>
      </c>
      <c r="J3484" s="832" t="s">
        <v>2617</v>
      </c>
      <c r="K3484" s="832"/>
      <c r="L3484" s="835">
        <v>0</v>
      </c>
      <c r="M3484" s="835">
        <v>0</v>
      </c>
      <c r="N3484" s="832">
        <v>2</v>
      </c>
      <c r="O3484" s="836">
        <v>2</v>
      </c>
      <c r="P3484" s="835"/>
      <c r="Q3484" s="837"/>
      <c r="R3484" s="832"/>
      <c r="S3484" s="837">
        <v>0</v>
      </c>
      <c r="T3484" s="836"/>
      <c r="U3484" s="838">
        <v>0</v>
      </c>
    </row>
    <row r="3485" spans="1:21" ht="14.4" customHeight="1" x14ac:dyDescent="0.3">
      <c r="A3485" s="831">
        <v>17</v>
      </c>
      <c r="B3485" s="832" t="s">
        <v>2428</v>
      </c>
      <c r="C3485" s="832" t="s">
        <v>2434</v>
      </c>
      <c r="D3485" s="833" t="s">
        <v>5256</v>
      </c>
      <c r="E3485" s="834" t="s">
        <v>2463</v>
      </c>
      <c r="F3485" s="832" t="s">
        <v>2430</v>
      </c>
      <c r="G3485" s="832" t="s">
        <v>2615</v>
      </c>
      <c r="H3485" s="832" t="s">
        <v>596</v>
      </c>
      <c r="I3485" s="832" t="s">
        <v>3145</v>
      </c>
      <c r="J3485" s="832" t="s">
        <v>2617</v>
      </c>
      <c r="K3485" s="832"/>
      <c r="L3485" s="835">
        <v>0</v>
      </c>
      <c r="M3485" s="835">
        <v>0</v>
      </c>
      <c r="N3485" s="832">
        <v>2</v>
      </c>
      <c r="O3485" s="836">
        <v>1</v>
      </c>
      <c r="P3485" s="835"/>
      <c r="Q3485" s="837"/>
      <c r="R3485" s="832"/>
      <c r="S3485" s="837">
        <v>0</v>
      </c>
      <c r="T3485" s="836"/>
      <c r="U3485" s="838">
        <v>0</v>
      </c>
    </row>
    <row r="3486" spans="1:21" ht="14.4" customHeight="1" x14ac:dyDescent="0.3">
      <c r="A3486" s="831">
        <v>17</v>
      </c>
      <c r="B3486" s="832" t="s">
        <v>2428</v>
      </c>
      <c r="C3486" s="832" t="s">
        <v>2434</v>
      </c>
      <c r="D3486" s="833" t="s">
        <v>5256</v>
      </c>
      <c r="E3486" s="834" t="s">
        <v>2463</v>
      </c>
      <c r="F3486" s="832" t="s">
        <v>2430</v>
      </c>
      <c r="G3486" s="832" t="s">
        <v>2615</v>
      </c>
      <c r="H3486" s="832" t="s">
        <v>596</v>
      </c>
      <c r="I3486" s="832" t="s">
        <v>4518</v>
      </c>
      <c r="J3486" s="832" t="s">
        <v>2617</v>
      </c>
      <c r="K3486" s="832"/>
      <c r="L3486" s="835">
        <v>0</v>
      </c>
      <c r="M3486" s="835">
        <v>0</v>
      </c>
      <c r="N3486" s="832">
        <v>5</v>
      </c>
      <c r="O3486" s="836">
        <v>5</v>
      </c>
      <c r="P3486" s="835">
        <v>0</v>
      </c>
      <c r="Q3486" s="837"/>
      <c r="R3486" s="832">
        <v>2</v>
      </c>
      <c r="S3486" s="837">
        <v>0.4</v>
      </c>
      <c r="T3486" s="836">
        <v>2</v>
      </c>
      <c r="U3486" s="838">
        <v>0.4</v>
      </c>
    </row>
    <row r="3487" spans="1:21" ht="14.4" customHeight="1" x14ac:dyDescent="0.3">
      <c r="A3487" s="831">
        <v>17</v>
      </c>
      <c r="B3487" s="832" t="s">
        <v>2428</v>
      </c>
      <c r="C3487" s="832" t="s">
        <v>2434</v>
      </c>
      <c r="D3487" s="833" t="s">
        <v>5256</v>
      </c>
      <c r="E3487" s="834" t="s">
        <v>2463</v>
      </c>
      <c r="F3487" s="832" t="s">
        <v>2431</v>
      </c>
      <c r="G3487" s="832" t="s">
        <v>3497</v>
      </c>
      <c r="H3487" s="832" t="s">
        <v>596</v>
      </c>
      <c r="I3487" s="832" t="s">
        <v>5156</v>
      </c>
      <c r="J3487" s="832" t="s">
        <v>5157</v>
      </c>
      <c r="K3487" s="832" t="s">
        <v>5158</v>
      </c>
      <c r="L3487" s="835">
        <v>700</v>
      </c>
      <c r="M3487" s="835">
        <v>700</v>
      </c>
      <c r="N3487" s="832">
        <v>1</v>
      </c>
      <c r="O3487" s="836">
        <v>1</v>
      </c>
      <c r="P3487" s="835">
        <v>700</v>
      </c>
      <c r="Q3487" s="837">
        <v>1</v>
      </c>
      <c r="R3487" s="832">
        <v>1</v>
      </c>
      <c r="S3487" s="837">
        <v>1</v>
      </c>
      <c r="T3487" s="836">
        <v>1</v>
      </c>
      <c r="U3487" s="838">
        <v>1</v>
      </c>
    </row>
    <row r="3488" spans="1:21" ht="14.4" customHeight="1" x14ac:dyDescent="0.3">
      <c r="A3488" s="831">
        <v>17</v>
      </c>
      <c r="B3488" s="832" t="s">
        <v>2428</v>
      </c>
      <c r="C3488" s="832" t="s">
        <v>2434</v>
      </c>
      <c r="D3488" s="833" t="s">
        <v>5256</v>
      </c>
      <c r="E3488" s="834" t="s">
        <v>2463</v>
      </c>
      <c r="F3488" s="832" t="s">
        <v>2431</v>
      </c>
      <c r="G3488" s="832" t="s">
        <v>3497</v>
      </c>
      <c r="H3488" s="832" t="s">
        <v>596</v>
      </c>
      <c r="I3488" s="832" t="s">
        <v>5197</v>
      </c>
      <c r="J3488" s="832" t="s">
        <v>5198</v>
      </c>
      <c r="K3488" s="832" t="s">
        <v>5199</v>
      </c>
      <c r="L3488" s="835">
        <v>250</v>
      </c>
      <c r="M3488" s="835">
        <v>250</v>
      </c>
      <c r="N3488" s="832">
        <v>1</v>
      </c>
      <c r="O3488" s="836">
        <v>1</v>
      </c>
      <c r="P3488" s="835"/>
      <c r="Q3488" s="837">
        <v>0</v>
      </c>
      <c r="R3488" s="832"/>
      <c r="S3488" s="837">
        <v>0</v>
      </c>
      <c r="T3488" s="836"/>
      <c r="U3488" s="838">
        <v>0</v>
      </c>
    </row>
    <row r="3489" spans="1:21" ht="14.4" customHeight="1" x14ac:dyDescent="0.3">
      <c r="A3489" s="831">
        <v>17</v>
      </c>
      <c r="B3489" s="832" t="s">
        <v>2428</v>
      </c>
      <c r="C3489" s="832" t="s">
        <v>2434</v>
      </c>
      <c r="D3489" s="833" t="s">
        <v>5256</v>
      </c>
      <c r="E3489" s="834" t="s">
        <v>2463</v>
      </c>
      <c r="F3489" s="832" t="s">
        <v>2431</v>
      </c>
      <c r="G3489" s="832" t="s">
        <v>3497</v>
      </c>
      <c r="H3489" s="832" t="s">
        <v>596</v>
      </c>
      <c r="I3489" s="832" t="s">
        <v>5200</v>
      </c>
      <c r="J3489" s="832" t="s">
        <v>5201</v>
      </c>
      <c r="K3489" s="832" t="s">
        <v>5202</v>
      </c>
      <c r="L3489" s="835">
        <v>700</v>
      </c>
      <c r="M3489" s="835">
        <v>700</v>
      </c>
      <c r="N3489" s="832">
        <v>1</v>
      </c>
      <c r="O3489" s="836">
        <v>1</v>
      </c>
      <c r="P3489" s="835">
        <v>700</v>
      </c>
      <c r="Q3489" s="837">
        <v>1</v>
      </c>
      <c r="R3489" s="832">
        <v>1</v>
      </c>
      <c r="S3489" s="837">
        <v>1</v>
      </c>
      <c r="T3489" s="836">
        <v>1</v>
      </c>
      <c r="U3489" s="838">
        <v>1</v>
      </c>
    </row>
    <row r="3490" spans="1:21" ht="14.4" customHeight="1" x14ac:dyDescent="0.3">
      <c r="A3490" s="831">
        <v>17</v>
      </c>
      <c r="B3490" s="832" t="s">
        <v>2428</v>
      </c>
      <c r="C3490" s="832" t="s">
        <v>2434</v>
      </c>
      <c r="D3490" s="833" t="s">
        <v>5256</v>
      </c>
      <c r="E3490" s="834" t="s">
        <v>2463</v>
      </c>
      <c r="F3490" s="832" t="s">
        <v>2431</v>
      </c>
      <c r="G3490" s="832" t="s">
        <v>3497</v>
      </c>
      <c r="H3490" s="832" t="s">
        <v>596</v>
      </c>
      <c r="I3490" s="832" t="s">
        <v>5203</v>
      </c>
      <c r="J3490" s="832" t="s">
        <v>5204</v>
      </c>
      <c r="K3490" s="832" t="s">
        <v>5205</v>
      </c>
      <c r="L3490" s="835">
        <v>300</v>
      </c>
      <c r="M3490" s="835">
        <v>300</v>
      </c>
      <c r="N3490" s="832">
        <v>1</v>
      </c>
      <c r="O3490" s="836">
        <v>1</v>
      </c>
      <c r="P3490" s="835">
        <v>300</v>
      </c>
      <c r="Q3490" s="837">
        <v>1</v>
      </c>
      <c r="R3490" s="832">
        <v>1</v>
      </c>
      <c r="S3490" s="837">
        <v>1</v>
      </c>
      <c r="T3490" s="836">
        <v>1</v>
      </c>
      <c r="U3490" s="838">
        <v>1</v>
      </c>
    </row>
    <row r="3491" spans="1:21" ht="14.4" customHeight="1" x14ac:dyDescent="0.3">
      <c r="A3491" s="831">
        <v>17</v>
      </c>
      <c r="B3491" s="832" t="s">
        <v>2428</v>
      </c>
      <c r="C3491" s="832" t="s">
        <v>2434</v>
      </c>
      <c r="D3491" s="833" t="s">
        <v>5256</v>
      </c>
      <c r="E3491" s="834" t="s">
        <v>2463</v>
      </c>
      <c r="F3491" s="832" t="s">
        <v>2431</v>
      </c>
      <c r="G3491" s="832" t="s">
        <v>3147</v>
      </c>
      <c r="H3491" s="832" t="s">
        <v>596</v>
      </c>
      <c r="I3491" s="832" t="s">
        <v>3506</v>
      </c>
      <c r="J3491" s="832" t="s">
        <v>3507</v>
      </c>
      <c r="K3491" s="832" t="s">
        <v>3508</v>
      </c>
      <c r="L3491" s="835">
        <v>2700</v>
      </c>
      <c r="M3491" s="835">
        <v>2700</v>
      </c>
      <c r="N3491" s="832">
        <v>1</v>
      </c>
      <c r="O3491" s="836">
        <v>1</v>
      </c>
      <c r="P3491" s="835">
        <v>2700</v>
      </c>
      <c r="Q3491" s="837">
        <v>1</v>
      </c>
      <c r="R3491" s="832">
        <v>1</v>
      </c>
      <c r="S3491" s="837">
        <v>1</v>
      </c>
      <c r="T3491" s="836">
        <v>1</v>
      </c>
      <c r="U3491" s="838">
        <v>1</v>
      </c>
    </row>
    <row r="3492" spans="1:21" ht="14.4" customHeight="1" x14ac:dyDescent="0.3">
      <c r="A3492" s="831">
        <v>17</v>
      </c>
      <c r="B3492" s="832" t="s">
        <v>2428</v>
      </c>
      <c r="C3492" s="832" t="s">
        <v>2434</v>
      </c>
      <c r="D3492" s="833" t="s">
        <v>5256</v>
      </c>
      <c r="E3492" s="834" t="s">
        <v>2463</v>
      </c>
      <c r="F3492" s="832" t="s">
        <v>2431</v>
      </c>
      <c r="G3492" s="832" t="s">
        <v>3778</v>
      </c>
      <c r="H3492" s="832" t="s">
        <v>596</v>
      </c>
      <c r="I3492" s="832" t="s">
        <v>5206</v>
      </c>
      <c r="J3492" s="832" t="s">
        <v>5207</v>
      </c>
      <c r="K3492" s="832" t="s">
        <v>5208</v>
      </c>
      <c r="L3492" s="835">
        <v>100</v>
      </c>
      <c r="M3492" s="835">
        <v>100</v>
      </c>
      <c r="N3492" s="832">
        <v>1</v>
      </c>
      <c r="O3492" s="836">
        <v>1</v>
      </c>
      <c r="P3492" s="835"/>
      <c r="Q3492" s="837">
        <v>0</v>
      </c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17</v>
      </c>
      <c r="B3493" s="832" t="s">
        <v>2428</v>
      </c>
      <c r="C3493" s="832" t="s">
        <v>2434</v>
      </c>
      <c r="D3493" s="833" t="s">
        <v>5256</v>
      </c>
      <c r="E3493" s="834" t="s">
        <v>2463</v>
      </c>
      <c r="F3493" s="832" t="s">
        <v>2431</v>
      </c>
      <c r="G3493" s="832" t="s">
        <v>3778</v>
      </c>
      <c r="H3493" s="832" t="s">
        <v>596</v>
      </c>
      <c r="I3493" s="832" t="s">
        <v>5209</v>
      </c>
      <c r="J3493" s="832" t="s">
        <v>5210</v>
      </c>
      <c r="K3493" s="832" t="s">
        <v>5211</v>
      </c>
      <c r="L3493" s="835">
        <v>122.16</v>
      </c>
      <c r="M3493" s="835">
        <v>732.96</v>
      </c>
      <c r="N3493" s="832">
        <v>6</v>
      </c>
      <c r="O3493" s="836">
        <v>1</v>
      </c>
      <c r="P3493" s="835"/>
      <c r="Q3493" s="837">
        <v>0</v>
      </c>
      <c r="R3493" s="832"/>
      <c r="S3493" s="837">
        <v>0</v>
      </c>
      <c r="T3493" s="836"/>
      <c r="U3493" s="838">
        <v>0</v>
      </c>
    </row>
    <row r="3494" spans="1:21" ht="14.4" customHeight="1" x14ac:dyDescent="0.3">
      <c r="A3494" s="831">
        <v>17</v>
      </c>
      <c r="B3494" s="832" t="s">
        <v>2428</v>
      </c>
      <c r="C3494" s="832" t="s">
        <v>2434</v>
      </c>
      <c r="D3494" s="833" t="s">
        <v>5256</v>
      </c>
      <c r="E3494" s="834" t="s">
        <v>2450</v>
      </c>
      <c r="F3494" s="832" t="s">
        <v>2429</v>
      </c>
      <c r="G3494" s="832" t="s">
        <v>2470</v>
      </c>
      <c r="H3494" s="832" t="s">
        <v>596</v>
      </c>
      <c r="I3494" s="832" t="s">
        <v>4138</v>
      </c>
      <c r="J3494" s="832" t="s">
        <v>2472</v>
      </c>
      <c r="K3494" s="832" t="s">
        <v>4139</v>
      </c>
      <c r="L3494" s="835">
        <v>23.49</v>
      </c>
      <c r="M3494" s="835">
        <v>23.49</v>
      </c>
      <c r="N3494" s="832">
        <v>1</v>
      </c>
      <c r="O3494" s="836">
        <v>0.5</v>
      </c>
      <c r="P3494" s="835"/>
      <c r="Q3494" s="837">
        <v>0</v>
      </c>
      <c r="R3494" s="832"/>
      <c r="S3494" s="837">
        <v>0</v>
      </c>
      <c r="T3494" s="836"/>
      <c r="U3494" s="838">
        <v>0</v>
      </c>
    </row>
    <row r="3495" spans="1:21" ht="14.4" customHeight="1" x14ac:dyDescent="0.3">
      <c r="A3495" s="831">
        <v>17</v>
      </c>
      <c r="B3495" s="832" t="s">
        <v>2428</v>
      </c>
      <c r="C3495" s="832" t="s">
        <v>2434</v>
      </c>
      <c r="D3495" s="833" t="s">
        <v>5256</v>
      </c>
      <c r="E3495" s="834" t="s">
        <v>2450</v>
      </c>
      <c r="F3495" s="832" t="s">
        <v>2429</v>
      </c>
      <c r="G3495" s="832" t="s">
        <v>2470</v>
      </c>
      <c r="H3495" s="832" t="s">
        <v>596</v>
      </c>
      <c r="I3495" s="832" t="s">
        <v>5212</v>
      </c>
      <c r="J3495" s="832" t="s">
        <v>2472</v>
      </c>
      <c r="K3495" s="832" t="s">
        <v>5213</v>
      </c>
      <c r="L3495" s="835">
        <v>0</v>
      </c>
      <c r="M3495" s="835">
        <v>0</v>
      </c>
      <c r="N3495" s="832">
        <v>1</v>
      </c>
      <c r="O3495" s="836">
        <v>0.5</v>
      </c>
      <c r="P3495" s="835"/>
      <c r="Q3495" s="837"/>
      <c r="R3495" s="832"/>
      <c r="S3495" s="837">
        <v>0</v>
      </c>
      <c r="T3495" s="836"/>
      <c r="U3495" s="838">
        <v>0</v>
      </c>
    </row>
    <row r="3496" spans="1:21" ht="14.4" customHeight="1" x14ac:dyDescent="0.3">
      <c r="A3496" s="831">
        <v>17</v>
      </c>
      <c r="B3496" s="832" t="s">
        <v>2428</v>
      </c>
      <c r="C3496" s="832" t="s">
        <v>2434</v>
      </c>
      <c r="D3496" s="833" t="s">
        <v>5256</v>
      </c>
      <c r="E3496" s="834" t="s">
        <v>2450</v>
      </c>
      <c r="F3496" s="832" t="s">
        <v>2429</v>
      </c>
      <c r="G3496" s="832" t="s">
        <v>2931</v>
      </c>
      <c r="H3496" s="832" t="s">
        <v>649</v>
      </c>
      <c r="I3496" s="832" t="s">
        <v>2106</v>
      </c>
      <c r="J3496" s="832" t="s">
        <v>2107</v>
      </c>
      <c r="K3496" s="832" t="s">
        <v>2108</v>
      </c>
      <c r="L3496" s="835">
        <v>9.4</v>
      </c>
      <c r="M3496" s="835">
        <v>9.4</v>
      </c>
      <c r="N3496" s="832">
        <v>1</v>
      </c>
      <c r="O3496" s="836">
        <v>0.5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" customHeight="1" x14ac:dyDescent="0.3">
      <c r="A3497" s="831">
        <v>17</v>
      </c>
      <c r="B3497" s="832" t="s">
        <v>2428</v>
      </c>
      <c r="C3497" s="832" t="s">
        <v>2434</v>
      </c>
      <c r="D3497" s="833" t="s">
        <v>5256</v>
      </c>
      <c r="E3497" s="834" t="s">
        <v>2450</v>
      </c>
      <c r="F3497" s="832" t="s">
        <v>2429</v>
      </c>
      <c r="G3497" s="832" t="s">
        <v>3190</v>
      </c>
      <c r="H3497" s="832" t="s">
        <v>596</v>
      </c>
      <c r="I3497" s="832" t="s">
        <v>4728</v>
      </c>
      <c r="J3497" s="832" t="s">
        <v>4729</v>
      </c>
      <c r="K3497" s="832" t="s">
        <v>1955</v>
      </c>
      <c r="L3497" s="835">
        <v>62.18</v>
      </c>
      <c r="M3497" s="835">
        <v>62.18</v>
      </c>
      <c r="N3497" s="832">
        <v>1</v>
      </c>
      <c r="O3497" s="836">
        <v>0.5</v>
      </c>
      <c r="P3497" s="835"/>
      <c r="Q3497" s="837">
        <v>0</v>
      </c>
      <c r="R3497" s="832"/>
      <c r="S3497" s="837">
        <v>0</v>
      </c>
      <c r="T3497" s="836"/>
      <c r="U3497" s="838">
        <v>0</v>
      </c>
    </row>
    <row r="3498" spans="1:21" ht="14.4" customHeight="1" x14ac:dyDescent="0.3">
      <c r="A3498" s="831">
        <v>17</v>
      </c>
      <c r="B3498" s="832" t="s">
        <v>2428</v>
      </c>
      <c r="C3498" s="832" t="s">
        <v>2434</v>
      </c>
      <c r="D3498" s="833" t="s">
        <v>5256</v>
      </c>
      <c r="E3498" s="834" t="s">
        <v>2450</v>
      </c>
      <c r="F3498" s="832" t="s">
        <v>2429</v>
      </c>
      <c r="G3498" s="832" t="s">
        <v>2480</v>
      </c>
      <c r="H3498" s="832" t="s">
        <v>596</v>
      </c>
      <c r="I3498" s="832" t="s">
        <v>5214</v>
      </c>
      <c r="J3498" s="832" t="s">
        <v>3796</v>
      </c>
      <c r="K3498" s="832" t="s">
        <v>1332</v>
      </c>
      <c r="L3498" s="835">
        <v>93.18</v>
      </c>
      <c r="M3498" s="835">
        <v>93.18</v>
      </c>
      <c r="N3498" s="832">
        <v>1</v>
      </c>
      <c r="O3498" s="836">
        <v>0.5</v>
      </c>
      <c r="P3498" s="835"/>
      <c r="Q3498" s="837">
        <v>0</v>
      </c>
      <c r="R3498" s="832"/>
      <c r="S3498" s="837">
        <v>0</v>
      </c>
      <c r="T3498" s="836"/>
      <c r="U3498" s="838">
        <v>0</v>
      </c>
    </row>
    <row r="3499" spans="1:21" ht="14.4" customHeight="1" x14ac:dyDescent="0.3">
      <c r="A3499" s="831">
        <v>17</v>
      </c>
      <c r="B3499" s="832" t="s">
        <v>2428</v>
      </c>
      <c r="C3499" s="832" t="s">
        <v>2434</v>
      </c>
      <c r="D3499" s="833" t="s">
        <v>5256</v>
      </c>
      <c r="E3499" s="834" t="s">
        <v>2450</v>
      </c>
      <c r="F3499" s="832" t="s">
        <v>2429</v>
      </c>
      <c r="G3499" s="832" t="s">
        <v>2496</v>
      </c>
      <c r="H3499" s="832" t="s">
        <v>596</v>
      </c>
      <c r="I3499" s="832" t="s">
        <v>2497</v>
      </c>
      <c r="J3499" s="832" t="s">
        <v>2498</v>
      </c>
      <c r="K3499" s="832" t="s">
        <v>2499</v>
      </c>
      <c r="L3499" s="835">
        <v>55.95</v>
      </c>
      <c r="M3499" s="835">
        <v>111.9</v>
      </c>
      <c r="N3499" s="832">
        <v>2</v>
      </c>
      <c r="O3499" s="836">
        <v>2</v>
      </c>
      <c r="P3499" s="835">
        <v>55.95</v>
      </c>
      <c r="Q3499" s="837">
        <v>0.5</v>
      </c>
      <c r="R3499" s="832">
        <v>1</v>
      </c>
      <c r="S3499" s="837">
        <v>0.5</v>
      </c>
      <c r="T3499" s="836">
        <v>1</v>
      </c>
      <c r="U3499" s="838">
        <v>0.5</v>
      </c>
    </row>
    <row r="3500" spans="1:21" ht="14.4" customHeight="1" x14ac:dyDescent="0.3">
      <c r="A3500" s="831">
        <v>17</v>
      </c>
      <c r="B3500" s="832" t="s">
        <v>2428</v>
      </c>
      <c r="C3500" s="832" t="s">
        <v>2434</v>
      </c>
      <c r="D3500" s="833" t="s">
        <v>5256</v>
      </c>
      <c r="E3500" s="834" t="s">
        <v>2450</v>
      </c>
      <c r="F3500" s="832" t="s">
        <v>2429</v>
      </c>
      <c r="G3500" s="832" t="s">
        <v>2496</v>
      </c>
      <c r="H3500" s="832" t="s">
        <v>596</v>
      </c>
      <c r="I3500" s="832" t="s">
        <v>3200</v>
      </c>
      <c r="J3500" s="832" t="s">
        <v>2498</v>
      </c>
      <c r="K3500" s="832" t="s">
        <v>2512</v>
      </c>
      <c r="L3500" s="835">
        <v>128.55000000000001</v>
      </c>
      <c r="M3500" s="835">
        <v>1156.95</v>
      </c>
      <c r="N3500" s="832">
        <v>9</v>
      </c>
      <c r="O3500" s="836">
        <v>3.5</v>
      </c>
      <c r="P3500" s="835"/>
      <c r="Q3500" s="837">
        <v>0</v>
      </c>
      <c r="R3500" s="832"/>
      <c r="S3500" s="837">
        <v>0</v>
      </c>
      <c r="T3500" s="836"/>
      <c r="U3500" s="838">
        <v>0</v>
      </c>
    </row>
    <row r="3501" spans="1:21" ht="14.4" customHeight="1" x14ac:dyDescent="0.3">
      <c r="A3501" s="831">
        <v>17</v>
      </c>
      <c r="B3501" s="832" t="s">
        <v>2428</v>
      </c>
      <c r="C3501" s="832" t="s">
        <v>2434</v>
      </c>
      <c r="D3501" s="833" t="s">
        <v>5256</v>
      </c>
      <c r="E3501" s="834" t="s">
        <v>2450</v>
      </c>
      <c r="F3501" s="832" t="s">
        <v>2429</v>
      </c>
      <c r="G3501" s="832" t="s">
        <v>2500</v>
      </c>
      <c r="H3501" s="832" t="s">
        <v>596</v>
      </c>
      <c r="I3501" s="832" t="s">
        <v>2501</v>
      </c>
      <c r="J3501" s="832" t="s">
        <v>1472</v>
      </c>
      <c r="K3501" s="832" t="s">
        <v>1473</v>
      </c>
      <c r="L3501" s="835">
        <v>103.8</v>
      </c>
      <c r="M3501" s="835">
        <v>103.8</v>
      </c>
      <c r="N3501" s="832">
        <v>1</v>
      </c>
      <c r="O3501" s="836">
        <v>0.5</v>
      </c>
      <c r="P3501" s="835"/>
      <c r="Q3501" s="837">
        <v>0</v>
      </c>
      <c r="R3501" s="832"/>
      <c r="S3501" s="837">
        <v>0</v>
      </c>
      <c r="T3501" s="836"/>
      <c r="U3501" s="838">
        <v>0</v>
      </c>
    </row>
    <row r="3502" spans="1:21" ht="14.4" customHeight="1" x14ac:dyDescent="0.3">
      <c r="A3502" s="831">
        <v>17</v>
      </c>
      <c r="B3502" s="832" t="s">
        <v>2428</v>
      </c>
      <c r="C3502" s="832" t="s">
        <v>2434</v>
      </c>
      <c r="D3502" s="833" t="s">
        <v>5256</v>
      </c>
      <c r="E3502" s="834" t="s">
        <v>2450</v>
      </c>
      <c r="F3502" s="832" t="s">
        <v>2429</v>
      </c>
      <c r="G3502" s="832" t="s">
        <v>2500</v>
      </c>
      <c r="H3502" s="832" t="s">
        <v>649</v>
      </c>
      <c r="I3502" s="832" t="s">
        <v>2502</v>
      </c>
      <c r="J3502" s="832" t="s">
        <v>2503</v>
      </c>
      <c r="K3502" s="832" t="s">
        <v>1473</v>
      </c>
      <c r="L3502" s="835">
        <v>103.8</v>
      </c>
      <c r="M3502" s="835">
        <v>103.8</v>
      </c>
      <c r="N3502" s="832">
        <v>1</v>
      </c>
      <c r="O3502" s="836">
        <v>0.5</v>
      </c>
      <c r="P3502" s="835"/>
      <c r="Q3502" s="837">
        <v>0</v>
      </c>
      <c r="R3502" s="832"/>
      <c r="S3502" s="837">
        <v>0</v>
      </c>
      <c r="T3502" s="836"/>
      <c r="U3502" s="838">
        <v>0</v>
      </c>
    </row>
    <row r="3503" spans="1:21" ht="14.4" customHeight="1" x14ac:dyDescent="0.3">
      <c r="A3503" s="831">
        <v>17</v>
      </c>
      <c r="B3503" s="832" t="s">
        <v>2428</v>
      </c>
      <c r="C3503" s="832" t="s">
        <v>2434</v>
      </c>
      <c r="D3503" s="833" t="s">
        <v>5256</v>
      </c>
      <c r="E3503" s="834" t="s">
        <v>2450</v>
      </c>
      <c r="F3503" s="832" t="s">
        <v>2429</v>
      </c>
      <c r="G3503" s="832" t="s">
        <v>5026</v>
      </c>
      <c r="H3503" s="832" t="s">
        <v>649</v>
      </c>
      <c r="I3503" s="832" t="s">
        <v>5215</v>
      </c>
      <c r="J3503" s="832" t="s">
        <v>1941</v>
      </c>
      <c r="K3503" s="832" t="s">
        <v>4582</v>
      </c>
      <c r="L3503" s="835">
        <v>229.38</v>
      </c>
      <c r="M3503" s="835">
        <v>229.38</v>
      </c>
      <c r="N3503" s="832">
        <v>1</v>
      </c>
      <c r="O3503" s="836">
        <v>0.5</v>
      </c>
      <c r="P3503" s="835">
        <v>229.38</v>
      </c>
      <c r="Q3503" s="837">
        <v>1</v>
      </c>
      <c r="R3503" s="832">
        <v>1</v>
      </c>
      <c r="S3503" s="837">
        <v>1</v>
      </c>
      <c r="T3503" s="836">
        <v>0.5</v>
      </c>
      <c r="U3503" s="838">
        <v>1</v>
      </c>
    </row>
    <row r="3504" spans="1:21" ht="14.4" customHeight="1" x14ac:dyDescent="0.3">
      <c r="A3504" s="831">
        <v>17</v>
      </c>
      <c r="B3504" s="832" t="s">
        <v>2428</v>
      </c>
      <c r="C3504" s="832" t="s">
        <v>2434</v>
      </c>
      <c r="D3504" s="833" t="s">
        <v>5256</v>
      </c>
      <c r="E3504" s="834" t="s">
        <v>2450</v>
      </c>
      <c r="F3504" s="832" t="s">
        <v>2429</v>
      </c>
      <c r="G3504" s="832" t="s">
        <v>5026</v>
      </c>
      <c r="H3504" s="832" t="s">
        <v>596</v>
      </c>
      <c r="I3504" s="832" t="s">
        <v>5216</v>
      </c>
      <c r="J3504" s="832" t="s">
        <v>5217</v>
      </c>
      <c r="K3504" s="832" t="s">
        <v>5218</v>
      </c>
      <c r="L3504" s="835">
        <v>117.03</v>
      </c>
      <c r="M3504" s="835">
        <v>117.03</v>
      </c>
      <c r="N3504" s="832">
        <v>1</v>
      </c>
      <c r="O3504" s="836">
        <v>0.5</v>
      </c>
      <c r="P3504" s="835">
        <v>117.03</v>
      </c>
      <c r="Q3504" s="837">
        <v>1</v>
      </c>
      <c r="R3504" s="832">
        <v>1</v>
      </c>
      <c r="S3504" s="837">
        <v>1</v>
      </c>
      <c r="T3504" s="836">
        <v>0.5</v>
      </c>
      <c r="U3504" s="838">
        <v>1</v>
      </c>
    </row>
    <row r="3505" spans="1:21" ht="14.4" customHeight="1" x14ac:dyDescent="0.3">
      <c r="A3505" s="831">
        <v>17</v>
      </c>
      <c r="B3505" s="832" t="s">
        <v>2428</v>
      </c>
      <c r="C3505" s="832" t="s">
        <v>2434</v>
      </c>
      <c r="D3505" s="833" t="s">
        <v>5256</v>
      </c>
      <c r="E3505" s="834" t="s">
        <v>2450</v>
      </c>
      <c r="F3505" s="832" t="s">
        <v>2429</v>
      </c>
      <c r="G3505" s="832" t="s">
        <v>4739</v>
      </c>
      <c r="H3505" s="832" t="s">
        <v>596</v>
      </c>
      <c r="I3505" s="832" t="s">
        <v>5219</v>
      </c>
      <c r="J3505" s="832" t="s">
        <v>4741</v>
      </c>
      <c r="K3505" s="832" t="s">
        <v>5220</v>
      </c>
      <c r="L3505" s="835">
        <v>58.77</v>
      </c>
      <c r="M3505" s="835">
        <v>58.77</v>
      </c>
      <c r="N3505" s="832">
        <v>1</v>
      </c>
      <c r="O3505" s="836">
        <v>0.5</v>
      </c>
      <c r="P3505" s="835"/>
      <c r="Q3505" s="837">
        <v>0</v>
      </c>
      <c r="R3505" s="832"/>
      <c r="S3505" s="837">
        <v>0</v>
      </c>
      <c r="T3505" s="836"/>
      <c r="U3505" s="838">
        <v>0</v>
      </c>
    </row>
    <row r="3506" spans="1:21" ht="14.4" customHeight="1" x14ac:dyDescent="0.3">
      <c r="A3506" s="831">
        <v>17</v>
      </c>
      <c r="B3506" s="832" t="s">
        <v>2428</v>
      </c>
      <c r="C3506" s="832" t="s">
        <v>2434</v>
      </c>
      <c r="D3506" s="833" t="s">
        <v>5256</v>
      </c>
      <c r="E3506" s="834" t="s">
        <v>2450</v>
      </c>
      <c r="F3506" s="832" t="s">
        <v>2429</v>
      </c>
      <c r="G3506" s="832" t="s">
        <v>2933</v>
      </c>
      <c r="H3506" s="832" t="s">
        <v>596</v>
      </c>
      <c r="I3506" s="832" t="s">
        <v>2934</v>
      </c>
      <c r="J3506" s="832" t="s">
        <v>2935</v>
      </c>
      <c r="K3506" s="832" t="s">
        <v>2936</v>
      </c>
      <c r="L3506" s="835">
        <v>0</v>
      </c>
      <c r="M3506" s="835">
        <v>0</v>
      </c>
      <c r="N3506" s="832">
        <v>1</v>
      </c>
      <c r="O3506" s="836">
        <v>0.5</v>
      </c>
      <c r="P3506" s="835"/>
      <c r="Q3506" s="837"/>
      <c r="R3506" s="832"/>
      <c r="S3506" s="837">
        <v>0</v>
      </c>
      <c r="T3506" s="836"/>
      <c r="U3506" s="838">
        <v>0</v>
      </c>
    </row>
    <row r="3507" spans="1:21" ht="14.4" customHeight="1" x14ac:dyDescent="0.3">
      <c r="A3507" s="831">
        <v>17</v>
      </c>
      <c r="B3507" s="832" t="s">
        <v>2428</v>
      </c>
      <c r="C3507" s="832" t="s">
        <v>2434</v>
      </c>
      <c r="D3507" s="833" t="s">
        <v>5256</v>
      </c>
      <c r="E3507" s="834" t="s">
        <v>2450</v>
      </c>
      <c r="F3507" s="832" t="s">
        <v>2429</v>
      </c>
      <c r="G3507" s="832" t="s">
        <v>2933</v>
      </c>
      <c r="H3507" s="832" t="s">
        <v>596</v>
      </c>
      <c r="I3507" s="832" t="s">
        <v>3623</v>
      </c>
      <c r="J3507" s="832" t="s">
        <v>2935</v>
      </c>
      <c r="K3507" s="832" t="s">
        <v>853</v>
      </c>
      <c r="L3507" s="835">
        <v>0</v>
      </c>
      <c r="M3507" s="835">
        <v>0</v>
      </c>
      <c r="N3507" s="832">
        <v>1</v>
      </c>
      <c r="O3507" s="836">
        <v>1</v>
      </c>
      <c r="P3507" s="835"/>
      <c r="Q3507" s="837"/>
      <c r="R3507" s="832"/>
      <c r="S3507" s="837">
        <v>0</v>
      </c>
      <c r="T3507" s="836"/>
      <c r="U3507" s="838">
        <v>0</v>
      </c>
    </row>
    <row r="3508" spans="1:21" ht="14.4" customHeight="1" x14ac:dyDescent="0.3">
      <c r="A3508" s="831">
        <v>17</v>
      </c>
      <c r="B3508" s="832" t="s">
        <v>2428</v>
      </c>
      <c r="C3508" s="832" t="s">
        <v>2434</v>
      </c>
      <c r="D3508" s="833" t="s">
        <v>5256</v>
      </c>
      <c r="E3508" s="834" t="s">
        <v>2450</v>
      </c>
      <c r="F3508" s="832" t="s">
        <v>2429</v>
      </c>
      <c r="G3508" s="832" t="s">
        <v>4309</v>
      </c>
      <c r="H3508" s="832" t="s">
        <v>596</v>
      </c>
      <c r="I3508" s="832" t="s">
        <v>4310</v>
      </c>
      <c r="J3508" s="832" t="s">
        <v>1314</v>
      </c>
      <c r="K3508" s="832" t="s">
        <v>1315</v>
      </c>
      <c r="L3508" s="835">
        <v>58.86</v>
      </c>
      <c r="M3508" s="835">
        <v>58.86</v>
      </c>
      <c r="N3508" s="832">
        <v>1</v>
      </c>
      <c r="O3508" s="836">
        <v>1</v>
      </c>
      <c r="P3508" s="835">
        <v>58.86</v>
      </c>
      <c r="Q3508" s="837">
        <v>1</v>
      </c>
      <c r="R3508" s="832">
        <v>1</v>
      </c>
      <c r="S3508" s="837">
        <v>1</v>
      </c>
      <c r="T3508" s="836">
        <v>1</v>
      </c>
      <c r="U3508" s="838">
        <v>1</v>
      </c>
    </row>
    <row r="3509" spans="1:21" ht="14.4" customHeight="1" x14ac:dyDescent="0.3">
      <c r="A3509" s="831">
        <v>17</v>
      </c>
      <c r="B3509" s="832" t="s">
        <v>2428</v>
      </c>
      <c r="C3509" s="832" t="s">
        <v>2434</v>
      </c>
      <c r="D3509" s="833" t="s">
        <v>5256</v>
      </c>
      <c r="E3509" s="834" t="s">
        <v>2450</v>
      </c>
      <c r="F3509" s="832" t="s">
        <v>2429</v>
      </c>
      <c r="G3509" s="832" t="s">
        <v>2513</v>
      </c>
      <c r="H3509" s="832" t="s">
        <v>649</v>
      </c>
      <c r="I3509" s="832" t="s">
        <v>3313</v>
      </c>
      <c r="J3509" s="832" t="s">
        <v>1331</v>
      </c>
      <c r="K3509" s="832" t="s">
        <v>3314</v>
      </c>
      <c r="L3509" s="835">
        <v>264</v>
      </c>
      <c r="M3509" s="835">
        <v>528</v>
      </c>
      <c r="N3509" s="832">
        <v>2</v>
      </c>
      <c r="O3509" s="836">
        <v>1</v>
      </c>
      <c r="P3509" s="835">
        <v>528</v>
      </c>
      <c r="Q3509" s="837">
        <v>1</v>
      </c>
      <c r="R3509" s="832">
        <v>2</v>
      </c>
      <c r="S3509" s="837">
        <v>1</v>
      </c>
      <c r="T3509" s="836">
        <v>1</v>
      </c>
      <c r="U3509" s="838">
        <v>1</v>
      </c>
    </row>
    <row r="3510" spans="1:21" ht="14.4" customHeight="1" x14ac:dyDescent="0.3">
      <c r="A3510" s="831">
        <v>17</v>
      </c>
      <c r="B3510" s="832" t="s">
        <v>2428</v>
      </c>
      <c r="C3510" s="832" t="s">
        <v>2434</v>
      </c>
      <c r="D3510" s="833" t="s">
        <v>5256</v>
      </c>
      <c r="E3510" s="834" t="s">
        <v>2450</v>
      </c>
      <c r="F3510" s="832" t="s">
        <v>2429</v>
      </c>
      <c r="G3510" s="832" t="s">
        <v>2539</v>
      </c>
      <c r="H3510" s="832" t="s">
        <v>596</v>
      </c>
      <c r="I3510" s="832" t="s">
        <v>3318</v>
      </c>
      <c r="J3510" s="832" t="s">
        <v>3319</v>
      </c>
      <c r="K3510" s="832" t="s">
        <v>2947</v>
      </c>
      <c r="L3510" s="835">
        <v>23.49</v>
      </c>
      <c r="M3510" s="835">
        <v>23.49</v>
      </c>
      <c r="N3510" s="832">
        <v>1</v>
      </c>
      <c r="O3510" s="836">
        <v>1</v>
      </c>
      <c r="P3510" s="835"/>
      <c r="Q3510" s="837">
        <v>0</v>
      </c>
      <c r="R3510" s="832"/>
      <c r="S3510" s="837">
        <v>0</v>
      </c>
      <c r="T3510" s="836"/>
      <c r="U3510" s="838">
        <v>0</v>
      </c>
    </row>
    <row r="3511" spans="1:21" ht="14.4" customHeight="1" x14ac:dyDescent="0.3">
      <c r="A3511" s="831">
        <v>17</v>
      </c>
      <c r="B3511" s="832" t="s">
        <v>2428</v>
      </c>
      <c r="C3511" s="832" t="s">
        <v>2434</v>
      </c>
      <c r="D3511" s="833" t="s">
        <v>5256</v>
      </c>
      <c r="E3511" s="834" t="s">
        <v>2450</v>
      </c>
      <c r="F3511" s="832" t="s">
        <v>2429</v>
      </c>
      <c r="G3511" s="832" t="s">
        <v>3323</v>
      </c>
      <c r="H3511" s="832" t="s">
        <v>596</v>
      </c>
      <c r="I3511" s="832" t="s">
        <v>3324</v>
      </c>
      <c r="J3511" s="832" t="s">
        <v>888</v>
      </c>
      <c r="K3511" s="832" t="s">
        <v>697</v>
      </c>
      <c r="L3511" s="835">
        <v>0</v>
      </c>
      <c r="M3511" s="835">
        <v>0</v>
      </c>
      <c r="N3511" s="832">
        <v>5</v>
      </c>
      <c r="O3511" s="836">
        <v>1.5</v>
      </c>
      <c r="P3511" s="835">
        <v>0</v>
      </c>
      <c r="Q3511" s="837"/>
      <c r="R3511" s="832">
        <v>3</v>
      </c>
      <c r="S3511" s="837">
        <v>0.6</v>
      </c>
      <c r="T3511" s="836">
        <v>1</v>
      </c>
      <c r="U3511" s="838">
        <v>0.66666666666666663</v>
      </c>
    </row>
    <row r="3512" spans="1:21" ht="14.4" customHeight="1" x14ac:dyDescent="0.3">
      <c r="A3512" s="831">
        <v>17</v>
      </c>
      <c r="B3512" s="832" t="s">
        <v>2428</v>
      </c>
      <c r="C3512" s="832" t="s">
        <v>2434</v>
      </c>
      <c r="D3512" s="833" t="s">
        <v>5256</v>
      </c>
      <c r="E3512" s="834" t="s">
        <v>2450</v>
      </c>
      <c r="F3512" s="832" t="s">
        <v>2429</v>
      </c>
      <c r="G3512" s="832" t="s">
        <v>2568</v>
      </c>
      <c r="H3512" s="832" t="s">
        <v>649</v>
      </c>
      <c r="I3512" s="832" t="s">
        <v>2127</v>
      </c>
      <c r="J3512" s="832" t="s">
        <v>2128</v>
      </c>
      <c r="K3512" s="832" t="s">
        <v>2129</v>
      </c>
      <c r="L3512" s="835">
        <v>561.76</v>
      </c>
      <c r="M3512" s="835">
        <v>1123.52</v>
      </c>
      <c r="N3512" s="832">
        <v>2</v>
      </c>
      <c r="O3512" s="836">
        <v>0.5</v>
      </c>
      <c r="P3512" s="835"/>
      <c r="Q3512" s="837">
        <v>0</v>
      </c>
      <c r="R3512" s="832"/>
      <c r="S3512" s="837">
        <v>0</v>
      </c>
      <c r="T3512" s="836"/>
      <c r="U3512" s="838">
        <v>0</v>
      </c>
    </row>
    <row r="3513" spans="1:21" ht="14.4" customHeight="1" x14ac:dyDescent="0.3">
      <c r="A3513" s="831">
        <v>17</v>
      </c>
      <c r="B3513" s="832" t="s">
        <v>2428</v>
      </c>
      <c r="C3513" s="832" t="s">
        <v>2434</v>
      </c>
      <c r="D3513" s="833" t="s">
        <v>5256</v>
      </c>
      <c r="E3513" s="834" t="s">
        <v>2450</v>
      </c>
      <c r="F3513" s="832" t="s">
        <v>2429</v>
      </c>
      <c r="G3513" s="832" t="s">
        <v>5221</v>
      </c>
      <c r="H3513" s="832" t="s">
        <v>596</v>
      </c>
      <c r="I3513" s="832" t="s">
        <v>5222</v>
      </c>
      <c r="J3513" s="832" t="s">
        <v>5223</v>
      </c>
      <c r="K3513" s="832" t="s">
        <v>1968</v>
      </c>
      <c r="L3513" s="835">
        <v>25.97</v>
      </c>
      <c r="M3513" s="835">
        <v>25.97</v>
      </c>
      <c r="N3513" s="832">
        <v>1</v>
      </c>
      <c r="O3513" s="836">
        <v>0.5</v>
      </c>
      <c r="P3513" s="835">
        <v>25.97</v>
      </c>
      <c r="Q3513" s="837">
        <v>1</v>
      </c>
      <c r="R3513" s="832">
        <v>1</v>
      </c>
      <c r="S3513" s="837">
        <v>1</v>
      </c>
      <c r="T3513" s="836">
        <v>0.5</v>
      </c>
      <c r="U3513" s="838">
        <v>1</v>
      </c>
    </row>
    <row r="3514" spans="1:21" ht="14.4" customHeight="1" x14ac:dyDescent="0.3">
      <c r="A3514" s="831">
        <v>17</v>
      </c>
      <c r="B3514" s="832" t="s">
        <v>2428</v>
      </c>
      <c r="C3514" s="832" t="s">
        <v>2434</v>
      </c>
      <c r="D3514" s="833" t="s">
        <v>5256</v>
      </c>
      <c r="E3514" s="834" t="s">
        <v>2450</v>
      </c>
      <c r="F3514" s="832" t="s">
        <v>2429</v>
      </c>
      <c r="G3514" s="832" t="s">
        <v>5224</v>
      </c>
      <c r="H3514" s="832" t="s">
        <v>596</v>
      </c>
      <c r="I3514" s="832" t="s">
        <v>5225</v>
      </c>
      <c r="J3514" s="832" t="s">
        <v>5226</v>
      </c>
      <c r="K3514" s="832" t="s">
        <v>5227</v>
      </c>
      <c r="L3514" s="835">
        <v>422.19</v>
      </c>
      <c r="M3514" s="835">
        <v>422.19</v>
      </c>
      <c r="N3514" s="832">
        <v>1</v>
      </c>
      <c r="O3514" s="836">
        <v>1</v>
      </c>
      <c r="P3514" s="835">
        <v>422.19</v>
      </c>
      <c r="Q3514" s="837">
        <v>1</v>
      </c>
      <c r="R3514" s="832">
        <v>1</v>
      </c>
      <c r="S3514" s="837">
        <v>1</v>
      </c>
      <c r="T3514" s="836">
        <v>1</v>
      </c>
      <c r="U3514" s="838">
        <v>1</v>
      </c>
    </row>
    <row r="3515" spans="1:21" ht="14.4" customHeight="1" x14ac:dyDescent="0.3">
      <c r="A3515" s="831">
        <v>17</v>
      </c>
      <c r="B3515" s="832" t="s">
        <v>2428</v>
      </c>
      <c r="C3515" s="832" t="s">
        <v>2434</v>
      </c>
      <c r="D3515" s="833" t="s">
        <v>5256</v>
      </c>
      <c r="E3515" s="834" t="s">
        <v>2450</v>
      </c>
      <c r="F3515" s="832" t="s">
        <v>2429</v>
      </c>
      <c r="G3515" s="832" t="s">
        <v>2573</v>
      </c>
      <c r="H3515" s="832" t="s">
        <v>596</v>
      </c>
      <c r="I3515" s="832" t="s">
        <v>2953</v>
      </c>
      <c r="J3515" s="832" t="s">
        <v>2578</v>
      </c>
      <c r="K3515" s="832" t="s">
        <v>2954</v>
      </c>
      <c r="L3515" s="835">
        <v>246.39</v>
      </c>
      <c r="M3515" s="835">
        <v>246.39</v>
      </c>
      <c r="N3515" s="832">
        <v>1</v>
      </c>
      <c r="O3515" s="836">
        <v>1</v>
      </c>
      <c r="P3515" s="835"/>
      <c r="Q3515" s="837">
        <v>0</v>
      </c>
      <c r="R3515" s="832"/>
      <c r="S3515" s="837">
        <v>0</v>
      </c>
      <c r="T3515" s="836"/>
      <c r="U3515" s="838">
        <v>0</v>
      </c>
    </row>
    <row r="3516" spans="1:21" ht="14.4" customHeight="1" x14ac:dyDescent="0.3">
      <c r="A3516" s="831">
        <v>17</v>
      </c>
      <c r="B3516" s="832" t="s">
        <v>2428</v>
      </c>
      <c r="C3516" s="832" t="s">
        <v>2434</v>
      </c>
      <c r="D3516" s="833" t="s">
        <v>5256</v>
      </c>
      <c r="E3516" s="834" t="s">
        <v>2450</v>
      </c>
      <c r="F3516" s="832" t="s">
        <v>2429</v>
      </c>
      <c r="G3516" s="832" t="s">
        <v>2573</v>
      </c>
      <c r="H3516" s="832" t="s">
        <v>596</v>
      </c>
      <c r="I3516" s="832" t="s">
        <v>2574</v>
      </c>
      <c r="J3516" s="832" t="s">
        <v>2224</v>
      </c>
      <c r="K3516" s="832" t="s">
        <v>2232</v>
      </c>
      <c r="L3516" s="835">
        <v>395.98</v>
      </c>
      <c r="M3516" s="835">
        <v>395.98</v>
      </c>
      <c r="N3516" s="832">
        <v>1</v>
      </c>
      <c r="O3516" s="836">
        <v>0.5</v>
      </c>
      <c r="P3516" s="835"/>
      <c r="Q3516" s="837">
        <v>0</v>
      </c>
      <c r="R3516" s="832"/>
      <c r="S3516" s="837">
        <v>0</v>
      </c>
      <c r="T3516" s="836"/>
      <c r="U3516" s="838">
        <v>0</v>
      </c>
    </row>
    <row r="3517" spans="1:21" ht="14.4" customHeight="1" x14ac:dyDescent="0.3">
      <c r="A3517" s="831">
        <v>17</v>
      </c>
      <c r="B3517" s="832" t="s">
        <v>2428</v>
      </c>
      <c r="C3517" s="832" t="s">
        <v>2434</v>
      </c>
      <c r="D3517" s="833" t="s">
        <v>5256</v>
      </c>
      <c r="E3517" s="834" t="s">
        <v>2450</v>
      </c>
      <c r="F3517" s="832" t="s">
        <v>2429</v>
      </c>
      <c r="G3517" s="832" t="s">
        <v>2573</v>
      </c>
      <c r="H3517" s="832" t="s">
        <v>596</v>
      </c>
      <c r="I3517" s="832" t="s">
        <v>2575</v>
      </c>
      <c r="J3517" s="832" t="s">
        <v>2576</v>
      </c>
      <c r="K3517" s="832" t="s">
        <v>697</v>
      </c>
      <c r="L3517" s="835">
        <v>132</v>
      </c>
      <c r="M3517" s="835">
        <v>264</v>
      </c>
      <c r="N3517" s="832">
        <v>2</v>
      </c>
      <c r="O3517" s="836">
        <v>1</v>
      </c>
      <c r="P3517" s="835"/>
      <c r="Q3517" s="837">
        <v>0</v>
      </c>
      <c r="R3517" s="832"/>
      <c r="S3517" s="837">
        <v>0</v>
      </c>
      <c r="T3517" s="836"/>
      <c r="U3517" s="838">
        <v>0</v>
      </c>
    </row>
    <row r="3518" spans="1:21" ht="14.4" customHeight="1" x14ac:dyDescent="0.3">
      <c r="A3518" s="831">
        <v>17</v>
      </c>
      <c r="B3518" s="832" t="s">
        <v>2428</v>
      </c>
      <c r="C3518" s="832" t="s">
        <v>2434</v>
      </c>
      <c r="D3518" s="833" t="s">
        <v>5256</v>
      </c>
      <c r="E3518" s="834" t="s">
        <v>2450</v>
      </c>
      <c r="F3518" s="832" t="s">
        <v>2429</v>
      </c>
      <c r="G3518" s="832" t="s">
        <v>2573</v>
      </c>
      <c r="H3518" s="832" t="s">
        <v>596</v>
      </c>
      <c r="I3518" s="832" t="s">
        <v>2577</v>
      </c>
      <c r="J3518" s="832" t="s">
        <v>2578</v>
      </c>
      <c r="K3518" s="832" t="s">
        <v>2579</v>
      </c>
      <c r="L3518" s="835">
        <v>123.2</v>
      </c>
      <c r="M3518" s="835">
        <v>123.2</v>
      </c>
      <c r="N3518" s="832">
        <v>1</v>
      </c>
      <c r="O3518" s="836">
        <v>0.5</v>
      </c>
      <c r="P3518" s="835"/>
      <c r="Q3518" s="837">
        <v>0</v>
      </c>
      <c r="R3518" s="832"/>
      <c r="S3518" s="837">
        <v>0</v>
      </c>
      <c r="T3518" s="836"/>
      <c r="U3518" s="838">
        <v>0</v>
      </c>
    </row>
    <row r="3519" spans="1:21" ht="14.4" customHeight="1" x14ac:dyDescent="0.3">
      <c r="A3519" s="831">
        <v>17</v>
      </c>
      <c r="B3519" s="832" t="s">
        <v>2428</v>
      </c>
      <c r="C3519" s="832" t="s">
        <v>2434</v>
      </c>
      <c r="D3519" s="833" t="s">
        <v>5256</v>
      </c>
      <c r="E3519" s="834" t="s">
        <v>2450</v>
      </c>
      <c r="F3519" s="832" t="s">
        <v>2429</v>
      </c>
      <c r="G3519" s="832" t="s">
        <v>3642</v>
      </c>
      <c r="H3519" s="832" t="s">
        <v>596</v>
      </c>
      <c r="I3519" s="832" t="s">
        <v>3643</v>
      </c>
      <c r="J3519" s="832" t="s">
        <v>963</v>
      </c>
      <c r="K3519" s="832" t="s">
        <v>1942</v>
      </c>
      <c r="L3519" s="835">
        <v>38.86</v>
      </c>
      <c r="M3519" s="835">
        <v>38.86</v>
      </c>
      <c r="N3519" s="832">
        <v>1</v>
      </c>
      <c r="O3519" s="836">
        <v>0.5</v>
      </c>
      <c r="P3519" s="835"/>
      <c r="Q3519" s="837">
        <v>0</v>
      </c>
      <c r="R3519" s="832"/>
      <c r="S3519" s="837">
        <v>0</v>
      </c>
      <c r="T3519" s="836"/>
      <c r="U3519" s="838">
        <v>0</v>
      </c>
    </row>
    <row r="3520" spans="1:21" ht="14.4" customHeight="1" x14ac:dyDescent="0.3">
      <c r="A3520" s="831">
        <v>17</v>
      </c>
      <c r="B3520" s="832" t="s">
        <v>2428</v>
      </c>
      <c r="C3520" s="832" t="s">
        <v>2434</v>
      </c>
      <c r="D3520" s="833" t="s">
        <v>5256</v>
      </c>
      <c r="E3520" s="834" t="s">
        <v>2450</v>
      </c>
      <c r="F3520" s="832" t="s">
        <v>2429</v>
      </c>
      <c r="G3520" s="832" t="s">
        <v>2589</v>
      </c>
      <c r="H3520" s="832" t="s">
        <v>596</v>
      </c>
      <c r="I3520" s="832" t="s">
        <v>3215</v>
      </c>
      <c r="J3520" s="832" t="s">
        <v>3216</v>
      </c>
      <c r="K3520" s="832" t="s">
        <v>1936</v>
      </c>
      <c r="L3520" s="835">
        <v>42.51</v>
      </c>
      <c r="M3520" s="835">
        <v>42.51</v>
      </c>
      <c r="N3520" s="832">
        <v>1</v>
      </c>
      <c r="O3520" s="836">
        <v>0.5</v>
      </c>
      <c r="P3520" s="835">
        <v>42.51</v>
      </c>
      <c r="Q3520" s="837">
        <v>1</v>
      </c>
      <c r="R3520" s="832">
        <v>1</v>
      </c>
      <c r="S3520" s="837">
        <v>1</v>
      </c>
      <c r="T3520" s="836">
        <v>0.5</v>
      </c>
      <c r="U3520" s="838">
        <v>1</v>
      </c>
    </row>
    <row r="3521" spans="1:21" ht="14.4" customHeight="1" x14ac:dyDescent="0.3">
      <c r="A3521" s="831">
        <v>17</v>
      </c>
      <c r="B3521" s="832" t="s">
        <v>2428</v>
      </c>
      <c r="C3521" s="832" t="s">
        <v>2434</v>
      </c>
      <c r="D3521" s="833" t="s">
        <v>5256</v>
      </c>
      <c r="E3521" s="834" t="s">
        <v>2450</v>
      </c>
      <c r="F3521" s="832" t="s">
        <v>2429</v>
      </c>
      <c r="G3521" s="832" t="s">
        <v>2593</v>
      </c>
      <c r="H3521" s="832" t="s">
        <v>596</v>
      </c>
      <c r="I3521" s="832" t="s">
        <v>2599</v>
      </c>
      <c r="J3521" s="832" t="s">
        <v>2595</v>
      </c>
      <c r="K3521" s="832" t="s">
        <v>2600</v>
      </c>
      <c r="L3521" s="835">
        <v>339.47</v>
      </c>
      <c r="M3521" s="835">
        <v>2715.76</v>
      </c>
      <c r="N3521" s="832">
        <v>8</v>
      </c>
      <c r="O3521" s="836">
        <v>3.5</v>
      </c>
      <c r="P3521" s="835">
        <v>678.94</v>
      </c>
      <c r="Q3521" s="837">
        <v>0.25</v>
      </c>
      <c r="R3521" s="832">
        <v>2</v>
      </c>
      <c r="S3521" s="837">
        <v>0.25</v>
      </c>
      <c r="T3521" s="836">
        <v>1.5</v>
      </c>
      <c r="U3521" s="838">
        <v>0.42857142857142855</v>
      </c>
    </row>
    <row r="3522" spans="1:21" ht="14.4" customHeight="1" x14ac:dyDescent="0.3">
      <c r="A3522" s="831">
        <v>17</v>
      </c>
      <c r="B3522" s="832" t="s">
        <v>2428</v>
      </c>
      <c r="C3522" s="832" t="s">
        <v>2434</v>
      </c>
      <c r="D3522" s="833" t="s">
        <v>5256</v>
      </c>
      <c r="E3522" s="834" t="s">
        <v>2450</v>
      </c>
      <c r="F3522" s="832" t="s">
        <v>2429</v>
      </c>
      <c r="G3522" s="832" t="s">
        <v>2593</v>
      </c>
      <c r="H3522" s="832" t="s">
        <v>596</v>
      </c>
      <c r="I3522" s="832" t="s">
        <v>2601</v>
      </c>
      <c r="J3522" s="832" t="s">
        <v>2602</v>
      </c>
      <c r="K3522" s="832" t="s">
        <v>2603</v>
      </c>
      <c r="L3522" s="835">
        <v>763.63</v>
      </c>
      <c r="M3522" s="835">
        <v>1527.26</v>
      </c>
      <c r="N3522" s="832">
        <v>2</v>
      </c>
      <c r="O3522" s="836">
        <v>1</v>
      </c>
      <c r="P3522" s="835">
        <v>1527.26</v>
      </c>
      <c r="Q3522" s="837">
        <v>1</v>
      </c>
      <c r="R3522" s="832">
        <v>2</v>
      </c>
      <c r="S3522" s="837">
        <v>1</v>
      </c>
      <c r="T3522" s="836">
        <v>1</v>
      </c>
      <c r="U3522" s="838">
        <v>1</v>
      </c>
    </row>
    <row r="3523" spans="1:21" ht="14.4" customHeight="1" x14ac:dyDescent="0.3">
      <c r="A3523" s="831">
        <v>17</v>
      </c>
      <c r="B3523" s="832" t="s">
        <v>2428</v>
      </c>
      <c r="C3523" s="832" t="s">
        <v>2434</v>
      </c>
      <c r="D3523" s="833" t="s">
        <v>5256</v>
      </c>
      <c r="E3523" s="834" t="s">
        <v>2450</v>
      </c>
      <c r="F3523" s="832" t="s">
        <v>2429</v>
      </c>
      <c r="G3523" s="832" t="s">
        <v>2593</v>
      </c>
      <c r="H3523" s="832" t="s">
        <v>596</v>
      </c>
      <c r="I3523" s="832" t="s">
        <v>5228</v>
      </c>
      <c r="J3523" s="832" t="s">
        <v>4175</v>
      </c>
      <c r="K3523" s="832" t="s">
        <v>2600</v>
      </c>
      <c r="L3523" s="835">
        <v>339.47</v>
      </c>
      <c r="M3523" s="835">
        <v>339.47</v>
      </c>
      <c r="N3523" s="832">
        <v>1</v>
      </c>
      <c r="O3523" s="836">
        <v>0.5</v>
      </c>
      <c r="P3523" s="835">
        <v>339.47</v>
      </c>
      <c r="Q3523" s="837">
        <v>1</v>
      </c>
      <c r="R3523" s="832">
        <v>1</v>
      </c>
      <c r="S3523" s="837">
        <v>1</v>
      </c>
      <c r="T3523" s="836">
        <v>0.5</v>
      </c>
      <c r="U3523" s="838">
        <v>1</v>
      </c>
    </row>
    <row r="3524" spans="1:21" ht="14.4" customHeight="1" x14ac:dyDescent="0.3">
      <c r="A3524" s="831">
        <v>17</v>
      </c>
      <c r="B3524" s="832" t="s">
        <v>2428</v>
      </c>
      <c r="C3524" s="832" t="s">
        <v>2434</v>
      </c>
      <c r="D3524" s="833" t="s">
        <v>5256</v>
      </c>
      <c r="E3524" s="834" t="s">
        <v>2450</v>
      </c>
      <c r="F3524" s="832" t="s">
        <v>2429</v>
      </c>
      <c r="G3524" s="832" t="s">
        <v>4176</v>
      </c>
      <c r="H3524" s="832" t="s">
        <v>596</v>
      </c>
      <c r="I3524" s="832" t="s">
        <v>4177</v>
      </c>
      <c r="J3524" s="832" t="s">
        <v>4178</v>
      </c>
      <c r="K3524" s="832" t="s">
        <v>4179</v>
      </c>
      <c r="L3524" s="835">
        <v>0</v>
      </c>
      <c r="M3524" s="835">
        <v>0</v>
      </c>
      <c r="N3524" s="832">
        <v>2</v>
      </c>
      <c r="O3524" s="836">
        <v>1</v>
      </c>
      <c r="P3524" s="835"/>
      <c r="Q3524" s="837"/>
      <c r="R3524" s="832"/>
      <c r="S3524" s="837">
        <v>0</v>
      </c>
      <c r="T3524" s="836"/>
      <c r="U3524" s="838">
        <v>0</v>
      </c>
    </row>
    <row r="3525" spans="1:21" ht="14.4" customHeight="1" x14ac:dyDescent="0.3">
      <c r="A3525" s="831">
        <v>17</v>
      </c>
      <c r="B3525" s="832" t="s">
        <v>2428</v>
      </c>
      <c r="C3525" s="832" t="s">
        <v>2434</v>
      </c>
      <c r="D3525" s="833" t="s">
        <v>5256</v>
      </c>
      <c r="E3525" s="834" t="s">
        <v>2450</v>
      </c>
      <c r="F3525" s="832" t="s">
        <v>2429</v>
      </c>
      <c r="G3525" s="832" t="s">
        <v>2604</v>
      </c>
      <c r="H3525" s="832" t="s">
        <v>596</v>
      </c>
      <c r="I3525" s="832" t="s">
        <v>2605</v>
      </c>
      <c r="J3525" s="832" t="s">
        <v>826</v>
      </c>
      <c r="K3525" s="832" t="s">
        <v>2606</v>
      </c>
      <c r="L3525" s="835">
        <v>75.05</v>
      </c>
      <c r="M3525" s="835">
        <v>525.35</v>
      </c>
      <c r="N3525" s="832">
        <v>7</v>
      </c>
      <c r="O3525" s="836">
        <v>3.5</v>
      </c>
      <c r="P3525" s="835">
        <v>75.05</v>
      </c>
      <c r="Q3525" s="837">
        <v>0.14285714285714285</v>
      </c>
      <c r="R3525" s="832">
        <v>1</v>
      </c>
      <c r="S3525" s="837">
        <v>0.14285714285714285</v>
      </c>
      <c r="T3525" s="836">
        <v>0.5</v>
      </c>
      <c r="U3525" s="838">
        <v>0.14285714285714285</v>
      </c>
    </row>
    <row r="3526" spans="1:21" ht="14.4" customHeight="1" x14ac:dyDescent="0.3">
      <c r="A3526" s="831">
        <v>17</v>
      </c>
      <c r="B3526" s="832" t="s">
        <v>2428</v>
      </c>
      <c r="C3526" s="832" t="s">
        <v>2434</v>
      </c>
      <c r="D3526" s="833" t="s">
        <v>5256</v>
      </c>
      <c r="E3526" s="834" t="s">
        <v>2450</v>
      </c>
      <c r="F3526" s="832" t="s">
        <v>2429</v>
      </c>
      <c r="G3526" s="832" t="s">
        <v>3345</v>
      </c>
      <c r="H3526" s="832" t="s">
        <v>596</v>
      </c>
      <c r="I3526" s="832" t="s">
        <v>3346</v>
      </c>
      <c r="J3526" s="832" t="s">
        <v>1038</v>
      </c>
      <c r="K3526" s="832" t="s">
        <v>3347</v>
      </c>
      <c r="L3526" s="835">
        <v>94.7</v>
      </c>
      <c r="M3526" s="835">
        <v>284.10000000000002</v>
      </c>
      <c r="N3526" s="832">
        <v>3</v>
      </c>
      <c r="O3526" s="836">
        <v>3</v>
      </c>
      <c r="P3526" s="835">
        <v>94.7</v>
      </c>
      <c r="Q3526" s="837">
        <v>0.33333333333333331</v>
      </c>
      <c r="R3526" s="832">
        <v>1</v>
      </c>
      <c r="S3526" s="837">
        <v>0.33333333333333331</v>
      </c>
      <c r="T3526" s="836">
        <v>1</v>
      </c>
      <c r="U3526" s="838">
        <v>0.33333333333333331</v>
      </c>
    </row>
    <row r="3527" spans="1:21" ht="14.4" customHeight="1" x14ac:dyDescent="0.3">
      <c r="A3527" s="831">
        <v>17</v>
      </c>
      <c r="B3527" s="832" t="s">
        <v>2428</v>
      </c>
      <c r="C3527" s="832" t="s">
        <v>2434</v>
      </c>
      <c r="D3527" s="833" t="s">
        <v>5256</v>
      </c>
      <c r="E3527" s="834" t="s">
        <v>2450</v>
      </c>
      <c r="F3527" s="832" t="s">
        <v>2429</v>
      </c>
      <c r="G3527" s="832" t="s">
        <v>2609</v>
      </c>
      <c r="H3527" s="832" t="s">
        <v>596</v>
      </c>
      <c r="I3527" s="832" t="s">
        <v>2613</v>
      </c>
      <c r="J3527" s="832" t="s">
        <v>2611</v>
      </c>
      <c r="K3527" s="832" t="s">
        <v>2614</v>
      </c>
      <c r="L3527" s="835">
        <v>91.78</v>
      </c>
      <c r="M3527" s="835">
        <v>91.78</v>
      </c>
      <c r="N3527" s="832">
        <v>1</v>
      </c>
      <c r="O3527" s="836">
        <v>0.5</v>
      </c>
      <c r="P3527" s="835">
        <v>91.78</v>
      </c>
      <c r="Q3527" s="837">
        <v>1</v>
      </c>
      <c r="R3527" s="832">
        <v>1</v>
      </c>
      <c r="S3527" s="837">
        <v>1</v>
      </c>
      <c r="T3527" s="836">
        <v>0.5</v>
      </c>
      <c r="U3527" s="838">
        <v>1</v>
      </c>
    </row>
    <row r="3528" spans="1:21" ht="14.4" customHeight="1" x14ac:dyDescent="0.3">
      <c r="A3528" s="831">
        <v>17</v>
      </c>
      <c r="B3528" s="832" t="s">
        <v>2428</v>
      </c>
      <c r="C3528" s="832" t="s">
        <v>2434</v>
      </c>
      <c r="D3528" s="833" t="s">
        <v>5256</v>
      </c>
      <c r="E3528" s="834" t="s">
        <v>2450</v>
      </c>
      <c r="F3528" s="832" t="s">
        <v>2429</v>
      </c>
      <c r="G3528" s="832" t="s">
        <v>3217</v>
      </c>
      <c r="H3528" s="832" t="s">
        <v>596</v>
      </c>
      <c r="I3528" s="832" t="s">
        <v>3218</v>
      </c>
      <c r="J3528" s="832" t="s">
        <v>3219</v>
      </c>
      <c r="K3528" s="832" t="s">
        <v>3220</v>
      </c>
      <c r="L3528" s="835">
        <v>111.72</v>
      </c>
      <c r="M3528" s="835">
        <v>223.44</v>
      </c>
      <c r="N3528" s="832">
        <v>2</v>
      </c>
      <c r="O3528" s="836">
        <v>0.5</v>
      </c>
      <c r="P3528" s="835">
        <v>223.44</v>
      </c>
      <c r="Q3528" s="837">
        <v>1</v>
      </c>
      <c r="R3528" s="832">
        <v>2</v>
      </c>
      <c r="S3528" s="837">
        <v>1</v>
      </c>
      <c r="T3528" s="836">
        <v>0.5</v>
      </c>
      <c r="U3528" s="838">
        <v>1</v>
      </c>
    </row>
    <row r="3529" spans="1:21" ht="14.4" customHeight="1" x14ac:dyDescent="0.3">
      <c r="A3529" s="831">
        <v>17</v>
      </c>
      <c r="B3529" s="832" t="s">
        <v>2428</v>
      </c>
      <c r="C3529" s="832" t="s">
        <v>2434</v>
      </c>
      <c r="D3529" s="833" t="s">
        <v>5256</v>
      </c>
      <c r="E3529" s="834" t="s">
        <v>2450</v>
      </c>
      <c r="F3529" s="832" t="s">
        <v>2429</v>
      </c>
      <c r="G3529" s="832" t="s">
        <v>2632</v>
      </c>
      <c r="H3529" s="832" t="s">
        <v>596</v>
      </c>
      <c r="I3529" s="832" t="s">
        <v>2633</v>
      </c>
      <c r="J3529" s="832" t="s">
        <v>1563</v>
      </c>
      <c r="K3529" s="832" t="s">
        <v>2634</v>
      </c>
      <c r="L3529" s="835">
        <v>24.37</v>
      </c>
      <c r="M3529" s="835">
        <v>243.70000000000002</v>
      </c>
      <c r="N3529" s="832">
        <v>10</v>
      </c>
      <c r="O3529" s="836">
        <v>4</v>
      </c>
      <c r="P3529" s="835">
        <v>48.74</v>
      </c>
      <c r="Q3529" s="837">
        <v>0.19999999999999998</v>
      </c>
      <c r="R3529" s="832">
        <v>2</v>
      </c>
      <c r="S3529" s="837">
        <v>0.2</v>
      </c>
      <c r="T3529" s="836">
        <v>1.5</v>
      </c>
      <c r="U3529" s="838">
        <v>0.375</v>
      </c>
    </row>
    <row r="3530" spans="1:21" ht="14.4" customHeight="1" x14ac:dyDescent="0.3">
      <c r="A3530" s="831">
        <v>17</v>
      </c>
      <c r="B3530" s="832" t="s">
        <v>2428</v>
      </c>
      <c r="C3530" s="832" t="s">
        <v>2434</v>
      </c>
      <c r="D3530" s="833" t="s">
        <v>5256</v>
      </c>
      <c r="E3530" s="834" t="s">
        <v>2450</v>
      </c>
      <c r="F3530" s="832" t="s">
        <v>2429</v>
      </c>
      <c r="G3530" s="832" t="s">
        <v>2632</v>
      </c>
      <c r="H3530" s="832" t="s">
        <v>596</v>
      </c>
      <c r="I3530" s="832" t="s">
        <v>2999</v>
      </c>
      <c r="J3530" s="832" t="s">
        <v>1563</v>
      </c>
      <c r="K3530" s="832" t="s">
        <v>1903</v>
      </c>
      <c r="L3530" s="835">
        <v>38.590000000000003</v>
      </c>
      <c r="M3530" s="835">
        <v>77.180000000000007</v>
      </c>
      <c r="N3530" s="832">
        <v>2</v>
      </c>
      <c r="O3530" s="836">
        <v>0.5</v>
      </c>
      <c r="P3530" s="835"/>
      <c r="Q3530" s="837">
        <v>0</v>
      </c>
      <c r="R3530" s="832"/>
      <c r="S3530" s="837">
        <v>0</v>
      </c>
      <c r="T3530" s="836"/>
      <c r="U3530" s="838">
        <v>0</v>
      </c>
    </row>
    <row r="3531" spans="1:21" ht="14.4" customHeight="1" x14ac:dyDescent="0.3">
      <c r="A3531" s="831">
        <v>17</v>
      </c>
      <c r="B3531" s="832" t="s">
        <v>2428</v>
      </c>
      <c r="C3531" s="832" t="s">
        <v>2434</v>
      </c>
      <c r="D3531" s="833" t="s">
        <v>5256</v>
      </c>
      <c r="E3531" s="834" t="s">
        <v>2450</v>
      </c>
      <c r="F3531" s="832" t="s">
        <v>2429</v>
      </c>
      <c r="G3531" s="832" t="s">
        <v>2645</v>
      </c>
      <c r="H3531" s="832" t="s">
        <v>596</v>
      </c>
      <c r="I3531" s="832" t="s">
        <v>2649</v>
      </c>
      <c r="J3531" s="832" t="s">
        <v>2647</v>
      </c>
      <c r="K3531" s="832" t="s">
        <v>2648</v>
      </c>
      <c r="L3531" s="835">
        <v>73.81</v>
      </c>
      <c r="M3531" s="835">
        <v>73.81</v>
      </c>
      <c r="N3531" s="832">
        <v>1</v>
      </c>
      <c r="O3531" s="836">
        <v>0.5</v>
      </c>
      <c r="P3531" s="835">
        <v>73.81</v>
      </c>
      <c r="Q3531" s="837">
        <v>1</v>
      </c>
      <c r="R3531" s="832">
        <v>1</v>
      </c>
      <c r="S3531" s="837">
        <v>1</v>
      </c>
      <c r="T3531" s="836">
        <v>0.5</v>
      </c>
      <c r="U3531" s="838">
        <v>1</v>
      </c>
    </row>
    <row r="3532" spans="1:21" ht="14.4" customHeight="1" x14ac:dyDescent="0.3">
      <c r="A3532" s="831">
        <v>17</v>
      </c>
      <c r="B3532" s="832" t="s">
        <v>2428</v>
      </c>
      <c r="C3532" s="832" t="s">
        <v>2434</v>
      </c>
      <c r="D3532" s="833" t="s">
        <v>5256</v>
      </c>
      <c r="E3532" s="834" t="s">
        <v>2450</v>
      </c>
      <c r="F3532" s="832" t="s">
        <v>2429</v>
      </c>
      <c r="G3532" s="832" t="s">
        <v>2653</v>
      </c>
      <c r="H3532" s="832" t="s">
        <v>596</v>
      </c>
      <c r="I3532" s="832" t="s">
        <v>3351</v>
      </c>
      <c r="J3532" s="832" t="s">
        <v>1465</v>
      </c>
      <c r="K3532" s="832" t="s">
        <v>3352</v>
      </c>
      <c r="L3532" s="835">
        <v>0</v>
      </c>
      <c r="M3532" s="835">
        <v>0</v>
      </c>
      <c r="N3532" s="832">
        <v>1</v>
      </c>
      <c r="O3532" s="836">
        <v>0.5</v>
      </c>
      <c r="P3532" s="835"/>
      <c r="Q3532" s="837"/>
      <c r="R3532" s="832"/>
      <c r="S3532" s="837">
        <v>0</v>
      </c>
      <c r="T3532" s="836"/>
      <c r="U3532" s="838">
        <v>0</v>
      </c>
    </row>
    <row r="3533" spans="1:21" ht="14.4" customHeight="1" x14ac:dyDescent="0.3">
      <c r="A3533" s="831">
        <v>17</v>
      </c>
      <c r="B3533" s="832" t="s">
        <v>2428</v>
      </c>
      <c r="C3533" s="832" t="s">
        <v>2434</v>
      </c>
      <c r="D3533" s="833" t="s">
        <v>5256</v>
      </c>
      <c r="E3533" s="834" t="s">
        <v>2450</v>
      </c>
      <c r="F3533" s="832" t="s">
        <v>2429</v>
      </c>
      <c r="G3533" s="832" t="s">
        <v>2653</v>
      </c>
      <c r="H3533" s="832" t="s">
        <v>596</v>
      </c>
      <c r="I3533" s="832" t="s">
        <v>5229</v>
      </c>
      <c r="J3533" s="832" t="s">
        <v>1465</v>
      </c>
      <c r="K3533" s="832" t="s">
        <v>669</v>
      </c>
      <c r="L3533" s="835">
        <v>0</v>
      </c>
      <c r="M3533" s="835">
        <v>0</v>
      </c>
      <c r="N3533" s="832">
        <v>1</v>
      </c>
      <c r="O3533" s="836">
        <v>0.5</v>
      </c>
      <c r="P3533" s="835">
        <v>0</v>
      </c>
      <c r="Q3533" s="837"/>
      <c r="R3533" s="832">
        <v>1</v>
      </c>
      <c r="S3533" s="837">
        <v>1</v>
      </c>
      <c r="T3533" s="836">
        <v>0.5</v>
      </c>
      <c r="U3533" s="838">
        <v>1</v>
      </c>
    </row>
    <row r="3534" spans="1:21" ht="14.4" customHeight="1" x14ac:dyDescent="0.3">
      <c r="A3534" s="831">
        <v>17</v>
      </c>
      <c r="B3534" s="832" t="s">
        <v>2428</v>
      </c>
      <c r="C3534" s="832" t="s">
        <v>2434</v>
      </c>
      <c r="D3534" s="833" t="s">
        <v>5256</v>
      </c>
      <c r="E3534" s="834" t="s">
        <v>2450</v>
      </c>
      <c r="F3534" s="832" t="s">
        <v>2429</v>
      </c>
      <c r="G3534" s="832" t="s">
        <v>2653</v>
      </c>
      <c r="H3534" s="832" t="s">
        <v>596</v>
      </c>
      <c r="I3534" s="832" t="s">
        <v>2661</v>
      </c>
      <c r="J3534" s="832" t="s">
        <v>660</v>
      </c>
      <c r="K3534" s="832" t="s">
        <v>1121</v>
      </c>
      <c r="L3534" s="835">
        <v>58.62</v>
      </c>
      <c r="M3534" s="835">
        <v>58.62</v>
      </c>
      <c r="N3534" s="832">
        <v>1</v>
      </c>
      <c r="O3534" s="836">
        <v>0.5</v>
      </c>
      <c r="P3534" s="835">
        <v>58.62</v>
      </c>
      <c r="Q3534" s="837">
        <v>1</v>
      </c>
      <c r="R3534" s="832">
        <v>1</v>
      </c>
      <c r="S3534" s="837">
        <v>1</v>
      </c>
      <c r="T3534" s="836">
        <v>0.5</v>
      </c>
      <c r="U3534" s="838">
        <v>1</v>
      </c>
    </row>
    <row r="3535" spans="1:21" ht="14.4" customHeight="1" x14ac:dyDescent="0.3">
      <c r="A3535" s="831">
        <v>17</v>
      </c>
      <c r="B3535" s="832" t="s">
        <v>2428</v>
      </c>
      <c r="C3535" s="832" t="s">
        <v>2434</v>
      </c>
      <c r="D3535" s="833" t="s">
        <v>5256</v>
      </c>
      <c r="E3535" s="834" t="s">
        <v>2450</v>
      </c>
      <c r="F3535" s="832" t="s">
        <v>2429</v>
      </c>
      <c r="G3535" s="832" t="s">
        <v>2653</v>
      </c>
      <c r="H3535" s="832" t="s">
        <v>596</v>
      </c>
      <c r="I3535" s="832" t="s">
        <v>3663</v>
      </c>
      <c r="J3535" s="832" t="s">
        <v>668</v>
      </c>
      <c r="K3535" s="832" t="s">
        <v>3352</v>
      </c>
      <c r="L3535" s="835">
        <v>0</v>
      </c>
      <c r="M3535" s="835">
        <v>0</v>
      </c>
      <c r="N3535" s="832">
        <v>1</v>
      </c>
      <c r="O3535" s="836">
        <v>1</v>
      </c>
      <c r="P3535" s="835"/>
      <c r="Q3535" s="837"/>
      <c r="R3535" s="832"/>
      <c r="S3535" s="837">
        <v>0</v>
      </c>
      <c r="T3535" s="836"/>
      <c r="U3535" s="838">
        <v>0</v>
      </c>
    </row>
    <row r="3536" spans="1:21" ht="14.4" customHeight="1" x14ac:dyDescent="0.3">
      <c r="A3536" s="831">
        <v>17</v>
      </c>
      <c r="B3536" s="832" t="s">
        <v>2428</v>
      </c>
      <c r="C3536" s="832" t="s">
        <v>2434</v>
      </c>
      <c r="D3536" s="833" t="s">
        <v>5256</v>
      </c>
      <c r="E3536" s="834" t="s">
        <v>2450</v>
      </c>
      <c r="F3536" s="832" t="s">
        <v>2429</v>
      </c>
      <c r="G3536" s="832" t="s">
        <v>2662</v>
      </c>
      <c r="H3536" s="832" t="s">
        <v>596</v>
      </c>
      <c r="I3536" s="832" t="s">
        <v>2663</v>
      </c>
      <c r="J3536" s="832" t="s">
        <v>2664</v>
      </c>
      <c r="K3536" s="832" t="s">
        <v>2665</v>
      </c>
      <c r="L3536" s="835">
        <v>88.76</v>
      </c>
      <c r="M3536" s="835">
        <v>88.76</v>
      </c>
      <c r="N3536" s="832">
        <v>1</v>
      </c>
      <c r="O3536" s="836">
        <v>1</v>
      </c>
      <c r="P3536" s="835">
        <v>88.76</v>
      </c>
      <c r="Q3536" s="837">
        <v>1</v>
      </c>
      <c r="R3536" s="832">
        <v>1</v>
      </c>
      <c r="S3536" s="837">
        <v>1</v>
      </c>
      <c r="T3536" s="836">
        <v>1</v>
      </c>
      <c r="U3536" s="838">
        <v>1</v>
      </c>
    </row>
    <row r="3537" spans="1:21" ht="14.4" customHeight="1" x14ac:dyDescent="0.3">
      <c r="A3537" s="831">
        <v>17</v>
      </c>
      <c r="B3537" s="832" t="s">
        <v>2428</v>
      </c>
      <c r="C3537" s="832" t="s">
        <v>2434</v>
      </c>
      <c r="D3537" s="833" t="s">
        <v>5256</v>
      </c>
      <c r="E3537" s="834" t="s">
        <v>2450</v>
      </c>
      <c r="F3537" s="832" t="s">
        <v>2429</v>
      </c>
      <c r="G3537" s="832" t="s">
        <v>2666</v>
      </c>
      <c r="H3537" s="832" t="s">
        <v>649</v>
      </c>
      <c r="I3537" s="832" t="s">
        <v>2318</v>
      </c>
      <c r="J3537" s="832" t="s">
        <v>2084</v>
      </c>
      <c r="K3537" s="832" t="s">
        <v>2319</v>
      </c>
      <c r="L3537" s="835">
        <v>366.31</v>
      </c>
      <c r="M3537" s="835">
        <v>732.62</v>
      </c>
      <c r="N3537" s="832">
        <v>2</v>
      </c>
      <c r="O3537" s="836">
        <v>1.5</v>
      </c>
      <c r="P3537" s="835"/>
      <c r="Q3537" s="837">
        <v>0</v>
      </c>
      <c r="R3537" s="832"/>
      <c r="S3537" s="837">
        <v>0</v>
      </c>
      <c r="T3537" s="836"/>
      <c r="U3537" s="838">
        <v>0</v>
      </c>
    </row>
    <row r="3538" spans="1:21" ht="14.4" customHeight="1" x14ac:dyDescent="0.3">
      <c r="A3538" s="831">
        <v>17</v>
      </c>
      <c r="B3538" s="832" t="s">
        <v>2428</v>
      </c>
      <c r="C3538" s="832" t="s">
        <v>2434</v>
      </c>
      <c r="D3538" s="833" t="s">
        <v>5256</v>
      </c>
      <c r="E3538" s="834" t="s">
        <v>2450</v>
      </c>
      <c r="F3538" s="832" t="s">
        <v>2429</v>
      </c>
      <c r="G3538" s="832" t="s">
        <v>2673</v>
      </c>
      <c r="H3538" s="832" t="s">
        <v>649</v>
      </c>
      <c r="I3538" s="832" t="s">
        <v>2674</v>
      </c>
      <c r="J3538" s="832" t="s">
        <v>2088</v>
      </c>
      <c r="K3538" s="832" t="s">
        <v>2675</v>
      </c>
      <c r="L3538" s="835">
        <v>55.37</v>
      </c>
      <c r="M3538" s="835">
        <v>55.37</v>
      </c>
      <c r="N3538" s="832">
        <v>1</v>
      </c>
      <c r="O3538" s="836">
        <v>0.5</v>
      </c>
      <c r="P3538" s="835"/>
      <c r="Q3538" s="837">
        <v>0</v>
      </c>
      <c r="R3538" s="832"/>
      <c r="S3538" s="837">
        <v>0</v>
      </c>
      <c r="T3538" s="836"/>
      <c r="U3538" s="838">
        <v>0</v>
      </c>
    </row>
    <row r="3539" spans="1:21" ht="14.4" customHeight="1" x14ac:dyDescent="0.3">
      <c r="A3539" s="831">
        <v>17</v>
      </c>
      <c r="B3539" s="832" t="s">
        <v>2428</v>
      </c>
      <c r="C3539" s="832" t="s">
        <v>2434</v>
      </c>
      <c r="D3539" s="833" t="s">
        <v>5256</v>
      </c>
      <c r="E3539" s="834" t="s">
        <v>2450</v>
      </c>
      <c r="F3539" s="832" t="s">
        <v>2429</v>
      </c>
      <c r="G3539" s="832" t="s">
        <v>2673</v>
      </c>
      <c r="H3539" s="832" t="s">
        <v>649</v>
      </c>
      <c r="I3539" s="832" t="s">
        <v>2087</v>
      </c>
      <c r="J3539" s="832" t="s">
        <v>2088</v>
      </c>
      <c r="K3539" s="832" t="s">
        <v>2089</v>
      </c>
      <c r="L3539" s="835">
        <v>110.73</v>
      </c>
      <c r="M3539" s="835">
        <v>885.83999999999992</v>
      </c>
      <c r="N3539" s="832">
        <v>8</v>
      </c>
      <c r="O3539" s="836">
        <v>2.5</v>
      </c>
      <c r="P3539" s="835">
        <v>332.19</v>
      </c>
      <c r="Q3539" s="837">
        <v>0.37500000000000006</v>
      </c>
      <c r="R3539" s="832">
        <v>3</v>
      </c>
      <c r="S3539" s="837">
        <v>0.375</v>
      </c>
      <c r="T3539" s="836">
        <v>0.5</v>
      </c>
      <c r="U3539" s="838">
        <v>0.2</v>
      </c>
    </row>
    <row r="3540" spans="1:21" ht="14.4" customHeight="1" x14ac:dyDescent="0.3">
      <c r="A3540" s="831">
        <v>17</v>
      </c>
      <c r="B3540" s="832" t="s">
        <v>2428</v>
      </c>
      <c r="C3540" s="832" t="s">
        <v>2434</v>
      </c>
      <c r="D3540" s="833" t="s">
        <v>5256</v>
      </c>
      <c r="E3540" s="834" t="s">
        <v>2450</v>
      </c>
      <c r="F3540" s="832" t="s">
        <v>2429</v>
      </c>
      <c r="G3540" s="832" t="s">
        <v>2676</v>
      </c>
      <c r="H3540" s="832" t="s">
        <v>596</v>
      </c>
      <c r="I3540" s="832" t="s">
        <v>3032</v>
      </c>
      <c r="J3540" s="832" t="s">
        <v>2679</v>
      </c>
      <c r="K3540" s="832" t="s">
        <v>2098</v>
      </c>
      <c r="L3540" s="835">
        <v>227.56</v>
      </c>
      <c r="M3540" s="835">
        <v>910.24</v>
      </c>
      <c r="N3540" s="832">
        <v>4</v>
      </c>
      <c r="O3540" s="836">
        <v>1</v>
      </c>
      <c r="P3540" s="835">
        <v>910.24</v>
      </c>
      <c r="Q3540" s="837">
        <v>1</v>
      </c>
      <c r="R3540" s="832">
        <v>4</v>
      </c>
      <c r="S3540" s="837">
        <v>1</v>
      </c>
      <c r="T3540" s="836">
        <v>1</v>
      </c>
      <c r="U3540" s="838">
        <v>1</v>
      </c>
    </row>
    <row r="3541" spans="1:21" ht="14.4" customHeight="1" x14ac:dyDescent="0.3">
      <c r="A3541" s="831">
        <v>17</v>
      </c>
      <c r="B3541" s="832" t="s">
        <v>2428</v>
      </c>
      <c r="C3541" s="832" t="s">
        <v>2434</v>
      </c>
      <c r="D3541" s="833" t="s">
        <v>5256</v>
      </c>
      <c r="E3541" s="834" t="s">
        <v>2450</v>
      </c>
      <c r="F3541" s="832" t="s">
        <v>2429</v>
      </c>
      <c r="G3541" s="832" t="s">
        <v>2676</v>
      </c>
      <c r="H3541" s="832" t="s">
        <v>596</v>
      </c>
      <c r="I3541" s="832" t="s">
        <v>2678</v>
      </c>
      <c r="J3541" s="832" t="s">
        <v>2679</v>
      </c>
      <c r="K3541" s="832" t="s">
        <v>2093</v>
      </c>
      <c r="L3541" s="835">
        <v>910.2</v>
      </c>
      <c r="M3541" s="835">
        <v>2730.6000000000004</v>
      </c>
      <c r="N3541" s="832">
        <v>3</v>
      </c>
      <c r="O3541" s="836">
        <v>1</v>
      </c>
      <c r="P3541" s="835">
        <v>2730.6000000000004</v>
      </c>
      <c r="Q3541" s="837">
        <v>1</v>
      </c>
      <c r="R3541" s="832">
        <v>3</v>
      </c>
      <c r="S3541" s="837">
        <v>1</v>
      </c>
      <c r="T3541" s="836">
        <v>1</v>
      </c>
      <c r="U3541" s="838">
        <v>1</v>
      </c>
    </row>
    <row r="3542" spans="1:21" ht="14.4" customHeight="1" x14ac:dyDescent="0.3">
      <c r="A3542" s="831">
        <v>17</v>
      </c>
      <c r="B3542" s="832" t="s">
        <v>2428</v>
      </c>
      <c r="C3542" s="832" t="s">
        <v>2434</v>
      </c>
      <c r="D3542" s="833" t="s">
        <v>5256</v>
      </c>
      <c r="E3542" s="834" t="s">
        <v>2450</v>
      </c>
      <c r="F3542" s="832" t="s">
        <v>2429</v>
      </c>
      <c r="G3542" s="832" t="s">
        <v>3040</v>
      </c>
      <c r="H3542" s="832" t="s">
        <v>596</v>
      </c>
      <c r="I3542" s="832" t="s">
        <v>4400</v>
      </c>
      <c r="J3542" s="832" t="s">
        <v>867</v>
      </c>
      <c r="K3542" s="832" t="s">
        <v>4401</v>
      </c>
      <c r="L3542" s="835">
        <v>0</v>
      </c>
      <c r="M3542" s="835">
        <v>0</v>
      </c>
      <c r="N3542" s="832">
        <v>1</v>
      </c>
      <c r="O3542" s="836">
        <v>0.5</v>
      </c>
      <c r="P3542" s="835">
        <v>0</v>
      </c>
      <c r="Q3542" s="837"/>
      <c r="R3542" s="832">
        <v>1</v>
      </c>
      <c r="S3542" s="837">
        <v>1</v>
      </c>
      <c r="T3542" s="836">
        <v>0.5</v>
      </c>
      <c r="U3542" s="838">
        <v>1</v>
      </c>
    </row>
    <row r="3543" spans="1:21" ht="14.4" customHeight="1" x14ac:dyDescent="0.3">
      <c r="A3543" s="831">
        <v>17</v>
      </c>
      <c r="B3543" s="832" t="s">
        <v>2428</v>
      </c>
      <c r="C3543" s="832" t="s">
        <v>2434</v>
      </c>
      <c r="D3543" s="833" t="s">
        <v>5256</v>
      </c>
      <c r="E3543" s="834" t="s">
        <v>2450</v>
      </c>
      <c r="F3543" s="832" t="s">
        <v>2429</v>
      </c>
      <c r="G3543" s="832" t="s">
        <v>3360</v>
      </c>
      <c r="H3543" s="832" t="s">
        <v>596</v>
      </c>
      <c r="I3543" s="832" t="s">
        <v>3361</v>
      </c>
      <c r="J3543" s="832" t="s">
        <v>738</v>
      </c>
      <c r="K3543" s="832" t="s">
        <v>2140</v>
      </c>
      <c r="L3543" s="835">
        <v>38.56</v>
      </c>
      <c r="M3543" s="835">
        <v>38.56</v>
      </c>
      <c r="N3543" s="832">
        <v>1</v>
      </c>
      <c r="O3543" s="836">
        <v>0.5</v>
      </c>
      <c r="P3543" s="835">
        <v>38.56</v>
      </c>
      <c r="Q3543" s="837">
        <v>1</v>
      </c>
      <c r="R3543" s="832">
        <v>1</v>
      </c>
      <c r="S3543" s="837">
        <v>1</v>
      </c>
      <c r="T3543" s="836">
        <v>0.5</v>
      </c>
      <c r="U3543" s="838">
        <v>1</v>
      </c>
    </row>
    <row r="3544" spans="1:21" ht="14.4" customHeight="1" x14ac:dyDescent="0.3">
      <c r="A3544" s="831">
        <v>17</v>
      </c>
      <c r="B3544" s="832" t="s">
        <v>2428</v>
      </c>
      <c r="C3544" s="832" t="s">
        <v>2434</v>
      </c>
      <c r="D3544" s="833" t="s">
        <v>5256</v>
      </c>
      <c r="E3544" s="834" t="s">
        <v>2450</v>
      </c>
      <c r="F3544" s="832" t="s">
        <v>2429</v>
      </c>
      <c r="G3544" s="832" t="s">
        <v>3362</v>
      </c>
      <c r="H3544" s="832" t="s">
        <v>596</v>
      </c>
      <c r="I3544" s="832" t="s">
        <v>5230</v>
      </c>
      <c r="J3544" s="832" t="s">
        <v>5231</v>
      </c>
      <c r="K3544" s="832" t="s">
        <v>3328</v>
      </c>
      <c r="L3544" s="835">
        <v>1228</v>
      </c>
      <c r="M3544" s="835">
        <v>2456</v>
      </c>
      <c r="N3544" s="832">
        <v>2</v>
      </c>
      <c r="O3544" s="836">
        <v>1</v>
      </c>
      <c r="P3544" s="835"/>
      <c r="Q3544" s="837">
        <v>0</v>
      </c>
      <c r="R3544" s="832"/>
      <c r="S3544" s="837">
        <v>0</v>
      </c>
      <c r="T3544" s="836"/>
      <c r="U3544" s="838">
        <v>0</v>
      </c>
    </row>
    <row r="3545" spans="1:21" ht="14.4" customHeight="1" x14ac:dyDescent="0.3">
      <c r="A3545" s="831">
        <v>17</v>
      </c>
      <c r="B3545" s="832" t="s">
        <v>2428</v>
      </c>
      <c r="C3545" s="832" t="s">
        <v>2434</v>
      </c>
      <c r="D3545" s="833" t="s">
        <v>5256</v>
      </c>
      <c r="E3545" s="834" t="s">
        <v>2450</v>
      </c>
      <c r="F3545" s="832" t="s">
        <v>2429</v>
      </c>
      <c r="G3545" s="832" t="s">
        <v>3246</v>
      </c>
      <c r="H3545" s="832" t="s">
        <v>596</v>
      </c>
      <c r="I3545" s="832" t="s">
        <v>5232</v>
      </c>
      <c r="J3545" s="832" t="s">
        <v>1898</v>
      </c>
      <c r="K3545" s="832" t="s">
        <v>5233</v>
      </c>
      <c r="L3545" s="835">
        <v>86.43</v>
      </c>
      <c r="M3545" s="835">
        <v>86.43</v>
      </c>
      <c r="N3545" s="832">
        <v>1</v>
      </c>
      <c r="O3545" s="836">
        <v>0.5</v>
      </c>
      <c r="P3545" s="835">
        <v>86.43</v>
      </c>
      <c r="Q3545" s="837">
        <v>1</v>
      </c>
      <c r="R3545" s="832">
        <v>1</v>
      </c>
      <c r="S3545" s="837">
        <v>1</v>
      </c>
      <c r="T3545" s="836">
        <v>0.5</v>
      </c>
      <c r="U3545" s="838">
        <v>1</v>
      </c>
    </row>
    <row r="3546" spans="1:21" ht="14.4" customHeight="1" x14ac:dyDescent="0.3">
      <c r="A3546" s="831">
        <v>17</v>
      </c>
      <c r="B3546" s="832" t="s">
        <v>2428</v>
      </c>
      <c r="C3546" s="832" t="s">
        <v>2434</v>
      </c>
      <c r="D3546" s="833" t="s">
        <v>5256</v>
      </c>
      <c r="E3546" s="834" t="s">
        <v>2450</v>
      </c>
      <c r="F3546" s="832" t="s">
        <v>2429</v>
      </c>
      <c r="G3546" s="832" t="s">
        <v>3246</v>
      </c>
      <c r="H3546" s="832" t="s">
        <v>596</v>
      </c>
      <c r="I3546" s="832" t="s">
        <v>5046</v>
      </c>
      <c r="J3546" s="832" t="s">
        <v>1898</v>
      </c>
      <c r="K3546" s="832" t="s">
        <v>5047</v>
      </c>
      <c r="L3546" s="835">
        <v>43.21</v>
      </c>
      <c r="M3546" s="835">
        <v>43.21</v>
      </c>
      <c r="N3546" s="832">
        <v>1</v>
      </c>
      <c r="O3546" s="836">
        <v>0.5</v>
      </c>
      <c r="P3546" s="835">
        <v>43.21</v>
      </c>
      <c r="Q3546" s="837">
        <v>1</v>
      </c>
      <c r="R3546" s="832">
        <v>1</v>
      </c>
      <c r="S3546" s="837">
        <v>1</v>
      </c>
      <c r="T3546" s="836">
        <v>0.5</v>
      </c>
      <c r="U3546" s="838">
        <v>1</v>
      </c>
    </row>
    <row r="3547" spans="1:21" ht="14.4" customHeight="1" x14ac:dyDescent="0.3">
      <c r="A3547" s="831">
        <v>17</v>
      </c>
      <c r="B3547" s="832" t="s">
        <v>2428</v>
      </c>
      <c r="C3547" s="832" t="s">
        <v>2434</v>
      </c>
      <c r="D3547" s="833" t="s">
        <v>5256</v>
      </c>
      <c r="E3547" s="834" t="s">
        <v>2450</v>
      </c>
      <c r="F3547" s="832" t="s">
        <v>2429</v>
      </c>
      <c r="G3547" s="832" t="s">
        <v>3675</v>
      </c>
      <c r="H3547" s="832" t="s">
        <v>649</v>
      </c>
      <c r="I3547" s="832" t="s">
        <v>4070</v>
      </c>
      <c r="J3547" s="832" t="s">
        <v>3677</v>
      </c>
      <c r="K3547" s="832" t="s">
        <v>4071</v>
      </c>
      <c r="L3547" s="835">
        <v>32.869999999999997</v>
      </c>
      <c r="M3547" s="835">
        <v>32.869999999999997</v>
      </c>
      <c r="N3547" s="832">
        <v>1</v>
      </c>
      <c r="O3547" s="836">
        <v>0.5</v>
      </c>
      <c r="P3547" s="835"/>
      <c r="Q3547" s="837">
        <v>0</v>
      </c>
      <c r="R3547" s="832"/>
      <c r="S3547" s="837">
        <v>0</v>
      </c>
      <c r="T3547" s="836"/>
      <c r="U3547" s="838">
        <v>0</v>
      </c>
    </row>
    <row r="3548" spans="1:21" ht="14.4" customHeight="1" x14ac:dyDescent="0.3">
      <c r="A3548" s="831">
        <v>17</v>
      </c>
      <c r="B3548" s="832" t="s">
        <v>2428</v>
      </c>
      <c r="C3548" s="832" t="s">
        <v>2434</v>
      </c>
      <c r="D3548" s="833" t="s">
        <v>5256</v>
      </c>
      <c r="E3548" s="834" t="s">
        <v>2450</v>
      </c>
      <c r="F3548" s="832" t="s">
        <v>2429</v>
      </c>
      <c r="G3548" s="832" t="s">
        <v>3675</v>
      </c>
      <c r="H3548" s="832" t="s">
        <v>649</v>
      </c>
      <c r="I3548" s="832" t="s">
        <v>3676</v>
      </c>
      <c r="J3548" s="832" t="s">
        <v>3677</v>
      </c>
      <c r="K3548" s="832" t="s">
        <v>3678</v>
      </c>
      <c r="L3548" s="835">
        <v>219.18</v>
      </c>
      <c r="M3548" s="835">
        <v>657.54</v>
      </c>
      <c r="N3548" s="832">
        <v>3</v>
      </c>
      <c r="O3548" s="836">
        <v>2</v>
      </c>
      <c r="P3548" s="835">
        <v>219.18</v>
      </c>
      <c r="Q3548" s="837">
        <v>0.33333333333333337</v>
      </c>
      <c r="R3548" s="832">
        <v>1</v>
      </c>
      <c r="S3548" s="837">
        <v>0.33333333333333331</v>
      </c>
      <c r="T3548" s="836">
        <v>0.5</v>
      </c>
      <c r="U3548" s="838">
        <v>0.25</v>
      </c>
    </row>
    <row r="3549" spans="1:21" ht="14.4" customHeight="1" x14ac:dyDescent="0.3">
      <c r="A3549" s="831">
        <v>17</v>
      </c>
      <c r="B3549" s="832" t="s">
        <v>2428</v>
      </c>
      <c r="C3549" s="832" t="s">
        <v>2434</v>
      </c>
      <c r="D3549" s="833" t="s">
        <v>5256</v>
      </c>
      <c r="E3549" s="834" t="s">
        <v>2450</v>
      </c>
      <c r="F3549" s="832" t="s">
        <v>2429</v>
      </c>
      <c r="G3549" s="832" t="s">
        <v>3051</v>
      </c>
      <c r="H3549" s="832" t="s">
        <v>596</v>
      </c>
      <c r="I3549" s="832" t="s">
        <v>3998</v>
      </c>
      <c r="J3549" s="832" t="s">
        <v>3373</v>
      </c>
      <c r="K3549" s="832" t="s">
        <v>3999</v>
      </c>
      <c r="L3549" s="835">
        <v>483.17</v>
      </c>
      <c r="M3549" s="835">
        <v>483.17</v>
      </c>
      <c r="N3549" s="832">
        <v>1</v>
      </c>
      <c r="O3549" s="836">
        <v>0.5</v>
      </c>
      <c r="P3549" s="835">
        <v>483.17</v>
      </c>
      <c r="Q3549" s="837">
        <v>1</v>
      </c>
      <c r="R3549" s="832">
        <v>1</v>
      </c>
      <c r="S3549" s="837">
        <v>1</v>
      </c>
      <c r="T3549" s="836">
        <v>0.5</v>
      </c>
      <c r="U3549" s="838">
        <v>1</v>
      </c>
    </row>
    <row r="3550" spans="1:21" ht="14.4" customHeight="1" x14ac:dyDescent="0.3">
      <c r="A3550" s="831">
        <v>17</v>
      </c>
      <c r="B3550" s="832" t="s">
        <v>2428</v>
      </c>
      <c r="C3550" s="832" t="s">
        <v>2434</v>
      </c>
      <c r="D3550" s="833" t="s">
        <v>5256</v>
      </c>
      <c r="E3550" s="834" t="s">
        <v>2450</v>
      </c>
      <c r="F3550" s="832" t="s">
        <v>2429</v>
      </c>
      <c r="G3550" s="832" t="s">
        <v>3827</v>
      </c>
      <c r="H3550" s="832" t="s">
        <v>596</v>
      </c>
      <c r="I3550" s="832" t="s">
        <v>5234</v>
      </c>
      <c r="J3550" s="832" t="s">
        <v>5235</v>
      </c>
      <c r="K3550" s="832" t="s">
        <v>3830</v>
      </c>
      <c r="L3550" s="835">
        <v>141.25</v>
      </c>
      <c r="M3550" s="835">
        <v>141.25</v>
      </c>
      <c r="N3550" s="832">
        <v>1</v>
      </c>
      <c r="O3550" s="836">
        <v>1</v>
      </c>
      <c r="P3550" s="835">
        <v>141.25</v>
      </c>
      <c r="Q3550" s="837">
        <v>1</v>
      </c>
      <c r="R3550" s="832">
        <v>1</v>
      </c>
      <c r="S3550" s="837">
        <v>1</v>
      </c>
      <c r="T3550" s="836">
        <v>1</v>
      </c>
      <c r="U3550" s="838">
        <v>1</v>
      </c>
    </row>
    <row r="3551" spans="1:21" ht="14.4" customHeight="1" x14ac:dyDescent="0.3">
      <c r="A3551" s="831">
        <v>17</v>
      </c>
      <c r="B3551" s="832" t="s">
        <v>2428</v>
      </c>
      <c r="C3551" s="832" t="s">
        <v>2434</v>
      </c>
      <c r="D3551" s="833" t="s">
        <v>5256</v>
      </c>
      <c r="E3551" s="834" t="s">
        <v>2450</v>
      </c>
      <c r="F3551" s="832" t="s">
        <v>2429</v>
      </c>
      <c r="G3551" s="832" t="s">
        <v>2706</v>
      </c>
      <c r="H3551" s="832" t="s">
        <v>596</v>
      </c>
      <c r="I3551" s="832" t="s">
        <v>2707</v>
      </c>
      <c r="J3551" s="832" t="s">
        <v>670</v>
      </c>
      <c r="K3551" s="832" t="s">
        <v>2708</v>
      </c>
      <c r="L3551" s="835">
        <v>35.25</v>
      </c>
      <c r="M3551" s="835">
        <v>176.25</v>
      </c>
      <c r="N3551" s="832">
        <v>5</v>
      </c>
      <c r="O3551" s="836">
        <v>3.5</v>
      </c>
      <c r="P3551" s="835">
        <v>141</v>
      </c>
      <c r="Q3551" s="837">
        <v>0.8</v>
      </c>
      <c r="R3551" s="832">
        <v>4</v>
      </c>
      <c r="S3551" s="837">
        <v>0.8</v>
      </c>
      <c r="T3551" s="836">
        <v>2.5</v>
      </c>
      <c r="U3551" s="838">
        <v>0.7142857142857143</v>
      </c>
    </row>
    <row r="3552" spans="1:21" ht="14.4" customHeight="1" x14ac:dyDescent="0.3">
      <c r="A3552" s="831">
        <v>17</v>
      </c>
      <c r="B3552" s="832" t="s">
        <v>2428</v>
      </c>
      <c r="C3552" s="832" t="s">
        <v>2434</v>
      </c>
      <c r="D3552" s="833" t="s">
        <v>5256</v>
      </c>
      <c r="E3552" s="834" t="s">
        <v>2450</v>
      </c>
      <c r="F3552" s="832" t="s">
        <v>2429</v>
      </c>
      <c r="G3552" s="832" t="s">
        <v>2706</v>
      </c>
      <c r="H3552" s="832" t="s">
        <v>596</v>
      </c>
      <c r="I3552" s="832" t="s">
        <v>2709</v>
      </c>
      <c r="J3552" s="832" t="s">
        <v>670</v>
      </c>
      <c r="K3552" s="832" t="s">
        <v>2710</v>
      </c>
      <c r="L3552" s="835">
        <v>35.25</v>
      </c>
      <c r="M3552" s="835">
        <v>35.25</v>
      </c>
      <c r="N3552" s="832">
        <v>1</v>
      </c>
      <c r="O3552" s="836">
        <v>1</v>
      </c>
      <c r="P3552" s="835"/>
      <c r="Q3552" s="837">
        <v>0</v>
      </c>
      <c r="R3552" s="832"/>
      <c r="S3552" s="837">
        <v>0</v>
      </c>
      <c r="T3552" s="836"/>
      <c r="U3552" s="838">
        <v>0</v>
      </c>
    </row>
    <row r="3553" spans="1:21" ht="14.4" customHeight="1" x14ac:dyDescent="0.3">
      <c r="A3553" s="831">
        <v>17</v>
      </c>
      <c r="B3553" s="832" t="s">
        <v>2428</v>
      </c>
      <c r="C3553" s="832" t="s">
        <v>2434</v>
      </c>
      <c r="D3553" s="833" t="s">
        <v>5256</v>
      </c>
      <c r="E3553" s="834" t="s">
        <v>2450</v>
      </c>
      <c r="F3553" s="832" t="s">
        <v>2429</v>
      </c>
      <c r="G3553" s="832" t="s">
        <v>2714</v>
      </c>
      <c r="H3553" s="832" t="s">
        <v>596</v>
      </c>
      <c r="I3553" s="832" t="s">
        <v>2715</v>
      </c>
      <c r="J3553" s="832" t="s">
        <v>2716</v>
      </c>
      <c r="K3553" s="832" t="s">
        <v>2708</v>
      </c>
      <c r="L3553" s="835">
        <v>174.59</v>
      </c>
      <c r="M3553" s="835">
        <v>698.36</v>
      </c>
      <c r="N3553" s="832">
        <v>4</v>
      </c>
      <c r="O3553" s="836">
        <v>3</v>
      </c>
      <c r="P3553" s="835">
        <v>174.59</v>
      </c>
      <c r="Q3553" s="837">
        <v>0.25</v>
      </c>
      <c r="R3553" s="832">
        <v>1</v>
      </c>
      <c r="S3553" s="837">
        <v>0.25</v>
      </c>
      <c r="T3553" s="836">
        <v>0.5</v>
      </c>
      <c r="U3553" s="838">
        <v>0.16666666666666666</v>
      </c>
    </row>
    <row r="3554" spans="1:21" ht="14.4" customHeight="1" x14ac:dyDescent="0.3">
      <c r="A3554" s="831">
        <v>17</v>
      </c>
      <c r="B3554" s="832" t="s">
        <v>2428</v>
      </c>
      <c r="C3554" s="832" t="s">
        <v>2434</v>
      </c>
      <c r="D3554" s="833" t="s">
        <v>5256</v>
      </c>
      <c r="E3554" s="834" t="s">
        <v>2450</v>
      </c>
      <c r="F3554" s="832" t="s">
        <v>2429</v>
      </c>
      <c r="G3554" s="832" t="s">
        <v>2717</v>
      </c>
      <c r="H3554" s="832" t="s">
        <v>596</v>
      </c>
      <c r="I3554" s="832" t="s">
        <v>2718</v>
      </c>
      <c r="J3554" s="832" t="s">
        <v>790</v>
      </c>
      <c r="K3554" s="832" t="s">
        <v>2719</v>
      </c>
      <c r="L3554" s="835">
        <v>103.67</v>
      </c>
      <c r="M3554" s="835">
        <v>103.67</v>
      </c>
      <c r="N3554" s="832">
        <v>1</v>
      </c>
      <c r="O3554" s="836">
        <v>0.5</v>
      </c>
      <c r="P3554" s="835"/>
      <c r="Q3554" s="837">
        <v>0</v>
      </c>
      <c r="R3554" s="832"/>
      <c r="S3554" s="837">
        <v>0</v>
      </c>
      <c r="T3554" s="836"/>
      <c r="U3554" s="838">
        <v>0</v>
      </c>
    </row>
    <row r="3555" spans="1:21" ht="14.4" customHeight="1" x14ac:dyDescent="0.3">
      <c r="A3555" s="831">
        <v>17</v>
      </c>
      <c r="B3555" s="832" t="s">
        <v>2428</v>
      </c>
      <c r="C3555" s="832" t="s">
        <v>2434</v>
      </c>
      <c r="D3555" s="833" t="s">
        <v>5256</v>
      </c>
      <c r="E3555" s="834" t="s">
        <v>2450</v>
      </c>
      <c r="F3555" s="832" t="s">
        <v>2429</v>
      </c>
      <c r="G3555" s="832" t="s">
        <v>2717</v>
      </c>
      <c r="H3555" s="832" t="s">
        <v>596</v>
      </c>
      <c r="I3555" s="832" t="s">
        <v>2723</v>
      </c>
      <c r="J3555" s="832" t="s">
        <v>790</v>
      </c>
      <c r="K3555" s="832" t="s">
        <v>2724</v>
      </c>
      <c r="L3555" s="835">
        <v>103.67</v>
      </c>
      <c r="M3555" s="835">
        <v>207.34</v>
      </c>
      <c r="N3555" s="832">
        <v>2</v>
      </c>
      <c r="O3555" s="836">
        <v>1</v>
      </c>
      <c r="P3555" s="835"/>
      <c r="Q3555" s="837">
        <v>0</v>
      </c>
      <c r="R3555" s="832"/>
      <c r="S3555" s="837">
        <v>0</v>
      </c>
      <c r="T3555" s="836"/>
      <c r="U3555" s="838">
        <v>0</v>
      </c>
    </row>
    <row r="3556" spans="1:21" ht="14.4" customHeight="1" x14ac:dyDescent="0.3">
      <c r="A3556" s="831">
        <v>17</v>
      </c>
      <c r="B3556" s="832" t="s">
        <v>2428</v>
      </c>
      <c r="C3556" s="832" t="s">
        <v>2434</v>
      </c>
      <c r="D3556" s="833" t="s">
        <v>5256</v>
      </c>
      <c r="E3556" s="834" t="s">
        <v>2450</v>
      </c>
      <c r="F3556" s="832" t="s">
        <v>2429</v>
      </c>
      <c r="G3556" s="832" t="s">
        <v>2717</v>
      </c>
      <c r="H3556" s="832" t="s">
        <v>596</v>
      </c>
      <c r="I3556" s="832" t="s">
        <v>4202</v>
      </c>
      <c r="J3556" s="832" t="s">
        <v>790</v>
      </c>
      <c r="K3556" s="832" t="s">
        <v>2724</v>
      </c>
      <c r="L3556" s="835">
        <v>103.67</v>
      </c>
      <c r="M3556" s="835">
        <v>103.67</v>
      </c>
      <c r="N3556" s="832">
        <v>1</v>
      </c>
      <c r="O3556" s="836">
        <v>1</v>
      </c>
      <c r="P3556" s="835">
        <v>103.67</v>
      </c>
      <c r="Q3556" s="837">
        <v>1</v>
      </c>
      <c r="R3556" s="832">
        <v>1</v>
      </c>
      <c r="S3556" s="837">
        <v>1</v>
      </c>
      <c r="T3556" s="836">
        <v>1</v>
      </c>
      <c r="U3556" s="838">
        <v>1</v>
      </c>
    </row>
    <row r="3557" spans="1:21" ht="14.4" customHeight="1" x14ac:dyDescent="0.3">
      <c r="A3557" s="831">
        <v>17</v>
      </c>
      <c r="B3557" s="832" t="s">
        <v>2428</v>
      </c>
      <c r="C3557" s="832" t="s">
        <v>2434</v>
      </c>
      <c r="D3557" s="833" t="s">
        <v>5256</v>
      </c>
      <c r="E3557" s="834" t="s">
        <v>2450</v>
      </c>
      <c r="F3557" s="832" t="s">
        <v>2429</v>
      </c>
      <c r="G3557" s="832" t="s">
        <v>2717</v>
      </c>
      <c r="H3557" s="832" t="s">
        <v>596</v>
      </c>
      <c r="I3557" s="832" t="s">
        <v>4203</v>
      </c>
      <c r="J3557" s="832" t="s">
        <v>3907</v>
      </c>
      <c r="K3557" s="832" t="s">
        <v>3294</v>
      </c>
      <c r="L3557" s="835">
        <v>34.56</v>
      </c>
      <c r="M3557" s="835">
        <v>34.56</v>
      </c>
      <c r="N3557" s="832">
        <v>1</v>
      </c>
      <c r="O3557" s="836">
        <v>0.5</v>
      </c>
      <c r="P3557" s="835"/>
      <c r="Q3557" s="837">
        <v>0</v>
      </c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17</v>
      </c>
      <c r="B3558" s="832" t="s">
        <v>2428</v>
      </c>
      <c r="C3558" s="832" t="s">
        <v>2434</v>
      </c>
      <c r="D3558" s="833" t="s">
        <v>5256</v>
      </c>
      <c r="E3558" s="834" t="s">
        <v>2450</v>
      </c>
      <c r="F3558" s="832" t="s">
        <v>2429</v>
      </c>
      <c r="G3558" s="832" t="s">
        <v>3252</v>
      </c>
      <c r="H3558" s="832" t="s">
        <v>649</v>
      </c>
      <c r="I3558" s="832" t="s">
        <v>1961</v>
      </c>
      <c r="J3558" s="832" t="s">
        <v>950</v>
      </c>
      <c r="K3558" s="832" t="s">
        <v>1945</v>
      </c>
      <c r="L3558" s="835">
        <v>47.7</v>
      </c>
      <c r="M3558" s="835">
        <v>47.7</v>
      </c>
      <c r="N3558" s="832">
        <v>1</v>
      </c>
      <c r="O3558" s="836">
        <v>0.5</v>
      </c>
      <c r="P3558" s="835">
        <v>47.7</v>
      </c>
      <c r="Q3558" s="837">
        <v>1</v>
      </c>
      <c r="R3558" s="832">
        <v>1</v>
      </c>
      <c r="S3558" s="837">
        <v>1</v>
      </c>
      <c r="T3558" s="836">
        <v>0.5</v>
      </c>
      <c r="U3558" s="838">
        <v>1</v>
      </c>
    </row>
    <row r="3559" spans="1:21" ht="14.4" customHeight="1" x14ac:dyDescent="0.3">
      <c r="A3559" s="831">
        <v>17</v>
      </c>
      <c r="B3559" s="832" t="s">
        <v>2428</v>
      </c>
      <c r="C3559" s="832" t="s">
        <v>2434</v>
      </c>
      <c r="D3559" s="833" t="s">
        <v>5256</v>
      </c>
      <c r="E3559" s="834" t="s">
        <v>2450</v>
      </c>
      <c r="F3559" s="832" t="s">
        <v>2429</v>
      </c>
      <c r="G3559" s="832" t="s">
        <v>2740</v>
      </c>
      <c r="H3559" s="832" t="s">
        <v>596</v>
      </c>
      <c r="I3559" s="832" t="s">
        <v>2741</v>
      </c>
      <c r="J3559" s="832" t="s">
        <v>2742</v>
      </c>
      <c r="K3559" s="832" t="s">
        <v>2743</v>
      </c>
      <c r="L3559" s="835">
        <v>21.92</v>
      </c>
      <c r="M3559" s="835">
        <v>21.92</v>
      </c>
      <c r="N3559" s="832">
        <v>1</v>
      </c>
      <c r="O3559" s="836">
        <v>0.5</v>
      </c>
      <c r="P3559" s="835"/>
      <c r="Q3559" s="837">
        <v>0</v>
      </c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17</v>
      </c>
      <c r="B3560" s="832" t="s">
        <v>2428</v>
      </c>
      <c r="C3560" s="832" t="s">
        <v>2434</v>
      </c>
      <c r="D3560" s="833" t="s">
        <v>5256</v>
      </c>
      <c r="E3560" s="834" t="s">
        <v>2450</v>
      </c>
      <c r="F3560" s="832" t="s">
        <v>2429</v>
      </c>
      <c r="G3560" s="832" t="s">
        <v>2740</v>
      </c>
      <c r="H3560" s="832" t="s">
        <v>596</v>
      </c>
      <c r="I3560" s="832" t="s">
        <v>2744</v>
      </c>
      <c r="J3560" s="832" t="s">
        <v>2742</v>
      </c>
      <c r="K3560" s="832" t="s">
        <v>2745</v>
      </c>
      <c r="L3560" s="835">
        <v>87.67</v>
      </c>
      <c r="M3560" s="835">
        <v>175.34</v>
      </c>
      <c r="N3560" s="832">
        <v>2</v>
      </c>
      <c r="O3560" s="836">
        <v>1</v>
      </c>
      <c r="P3560" s="835"/>
      <c r="Q3560" s="837">
        <v>0</v>
      </c>
      <c r="R3560" s="832"/>
      <c r="S3560" s="837">
        <v>0</v>
      </c>
      <c r="T3560" s="836"/>
      <c r="U3560" s="838">
        <v>0</v>
      </c>
    </row>
    <row r="3561" spans="1:21" ht="14.4" customHeight="1" x14ac:dyDescent="0.3">
      <c r="A3561" s="831">
        <v>17</v>
      </c>
      <c r="B3561" s="832" t="s">
        <v>2428</v>
      </c>
      <c r="C3561" s="832" t="s">
        <v>2434</v>
      </c>
      <c r="D3561" s="833" t="s">
        <v>5256</v>
      </c>
      <c r="E3561" s="834" t="s">
        <v>2450</v>
      </c>
      <c r="F3561" s="832" t="s">
        <v>2429</v>
      </c>
      <c r="G3561" s="832" t="s">
        <v>2746</v>
      </c>
      <c r="H3561" s="832" t="s">
        <v>596</v>
      </c>
      <c r="I3561" s="832" t="s">
        <v>2747</v>
      </c>
      <c r="J3561" s="832" t="s">
        <v>2748</v>
      </c>
      <c r="K3561" s="832" t="s">
        <v>2209</v>
      </c>
      <c r="L3561" s="835">
        <v>169.29</v>
      </c>
      <c r="M3561" s="835">
        <v>507.87</v>
      </c>
      <c r="N3561" s="832">
        <v>3</v>
      </c>
      <c r="O3561" s="836">
        <v>1</v>
      </c>
      <c r="P3561" s="835"/>
      <c r="Q3561" s="837">
        <v>0</v>
      </c>
      <c r="R3561" s="832"/>
      <c r="S3561" s="837">
        <v>0</v>
      </c>
      <c r="T3561" s="836"/>
      <c r="U3561" s="838">
        <v>0</v>
      </c>
    </row>
    <row r="3562" spans="1:21" ht="14.4" customHeight="1" x14ac:dyDescent="0.3">
      <c r="A3562" s="831">
        <v>17</v>
      </c>
      <c r="B3562" s="832" t="s">
        <v>2428</v>
      </c>
      <c r="C3562" s="832" t="s">
        <v>2434</v>
      </c>
      <c r="D3562" s="833" t="s">
        <v>5256</v>
      </c>
      <c r="E3562" s="834" t="s">
        <v>2450</v>
      </c>
      <c r="F3562" s="832" t="s">
        <v>2429</v>
      </c>
      <c r="G3562" s="832" t="s">
        <v>2746</v>
      </c>
      <c r="H3562" s="832" t="s">
        <v>596</v>
      </c>
      <c r="I3562" s="832" t="s">
        <v>2749</v>
      </c>
      <c r="J3562" s="832" t="s">
        <v>2748</v>
      </c>
      <c r="K3562" s="832" t="s">
        <v>2750</v>
      </c>
      <c r="L3562" s="835">
        <v>338.58</v>
      </c>
      <c r="M3562" s="835">
        <v>338.58</v>
      </c>
      <c r="N3562" s="832">
        <v>1</v>
      </c>
      <c r="O3562" s="836">
        <v>1</v>
      </c>
      <c r="P3562" s="835">
        <v>338.58</v>
      </c>
      <c r="Q3562" s="837">
        <v>1</v>
      </c>
      <c r="R3562" s="832">
        <v>1</v>
      </c>
      <c r="S3562" s="837">
        <v>1</v>
      </c>
      <c r="T3562" s="836">
        <v>1</v>
      </c>
      <c r="U3562" s="838">
        <v>1</v>
      </c>
    </row>
    <row r="3563" spans="1:21" ht="14.4" customHeight="1" x14ac:dyDescent="0.3">
      <c r="A3563" s="831">
        <v>17</v>
      </c>
      <c r="B3563" s="832" t="s">
        <v>2428</v>
      </c>
      <c r="C3563" s="832" t="s">
        <v>2434</v>
      </c>
      <c r="D3563" s="833" t="s">
        <v>5256</v>
      </c>
      <c r="E3563" s="834" t="s">
        <v>2450</v>
      </c>
      <c r="F3563" s="832" t="s">
        <v>2429</v>
      </c>
      <c r="G3563" s="832" t="s">
        <v>2746</v>
      </c>
      <c r="H3563" s="832" t="s">
        <v>596</v>
      </c>
      <c r="I3563" s="832" t="s">
        <v>2751</v>
      </c>
      <c r="J3563" s="832" t="s">
        <v>2748</v>
      </c>
      <c r="K3563" s="832" t="s">
        <v>2752</v>
      </c>
      <c r="L3563" s="835">
        <v>677.18</v>
      </c>
      <c r="M3563" s="835">
        <v>1354.36</v>
      </c>
      <c r="N3563" s="832">
        <v>2</v>
      </c>
      <c r="O3563" s="836">
        <v>1</v>
      </c>
      <c r="P3563" s="835">
        <v>677.18</v>
      </c>
      <c r="Q3563" s="837">
        <v>0.5</v>
      </c>
      <c r="R3563" s="832">
        <v>1</v>
      </c>
      <c r="S3563" s="837">
        <v>0.5</v>
      </c>
      <c r="T3563" s="836">
        <v>0.5</v>
      </c>
      <c r="U3563" s="838">
        <v>0.5</v>
      </c>
    </row>
    <row r="3564" spans="1:21" ht="14.4" customHeight="1" x14ac:dyDescent="0.3">
      <c r="A3564" s="831">
        <v>17</v>
      </c>
      <c r="B3564" s="832" t="s">
        <v>2428</v>
      </c>
      <c r="C3564" s="832" t="s">
        <v>2434</v>
      </c>
      <c r="D3564" s="833" t="s">
        <v>5256</v>
      </c>
      <c r="E3564" s="834" t="s">
        <v>2450</v>
      </c>
      <c r="F3564" s="832" t="s">
        <v>2429</v>
      </c>
      <c r="G3564" s="832" t="s">
        <v>2746</v>
      </c>
      <c r="H3564" s="832" t="s">
        <v>596</v>
      </c>
      <c r="I3564" s="832" t="s">
        <v>3397</v>
      </c>
      <c r="J3564" s="832" t="s">
        <v>3398</v>
      </c>
      <c r="K3564" s="832" t="s">
        <v>2209</v>
      </c>
      <c r="L3564" s="835">
        <v>169.29</v>
      </c>
      <c r="M3564" s="835">
        <v>507.87</v>
      </c>
      <c r="N3564" s="832">
        <v>3</v>
      </c>
      <c r="O3564" s="836">
        <v>1</v>
      </c>
      <c r="P3564" s="835">
        <v>507.87</v>
      </c>
      <c r="Q3564" s="837">
        <v>1</v>
      </c>
      <c r="R3564" s="832">
        <v>3</v>
      </c>
      <c r="S3564" s="837">
        <v>1</v>
      </c>
      <c r="T3564" s="836">
        <v>1</v>
      </c>
      <c r="U3564" s="838">
        <v>1</v>
      </c>
    </row>
    <row r="3565" spans="1:21" ht="14.4" customHeight="1" x14ac:dyDescent="0.3">
      <c r="A3565" s="831">
        <v>17</v>
      </c>
      <c r="B3565" s="832" t="s">
        <v>2428</v>
      </c>
      <c r="C3565" s="832" t="s">
        <v>2434</v>
      </c>
      <c r="D3565" s="833" t="s">
        <v>5256</v>
      </c>
      <c r="E3565" s="834" t="s">
        <v>2450</v>
      </c>
      <c r="F3565" s="832" t="s">
        <v>2429</v>
      </c>
      <c r="G3565" s="832" t="s">
        <v>3079</v>
      </c>
      <c r="H3565" s="832" t="s">
        <v>596</v>
      </c>
      <c r="I3565" s="832" t="s">
        <v>3080</v>
      </c>
      <c r="J3565" s="832" t="s">
        <v>3081</v>
      </c>
      <c r="K3565" s="832" t="s">
        <v>2592</v>
      </c>
      <c r="L3565" s="835">
        <v>302.49</v>
      </c>
      <c r="M3565" s="835">
        <v>302.49</v>
      </c>
      <c r="N3565" s="832">
        <v>1</v>
      </c>
      <c r="O3565" s="836">
        <v>0.5</v>
      </c>
      <c r="P3565" s="835">
        <v>302.49</v>
      </c>
      <c r="Q3565" s="837">
        <v>1</v>
      </c>
      <c r="R3565" s="832">
        <v>1</v>
      </c>
      <c r="S3565" s="837">
        <v>1</v>
      </c>
      <c r="T3565" s="836">
        <v>0.5</v>
      </c>
      <c r="U3565" s="838">
        <v>1</v>
      </c>
    </row>
    <row r="3566" spans="1:21" ht="14.4" customHeight="1" x14ac:dyDescent="0.3">
      <c r="A3566" s="831">
        <v>17</v>
      </c>
      <c r="B3566" s="832" t="s">
        <v>2428</v>
      </c>
      <c r="C3566" s="832" t="s">
        <v>2434</v>
      </c>
      <c r="D3566" s="833" t="s">
        <v>5256</v>
      </c>
      <c r="E3566" s="834" t="s">
        <v>2450</v>
      </c>
      <c r="F3566" s="832" t="s">
        <v>2429</v>
      </c>
      <c r="G3566" s="832" t="s">
        <v>3082</v>
      </c>
      <c r="H3566" s="832" t="s">
        <v>596</v>
      </c>
      <c r="I3566" s="832" t="s">
        <v>3085</v>
      </c>
      <c r="J3566" s="832" t="s">
        <v>3086</v>
      </c>
      <c r="K3566" s="832" t="s">
        <v>3087</v>
      </c>
      <c r="L3566" s="835">
        <v>152.96</v>
      </c>
      <c r="M3566" s="835">
        <v>152.96</v>
      </c>
      <c r="N3566" s="832">
        <v>1</v>
      </c>
      <c r="O3566" s="836">
        <v>0.5</v>
      </c>
      <c r="P3566" s="835"/>
      <c r="Q3566" s="837">
        <v>0</v>
      </c>
      <c r="R3566" s="832"/>
      <c r="S3566" s="837">
        <v>0</v>
      </c>
      <c r="T3566" s="836"/>
      <c r="U3566" s="838">
        <v>0</v>
      </c>
    </row>
    <row r="3567" spans="1:21" ht="14.4" customHeight="1" x14ac:dyDescent="0.3">
      <c r="A3567" s="831">
        <v>17</v>
      </c>
      <c r="B3567" s="832" t="s">
        <v>2428</v>
      </c>
      <c r="C3567" s="832" t="s">
        <v>2434</v>
      </c>
      <c r="D3567" s="833" t="s">
        <v>5256</v>
      </c>
      <c r="E3567" s="834" t="s">
        <v>2450</v>
      </c>
      <c r="F3567" s="832" t="s">
        <v>2429</v>
      </c>
      <c r="G3567" s="832" t="s">
        <v>3405</v>
      </c>
      <c r="H3567" s="832" t="s">
        <v>596</v>
      </c>
      <c r="I3567" s="832" t="s">
        <v>3915</v>
      </c>
      <c r="J3567" s="832" t="s">
        <v>3407</v>
      </c>
      <c r="K3567" s="832" t="s">
        <v>3916</v>
      </c>
      <c r="L3567" s="835">
        <v>203.36</v>
      </c>
      <c r="M3567" s="835">
        <v>406.72</v>
      </c>
      <c r="N3567" s="832">
        <v>2</v>
      </c>
      <c r="O3567" s="836">
        <v>0.5</v>
      </c>
      <c r="P3567" s="835">
        <v>406.72</v>
      </c>
      <c r="Q3567" s="837">
        <v>1</v>
      </c>
      <c r="R3567" s="832">
        <v>2</v>
      </c>
      <c r="S3567" s="837">
        <v>1</v>
      </c>
      <c r="T3567" s="836">
        <v>0.5</v>
      </c>
      <c r="U3567" s="838">
        <v>1</v>
      </c>
    </row>
    <row r="3568" spans="1:21" ht="14.4" customHeight="1" x14ac:dyDescent="0.3">
      <c r="A3568" s="831">
        <v>17</v>
      </c>
      <c r="B3568" s="832" t="s">
        <v>2428</v>
      </c>
      <c r="C3568" s="832" t="s">
        <v>2434</v>
      </c>
      <c r="D3568" s="833" t="s">
        <v>5256</v>
      </c>
      <c r="E3568" s="834" t="s">
        <v>2450</v>
      </c>
      <c r="F3568" s="832" t="s">
        <v>2429</v>
      </c>
      <c r="G3568" s="832" t="s">
        <v>3405</v>
      </c>
      <c r="H3568" s="832" t="s">
        <v>596</v>
      </c>
      <c r="I3568" s="832" t="s">
        <v>3406</v>
      </c>
      <c r="J3568" s="832" t="s">
        <v>3407</v>
      </c>
      <c r="K3568" s="832" t="s">
        <v>3408</v>
      </c>
      <c r="L3568" s="835">
        <v>352.3</v>
      </c>
      <c r="M3568" s="835">
        <v>352.3</v>
      </c>
      <c r="N3568" s="832">
        <v>1</v>
      </c>
      <c r="O3568" s="836">
        <v>1</v>
      </c>
      <c r="P3568" s="835">
        <v>352.3</v>
      </c>
      <c r="Q3568" s="837">
        <v>1</v>
      </c>
      <c r="R3568" s="832">
        <v>1</v>
      </c>
      <c r="S3568" s="837">
        <v>1</v>
      </c>
      <c r="T3568" s="836">
        <v>1</v>
      </c>
      <c r="U3568" s="838">
        <v>1</v>
      </c>
    </row>
    <row r="3569" spans="1:21" ht="14.4" customHeight="1" x14ac:dyDescent="0.3">
      <c r="A3569" s="831">
        <v>17</v>
      </c>
      <c r="B3569" s="832" t="s">
        <v>2428</v>
      </c>
      <c r="C3569" s="832" t="s">
        <v>2434</v>
      </c>
      <c r="D3569" s="833" t="s">
        <v>5256</v>
      </c>
      <c r="E3569" s="834" t="s">
        <v>2450</v>
      </c>
      <c r="F3569" s="832" t="s">
        <v>2429</v>
      </c>
      <c r="G3569" s="832" t="s">
        <v>3175</v>
      </c>
      <c r="H3569" s="832" t="s">
        <v>596</v>
      </c>
      <c r="I3569" s="832" t="s">
        <v>3426</v>
      </c>
      <c r="J3569" s="832" t="s">
        <v>3427</v>
      </c>
      <c r="K3569" s="832" t="s">
        <v>3428</v>
      </c>
      <c r="L3569" s="835">
        <v>1591.14</v>
      </c>
      <c r="M3569" s="835">
        <v>1591.14</v>
      </c>
      <c r="N3569" s="832">
        <v>1</v>
      </c>
      <c r="O3569" s="836">
        <v>0.5</v>
      </c>
      <c r="P3569" s="835">
        <v>1591.14</v>
      </c>
      <c r="Q3569" s="837">
        <v>1</v>
      </c>
      <c r="R3569" s="832">
        <v>1</v>
      </c>
      <c r="S3569" s="837">
        <v>1</v>
      </c>
      <c r="T3569" s="836">
        <v>0.5</v>
      </c>
      <c r="U3569" s="838">
        <v>1</v>
      </c>
    </row>
    <row r="3570" spans="1:21" ht="14.4" customHeight="1" x14ac:dyDescent="0.3">
      <c r="A3570" s="831">
        <v>17</v>
      </c>
      <c r="B3570" s="832" t="s">
        <v>2428</v>
      </c>
      <c r="C3570" s="832" t="s">
        <v>2434</v>
      </c>
      <c r="D3570" s="833" t="s">
        <v>5256</v>
      </c>
      <c r="E3570" s="834" t="s">
        <v>2450</v>
      </c>
      <c r="F3570" s="832" t="s">
        <v>2429</v>
      </c>
      <c r="G3570" s="832" t="s">
        <v>3175</v>
      </c>
      <c r="H3570" s="832" t="s">
        <v>596</v>
      </c>
      <c r="I3570" s="832" t="s">
        <v>4599</v>
      </c>
      <c r="J3570" s="832" t="s">
        <v>3427</v>
      </c>
      <c r="K3570" s="832" t="s">
        <v>4600</v>
      </c>
      <c r="L3570" s="835">
        <v>397.8</v>
      </c>
      <c r="M3570" s="835">
        <v>397.8</v>
      </c>
      <c r="N3570" s="832">
        <v>1</v>
      </c>
      <c r="O3570" s="836">
        <v>0.5</v>
      </c>
      <c r="P3570" s="835">
        <v>397.8</v>
      </c>
      <c r="Q3570" s="837">
        <v>1</v>
      </c>
      <c r="R3570" s="832">
        <v>1</v>
      </c>
      <c r="S3570" s="837">
        <v>1</v>
      </c>
      <c r="T3570" s="836">
        <v>0.5</v>
      </c>
      <c r="U3570" s="838">
        <v>1</v>
      </c>
    </row>
    <row r="3571" spans="1:21" ht="14.4" customHeight="1" x14ac:dyDescent="0.3">
      <c r="A3571" s="831">
        <v>17</v>
      </c>
      <c r="B3571" s="832" t="s">
        <v>2428</v>
      </c>
      <c r="C3571" s="832" t="s">
        <v>2434</v>
      </c>
      <c r="D3571" s="833" t="s">
        <v>5256</v>
      </c>
      <c r="E3571" s="834" t="s">
        <v>2450</v>
      </c>
      <c r="F3571" s="832" t="s">
        <v>2429</v>
      </c>
      <c r="G3571" s="832" t="s">
        <v>2776</v>
      </c>
      <c r="H3571" s="832" t="s">
        <v>596</v>
      </c>
      <c r="I3571" s="832" t="s">
        <v>4009</v>
      </c>
      <c r="J3571" s="832" t="s">
        <v>4010</v>
      </c>
      <c r="K3571" s="832" t="s">
        <v>3163</v>
      </c>
      <c r="L3571" s="835">
        <v>132</v>
      </c>
      <c r="M3571" s="835">
        <v>264</v>
      </c>
      <c r="N3571" s="832">
        <v>2</v>
      </c>
      <c r="O3571" s="836">
        <v>0.5</v>
      </c>
      <c r="P3571" s="835"/>
      <c r="Q3571" s="837">
        <v>0</v>
      </c>
      <c r="R3571" s="832"/>
      <c r="S3571" s="837">
        <v>0</v>
      </c>
      <c r="T3571" s="836"/>
      <c r="U3571" s="838">
        <v>0</v>
      </c>
    </row>
    <row r="3572" spans="1:21" ht="14.4" customHeight="1" x14ac:dyDescent="0.3">
      <c r="A3572" s="831">
        <v>17</v>
      </c>
      <c r="B3572" s="832" t="s">
        <v>2428</v>
      </c>
      <c r="C3572" s="832" t="s">
        <v>2434</v>
      </c>
      <c r="D3572" s="833" t="s">
        <v>5256</v>
      </c>
      <c r="E3572" s="834" t="s">
        <v>2450</v>
      </c>
      <c r="F3572" s="832" t="s">
        <v>2429</v>
      </c>
      <c r="G3572" s="832" t="s">
        <v>2786</v>
      </c>
      <c r="H3572" s="832" t="s">
        <v>649</v>
      </c>
      <c r="I3572" s="832" t="s">
        <v>2073</v>
      </c>
      <c r="J3572" s="832" t="s">
        <v>911</v>
      </c>
      <c r="K3572" s="832" t="s">
        <v>912</v>
      </c>
      <c r="L3572" s="835">
        <v>0</v>
      </c>
      <c r="M3572" s="835">
        <v>0</v>
      </c>
      <c r="N3572" s="832">
        <v>8</v>
      </c>
      <c r="O3572" s="836">
        <v>7</v>
      </c>
      <c r="P3572" s="835">
        <v>0</v>
      </c>
      <c r="Q3572" s="837"/>
      <c r="R3572" s="832">
        <v>3</v>
      </c>
      <c r="S3572" s="837">
        <v>0.375</v>
      </c>
      <c r="T3572" s="836">
        <v>2</v>
      </c>
      <c r="U3572" s="838">
        <v>0.2857142857142857</v>
      </c>
    </row>
    <row r="3573" spans="1:21" ht="14.4" customHeight="1" x14ac:dyDescent="0.3">
      <c r="A3573" s="831">
        <v>17</v>
      </c>
      <c r="B3573" s="832" t="s">
        <v>2428</v>
      </c>
      <c r="C3573" s="832" t="s">
        <v>2434</v>
      </c>
      <c r="D3573" s="833" t="s">
        <v>5256</v>
      </c>
      <c r="E3573" s="834" t="s">
        <v>2450</v>
      </c>
      <c r="F3573" s="832" t="s">
        <v>2429</v>
      </c>
      <c r="G3573" s="832" t="s">
        <v>3266</v>
      </c>
      <c r="H3573" s="832" t="s">
        <v>596</v>
      </c>
      <c r="I3573" s="832" t="s">
        <v>3267</v>
      </c>
      <c r="J3573" s="832" t="s">
        <v>3268</v>
      </c>
      <c r="K3573" s="832" t="s">
        <v>3269</v>
      </c>
      <c r="L3573" s="835">
        <v>42.54</v>
      </c>
      <c r="M3573" s="835">
        <v>42.54</v>
      </c>
      <c r="N3573" s="832">
        <v>1</v>
      </c>
      <c r="O3573" s="836">
        <v>1</v>
      </c>
      <c r="P3573" s="835"/>
      <c r="Q3573" s="837">
        <v>0</v>
      </c>
      <c r="R3573" s="832"/>
      <c r="S3573" s="837">
        <v>0</v>
      </c>
      <c r="T3573" s="836"/>
      <c r="U3573" s="838">
        <v>0</v>
      </c>
    </row>
    <row r="3574" spans="1:21" ht="14.4" customHeight="1" x14ac:dyDescent="0.3">
      <c r="A3574" s="831">
        <v>17</v>
      </c>
      <c r="B3574" s="832" t="s">
        <v>2428</v>
      </c>
      <c r="C3574" s="832" t="s">
        <v>2434</v>
      </c>
      <c r="D3574" s="833" t="s">
        <v>5256</v>
      </c>
      <c r="E3574" s="834" t="s">
        <v>2450</v>
      </c>
      <c r="F3574" s="832" t="s">
        <v>2429</v>
      </c>
      <c r="G3574" s="832" t="s">
        <v>2793</v>
      </c>
      <c r="H3574" s="832" t="s">
        <v>596</v>
      </c>
      <c r="I3574" s="832" t="s">
        <v>2822</v>
      </c>
      <c r="J3574" s="832" t="s">
        <v>2806</v>
      </c>
      <c r="K3574" s="832" t="s">
        <v>2807</v>
      </c>
      <c r="L3574" s="835">
        <v>60.39</v>
      </c>
      <c r="M3574" s="835">
        <v>181.17000000000002</v>
      </c>
      <c r="N3574" s="832">
        <v>3</v>
      </c>
      <c r="O3574" s="836">
        <v>1</v>
      </c>
      <c r="P3574" s="835">
        <v>181.17000000000002</v>
      </c>
      <c r="Q3574" s="837">
        <v>1</v>
      </c>
      <c r="R3574" s="832">
        <v>3</v>
      </c>
      <c r="S3574" s="837">
        <v>1</v>
      </c>
      <c r="T3574" s="836">
        <v>1</v>
      </c>
      <c r="U3574" s="838">
        <v>1</v>
      </c>
    </row>
    <row r="3575" spans="1:21" ht="14.4" customHeight="1" x14ac:dyDescent="0.3">
      <c r="A3575" s="831">
        <v>17</v>
      </c>
      <c r="B3575" s="832" t="s">
        <v>2428</v>
      </c>
      <c r="C3575" s="832" t="s">
        <v>2434</v>
      </c>
      <c r="D3575" s="833" t="s">
        <v>5256</v>
      </c>
      <c r="E3575" s="834" t="s">
        <v>2450</v>
      </c>
      <c r="F3575" s="832" t="s">
        <v>2429</v>
      </c>
      <c r="G3575" s="832" t="s">
        <v>2832</v>
      </c>
      <c r="H3575" s="832" t="s">
        <v>596</v>
      </c>
      <c r="I3575" s="832" t="s">
        <v>2833</v>
      </c>
      <c r="J3575" s="832" t="s">
        <v>1002</v>
      </c>
      <c r="K3575" s="832" t="s">
        <v>2053</v>
      </c>
      <c r="L3575" s="835">
        <v>122.73</v>
      </c>
      <c r="M3575" s="835">
        <v>245.46</v>
      </c>
      <c r="N3575" s="832">
        <v>2</v>
      </c>
      <c r="O3575" s="836">
        <v>0.5</v>
      </c>
      <c r="P3575" s="835"/>
      <c r="Q3575" s="837">
        <v>0</v>
      </c>
      <c r="R3575" s="832"/>
      <c r="S3575" s="837">
        <v>0</v>
      </c>
      <c r="T3575" s="836"/>
      <c r="U3575" s="838">
        <v>0</v>
      </c>
    </row>
    <row r="3576" spans="1:21" ht="14.4" customHeight="1" x14ac:dyDescent="0.3">
      <c r="A3576" s="831">
        <v>17</v>
      </c>
      <c r="B3576" s="832" t="s">
        <v>2428</v>
      </c>
      <c r="C3576" s="832" t="s">
        <v>2434</v>
      </c>
      <c r="D3576" s="833" t="s">
        <v>5256</v>
      </c>
      <c r="E3576" s="834" t="s">
        <v>2450</v>
      </c>
      <c r="F3576" s="832" t="s">
        <v>2429</v>
      </c>
      <c r="G3576" s="832" t="s">
        <v>2834</v>
      </c>
      <c r="H3576" s="832" t="s">
        <v>596</v>
      </c>
      <c r="I3576" s="832" t="s">
        <v>3300</v>
      </c>
      <c r="J3576" s="832" t="s">
        <v>3299</v>
      </c>
      <c r="K3576" s="832" t="s">
        <v>2552</v>
      </c>
      <c r="L3576" s="835">
        <v>156.61000000000001</v>
      </c>
      <c r="M3576" s="835">
        <v>156.61000000000001</v>
      </c>
      <c r="N3576" s="832">
        <v>1</v>
      </c>
      <c r="O3576" s="836">
        <v>0.5</v>
      </c>
      <c r="P3576" s="835">
        <v>156.61000000000001</v>
      </c>
      <c r="Q3576" s="837">
        <v>1</v>
      </c>
      <c r="R3576" s="832">
        <v>1</v>
      </c>
      <c r="S3576" s="837">
        <v>1</v>
      </c>
      <c r="T3576" s="836">
        <v>0.5</v>
      </c>
      <c r="U3576" s="838">
        <v>1</v>
      </c>
    </row>
    <row r="3577" spans="1:21" ht="14.4" customHeight="1" x14ac:dyDescent="0.3">
      <c r="A3577" s="831">
        <v>17</v>
      </c>
      <c r="B3577" s="832" t="s">
        <v>2428</v>
      </c>
      <c r="C3577" s="832" t="s">
        <v>2434</v>
      </c>
      <c r="D3577" s="833" t="s">
        <v>5256</v>
      </c>
      <c r="E3577" s="834" t="s">
        <v>2450</v>
      </c>
      <c r="F3577" s="832" t="s">
        <v>2429</v>
      </c>
      <c r="G3577" s="832" t="s">
        <v>2841</v>
      </c>
      <c r="H3577" s="832" t="s">
        <v>596</v>
      </c>
      <c r="I3577" s="832" t="s">
        <v>2842</v>
      </c>
      <c r="J3577" s="832" t="s">
        <v>1280</v>
      </c>
      <c r="K3577" s="832" t="s">
        <v>2843</v>
      </c>
      <c r="L3577" s="835">
        <v>264</v>
      </c>
      <c r="M3577" s="835">
        <v>264</v>
      </c>
      <c r="N3577" s="832">
        <v>1</v>
      </c>
      <c r="O3577" s="836">
        <v>0.5</v>
      </c>
      <c r="P3577" s="835">
        <v>264</v>
      </c>
      <c r="Q3577" s="837">
        <v>1</v>
      </c>
      <c r="R3577" s="832">
        <v>1</v>
      </c>
      <c r="S3577" s="837">
        <v>1</v>
      </c>
      <c r="T3577" s="836">
        <v>0.5</v>
      </c>
      <c r="U3577" s="838">
        <v>1</v>
      </c>
    </row>
    <row r="3578" spans="1:21" ht="14.4" customHeight="1" x14ac:dyDescent="0.3">
      <c r="A3578" s="831">
        <v>17</v>
      </c>
      <c r="B3578" s="832" t="s">
        <v>2428</v>
      </c>
      <c r="C3578" s="832" t="s">
        <v>2434</v>
      </c>
      <c r="D3578" s="833" t="s">
        <v>5256</v>
      </c>
      <c r="E3578" s="834" t="s">
        <v>2450</v>
      </c>
      <c r="F3578" s="832" t="s">
        <v>2429</v>
      </c>
      <c r="G3578" s="832" t="s">
        <v>3101</v>
      </c>
      <c r="H3578" s="832" t="s">
        <v>596</v>
      </c>
      <c r="I3578" s="832" t="s">
        <v>4483</v>
      </c>
      <c r="J3578" s="832" t="s">
        <v>1144</v>
      </c>
      <c r="K3578" s="832" t="s">
        <v>4484</v>
      </c>
      <c r="L3578" s="835">
        <v>0</v>
      </c>
      <c r="M3578" s="835">
        <v>0</v>
      </c>
      <c r="N3578" s="832">
        <v>1</v>
      </c>
      <c r="O3578" s="836">
        <v>0.5</v>
      </c>
      <c r="P3578" s="835"/>
      <c r="Q3578" s="837"/>
      <c r="R3578" s="832"/>
      <c r="S3578" s="837">
        <v>0</v>
      </c>
      <c r="T3578" s="836"/>
      <c r="U3578" s="838">
        <v>0</v>
      </c>
    </row>
    <row r="3579" spans="1:21" ht="14.4" customHeight="1" x14ac:dyDescent="0.3">
      <c r="A3579" s="831">
        <v>17</v>
      </c>
      <c r="B3579" s="832" t="s">
        <v>2428</v>
      </c>
      <c r="C3579" s="832" t="s">
        <v>2434</v>
      </c>
      <c r="D3579" s="833" t="s">
        <v>5256</v>
      </c>
      <c r="E3579" s="834" t="s">
        <v>2450</v>
      </c>
      <c r="F3579" s="832" t="s">
        <v>2429</v>
      </c>
      <c r="G3579" s="832" t="s">
        <v>2867</v>
      </c>
      <c r="H3579" s="832" t="s">
        <v>596</v>
      </c>
      <c r="I3579" s="832" t="s">
        <v>2869</v>
      </c>
      <c r="J3579" s="832" t="s">
        <v>884</v>
      </c>
      <c r="K3579" s="832" t="s">
        <v>2870</v>
      </c>
      <c r="L3579" s="835">
        <v>0</v>
      </c>
      <c r="M3579" s="835">
        <v>0</v>
      </c>
      <c r="N3579" s="832">
        <v>1</v>
      </c>
      <c r="O3579" s="836">
        <v>1</v>
      </c>
      <c r="P3579" s="835">
        <v>0</v>
      </c>
      <c r="Q3579" s="837"/>
      <c r="R3579" s="832">
        <v>1</v>
      </c>
      <c r="S3579" s="837">
        <v>1</v>
      </c>
      <c r="T3579" s="836">
        <v>1</v>
      </c>
      <c r="U3579" s="838">
        <v>1</v>
      </c>
    </row>
    <row r="3580" spans="1:21" ht="14.4" customHeight="1" x14ac:dyDescent="0.3">
      <c r="A3580" s="831">
        <v>17</v>
      </c>
      <c r="B3580" s="832" t="s">
        <v>2428</v>
      </c>
      <c r="C3580" s="832" t="s">
        <v>2434</v>
      </c>
      <c r="D3580" s="833" t="s">
        <v>5256</v>
      </c>
      <c r="E3580" s="834" t="s">
        <v>2450</v>
      </c>
      <c r="F3580" s="832" t="s">
        <v>2429</v>
      </c>
      <c r="G3580" s="832" t="s">
        <v>2871</v>
      </c>
      <c r="H3580" s="832" t="s">
        <v>596</v>
      </c>
      <c r="I3580" s="832" t="s">
        <v>4251</v>
      </c>
      <c r="J3580" s="832" t="s">
        <v>3742</v>
      </c>
      <c r="K3580" s="832" t="s">
        <v>2225</v>
      </c>
      <c r="L3580" s="835">
        <v>0</v>
      </c>
      <c r="M3580" s="835">
        <v>0</v>
      </c>
      <c r="N3580" s="832">
        <v>2</v>
      </c>
      <c r="O3580" s="836">
        <v>1.5</v>
      </c>
      <c r="P3580" s="835">
        <v>0</v>
      </c>
      <c r="Q3580" s="837"/>
      <c r="R3580" s="832">
        <v>1</v>
      </c>
      <c r="S3580" s="837">
        <v>0.5</v>
      </c>
      <c r="T3580" s="836">
        <v>0.5</v>
      </c>
      <c r="U3580" s="838">
        <v>0.33333333333333331</v>
      </c>
    </row>
    <row r="3581" spans="1:21" ht="14.4" customHeight="1" x14ac:dyDescent="0.3">
      <c r="A3581" s="831">
        <v>17</v>
      </c>
      <c r="B3581" s="832" t="s">
        <v>2428</v>
      </c>
      <c r="C3581" s="832" t="s">
        <v>2434</v>
      </c>
      <c r="D3581" s="833" t="s">
        <v>5256</v>
      </c>
      <c r="E3581" s="834" t="s">
        <v>2450</v>
      </c>
      <c r="F3581" s="832" t="s">
        <v>2429</v>
      </c>
      <c r="G3581" s="832" t="s">
        <v>2896</v>
      </c>
      <c r="H3581" s="832" t="s">
        <v>596</v>
      </c>
      <c r="I3581" s="832" t="s">
        <v>2897</v>
      </c>
      <c r="J3581" s="832" t="s">
        <v>2898</v>
      </c>
      <c r="K3581" s="832" t="s">
        <v>2899</v>
      </c>
      <c r="L3581" s="835">
        <v>275.77999999999997</v>
      </c>
      <c r="M3581" s="835">
        <v>275.77999999999997</v>
      </c>
      <c r="N3581" s="832">
        <v>1</v>
      </c>
      <c r="O3581" s="836">
        <v>0.5</v>
      </c>
      <c r="P3581" s="835">
        <v>275.77999999999997</v>
      </c>
      <c r="Q3581" s="837">
        <v>1</v>
      </c>
      <c r="R3581" s="832">
        <v>1</v>
      </c>
      <c r="S3581" s="837">
        <v>1</v>
      </c>
      <c r="T3581" s="836">
        <v>0.5</v>
      </c>
      <c r="U3581" s="838">
        <v>1</v>
      </c>
    </row>
    <row r="3582" spans="1:21" ht="14.4" customHeight="1" x14ac:dyDescent="0.3">
      <c r="A3582" s="831">
        <v>17</v>
      </c>
      <c r="B3582" s="832" t="s">
        <v>2428</v>
      </c>
      <c r="C3582" s="832" t="s">
        <v>2434</v>
      </c>
      <c r="D3582" s="833" t="s">
        <v>5256</v>
      </c>
      <c r="E3582" s="834" t="s">
        <v>2450</v>
      </c>
      <c r="F3582" s="832" t="s">
        <v>2429</v>
      </c>
      <c r="G3582" s="832" t="s">
        <v>2896</v>
      </c>
      <c r="H3582" s="832" t="s">
        <v>596</v>
      </c>
      <c r="I3582" s="832" t="s">
        <v>2897</v>
      </c>
      <c r="J3582" s="832" t="s">
        <v>2898</v>
      </c>
      <c r="K3582" s="832" t="s">
        <v>2899</v>
      </c>
      <c r="L3582" s="835">
        <v>109.84</v>
      </c>
      <c r="M3582" s="835">
        <v>219.68</v>
      </c>
      <c r="N3582" s="832">
        <v>2</v>
      </c>
      <c r="O3582" s="836">
        <v>1</v>
      </c>
      <c r="P3582" s="835"/>
      <c r="Q3582" s="837">
        <v>0</v>
      </c>
      <c r="R3582" s="832"/>
      <c r="S3582" s="837">
        <v>0</v>
      </c>
      <c r="T3582" s="836"/>
      <c r="U3582" s="838">
        <v>0</v>
      </c>
    </row>
    <row r="3583" spans="1:21" ht="14.4" customHeight="1" x14ac:dyDescent="0.3">
      <c r="A3583" s="831">
        <v>17</v>
      </c>
      <c r="B3583" s="832" t="s">
        <v>2428</v>
      </c>
      <c r="C3583" s="832" t="s">
        <v>2434</v>
      </c>
      <c r="D3583" s="833" t="s">
        <v>5256</v>
      </c>
      <c r="E3583" s="834" t="s">
        <v>2450</v>
      </c>
      <c r="F3583" s="832" t="s">
        <v>2429</v>
      </c>
      <c r="G3583" s="832" t="s">
        <v>2896</v>
      </c>
      <c r="H3583" s="832" t="s">
        <v>596</v>
      </c>
      <c r="I3583" s="832" t="s">
        <v>2900</v>
      </c>
      <c r="J3583" s="832" t="s">
        <v>2898</v>
      </c>
      <c r="K3583" s="832" t="s">
        <v>2901</v>
      </c>
      <c r="L3583" s="835">
        <v>1049.3399999999999</v>
      </c>
      <c r="M3583" s="835">
        <v>1049.3399999999999</v>
      </c>
      <c r="N3583" s="832">
        <v>1</v>
      </c>
      <c r="O3583" s="836">
        <v>0.5</v>
      </c>
      <c r="P3583" s="835">
        <v>1049.3399999999999</v>
      </c>
      <c r="Q3583" s="837">
        <v>1</v>
      </c>
      <c r="R3583" s="832">
        <v>1</v>
      </c>
      <c r="S3583" s="837">
        <v>1</v>
      </c>
      <c r="T3583" s="836">
        <v>0.5</v>
      </c>
      <c r="U3583" s="838">
        <v>1</v>
      </c>
    </row>
    <row r="3584" spans="1:21" ht="14.4" customHeight="1" x14ac:dyDescent="0.3">
      <c r="A3584" s="831">
        <v>17</v>
      </c>
      <c r="B3584" s="832" t="s">
        <v>2428</v>
      </c>
      <c r="C3584" s="832" t="s">
        <v>2434</v>
      </c>
      <c r="D3584" s="833" t="s">
        <v>5256</v>
      </c>
      <c r="E3584" s="834" t="s">
        <v>2450</v>
      </c>
      <c r="F3584" s="832" t="s">
        <v>2429</v>
      </c>
      <c r="G3584" s="832" t="s">
        <v>5067</v>
      </c>
      <c r="H3584" s="832" t="s">
        <v>596</v>
      </c>
      <c r="I3584" s="832" t="s">
        <v>5071</v>
      </c>
      <c r="J3584" s="832" t="s">
        <v>5069</v>
      </c>
      <c r="K3584" s="832" t="s">
        <v>5072</v>
      </c>
      <c r="L3584" s="835">
        <v>0</v>
      </c>
      <c r="M3584" s="835">
        <v>0</v>
      </c>
      <c r="N3584" s="832">
        <v>1</v>
      </c>
      <c r="O3584" s="836">
        <v>1</v>
      </c>
      <c r="P3584" s="835">
        <v>0</v>
      </c>
      <c r="Q3584" s="837"/>
      <c r="R3584" s="832">
        <v>1</v>
      </c>
      <c r="S3584" s="837">
        <v>1</v>
      </c>
      <c r="T3584" s="836">
        <v>1</v>
      </c>
      <c r="U3584" s="838">
        <v>1</v>
      </c>
    </row>
    <row r="3585" spans="1:21" ht="14.4" customHeight="1" x14ac:dyDescent="0.3">
      <c r="A3585" s="831">
        <v>17</v>
      </c>
      <c r="B3585" s="832" t="s">
        <v>2428</v>
      </c>
      <c r="C3585" s="832" t="s">
        <v>2434</v>
      </c>
      <c r="D3585" s="833" t="s">
        <v>5256</v>
      </c>
      <c r="E3585" s="834" t="s">
        <v>2450</v>
      </c>
      <c r="F3585" s="832" t="s">
        <v>2429</v>
      </c>
      <c r="G3585" s="832" t="s">
        <v>2906</v>
      </c>
      <c r="H3585" s="832" t="s">
        <v>596</v>
      </c>
      <c r="I3585" s="832" t="s">
        <v>2907</v>
      </c>
      <c r="J3585" s="832" t="s">
        <v>2908</v>
      </c>
      <c r="K3585" s="832" t="s">
        <v>2909</v>
      </c>
      <c r="L3585" s="835">
        <v>99.94</v>
      </c>
      <c r="M3585" s="835">
        <v>299.82</v>
      </c>
      <c r="N3585" s="832">
        <v>3</v>
      </c>
      <c r="O3585" s="836">
        <v>0.5</v>
      </c>
      <c r="P3585" s="835">
        <v>299.82</v>
      </c>
      <c r="Q3585" s="837">
        <v>1</v>
      </c>
      <c r="R3585" s="832">
        <v>3</v>
      </c>
      <c r="S3585" s="837">
        <v>1</v>
      </c>
      <c r="T3585" s="836">
        <v>0.5</v>
      </c>
      <c r="U3585" s="838">
        <v>1</v>
      </c>
    </row>
    <row r="3586" spans="1:21" ht="14.4" customHeight="1" x14ac:dyDescent="0.3">
      <c r="A3586" s="831">
        <v>17</v>
      </c>
      <c r="B3586" s="832" t="s">
        <v>2428</v>
      </c>
      <c r="C3586" s="832" t="s">
        <v>2434</v>
      </c>
      <c r="D3586" s="833" t="s">
        <v>5256</v>
      </c>
      <c r="E3586" s="834" t="s">
        <v>2450</v>
      </c>
      <c r="F3586" s="832" t="s">
        <v>2429</v>
      </c>
      <c r="G3586" s="832" t="s">
        <v>2906</v>
      </c>
      <c r="H3586" s="832" t="s">
        <v>596</v>
      </c>
      <c r="I3586" s="832" t="s">
        <v>2910</v>
      </c>
      <c r="J3586" s="832" t="s">
        <v>1045</v>
      </c>
      <c r="K3586" s="832" t="s">
        <v>2911</v>
      </c>
      <c r="L3586" s="835">
        <v>50.32</v>
      </c>
      <c r="M3586" s="835">
        <v>352.24</v>
      </c>
      <c r="N3586" s="832">
        <v>7</v>
      </c>
      <c r="O3586" s="836">
        <v>4.5</v>
      </c>
      <c r="P3586" s="835">
        <v>201.28</v>
      </c>
      <c r="Q3586" s="837">
        <v>0.5714285714285714</v>
      </c>
      <c r="R3586" s="832">
        <v>4</v>
      </c>
      <c r="S3586" s="837">
        <v>0.5714285714285714</v>
      </c>
      <c r="T3586" s="836">
        <v>2.5</v>
      </c>
      <c r="U3586" s="838">
        <v>0.55555555555555558</v>
      </c>
    </row>
    <row r="3587" spans="1:21" ht="14.4" customHeight="1" x14ac:dyDescent="0.3">
      <c r="A3587" s="831">
        <v>17</v>
      </c>
      <c r="B3587" s="832" t="s">
        <v>2428</v>
      </c>
      <c r="C3587" s="832" t="s">
        <v>2434</v>
      </c>
      <c r="D3587" s="833" t="s">
        <v>5256</v>
      </c>
      <c r="E3587" s="834" t="s">
        <v>2450</v>
      </c>
      <c r="F3587" s="832" t="s">
        <v>2429</v>
      </c>
      <c r="G3587" s="832" t="s">
        <v>3277</v>
      </c>
      <c r="H3587" s="832" t="s">
        <v>596</v>
      </c>
      <c r="I3587" s="832" t="s">
        <v>3278</v>
      </c>
      <c r="J3587" s="832" t="s">
        <v>3279</v>
      </c>
      <c r="K3587" s="832" t="s">
        <v>3280</v>
      </c>
      <c r="L3587" s="835">
        <v>154.36000000000001</v>
      </c>
      <c r="M3587" s="835">
        <v>308.72000000000003</v>
      </c>
      <c r="N3587" s="832">
        <v>2</v>
      </c>
      <c r="O3587" s="836">
        <v>0.5</v>
      </c>
      <c r="P3587" s="835">
        <v>308.72000000000003</v>
      </c>
      <c r="Q3587" s="837">
        <v>1</v>
      </c>
      <c r="R3587" s="832">
        <v>2</v>
      </c>
      <c r="S3587" s="837">
        <v>1</v>
      </c>
      <c r="T3587" s="836">
        <v>0.5</v>
      </c>
      <c r="U3587" s="838">
        <v>1</v>
      </c>
    </row>
    <row r="3588" spans="1:21" ht="14.4" customHeight="1" x14ac:dyDescent="0.3">
      <c r="A3588" s="831">
        <v>17</v>
      </c>
      <c r="B3588" s="832" t="s">
        <v>2428</v>
      </c>
      <c r="C3588" s="832" t="s">
        <v>2434</v>
      </c>
      <c r="D3588" s="833" t="s">
        <v>5256</v>
      </c>
      <c r="E3588" s="834" t="s">
        <v>2450</v>
      </c>
      <c r="F3588" s="832" t="s">
        <v>2429</v>
      </c>
      <c r="G3588" s="832" t="s">
        <v>3283</v>
      </c>
      <c r="H3588" s="832" t="s">
        <v>596</v>
      </c>
      <c r="I3588" s="832" t="s">
        <v>3465</v>
      </c>
      <c r="J3588" s="832" t="s">
        <v>3288</v>
      </c>
      <c r="K3588" s="832" t="s">
        <v>3286</v>
      </c>
      <c r="L3588" s="835">
        <v>531.12</v>
      </c>
      <c r="M3588" s="835">
        <v>1593.3600000000001</v>
      </c>
      <c r="N3588" s="832">
        <v>3</v>
      </c>
      <c r="O3588" s="836">
        <v>1</v>
      </c>
      <c r="P3588" s="835">
        <v>1593.3600000000001</v>
      </c>
      <c r="Q3588" s="837">
        <v>1</v>
      </c>
      <c r="R3588" s="832">
        <v>3</v>
      </c>
      <c r="S3588" s="837">
        <v>1</v>
      </c>
      <c r="T3588" s="836">
        <v>1</v>
      </c>
      <c r="U3588" s="838">
        <v>1</v>
      </c>
    </row>
    <row r="3589" spans="1:21" ht="14.4" customHeight="1" x14ac:dyDescent="0.3">
      <c r="A3589" s="831">
        <v>17</v>
      </c>
      <c r="B3589" s="832" t="s">
        <v>2428</v>
      </c>
      <c r="C3589" s="832" t="s">
        <v>2434</v>
      </c>
      <c r="D3589" s="833" t="s">
        <v>5256</v>
      </c>
      <c r="E3589" s="834" t="s">
        <v>2450</v>
      </c>
      <c r="F3589" s="832" t="s">
        <v>2429</v>
      </c>
      <c r="G3589" s="832" t="s">
        <v>3283</v>
      </c>
      <c r="H3589" s="832" t="s">
        <v>649</v>
      </c>
      <c r="I3589" s="832" t="s">
        <v>2212</v>
      </c>
      <c r="J3589" s="832" t="s">
        <v>1222</v>
      </c>
      <c r="K3589" s="832" t="s">
        <v>2213</v>
      </c>
      <c r="L3589" s="835">
        <v>212.45</v>
      </c>
      <c r="M3589" s="835">
        <v>637.34999999999991</v>
      </c>
      <c r="N3589" s="832">
        <v>3</v>
      </c>
      <c r="O3589" s="836">
        <v>0.5</v>
      </c>
      <c r="P3589" s="835"/>
      <c r="Q3589" s="837">
        <v>0</v>
      </c>
      <c r="R3589" s="832"/>
      <c r="S3589" s="837">
        <v>0</v>
      </c>
      <c r="T3589" s="836"/>
      <c r="U3589" s="838">
        <v>0</v>
      </c>
    </row>
    <row r="3590" spans="1:21" ht="14.4" customHeight="1" x14ac:dyDescent="0.3">
      <c r="A3590" s="831">
        <v>17</v>
      </c>
      <c r="B3590" s="832" t="s">
        <v>2428</v>
      </c>
      <c r="C3590" s="832" t="s">
        <v>2434</v>
      </c>
      <c r="D3590" s="833" t="s">
        <v>5256</v>
      </c>
      <c r="E3590" s="834" t="s">
        <v>2450</v>
      </c>
      <c r="F3590" s="832" t="s">
        <v>2429</v>
      </c>
      <c r="G3590" s="832" t="s">
        <v>3283</v>
      </c>
      <c r="H3590" s="832" t="s">
        <v>596</v>
      </c>
      <c r="I3590" s="832" t="s">
        <v>3939</v>
      </c>
      <c r="J3590" s="832" t="s">
        <v>3940</v>
      </c>
      <c r="K3590" s="832" t="s">
        <v>2213</v>
      </c>
      <c r="L3590" s="835">
        <v>212.45</v>
      </c>
      <c r="M3590" s="835">
        <v>212.45</v>
      </c>
      <c r="N3590" s="832">
        <v>1</v>
      </c>
      <c r="O3590" s="836">
        <v>0.5</v>
      </c>
      <c r="P3590" s="835">
        <v>212.45</v>
      </c>
      <c r="Q3590" s="837">
        <v>1</v>
      </c>
      <c r="R3590" s="832">
        <v>1</v>
      </c>
      <c r="S3590" s="837">
        <v>1</v>
      </c>
      <c r="T3590" s="836">
        <v>0.5</v>
      </c>
      <c r="U3590" s="838">
        <v>1</v>
      </c>
    </row>
    <row r="3591" spans="1:21" ht="14.4" customHeight="1" x14ac:dyDescent="0.3">
      <c r="A3591" s="831">
        <v>17</v>
      </c>
      <c r="B3591" s="832" t="s">
        <v>2428</v>
      </c>
      <c r="C3591" s="832" t="s">
        <v>2434</v>
      </c>
      <c r="D3591" s="833" t="s">
        <v>5256</v>
      </c>
      <c r="E3591" s="834" t="s">
        <v>2450</v>
      </c>
      <c r="F3591" s="832" t="s">
        <v>2429</v>
      </c>
      <c r="G3591" s="832" t="s">
        <v>3466</v>
      </c>
      <c r="H3591" s="832" t="s">
        <v>596</v>
      </c>
      <c r="I3591" s="832" t="s">
        <v>3467</v>
      </c>
      <c r="J3591" s="832" t="s">
        <v>3468</v>
      </c>
      <c r="K3591" s="832" t="s">
        <v>3469</v>
      </c>
      <c r="L3591" s="835">
        <v>603.23</v>
      </c>
      <c r="M3591" s="835">
        <v>1809.69</v>
      </c>
      <c r="N3591" s="832">
        <v>3</v>
      </c>
      <c r="O3591" s="836">
        <v>1</v>
      </c>
      <c r="P3591" s="835">
        <v>1809.69</v>
      </c>
      <c r="Q3591" s="837">
        <v>1</v>
      </c>
      <c r="R3591" s="832">
        <v>3</v>
      </c>
      <c r="S3591" s="837">
        <v>1</v>
      </c>
      <c r="T3591" s="836">
        <v>1</v>
      </c>
      <c r="U3591" s="838">
        <v>1</v>
      </c>
    </row>
    <row r="3592" spans="1:21" ht="14.4" customHeight="1" x14ac:dyDescent="0.3">
      <c r="A3592" s="831">
        <v>17</v>
      </c>
      <c r="B3592" s="832" t="s">
        <v>2428</v>
      </c>
      <c r="C3592" s="832" t="s">
        <v>2434</v>
      </c>
      <c r="D3592" s="833" t="s">
        <v>5256</v>
      </c>
      <c r="E3592" s="834" t="s">
        <v>2450</v>
      </c>
      <c r="F3592" s="832" t="s">
        <v>2429</v>
      </c>
      <c r="G3592" s="832" t="s">
        <v>3466</v>
      </c>
      <c r="H3592" s="832" t="s">
        <v>596</v>
      </c>
      <c r="I3592" s="832" t="s">
        <v>3470</v>
      </c>
      <c r="J3592" s="832" t="s">
        <v>3468</v>
      </c>
      <c r="K3592" s="832" t="s">
        <v>3471</v>
      </c>
      <c r="L3592" s="835">
        <v>714.59</v>
      </c>
      <c r="M3592" s="835">
        <v>2858.36</v>
      </c>
      <c r="N3592" s="832">
        <v>4</v>
      </c>
      <c r="O3592" s="836">
        <v>1.5</v>
      </c>
      <c r="P3592" s="835">
        <v>714.59</v>
      </c>
      <c r="Q3592" s="837">
        <v>0.25</v>
      </c>
      <c r="R3592" s="832">
        <v>1</v>
      </c>
      <c r="S3592" s="837">
        <v>0.25</v>
      </c>
      <c r="T3592" s="836">
        <v>0.5</v>
      </c>
      <c r="U3592" s="838">
        <v>0.33333333333333331</v>
      </c>
    </row>
    <row r="3593" spans="1:21" ht="14.4" customHeight="1" x14ac:dyDescent="0.3">
      <c r="A3593" s="831">
        <v>17</v>
      </c>
      <c r="B3593" s="832" t="s">
        <v>2428</v>
      </c>
      <c r="C3593" s="832" t="s">
        <v>2434</v>
      </c>
      <c r="D3593" s="833" t="s">
        <v>5256</v>
      </c>
      <c r="E3593" s="834" t="s">
        <v>2450</v>
      </c>
      <c r="F3593" s="832" t="s">
        <v>2429</v>
      </c>
      <c r="G3593" s="832" t="s">
        <v>2924</v>
      </c>
      <c r="H3593" s="832" t="s">
        <v>596</v>
      </c>
      <c r="I3593" s="832" t="s">
        <v>2925</v>
      </c>
      <c r="J3593" s="832" t="s">
        <v>871</v>
      </c>
      <c r="K3593" s="832" t="s">
        <v>872</v>
      </c>
      <c r="L3593" s="835">
        <v>107.27</v>
      </c>
      <c r="M3593" s="835">
        <v>1072.7</v>
      </c>
      <c r="N3593" s="832">
        <v>10</v>
      </c>
      <c r="O3593" s="836">
        <v>3.5</v>
      </c>
      <c r="P3593" s="835">
        <v>321.81</v>
      </c>
      <c r="Q3593" s="837">
        <v>0.3</v>
      </c>
      <c r="R3593" s="832">
        <v>3</v>
      </c>
      <c r="S3593" s="837">
        <v>0.3</v>
      </c>
      <c r="T3593" s="836">
        <v>1</v>
      </c>
      <c r="U3593" s="838">
        <v>0.2857142857142857</v>
      </c>
    </row>
    <row r="3594" spans="1:21" ht="14.4" customHeight="1" x14ac:dyDescent="0.3">
      <c r="A3594" s="831">
        <v>17</v>
      </c>
      <c r="B3594" s="832" t="s">
        <v>2428</v>
      </c>
      <c r="C3594" s="832" t="s">
        <v>2434</v>
      </c>
      <c r="D3594" s="833" t="s">
        <v>5256</v>
      </c>
      <c r="E3594" s="834" t="s">
        <v>2450</v>
      </c>
      <c r="F3594" s="832" t="s">
        <v>2429</v>
      </c>
      <c r="G3594" s="832" t="s">
        <v>2924</v>
      </c>
      <c r="H3594" s="832" t="s">
        <v>596</v>
      </c>
      <c r="I3594" s="832" t="s">
        <v>2926</v>
      </c>
      <c r="J3594" s="832" t="s">
        <v>871</v>
      </c>
      <c r="K3594" s="832" t="s">
        <v>872</v>
      </c>
      <c r="L3594" s="835">
        <v>107.27</v>
      </c>
      <c r="M3594" s="835">
        <v>1716.32</v>
      </c>
      <c r="N3594" s="832">
        <v>16</v>
      </c>
      <c r="O3594" s="836">
        <v>4.5</v>
      </c>
      <c r="P3594" s="835">
        <v>214.54</v>
      </c>
      <c r="Q3594" s="837">
        <v>0.125</v>
      </c>
      <c r="R3594" s="832">
        <v>2</v>
      </c>
      <c r="S3594" s="837">
        <v>0.125</v>
      </c>
      <c r="T3594" s="836">
        <v>1</v>
      </c>
      <c r="U3594" s="838">
        <v>0.22222222222222221</v>
      </c>
    </row>
    <row r="3595" spans="1:21" ht="14.4" customHeight="1" x14ac:dyDescent="0.3">
      <c r="A3595" s="831">
        <v>17</v>
      </c>
      <c r="B3595" s="832" t="s">
        <v>2428</v>
      </c>
      <c r="C3595" s="832" t="s">
        <v>2434</v>
      </c>
      <c r="D3595" s="833" t="s">
        <v>5256</v>
      </c>
      <c r="E3595" s="834" t="s">
        <v>2450</v>
      </c>
      <c r="F3595" s="832" t="s">
        <v>2430</v>
      </c>
      <c r="G3595" s="832" t="s">
        <v>2615</v>
      </c>
      <c r="H3595" s="832" t="s">
        <v>596</v>
      </c>
      <c r="I3595" s="832" t="s">
        <v>3144</v>
      </c>
      <c r="J3595" s="832" t="s">
        <v>2617</v>
      </c>
      <c r="K3595" s="832"/>
      <c r="L3595" s="835">
        <v>0</v>
      </c>
      <c r="M3595" s="835">
        <v>0</v>
      </c>
      <c r="N3595" s="832">
        <v>1</v>
      </c>
      <c r="O3595" s="836">
        <v>1</v>
      </c>
      <c r="P3595" s="835"/>
      <c r="Q3595" s="837"/>
      <c r="R3595" s="832"/>
      <c r="S3595" s="837">
        <v>0</v>
      </c>
      <c r="T3595" s="836"/>
      <c r="U3595" s="838">
        <v>0</v>
      </c>
    </row>
    <row r="3596" spans="1:21" ht="14.4" customHeight="1" x14ac:dyDescent="0.3">
      <c r="A3596" s="831">
        <v>17</v>
      </c>
      <c r="B3596" s="832" t="s">
        <v>2428</v>
      </c>
      <c r="C3596" s="832" t="s">
        <v>2434</v>
      </c>
      <c r="D3596" s="833" t="s">
        <v>5256</v>
      </c>
      <c r="E3596" s="834" t="s">
        <v>2450</v>
      </c>
      <c r="F3596" s="832" t="s">
        <v>2430</v>
      </c>
      <c r="G3596" s="832" t="s">
        <v>2615</v>
      </c>
      <c r="H3596" s="832" t="s">
        <v>596</v>
      </c>
      <c r="I3596" s="832" t="s">
        <v>3948</v>
      </c>
      <c r="J3596" s="832" t="s">
        <v>2617</v>
      </c>
      <c r="K3596" s="832"/>
      <c r="L3596" s="835">
        <v>0</v>
      </c>
      <c r="M3596" s="835">
        <v>0</v>
      </c>
      <c r="N3596" s="832">
        <v>1</v>
      </c>
      <c r="O3596" s="836">
        <v>1</v>
      </c>
      <c r="P3596" s="835">
        <v>0</v>
      </c>
      <c r="Q3596" s="837"/>
      <c r="R3596" s="832">
        <v>1</v>
      </c>
      <c r="S3596" s="837">
        <v>1</v>
      </c>
      <c r="T3596" s="836">
        <v>1</v>
      </c>
      <c r="U3596" s="838">
        <v>1</v>
      </c>
    </row>
    <row r="3597" spans="1:21" ht="14.4" customHeight="1" x14ac:dyDescent="0.3">
      <c r="A3597" s="831">
        <v>17</v>
      </c>
      <c r="B3597" s="832" t="s">
        <v>2428</v>
      </c>
      <c r="C3597" s="832" t="s">
        <v>2434</v>
      </c>
      <c r="D3597" s="833" t="s">
        <v>5256</v>
      </c>
      <c r="E3597" s="834" t="s">
        <v>2450</v>
      </c>
      <c r="F3597" s="832" t="s">
        <v>2431</v>
      </c>
      <c r="G3597" s="832" t="s">
        <v>3497</v>
      </c>
      <c r="H3597" s="832" t="s">
        <v>596</v>
      </c>
      <c r="I3597" s="832" t="s">
        <v>5236</v>
      </c>
      <c r="J3597" s="832" t="s">
        <v>5237</v>
      </c>
      <c r="K3597" s="832" t="s">
        <v>5238</v>
      </c>
      <c r="L3597" s="835">
        <v>350</v>
      </c>
      <c r="M3597" s="835">
        <v>350</v>
      </c>
      <c r="N3597" s="832">
        <v>1</v>
      </c>
      <c r="O3597" s="836">
        <v>1</v>
      </c>
      <c r="P3597" s="835"/>
      <c r="Q3597" s="837">
        <v>0</v>
      </c>
      <c r="R3597" s="832"/>
      <c r="S3597" s="837">
        <v>0</v>
      </c>
      <c r="T3597" s="836"/>
      <c r="U3597" s="838">
        <v>0</v>
      </c>
    </row>
    <row r="3598" spans="1:21" ht="14.4" customHeight="1" x14ac:dyDescent="0.3">
      <c r="A3598" s="831">
        <v>17</v>
      </c>
      <c r="B3598" s="832" t="s">
        <v>2428</v>
      </c>
      <c r="C3598" s="832" t="s">
        <v>2434</v>
      </c>
      <c r="D3598" s="833" t="s">
        <v>5256</v>
      </c>
      <c r="E3598" s="834" t="s">
        <v>2450</v>
      </c>
      <c r="F3598" s="832" t="s">
        <v>2431</v>
      </c>
      <c r="G3598" s="832" t="s">
        <v>3147</v>
      </c>
      <c r="H3598" s="832" t="s">
        <v>596</v>
      </c>
      <c r="I3598" s="832" t="s">
        <v>5239</v>
      </c>
      <c r="J3598" s="832" t="s">
        <v>5240</v>
      </c>
      <c r="K3598" s="832" t="s">
        <v>5241</v>
      </c>
      <c r="L3598" s="835">
        <v>289</v>
      </c>
      <c r="M3598" s="835">
        <v>578</v>
      </c>
      <c r="N3598" s="832">
        <v>2</v>
      </c>
      <c r="O3598" s="836">
        <v>1</v>
      </c>
      <c r="P3598" s="835"/>
      <c r="Q3598" s="837">
        <v>0</v>
      </c>
      <c r="R3598" s="832"/>
      <c r="S3598" s="837">
        <v>0</v>
      </c>
      <c r="T3598" s="836"/>
      <c r="U3598" s="838">
        <v>0</v>
      </c>
    </row>
    <row r="3599" spans="1:21" ht="14.4" customHeight="1" x14ac:dyDescent="0.3">
      <c r="A3599" s="831">
        <v>17</v>
      </c>
      <c r="B3599" s="832" t="s">
        <v>2428</v>
      </c>
      <c r="C3599" s="832" t="s">
        <v>2434</v>
      </c>
      <c r="D3599" s="833" t="s">
        <v>5256</v>
      </c>
      <c r="E3599" s="834" t="s">
        <v>2450</v>
      </c>
      <c r="F3599" s="832" t="s">
        <v>2431</v>
      </c>
      <c r="G3599" s="832" t="s">
        <v>3778</v>
      </c>
      <c r="H3599" s="832" t="s">
        <v>596</v>
      </c>
      <c r="I3599" s="832" t="s">
        <v>4876</v>
      </c>
      <c r="J3599" s="832" t="s">
        <v>4877</v>
      </c>
      <c r="K3599" s="832" t="s">
        <v>4878</v>
      </c>
      <c r="L3599" s="835">
        <v>360.87</v>
      </c>
      <c r="M3599" s="835">
        <v>1082.6100000000001</v>
      </c>
      <c r="N3599" s="832">
        <v>3</v>
      </c>
      <c r="O3599" s="836">
        <v>1</v>
      </c>
      <c r="P3599" s="835"/>
      <c r="Q3599" s="837">
        <v>0</v>
      </c>
      <c r="R3599" s="832"/>
      <c r="S3599" s="837">
        <v>0</v>
      </c>
      <c r="T3599" s="836"/>
      <c r="U3599" s="838">
        <v>0</v>
      </c>
    </row>
    <row r="3600" spans="1:21" ht="14.4" customHeight="1" x14ac:dyDescent="0.3">
      <c r="A3600" s="831">
        <v>17</v>
      </c>
      <c r="B3600" s="832" t="s">
        <v>2428</v>
      </c>
      <c r="C3600" s="832" t="s">
        <v>2434</v>
      </c>
      <c r="D3600" s="833" t="s">
        <v>5256</v>
      </c>
      <c r="E3600" s="834" t="s">
        <v>2462</v>
      </c>
      <c r="F3600" s="832" t="s">
        <v>2429</v>
      </c>
      <c r="G3600" s="832" t="s">
        <v>3190</v>
      </c>
      <c r="H3600" s="832" t="s">
        <v>649</v>
      </c>
      <c r="I3600" s="832" t="s">
        <v>2282</v>
      </c>
      <c r="J3600" s="832" t="s">
        <v>1952</v>
      </c>
      <c r="K3600" s="832" t="s">
        <v>2283</v>
      </c>
      <c r="L3600" s="835">
        <v>186.55</v>
      </c>
      <c r="M3600" s="835">
        <v>373.1</v>
      </c>
      <c r="N3600" s="832">
        <v>2</v>
      </c>
      <c r="O3600" s="836">
        <v>1</v>
      </c>
      <c r="P3600" s="835">
        <v>186.55</v>
      </c>
      <c r="Q3600" s="837">
        <v>0.5</v>
      </c>
      <c r="R3600" s="832">
        <v>1</v>
      </c>
      <c r="S3600" s="837">
        <v>0.5</v>
      </c>
      <c r="T3600" s="836">
        <v>0.5</v>
      </c>
      <c r="U3600" s="838">
        <v>0.5</v>
      </c>
    </row>
    <row r="3601" spans="1:21" ht="14.4" customHeight="1" x14ac:dyDescent="0.3">
      <c r="A3601" s="831">
        <v>17</v>
      </c>
      <c r="B3601" s="832" t="s">
        <v>2428</v>
      </c>
      <c r="C3601" s="832" t="s">
        <v>2434</v>
      </c>
      <c r="D3601" s="833" t="s">
        <v>5256</v>
      </c>
      <c r="E3601" s="834" t="s">
        <v>2462</v>
      </c>
      <c r="F3601" s="832" t="s">
        <v>2429</v>
      </c>
      <c r="G3601" s="832" t="s">
        <v>2480</v>
      </c>
      <c r="H3601" s="832" t="s">
        <v>596</v>
      </c>
      <c r="I3601" s="832" t="s">
        <v>5242</v>
      </c>
      <c r="J3601" s="832" t="s">
        <v>5243</v>
      </c>
      <c r="K3601" s="832" t="s">
        <v>2486</v>
      </c>
      <c r="L3601" s="835">
        <v>477.84</v>
      </c>
      <c r="M3601" s="835">
        <v>477.84</v>
      </c>
      <c r="N3601" s="832">
        <v>1</v>
      </c>
      <c r="O3601" s="836">
        <v>1</v>
      </c>
      <c r="P3601" s="835"/>
      <c r="Q3601" s="837">
        <v>0</v>
      </c>
      <c r="R3601" s="832"/>
      <c r="S3601" s="837">
        <v>0</v>
      </c>
      <c r="T3601" s="836"/>
      <c r="U3601" s="838">
        <v>0</v>
      </c>
    </row>
    <row r="3602" spans="1:21" ht="14.4" customHeight="1" x14ac:dyDescent="0.3">
      <c r="A3602" s="831">
        <v>17</v>
      </c>
      <c r="B3602" s="832" t="s">
        <v>2428</v>
      </c>
      <c r="C3602" s="832" t="s">
        <v>2434</v>
      </c>
      <c r="D3602" s="833" t="s">
        <v>5256</v>
      </c>
      <c r="E3602" s="834" t="s">
        <v>2462</v>
      </c>
      <c r="F3602" s="832" t="s">
        <v>2429</v>
      </c>
      <c r="G3602" s="832" t="s">
        <v>2500</v>
      </c>
      <c r="H3602" s="832" t="s">
        <v>649</v>
      </c>
      <c r="I3602" s="832" t="s">
        <v>2502</v>
      </c>
      <c r="J3602" s="832" t="s">
        <v>2503</v>
      </c>
      <c r="K3602" s="832" t="s">
        <v>1473</v>
      </c>
      <c r="L3602" s="835">
        <v>103.8</v>
      </c>
      <c r="M3602" s="835">
        <v>103.8</v>
      </c>
      <c r="N3602" s="832">
        <v>1</v>
      </c>
      <c r="O3602" s="836">
        <v>0.5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" customHeight="1" x14ac:dyDescent="0.3">
      <c r="A3603" s="831">
        <v>17</v>
      </c>
      <c r="B3603" s="832" t="s">
        <v>2428</v>
      </c>
      <c r="C3603" s="832" t="s">
        <v>2434</v>
      </c>
      <c r="D3603" s="833" t="s">
        <v>5256</v>
      </c>
      <c r="E3603" s="834" t="s">
        <v>2462</v>
      </c>
      <c r="F3603" s="832" t="s">
        <v>2429</v>
      </c>
      <c r="G3603" s="832" t="s">
        <v>2933</v>
      </c>
      <c r="H3603" s="832" t="s">
        <v>596</v>
      </c>
      <c r="I3603" s="832" t="s">
        <v>2934</v>
      </c>
      <c r="J3603" s="832" t="s">
        <v>2935</v>
      </c>
      <c r="K3603" s="832" t="s">
        <v>2936</v>
      </c>
      <c r="L3603" s="835">
        <v>0</v>
      </c>
      <c r="M3603" s="835">
        <v>0</v>
      </c>
      <c r="N3603" s="832">
        <v>1</v>
      </c>
      <c r="O3603" s="836">
        <v>1</v>
      </c>
      <c r="P3603" s="835"/>
      <c r="Q3603" s="837"/>
      <c r="R3603" s="832"/>
      <c r="S3603" s="837">
        <v>0</v>
      </c>
      <c r="T3603" s="836"/>
      <c r="U3603" s="838">
        <v>0</v>
      </c>
    </row>
    <row r="3604" spans="1:21" ht="14.4" customHeight="1" x14ac:dyDescent="0.3">
      <c r="A3604" s="831">
        <v>17</v>
      </c>
      <c r="B3604" s="832" t="s">
        <v>2428</v>
      </c>
      <c r="C3604" s="832" t="s">
        <v>2434</v>
      </c>
      <c r="D3604" s="833" t="s">
        <v>5256</v>
      </c>
      <c r="E3604" s="834" t="s">
        <v>2462</v>
      </c>
      <c r="F3604" s="832" t="s">
        <v>2429</v>
      </c>
      <c r="G3604" s="832" t="s">
        <v>2504</v>
      </c>
      <c r="H3604" s="832" t="s">
        <v>596</v>
      </c>
      <c r="I3604" s="832" t="s">
        <v>2505</v>
      </c>
      <c r="J3604" s="832" t="s">
        <v>2506</v>
      </c>
      <c r="K3604" s="832" t="s">
        <v>2507</v>
      </c>
      <c r="L3604" s="835">
        <v>161.06</v>
      </c>
      <c r="M3604" s="835">
        <v>161.06</v>
      </c>
      <c r="N3604" s="832">
        <v>1</v>
      </c>
      <c r="O3604" s="836">
        <v>1</v>
      </c>
      <c r="P3604" s="835"/>
      <c r="Q3604" s="837">
        <v>0</v>
      </c>
      <c r="R3604" s="832"/>
      <c r="S3604" s="837">
        <v>0</v>
      </c>
      <c r="T3604" s="836"/>
      <c r="U3604" s="838">
        <v>0</v>
      </c>
    </row>
    <row r="3605" spans="1:21" ht="14.4" customHeight="1" x14ac:dyDescent="0.3">
      <c r="A3605" s="831">
        <v>17</v>
      </c>
      <c r="B3605" s="832" t="s">
        <v>2428</v>
      </c>
      <c r="C3605" s="832" t="s">
        <v>2434</v>
      </c>
      <c r="D3605" s="833" t="s">
        <v>5256</v>
      </c>
      <c r="E3605" s="834" t="s">
        <v>2462</v>
      </c>
      <c r="F3605" s="832" t="s">
        <v>2429</v>
      </c>
      <c r="G3605" s="832" t="s">
        <v>2569</v>
      </c>
      <c r="H3605" s="832" t="s">
        <v>596</v>
      </c>
      <c r="I3605" s="832" t="s">
        <v>2570</v>
      </c>
      <c r="J3605" s="832" t="s">
        <v>2571</v>
      </c>
      <c r="K3605" s="832" t="s">
        <v>2572</v>
      </c>
      <c r="L3605" s="835">
        <v>40.25</v>
      </c>
      <c r="M3605" s="835">
        <v>40.25</v>
      </c>
      <c r="N3605" s="832">
        <v>1</v>
      </c>
      <c r="O3605" s="836">
        <v>0.5</v>
      </c>
      <c r="P3605" s="835"/>
      <c r="Q3605" s="837">
        <v>0</v>
      </c>
      <c r="R3605" s="832"/>
      <c r="S3605" s="837">
        <v>0</v>
      </c>
      <c r="T3605" s="836"/>
      <c r="U3605" s="838">
        <v>0</v>
      </c>
    </row>
    <row r="3606" spans="1:21" ht="14.4" customHeight="1" x14ac:dyDescent="0.3">
      <c r="A3606" s="831">
        <v>17</v>
      </c>
      <c r="B3606" s="832" t="s">
        <v>2428</v>
      </c>
      <c r="C3606" s="832" t="s">
        <v>2434</v>
      </c>
      <c r="D3606" s="833" t="s">
        <v>5256</v>
      </c>
      <c r="E3606" s="834" t="s">
        <v>2462</v>
      </c>
      <c r="F3606" s="832" t="s">
        <v>2429</v>
      </c>
      <c r="G3606" s="832" t="s">
        <v>4770</v>
      </c>
      <c r="H3606" s="832" t="s">
        <v>596</v>
      </c>
      <c r="I3606" s="832" t="s">
        <v>4771</v>
      </c>
      <c r="J3606" s="832" t="s">
        <v>4772</v>
      </c>
      <c r="K3606" s="832" t="s">
        <v>4773</v>
      </c>
      <c r="L3606" s="835">
        <v>121.07</v>
      </c>
      <c r="M3606" s="835">
        <v>121.07</v>
      </c>
      <c r="N3606" s="832">
        <v>1</v>
      </c>
      <c r="O3606" s="836">
        <v>1</v>
      </c>
      <c r="P3606" s="835">
        <v>121.07</v>
      </c>
      <c r="Q3606" s="837">
        <v>1</v>
      </c>
      <c r="R3606" s="832">
        <v>1</v>
      </c>
      <c r="S3606" s="837">
        <v>1</v>
      </c>
      <c r="T3606" s="836">
        <v>1</v>
      </c>
      <c r="U3606" s="838">
        <v>1</v>
      </c>
    </row>
    <row r="3607" spans="1:21" ht="14.4" customHeight="1" x14ac:dyDescent="0.3">
      <c r="A3607" s="831">
        <v>17</v>
      </c>
      <c r="B3607" s="832" t="s">
        <v>2428</v>
      </c>
      <c r="C3607" s="832" t="s">
        <v>2434</v>
      </c>
      <c r="D3607" s="833" t="s">
        <v>5256</v>
      </c>
      <c r="E3607" s="834" t="s">
        <v>2462</v>
      </c>
      <c r="F3607" s="832" t="s">
        <v>2429</v>
      </c>
      <c r="G3607" s="832" t="s">
        <v>2593</v>
      </c>
      <c r="H3607" s="832" t="s">
        <v>596</v>
      </c>
      <c r="I3607" s="832" t="s">
        <v>2977</v>
      </c>
      <c r="J3607" s="832" t="s">
        <v>2595</v>
      </c>
      <c r="K3607" s="832" t="s">
        <v>2978</v>
      </c>
      <c r="L3607" s="835">
        <v>169.73</v>
      </c>
      <c r="M3607" s="835">
        <v>1527.5699999999997</v>
      </c>
      <c r="N3607" s="832">
        <v>9</v>
      </c>
      <c r="O3607" s="836">
        <v>1.5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" customHeight="1" x14ac:dyDescent="0.3">
      <c r="A3608" s="831">
        <v>17</v>
      </c>
      <c r="B3608" s="832" t="s">
        <v>2428</v>
      </c>
      <c r="C3608" s="832" t="s">
        <v>2434</v>
      </c>
      <c r="D3608" s="833" t="s">
        <v>5256</v>
      </c>
      <c r="E3608" s="834" t="s">
        <v>2462</v>
      </c>
      <c r="F3608" s="832" t="s">
        <v>2429</v>
      </c>
      <c r="G3608" s="832" t="s">
        <v>2635</v>
      </c>
      <c r="H3608" s="832" t="s">
        <v>596</v>
      </c>
      <c r="I3608" s="832" t="s">
        <v>2636</v>
      </c>
      <c r="J3608" s="832" t="s">
        <v>2637</v>
      </c>
      <c r="K3608" s="832" t="s">
        <v>2638</v>
      </c>
      <c r="L3608" s="835">
        <v>300.33</v>
      </c>
      <c r="M3608" s="835">
        <v>300.33</v>
      </c>
      <c r="N3608" s="832">
        <v>1</v>
      </c>
      <c r="O3608" s="836">
        <v>1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17</v>
      </c>
      <c r="B3609" s="832" t="s">
        <v>2428</v>
      </c>
      <c r="C3609" s="832" t="s">
        <v>2434</v>
      </c>
      <c r="D3609" s="833" t="s">
        <v>5256</v>
      </c>
      <c r="E3609" s="834" t="s">
        <v>2462</v>
      </c>
      <c r="F3609" s="832" t="s">
        <v>2429</v>
      </c>
      <c r="G3609" s="832" t="s">
        <v>2635</v>
      </c>
      <c r="H3609" s="832" t="s">
        <v>596</v>
      </c>
      <c r="I3609" s="832" t="s">
        <v>5244</v>
      </c>
      <c r="J3609" s="832" t="s">
        <v>5245</v>
      </c>
      <c r="K3609" s="832" t="s">
        <v>5246</v>
      </c>
      <c r="L3609" s="835">
        <v>280.3</v>
      </c>
      <c r="M3609" s="835">
        <v>280.3</v>
      </c>
      <c r="N3609" s="832">
        <v>1</v>
      </c>
      <c r="O3609" s="836">
        <v>1</v>
      </c>
      <c r="P3609" s="835"/>
      <c r="Q3609" s="837">
        <v>0</v>
      </c>
      <c r="R3609" s="832"/>
      <c r="S3609" s="837">
        <v>0</v>
      </c>
      <c r="T3609" s="836"/>
      <c r="U3609" s="838">
        <v>0</v>
      </c>
    </row>
    <row r="3610" spans="1:21" ht="14.4" customHeight="1" x14ac:dyDescent="0.3">
      <c r="A3610" s="831">
        <v>17</v>
      </c>
      <c r="B3610" s="832" t="s">
        <v>2428</v>
      </c>
      <c r="C3610" s="832" t="s">
        <v>2434</v>
      </c>
      <c r="D3610" s="833" t="s">
        <v>5256</v>
      </c>
      <c r="E3610" s="834" t="s">
        <v>2462</v>
      </c>
      <c r="F3610" s="832" t="s">
        <v>2429</v>
      </c>
      <c r="G3610" s="832" t="s">
        <v>2653</v>
      </c>
      <c r="H3610" s="832" t="s">
        <v>596</v>
      </c>
      <c r="I3610" s="832" t="s">
        <v>2658</v>
      </c>
      <c r="J3610" s="832" t="s">
        <v>2659</v>
      </c>
      <c r="K3610" s="832" t="s">
        <v>2660</v>
      </c>
      <c r="L3610" s="835">
        <v>52.75</v>
      </c>
      <c r="M3610" s="835">
        <v>105.5</v>
      </c>
      <c r="N3610" s="832">
        <v>2</v>
      </c>
      <c r="O3610" s="836">
        <v>1</v>
      </c>
      <c r="P3610" s="835"/>
      <c r="Q3610" s="837">
        <v>0</v>
      </c>
      <c r="R3610" s="832"/>
      <c r="S3610" s="837">
        <v>0</v>
      </c>
      <c r="T3610" s="836"/>
      <c r="U3610" s="838">
        <v>0</v>
      </c>
    </row>
    <row r="3611" spans="1:21" ht="14.4" customHeight="1" x14ac:dyDescent="0.3">
      <c r="A3611" s="831">
        <v>17</v>
      </c>
      <c r="B3611" s="832" t="s">
        <v>2428</v>
      </c>
      <c r="C3611" s="832" t="s">
        <v>2434</v>
      </c>
      <c r="D3611" s="833" t="s">
        <v>5256</v>
      </c>
      <c r="E3611" s="834" t="s">
        <v>2462</v>
      </c>
      <c r="F3611" s="832" t="s">
        <v>2429</v>
      </c>
      <c r="G3611" s="832" t="s">
        <v>2666</v>
      </c>
      <c r="H3611" s="832" t="s">
        <v>649</v>
      </c>
      <c r="I3611" s="832" t="s">
        <v>2318</v>
      </c>
      <c r="J3611" s="832" t="s">
        <v>2084</v>
      </c>
      <c r="K3611" s="832" t="s">
        <v>2319</v>
      </c>
      <c r="L3611" s="835">
        <v>366.31</v>
      </c>
      <c r="M3611" s="835">
        <v>2564.17</v>
      </c>
      <c r="N3611" s="832">
        <v>7</v>
      </c>
      <c r="O3611" s="836">
        <v>3</v>
      </c>
      <c r="P3611" s="835"/>
      <c r="Q3611" s="837">
        <v>0</v>
      </c>
      <c r="R3611" s="832"/>
      <c r="S3611" s="837">
        <v>0</v>
      </c>
      <c r="T3611" s="836"/>
      <c r="U3611" s="838">
        <v>0</v>
      </c>
    </row>
    <row r="3612" spans="1:21" ht="14.4" customHeight="1" x14ac:dyDescent="0.3">
      <c r="A3612" s="831">
        <v>17</v>
      </c>
      <c r="B3612" s="832" t="s">
        <v>2428</v>
      </c>
      <c r="C3612" s="832" t="s">
        <v>2434</v>
      </c>
      <c r="D3612" s="833" t="s">
        <v>5256</v>
      </c>
      <c r="E3612" s="834" t="s">
        <v>2462</v>
      </c>
      <c r="F3612" s="832" t="s">
        <v>2429</v>
      </c>
      <c r="G3612" s="832" t="s">
        <v>2666</v>
      </c>
      <c r="H3612" s="832" t="s">
        <v>649</v>
      </c>
      <c r="I3612" s="832" t="s">
        <v>2083</v>
      </c>
      <c r="J3612" s="832" t="s">
        <v>2084</v>
      </c>
      <c r="K3612" s="832" t="s">
        <v>2085</v>
      </c>
      <c r="L3612" s="835">
        <v>109.89</v>
      </c>
      <c r="M3612" s="835">
        <v>109.89</v>
      </c>
      <c r="N3612" s="832">
        <v>1</v>
      </c>
      <c r="O3612" s="836">
        <v>0.5</v>
      </c>
      <c r="P3612" s="835">
        <v>109.89</v>
      </c>
      <c r="Q3612" s="837">
        <v>1</v>
      </c>
      <c r="R3612" s="832">
        <v>1</v>
      </c>
      <c r="S3612" s="837">
        <v>1</v>
      </c>
      <c r="T3612" s="836">
        <v>0.5</v>
      </c>
      <c r="U3612" s="838">
        <v>1</v>
      </c>
    </row>
    <row r="3613" spans="1:21" ht="14.4" customHeight="1" x14ac:dyDescent="0.3">
      <c r="A3613" s="831">
        <v>17</v>
      </c>
      <c r="B3613" s="832" t="s">
        <v>2428</v>
      </c>
      <c r="C3613" s="832" t="s">
        <v>2434</v>
      </c>
      <c r="D3613" s="833" t="s">
        <v>5256</v>
      </c>
      <c r="E3613" s="834" t="s">
        <v>2462</v>
      </c>
      <c r="F3613" s="832" t="s">
        <v>2429</v>
      </c>
      <c r="G3613" s="832" t="s">
        <v>2676</v>
      </c>
      <c r="H3613" s="832" t="s">
        <v>596</v>
      </c>
      <c r="I3613" s="832" t="s">
        <v>2677</v>
      </c>
      <c r="J3613" s="832" t="s">
        <v>2097</v>
      </c>
      <c r="K3613" s="832" t="s">
        <v>2093</v>
      </c>
      <c r="L3613" s="835">
        <v>910.2</v>
      </c>
      <c r="M3613" s="835">
        <v>2730.6000000000004</v>
      </c>
      <c r="N3613" s="832">
        <v>3</v>
      </c>
      <c r="O3613" s="836">
        <v>0.5</v>
      </c>
      <c r="P3613" s="835">
        <v>2730.6000000000004</v>
      </c>
      <c r="Q3613" s="837">
        <v>1</v>
      </c>
      <c r="R3613" s="832">
        <v>3</v>
      </c>
      <c r="S3613" s="837">
        <v>1</v>
      </c>
      <c r="T3613" s="836">
        <v>0.5</v>
      </c>
      <c r="U3613" s="838">
        <v>1</v>
      </c>
    </row>
    <row r="3614" spans="1:21" ht="14.4" customHeight="1" x14ac:dyDescent="0.3">
      <c r="A3614" s="831">
        <v>17</v>
      </c>
      <c r="B3614" s="832" t="s">
        <v>2428</v>
      </c>
      <c r="C3614" s="832" t="s">
        <v>2434</v>
      </c>
      <c r="D3614" s="833" t="s">
        <v>5256</v>
      </c>
      <c r="E3614" s="834" t="s">
        <v>2462</v>
      </c>
      <c r="F3614" s="832" t="s">
        <v>2429</v>
      </c>
      <c r="G3614" s="832" t="s">
        <v>2688</v>
      </c>
      <c r="H3614" s="832" t="s">
        <v>649</v>
      </c>
      <c r="I3614" s="832" t="s">
        <v>2689</v>
      </c>
      <c r="J3614" s="832" t="s">
        <v>2690</v>
      </c>
      <c r="K3614" s="832" t="s">
        <v>2691</v>
      </c>
      <c r="L3614" s="835">
        <v>490.89</v>
      </c>
      <c r="M3614" s="835">
        <v>490.89</v>
      </c>
      <c r="N3614" s="832">
        <v>1</v>
      </c>
      <c r="O3614" s="836">
        <v>1</v>
      </c>
      <c r="P3614" s="835"/>
      <c r="Q3614" s="837">
        <v>0</v>
      </c>
      <c r="R3614" s="832"/>
      <c r="S3614" s="837">
        <v>0</v>
      </c>
      <c r="T3614" s="836"/>
      <c r="U3614" s="838">
        <v>0</v>
      </c>
    </row>
    <row r="3615" spans="1:21" ht="14.4" customHeight="1" x14ac:dyDescent="0.3">
      <c r="A3615" s="831">
        <v>17</v>
      </c>
      <c r="B3615" s="832" t="s">
        <v>2428</v>
      </c>
      <c r="C3615" s="832" t="s">
        <v>2434</v>
      </c>
      <c r="D3615" s="833" t="s">
        <v>5256</v>
      </c>
      <c r="E3615" s="834" t="s">
        <v>2462</v>
      </c>
      <c r="F3615" s="832" t="s">
        <v>2429</v>
      </c>
      <c r="G3615" s="832" t="s">
        <v>2706</v>
      </c>
      <c r="H3615" s="832" t="s">
        <v>596</v>
      </c>
      <c r="I3615" s="832" t="s">
        <v>2709</v>
      </c>
      <c r="J3615" s="832" t="s">
        <v>670</v>
      </c>
      <c r="K3615" s="832" t="s">
        <v>2710</v>
      </c>
      <c r="L3615" s="835">
        <v>35.25</v>
      </c>
      <c r="M3615" s="835">
        <v>105.75</v>
      </c>
      <c r="N3615" s="832">
        <v>3</v>
      </c>
      <c r="O3615" s="836">
        <v>1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" customHeight="1" x14ac:dyDescent="0.3">
      <c r="A3616" s="831">
        <v>17</v>
      </c>
      <c r="B3616" s="832" t="s">
        <v>2428</v>
      </c>
      <c r="C3616" s="832" t="s">
        <v>2434</v>
      </c>
      <c r="D3616" s="833" t="s">
        <v>5256</v>
      </c>
      <c r="E3616" s="834" t="s">
        <v>2462</v>
      </c>
      <c r="F3616" s="832" t="s">
        <v>2429</v>
      </c>
      <c r="G3616" s="832" t="s">
        <v>2706</v>
      </c>
      <c r="H3616" s="832" t="s">
        <v>596</v>
      </c>
      <c r="I3616" s="832" t="s">
        <v>2711</v>
      </c>
      <c r="J3616" s="832" t="s">
        <v>2712</v>
      </c>
      <c r="K3616" s="832" t="s">
        <v>2713</v>
      </c>
      <c r="L3616" s="835">
        <v>35.25</v>
      </c>
      <c r="M3616" s="835">
        <v>35.25</v>
      </c>
      <c r="N3616" s="832">
        <v>1</v>
      </c>
      <c r="O3616" s="836">
        <v>0.5</v>
      </c>
      <c r="P3616" s="835"/>
      <c r="Q3616" s="837">
        <v>0</v>
      </c>
      <c r="R3616" s="832"/>
      <c r="S3616" s="837">
        <v>0</v>
      </c>
      <c r="T3616" s="836"/>
      <c r="U3616" s="838">
        <v>0</v>
      </c>
    </row>
    <row r="3617" spans="1:21" ht="14.4" customHeight="1" x14ac:dyDescent="0.3">
      <c r="A3617" s="831">
        <v>17</v>
      </c>
      <c r="B3617" s="832" t="s">
        <v>2428</v>
      </c>
      <c r="C3617" s="832" t="s">
        <v>2434</v>
      </c>
      <c r="D3617" s="833" t="s">
        <v>5256</v>
      </c>
      <c r="E3617" s="834" t="s">
        <v>2462</v>
      </c>
      <c r="F3617" s="832" t="s">
        <v>2429</v>
      </c>
      <c r="G3617" s="832" t="s">
        <v>3252</v>
      </c>
      <c r="H3617" s="832" t="s">
        <v>649</v>
      </c>
      <c r="I3617" s="832" t="s">
        <v>2284</v>
      </c>
      <c r="J3617" s="832" t="s">
        <v>1560</v>
      </c>
      <c r="K3617" s="832" t="s">
        <v>2285</v>
      </c>
      <c r="L3617" s="835">
        <v>286.18</v>
      </c>
      <c r="M3617" s="835">
        <v>286.18</v>
      </c>
      <c r="N3617" s="832">
        <v>1</v>
      </c>
      <c r="O3617" s="836">
        <v>1</v>
      </c>
      <c r="P3617" s="835">
        <v>286.18</v>
      </c>
      <c r="Q3617" s="837">
        <v>1</v>
      </c>
      <c r="R3617" s="832">
        <v>1</v>
      </c>
      <c r="S3617" s="837">
        <v>1</v>
      </c>
      <c r="T3617" s="836">
        <v>1</v>
      </c>
      <c r="U3617" s="838">
        <v>1</v>
      </c>
    </row>
    <row r="3618" spans="1:21" ht="14.4" customHeight="1" x14ac:dyDescent="0.3">
      <c r="A3618" s="831">
        <v>17</v>
      </c>
      <c r="B3618" s="832" t="s">
        <v>2428</v>
      </c>
      <c r="C3618" s="832" t="s">
        <v>2434</v>
      </c>
      <c r="D3618" s="833" t="s">
        <v>5256</v>
      </c>
      <c r="E3618" s="834" t="s">
        <v>2462</v>
      </c>
      <c r="F3618" s="832" t="s">
        <v>2429</v>
      </c>
      <c r="G3618" s="832" t="s">
        <v>3253</v>
      </c>
      <c r="H3618" s="832" t="s">
        <v>596</v>
      </c>
      <c r="I3618" s="832" t="s">
        <v>3589</v>
      </c>
      <c r="J3618" s="832" t="s">
        <v>3255</v>
      </c>
      <c r="K3618" s="832" t="s">
        <v>3590</v>
      </c>
      <c r="L3618" s="835">
        <v>437.23</v>
      </c>
      <c r="M3618" s="835">
        <v>437.23</v>
      </c>
      <c r="N3618" s="832">
        <v>1</v>
      </c>
      <c r="O3618" s="836">
        <v>0.5</v>
      </c>
      <c r="P3618" s="835"/>
      <c r="Q3618" s="837">
        <v>0</v>
      </c>
      <c r="R3618" s="832"/>
      <c r="S3618" s="837">
        <v>0</v>
      </c>
      <c r="T3618" s="836"/>
      <c r="U3618" s="838">
        <v>0</v>
      </c>
    </row>
    <row r="3619" spans="1:21" ht="14.4" customHeight="1" x14ac:dyDescent="0.3">
      <c r="A3619" s="831">
        <v>17</v>
      </c>
      <c r="B3619" s="832" t="s">
        <v>2428</v>
      </c>
      <c r="C3619" s="832" t="s">
        <v>2434</v>
      </c>
      <c r="D3619" s="833" t="s">
        <v>5256</v>
      </c>
      <c r="E3619" s="834" t="s">
        <v>2462</v>
      </c>
      <c r="F3619" s="832" t="s">
        <v>2429</v>
      </c>
      <c r="G3619" s="832" t="s">
        <v>2767</v>
      </c>
      <c r="H3619" s="832" t="s">
        <v>596</v>
      </c>
      <c r="I3619" s="832" t="s">
        <v>3594</v>
      </c>
      <c r="J3619" s="832" t="s">
        <v>2769</v>
      </c>
      <c r="K3619" s="832" t="s">
        <v>3595</v>
      </c>
      <c r="L3619" s="835">
        <v>4633.3599999999997</v>
      </c>
      <c r="M3619" s="835">
        <v>4633.3599999999997</v>
      </c>
      <c r="N3619" s="832">
        <v>1</v>
      </c>
      <c r="O3619" s="836">
        <v>1</v>
      </c>
      <c r="P3619" s="835">
        <v>4633.3599999999997</v>
      </c>
      <c r="Q3619" s="837">
        <v>1</v>
      </c>
      <c r="R3619" s="832">
        <v>1</v>
      </c>
      <c r="S3619" s="837">
        <v>1</v>
      </c>
      <c r="T3619" s="836">
        <v>1</v>
      </c>
      <c r="U3619" s="838">
        <v>1</v>
      </c>
    </row>
    <row r="3620" spans="1:21" ht="14.4" customHeight="1" x14ac:dyDescent="0.3">
      <c r="A3620" s="831">
        <v>17</v>
      </c>
      <c r="B3620" s="832" t="s">
        <v>2428</v>
      </c>
      <c r="C3620" s="832" t="s">
        <v>2434</v>
      </c>
      <c r="D3620" s="833" t="s">
        <v>5256</v>
      </c>
      <c r="E3620" s="834" t="s">
        <v>2462</v>
      </c>
      <c r="F3620" s="832" t="s">
        <v>2429</v>
      </c>
      <c r="G3620" s="832" t="s">
        <v>2793</v>
      </c>
      <c r="H3620" s="832" t="s">
        <v>596</v>
      </c>
      <c r="I3620" s="832" t="s">
        <v>2794</v>
      </c>
      <c r="J3620" s="832" t="s">
        <v>2795</v>
      </c>
      <c r="K3620" s="832" t="s">
        <v>2796</v>
      </c>
      <c r="L3620" s="835">
        <v>409.77</v>
      </c>
      <c r="M3620" s="835">
        <v>409.77</v>
      </c>
      <c r="N3620" s="832">
        <v>1</v>
      </c>
      <c r="O3620" s="836">
        <v>0.5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17</v>
      </c>
      <c r="B3621" s="832" t="s">
        <v>2428</v>
      </c>
      <c r="C3621" s="832" t="s">
        <v>2434</v>
      </c>
      <c r="D3621" s="833" t="s">
        <v>5256</v>
      </c>
      <c r="E3621" s="834" t="s">
        <v>2462</v>
      </c>
      <c r="F3621" s="832" t="s">
        <v>2429</v>
      </c>
      <c r="G3621" s="832" t="s">
        <v>5247</v>
      </c>
      <c r="H3621" s="832" t="s">
        <v>596</v>
      </c>
      <c r="I3621" s="832" t="s">
        <v>5248</v>
      </c>
      <c r="J3621" s="832" t="s">
        <v>1674</v>
      </c>
      <c r="K3621" s="832" t="s">
        <v>5249</v>
      </c>
      <c r="L3621" s="835">
        <v>0</v>
      </c>
      <c r="M3621" s="835">
        <v>0</v>
      </c>
      <c r="N3621" s="832">
        <v>1</v>
      </c>
      <c r="O3621" s="836">
        <v>1</v>
      </c>
      <c r="P3621" s="835"/>
      <c r="Q3621" s="837"/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17</v>
      </c>
      <c r="B3622" s="832" t="s">
        <v>2428</v>
      </c>
      <c r="C3622" s="832" t="s">
        <v>2434</v>
      </c>
      <c r="D3622" s="833" t="s">
        <v>5256</v>
      </c>
      <c r="E3622" s="834" t="s">
        <v>2462</v>
      </c>
      <c r="F3622" s="832" t="s">
        <v>2429</v>
      </c>
      <c r="G3622" s="832" t="s">
        <v>4477</v>
      </c>
      <c r="H3622" s="832" t="s">
        <v>596</v>
      </c>
      <c r="I3622" s="832" t="s">
        <v>4478</v>
      </c>
      <c r="J3622" s="832" t="s">
        <v>743</v>
      </c>
      <c r="K3622" s="832" t="s">
        <v>4479</v>
      </c>
      <c r="L3622" s="835">
        <v>43.94</v>
      </c>
      <c r="M3622" s="835">
        <v>43.94</v>
      </c>
      <c r="N3622" s="832">
        <v>1</v>
      </c>
      <c r="O3622" s="836">
        <v>0.5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" customHeight="1" x14ac:dyDescent="0.3">
      <c r="A3623" s="831">
        <v>17</v>
      </c>
      <c r="B3623" s="832" t="s">
        <v>2428</v>
      </c>
      <c r="C3623" s="832" t="s">
        <v>2434</v>
      </c>
      <c r="D3623" s="833" t="s">
        <v>5256</v>
      </c>
      <c r="E3623" s="834" t="s">
        <v>2462</v>
      </c>
      <c r="F3623" s="832" t="s">
        <v>2429</v>
      </c>
      <c r="G3623" s="832" t="s">
        <v>2896</v>
      </c>
      <c r="H3623" s="832" t="s">
        <v>596</v>
      </c>
      <c r="I3623" s="832" t="s">
        <v>2902</v>
      </c>
      <c r="J3623" s="832" t="s">
        <v>2898</v>
      </c>
      <c r="K3623" s="832" t="s">
        <v>2121</v>
      </c>
      <c r="L3623" s="835">
        <v>489.69</v>
      </c>
      <c r="M3623" s="835">
        <v>489.69</v>
      </c>
      <c r="N3623" s="832">
        <v>1</v>
      </c>
      <c r="O3623" s="836">
        <v>0.5</v>
      </c>
      <c r="P3623" s="835">
        <v>489.69</v>
      </c>
      <c r="Q3623" s="837">
        <v>1</v>
      </c>
      <c r="R3623" s="832">
        <v>1</v>
      </c>
      <c r="S3623" s="837">
        <v>1</v>
      </c>
      <c r="T3623" s="836">
        <v>0.5</v>
      </c>
      <c r="U3623" s="838">
        <v>1</v>
      </c>
    </row>
    <row r="3624" spans="1:21" ht="14.4" customHeight="1" x14ac:dyDescent="0.3">
      <c r="A3624" s="831">
        <v>17</v>
      </c>
      <c r="B3624" s="832" t="s">
        <v>2428</v>
      </c>
      <c r="C3624" s="832" t="s">
        <v>2434</v>
      </c>
      <c r="D3624" s="833" t="s">
        <v>5256</v>
      </c>
      <c r="E3624" s="834" t="s">
        <v>2462</v>
      </c>
      <c r="F3624" s="832" t="s">
        <v>2429</v>
      </c>
      <c r="G3624" s="832" t="s">
        <v>4026</v>
      </c>
      <c r="H3624" s="832" t="s">
        <v>596</v>
      </c>
      <c r="I3624" s="832" t="s">
        <v>5250</v>
      </c>
      <c r="J3624" s="832" t="s">
        <v>4028</v>
      </c>
      <c r="K3624" s="832" t="s">
        <v>2371</v>
      </c>
      <c r="L3624" s="835">
        <v>546.21</v>
      </c>
      <c r="M3624" s="835">
        <v>1092.42</v>
      </c>
      <c r="N3624" s="832">
        <v>2</v>
      </c>
      <c r="O3624" s="836">
        <v>1</v>
      </c>
      <c r="P3624" s="835">
        <v>1092.42</v>
      </c>
      <c r="Q3624" s="837">
        <v>1</v>
      </c>
      <c r="R3624" s="832">
        <v>2</v>
      </c>
      <c r="S3624" s="837">
        <v>1</v>
      </c>
      <c r="T3624" s="836">
        <v>1</v>
      </c>
      <c r="U3624" s="838">
        <v>1</v>
      </c>
    </row>
    <row r="3625" spans="1:21" ht="14.4" customHeight="1" x14ac:dyDescent="0.3">
      <c r="A3625" s="831">
        <v>17</v>
      </c>
      <c r="B3625" s="832" t="s">
        <v>2428</v>
      </c>
      <c r="C3625" s="832" t="s">
        <v>2434</v>
      </c>
      <c r="D3625" s="833" t="s">
        <v>5256</v>
      </c>
      <c r="E3625" s="834" t="s">
        <v>2462</v>
      </c>
      <c r="F3625" s="832" t="s">
        <v>2429</v>
      </c>
      <c r="G3625" s="832" t="s">
        <v>3126</v>
      </c>
      <c r="H3625" s="832" t="s">
        <v>596</v>
      </c>
      <c r="I3625" s="832" t="s">
        <v>3130</v>
      </c>
      <c r="J3625" s="832" t="s">
        <v>3128</v>
      </c>
      <c r="K3625" s="832" t="s">
        <v>3131</v>
      </c>
      <c r="L3625" s="835">
        <v>2048.64</v>
      </c>
      <c r="M3625" s="835">
        <v>6145.92</v>
      </c>
      <c r="N3625" s="832">
        <v>3</v>
      </c>
      <c r="O3625" s="836">
        <v>0.5</v>
      </c>
      <c r="P3625" s="835"/>
      <c r="Q3625" s="837">
        <v>0</v>
      </c>
      <c r="R3625" s="832"/>
      <c r="S3625" s="837">
        <v>0</v>
      </c>
      <c r="T3625" s="836"/>
      <c r="U3625" s="838">
        <v>0</v>
      </c>
    </row>
    <row r="3626" spans="1:21" ht="14.4" customHeight="1" x14ac:dyDescent="0.3">
      <c r="A3626" s="831">
        <v>17</v>
      </c>
      <c r="B3626" s="832" t="s">
        <v>2428</v>
      </c>
      <c r="C3626" s="832" t="s">
        <v>2434</v>
      </c>
      <c r="D3626" s="833" t="s">
        <v>5256</v>
      </c>
      <c r="E3626" s="834" t="s">
        <v>2462</v>
      </c>
      <c r="F3626" s="832" t="s">
        <v>2429</v>
      </c>
      <c r="G3626" s="832" t="s">
        <v>2924</v>
      </c>
      <c r="H3626" s="832" t="s">
        <v>596</v>
      </c>
      <c r="I3626" s="832" t="s">
        <v>2925</v>
      </c>
      <c r="J3626" s="832" t="s">
        <v>871</v>
      </c>
      <c r="K3626" s="832" t="s">
        <v>872</v>
      </c>
      <c r="L3626" s="835">
        <v>107.27</v>
      </c>
      <c r="M3626" s="835">
        <v>321.81</v>
      </c>
      <c r="N3626" s="832">
        <v>3</v>
      </c>
      <c r="O3626" s="836">
        <v>0.5</v>
      </c>
      <c r="P3626" s="835"/>
      <c r="Q3626" s="837">
        <v>0</v>
      </c>
      <c r="R3626" s="832"/>
      <c r="S3626" s="837">
        <v>0</v>
      </c>
      <c r="T3626" s="836"/>
      <c r="U3626" s="838">
        <v>0</v>
      </c>
    </row>
    <row r="3627" spans="1:21" ht="14.4" customHeight="1" x14ac:dyDescent="0.3">
      <c r="A3627" s="831">
        <v>17</v>
      </c>
      <c r="B3627" s="832" t="s">
        <v>2428</v>
      </c>
      <c r="C3627" s="832" t="s">
        <v>2432</v>
      </c>
      <c r="D3627" s="833" t="s">
        <v>5257</v>
      </c>
      <c r="E3627" s="834" t="s">
        <v>2455</v>
      </c>
      <c r="F3627" s="832" t="s">
        <v>2429</v>
      </c>
      <c r="G3627" s="832" t="s">
        <v>2653</v>
      </c>
      <c r="H3627" s="832" t="s">
        <v>596</v>
      </c>
      <c r="I3627" s="832" t="s">
        <v>2658</v>
      </c>
      <c r="J3627" s="832" t="s">
        <v>2659</v>
      </c>
      <c r="K3627" s="832" t="s">
        <v>2660</v>
      </c>
      <c r="L3627" s="835">
        <v>52.75</v>
      </c>
      <c r="M3627" s="835">
        <v>52.75</v>
      </c>
      <c r="N3627" s="832">
        <v>1</v>
      </c>
      <c r="O3627" s="836">
        <v>0.5</v>
      </c>
      <c r="P3627" s="835">
        <v>52.75</v>
      </c>
      <c r="Q3627" s="837">
        <v>1</v>
      </c>
      <c r="R3627" s="832">
        <v>1</v>
      </c>
      <c r="S3627" s="837">
        <v>1</v>
      </c>
      <c r="T3627" s="836">
        <v>0.5</v>
      </c>
      <c r="U3627" s="838">
        <v>1</v>
      </c>
    </row>
    <row r="3628" spans="1:21" ht="14.4" customHeight="1" x14ac:dyDescent="0.3">
      <c r="A3628" s="831">
        <v>17</v>
      </c>
      <c r="B3628" s="832" t="s">
        <v>2428</v>
      </c>
      <c r="C3628" s="832" t="s">
        <v>2432</v>
      </c>
      <c r="D3628" s="833" t="s">
        <v>5257</v>
      </c>
      <c r="E3628" s="834" t="s">
        <v>2455</v>
      </c>
      <c r="F3628" s="832" t="s">
        <v>2429</v>
      </c>
      <c r="G3628" s="832" t="s">
        <v>3253</v>
      </c>
      <c r="H3628" s="832" t="s">
        <v>596</v>
      </c>
      <c r="I3628" s="832" t="s">
        <v>3589</v>
      </c>
      <c r="J3628" s="832" t="s">
        <v>3255</v>
      </c>
      <c r="K3628" s="832" t="s">
        <v>3590</v>
      </c>
      <c r="L3628" s="835">
        <v>437.23</v>
      </c>
      <c r="M3628" s="835">
        <v>437.23</v>
      </c>
      <c r="N3628" s="832">
        <v>1</v>
      </c>
      <c r="O3628" s="836">
        <v>0.5</v>
      </c>
      <c r="P3628" s="835">
        <v>437.23</v>
      </c>
      <c r="Q3628" s="837">
        <v>1</v>
      </c>
      <c r="R3628" s="832">
        <v>1</v>
      </c>
      <c r="S3628" s="837">
        <v>1</v>
      </c>
      <c r="T3628" s="836">
        <v>0.5</v>
      </c>
      <c r="U3628" s="838">
        <v>1</v>
      </c>
    </row>
    <row r="3629" spans="1:21" ht="14.4" customHeight="1" x14ac:dyDescent="0.3">
      <c r="A3629" s="831">
        <v>17</v>
      </c>
      <c r="B3629" s="832" t="s">
        <v>2428</v>
      </c>
      <c r="C3629" s="832" t="s">
        <v>2432</v>
      </c>
      <c r="D3629" s="833" t="s">
        <v>5257</v>
      </c>
      <c r="E3629" s="834" t="s">
        <v>2469</v>
      </c>
      <c r="F3629" s="832" t="s">
        <v>2429</v>
      </c>
      <c r="G3629" s="832" t="s">
        <v>2688</v>
      </c>
      <c r="H3629" s="832" t="s">
        <v>649</v>
      </c>
      <c r="I3629" s="832" t="s">
        <v>2689</v>
      </c>
      <c r="J3629" s="832" t="s">
        <v>2690</v>
      </c>
      <c r="K3629" s="832" t="s">
        <v>2691</v>
      </c>
      <c r="L3629" s="835">
        <v>490.89</v>
      </c>
      <c r="M3629" s="835">
        <v>981.78</v>
      </c>
      <c r="N3629" s="832">
        <v>2</v>
      </c>
      <c r="O3629" s="836">
        <v>1</v>
      </c>
      <c r="P3629" s="835">
        <v>981.78</v>
      </c>
      <c r="Q3629" s="837">
        <v>1</v>
      </c>
      <c r="R3629" s="832">
        <v>2</v>
      </c>
      <c r="S3629" s="837">
        <v>1</v>
      </c>
      <c r="T3629" s="836">
        <v>1</v>
      </c>
      <c r="U3629" s="838">
        <v>1</v>
      </c>
    </row>
    <row r="3630" spans="1:21" ht="14.4" customHeight="1" x14ac:dyDescent="0.3">
      <c r="A3630" s="831">
        <v>17</v>
      </c>
      <c r="B3630" s="832" t="s">
        <v>2428</v>
      </c>
      <c r="C3630" s="832" t="s">
        <v>2432</v>
      </c>
      <c r="D3630" s="833" t="s">
        <v>5257</v>
      </c>
      <c r="E3630" s="834" t="s">
        <v>2467</v>
      </c>
      <c r="F3630" s="832" t="s">
        <v>2431</v>
      </c>
      <c r="G3630" s="832" t="s">
        <v>2615</v>
      </c>
      <c r="H3630" s="832" t="s">
        <v>596</v>
      </c>
      <c r="I3630" s="832" t="s">
        <v>5251</v>
      </c>
      <c r="J3630" s="832" t="s">
        <v>5252</v>
      </c>
      <c r="K3630" s="832" t="s">
        <v>4092</v>
      </c>
      <c r="L3630" s="835">
        <v>0</v>
      </c>
      <c r="M3630" s="835">
        <v>0</v>
      </c>
      <c r="N3630" s="832">
        <v>2</v>
      </c>
      <c r="O3630" s="836">
        <v>1</v>
      </c>
      <c r="P3630" s="835"/>
      <c r="Q3630" s="837"/>
      <c r="R3630" s="832"/>
      <c r="S3630" s="837">
        <v>0</v>
      </c>
      <c r="T3630" s="836"/>
      <c r="U3630" s="838">
        <v>0</v>
      </c>
    </row>
    <row r="3631" spans="1:21" ht="14.4" customHeight="1" thickBot="1" x14ac:dyDescent="0.35">
      <c r="A3631" s="839">
        <v>17</v>
      </c>
      <c r="B3631" s="840" t="s">
        <v>2428</v>
      </c>
      <c r="C3631" s="840" t="s">
        <v>2432</v>
      </c>
      <c r="D3631" s="841" t="s">
        <v>5257</v>
      </c>
      <c r="E3631" s="842" t="s">
        <v>2451</v>
      </c>
      <c r="F3631" s="840" t="s">
        <v>2431</v>
      </c>
      <c r="G3631" s="840" t="s">
        <v>3497</v>
      </c>
      <c r="H3631" s="840" t="s">
        <v>596</v>
      </c>
      <c r="I3631" s="840" t="s">
        <v>5253</v>
      </c>
      <c r="J3631" s="840" t="s">
        <v>5254</v>
      </c>
      <c r="K3631" s="840" t="s">
        <v>5255</v>
      </c>
      <c r="L3631" s="843">
        <v>700</v>
      </c>
      <c r="M3631" s="843">
        <v>700</v>
      </c>
      <c r="N3631" s="840">
        <v>1</v>
      </c>
      <c r="O3631" s="844">
        <v>1</v>
      </c>
      <c r="P3631" s="843"/>
      <c r="Q3631" s="845">
        <v>0</v>
      </c>
      <c r="R3631" s="840"/>
      <c r="S3631" s="845">
        <v>0</v>
      </c>
      <c r="T3631" s="844"/>
      <c r="U3631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5259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2447</v>
      </c>
      <c r="B5" s="225">
        <v>333948.01000000007</v>
      </c>
      <c r="C5" s="830">
        <v>0.64531825722799885</v>
      </c>
      <c r="D5" s="225">
        <v>183545.50000000003</v>
      </c>
      <c r="E5" s="830">
        <v>0.3546817427720011</v>
      </c>
      <c r="F5" s="848">
        <v>517493.51000000013</v>
      </c>
    </row>
    <row r="6" spans="1:6" ht="14.4" customHeight="1" x14ac:dyDescent="0.3">
      <c r="A6" s="857" t="s">
        <v>2460</v>
      </c>
      <c r="B6" s="849">
        <v>270628.38000000012</v>
      </c>
      <c r="C6" s="837">
        <v>0.50211009770917292</v>
      </c>
      <c r="D6" s="849">
        <v>268353.7699999999</v>
      </c>
      <c r="E6" s="837">
        <v>0.49788990229082708</v>
      </c>
      <c r="F6" s="850">
        <v>538982.15</v>
      </c>
    </row>
    <row r="7" spans="1:6" ht="14.4" customHeight="1" x14ac:dyDescent="0.3">
      <c r="A7" s="857" t="s">
        <v>2468</v>
      </c>
      <c r="B7" s="849">
        <v>176582.25000000003</v>
      </c>
      <c r="C7" s="837">
        <v>0.31145736838280585</v>
      </c>
      <c r="D7" s="849">
        <v>390372.55</v>
      </c>
      <c r="E7" s="837">
        <v>0.68854263161719409</v>
      </c>
      <c r="F7" s="850">
        <v>566954.80000000005</v>
      </c>
    </row>
    <row r="8" spans="1:6" ht="14.4" customHeight="1" x14ac:dyDescent="0.3">
      <c r="A8" s="857" t="s">
        <v>2453</v>
      </c>
      <c r="B8" s="849">
        <v>172924.56999999998</v>
      </c>
      <c r="C8" s="837">
        <v>0.55499991414610594</v>
      </c>
      <c r="D8" s="849">
        <v>138651.28000000003</v>
      </c>
      <c r="E8" s="837">
        <v>0.44500008585389411</v>
      </c>
      <c r="F8" s="850">
        <v>311575.84999999998</v>
      </c>
    </row>
    <row r="9" spans="1:6" ht="14.4" customHeight="1" x14ac:dyDescent="0.3">
      <c r="A9" s="857" t="s">
        <v>2459</v>
      </c>
      <c r="B9" s="849">
        <v>158912.99000000005</v>
      </c>
      <c r="C9" s="837">
        <v>0.53155054903445675</v>
      </c>
      <c r="D9" s="849">
        <v>140048.20999999996</v>
      </c>
      <c r="E9" s="837">
        <v>0.46844945096554319</v>
      </c>
      <c r="F9" s="850">
        <v>298961.2</v>
      </c>
    </row>
    <row r="10" spans="1:6" ht="14.4" customHeight="1" x14ac:dyDescent="0.3">
      <c r="A10" s="857" t="s">
        <v>2443</v>
      </c>
      <c r="B10" s="849">
        <v>144080.85999999999</v>
      </c>
      <c r="C10" s="837">
        <v>0.42389278236230554</v>
      </c>
      <c r="D10" s="849">
        <v>195818.44</v>
      </c>
      <c r="E10" s="837">
        <v>0.57610721763769446</v>
      </c>
      <c r="F10" s="850">
        <v>339899.3</v>
      </c>
    </row>
    <row r="11" spans="1:6" ht="14.4" customHeight="1" x14ac:dyDescent="0.3">
      <c r="A11" s="857" t="s">
        <v>2458</v>
      </c>
      <c r="B11" s="849">
        <v>102454.29000000001</v>
      </c>
      <c r="C11" s="837">
        <v>0.46447392472328586</v>
      </c>
      <c r="D11" s="849">
        <v>118127.06999999999</v>
      </c>
      <c r="E11" s="837">
        <v>0.53552607527671425</v>
      </c>
      <c r="F11" s="850">
        <v>220581.36</v>
      </c>
    </row>
    <row r="12" spans="1:6" ht="14.4" customHeight="1" x14ac:dyDescent="0.3">
      <c r="A12" s="857" t="s">
        <v>2440</v>
      </c>
      <c r="B12" s="849">
        <v>88176.500000000015</v>
      </c>
      <c r="C12" s="837">
        <v>0.50904890844855566</v>
      </c>
      <c r="D12" s="849">
        <v>85041.629999999976</v>
      </c>
      <c r="E12" s="837">
        <v>0.49095109155144429</v>
      </c>
      <c r="F12" s="850">
        <v>173218.13</v>
      </c>
    </row>
    <row r="13" spans="1:6" ht="14.4" customHeight="1" x14ac:dyDescent="0.3">
      <c r="A13" s="857" t="s">
        <v>2456</v>
      </c>
      <c r="B13" s="849">
        <v>75075.590000000011</v>
      </c>
      <c r="C13" s="837">
        <v>0.63677987928800983</v>
      </c>
      <c r="D13" s="849">
        <v>42823.219999999987</v>
      </c>
      <c r="E13" s="837">
        <v>0.36322012071199011</v>
      </c>
      <c r="F13" s="850">
        <v>117898.81</v>
      </c>
    </row>
    <row r="14" spans="1:6" ht="14.4" customHeight="1" x14ac:dyDescent="0.3">
      <c r="A14" s="857" t="s">
        <v>2445</v>
      </c>
      <c r="B14" s="849">
        <v>68172.31</v>
      </c>
      <c r="C14" s="837">
        <v>0.56887834376811852</v>
      </c>
      <c r="D14" s="849">
        <v>51664.049999999988</v>
      </c>
      <c r="E14" s="837">
        <v>0.43112165623188148</v>
      </c>
      <c r="F14" s="850">
        <v>119836.35999999999</v>
      </c>
    </row>
    <row r="15" spans="1:6" ht="14.4" customHeight="1" x14ac:dyDescent="0.3">
      <c r="A15" s="857" t="s">
        <v>2465</v>
      </c>
      <c r="B15" s="849">
        <v>61289.07999999998</v>
      </c>
      <c r="C15" s="837">
        <v>0.50301266348669893</v>
      </c>
      <c r="D15" s="849">
        <v>60554.930000000029</v>
      </c>
      <c r="E15" s="837">
        <v>0.49698733651330113</v>
      </c>
      <c r="F15" s="850">
        <v>121844.01000000001</v>
      </c>
    </row>
    <row r="16" spans="1:6" ht="14.4" customHeight="1" x14ac:dyDescent="0.3">
      <c r="A16" s="857" t="s">
        <v>2463</v>
      </c>
      <c r="B16" s="849">
        <v>32124.530000000002</v>
      </c>
      <c r="C16" s="837">
        <v>0.5815730346028799</v>
      </c>
      <c r="D16" s="849">
        <v>23112.78</v>
      </c>
      <c r="E16" s="837">
        <v>0.41842696539712015</v>
      </c>
      <c r="F16" s="850">
        <v>55237.31</v>
      </c>
    </row>
    <row r="17" spans="1:6" ht="14.4" customHeight="1" x14ac:dyDescent="0.3">
      <c r="A17" s="857" t="s">
        <v>2451</v>
      </c>
      <c r="B17" s="849">
        <v>29941.279999999999</v>
      </c>
      <c r="C17" s="837">
        <v>0.39278904771487633</v>
      </c>
      <c r="D17" s="849">
        <v>46286.099999999984</v>
      </c>
      <c r="E17" s="837">
        <v>0.60721095228512378</v>
      </c>
      <c r="F17" s="850">
        <v>76227.379999999976</v>
      </c>
    </row>
    <row r="18" spans="1:6" ht="14.4" customHeight="1" x14ac:dyDescent="0.3">
      <c r="A18" s="857" t="s">
        <v>2442</v>
      </c>
      <c r="B18" s="849">
        <v>27983.41</v>
      </c>
      <c r="C18" s="837">
        <v>0.498991884613183</v>
      </c>
      <c r="D18" s="849">
        <v>28096.480000000007</v>
      </c>
      <c r="E18" s="837">
        <v>0.501008115386817</v>
      </c>
      <c r="F18" s="850">
        <v>56079.890000000007</v>
      </c>
    </row>
    <row r="19" spans="1:6" ht="14.4" customHeight="1" x14ac:dyDescent="0.3">
      <c r="A19" s="857" t="s">
        <v>2457</v>
      </c>
      <c r="B19" s="849">
        <v>24264.13</v>
      </c>
      <c r="C19" s="837">
        <v>0.56839515901579907</v>
      </c>
      <c r="D19" s="849">
        <v>18424.71</v>
      </c>
      <c r="E19" s="837">
        <v>0.43160484098420104</v>
      </c>
      <c r="F19" s="850">
        <v>42688.84</v>
      </c>
    </row>
    <row r="20" spans="1:6" ht="14.4" customHeight="1" x14ac:dyDescent="0.3">
      <c r="A20" s="857" t="s">
        <v>2454</v>
      </c>
      <c r="B20" s="849">
        <v>23644.009999999995</v>
      </c>
      <c r="C20" s="837">
        <v>0.45228547151180426</v>
      </c>
      <c r="D20" s="849">
        <v>28632.73</v>
      </c>
      <c r="E20" s="837">
        <v>0.5477145284881958</v>
      </c>
      <c r="F20" s="850">
        <v>52276.739999999991</v>
      </c>
    </row>
    <row r="21" spans="1:6" ht="14.4" customHeight="1" x14ac:dyDescent="0.3">
      <c r="A21" s="857" t="s">
        <v>2466</v>
      </c>
      <c r="B21" s="849">
        <v>20925.170000000002</v>
      </c>
      <c r="C21" s="837">
        <v>0.39473342175541665</v>
      </c>
      <c r="D21" s="849">
        <v>32085.720000000005</v>
      </c>
      <c r="E21" s="837">
        <v>0.6052665782445833</v>
      </c>
      <c r="F21" s="850">
        <v>53010.890000000007</v>
      </c>
    </row>
    <row r="22" spans="1:6" ht="14.4" customHeight="1" x14ac:dyDescent="0.3">
      <c r="A22" s="857" t="s">
        <v>2439</v>
      </c>
      <c r="B22" s="849">
        <v>18689.390000000003</v>
      </c>
      <c r="C22" s="837">
        <v>0.42395364077818559</v>
      </c>
      <c r="D22" s="849">
        <v>25394.18</v>
      </c>
      <c r="E22" s="837">
        <v>0.57604635922181435</v>
      </c>
      <c r="F22" s="850">
        <v>44083.570000000007</v>
      </c>
    </row>
    <row r="23" spans="1:6" ht="14.4" customHeight="1" x14ac:dyDescent="0.3">
      <c r="A23" s="857" t="s">
        <v>2461</v>
      </c>
      <c r="B23" s="849">
        <v>17699.860000000004</v>
      </c>
      <c r="C23" s="837">
        <v>0.29429322677949887</v>
      </c>
      <c r="D23" s="849">
        <v>42443.759999999995</v>
      </c>
      <c r="E23" s="837">
        <v>0.70570677322050113</v>
      </c>
      <c r="F23" s="850">
        <v>60143.619999999995</v>
      </c>
    </row>
    <row r="24" spans="1:6" ht="14.4" customHeight="1" x14ac:dyDescent="0.3">
      <c r="A24" s="857" t="s">
        <v>2450</v>
      </c>
      <c r="B24" s="849">
        <v>16251.679999999998</v>
      </c>
      <c r="C24" s="837">
        <v>0.7631663103244084</v>
      </c>
      <c r="D24" s="849">
        <v>5043.3900000000003</v>
      </c>
      <c r="E24" s="837">
        <v>0.2368336896755916</v>
      </c>
      <c r="F24" s="850">
        <v>21295.07</v>
      </c>
    </row>
    <row r="25" spans="1:6" ht="14.4" customHeight="1" x14ac:dyDescent="0.3">
      <c r="A25" s="857" t="s">
        <v>2444</v>
      </c>
      <c r="B25" s="849">
        <v>14840.929999999997</v>
      </c>
      <c r="C25" s="837">
        <v>0.58288346635256816</v>
      </c>
      <c r="D25" s="849">
        <v>10620.3</v>
      </c>
      <c r="E25" s="837">
        <v>0.41711653364743184</v>
      </c>
      <c r="F25" s="850">
        <v>25461.229999999996</v>
      </c>
    </row>
    <row r="26" spans="1:6" ht="14.4" customHeight="1" x14ac:dyDescent="0.3">
      <c r="A26" s="857" t="s">
        <v>2469</v>
      </c>
      <c r="B26" s="849">
        <v>13549.579999999998</v>
      </c>
      <c r="C26" s="837">
        <v>0.24567369714112167</v>
      </c>
      <c r="D26" s="849">
        <v>41603.17</v>
      </c>
      <c r="E26" s="837">
        <v>0.75432630285887825</v>
      </c>
      <c r="F26" s="850">
        <v>55152.75</v>
      </c>
    </row>
    <row r="27" spans="1:6" ht="14.4" customHeight="1" x14ac:dyDescent="0.3">
      <c r="A27" s="857" t="s">
        <v>2452</v>
      </c>
      <c r="B27" s="849">
        <v>12605.45</v>
      </c>
      <c r="C27" s="837">
        <v>0.45733743694828044</v>
      </c>
      <c r="D27" s="849">
        <v>14957.240000000003</v>
      </c>
      <c r="E27" s="837">
        <v>0.54266256305171967</v>
      </c>
      <c r="F27" s="850">
        <v>27562.690000000002</v>
      </c>
    </row>
    <row r="28" spans="1:6" ht="14.4" customHeight="1" x14ac:dyDescent="0.3">
      <c r="A28" s="857" t="s">
        <v>2449</v>
      </c>
      <c r="B28" s="849">
        <v>8907.0299999999988</v>
      </c>
      <c r="C28" s="837">
        <v>0.32190834226616638</v>
      </c>
      <c r="D28" s="849">
        <v>18762.429999999997</v>
      </c>
      <c r="E28" s="837">
        <v>0.67809165773383362</v>
      </c>
      <c r="F28" s="850">
        <v>27669.459999999995</v>
      </c>
    </row>
    <row r="29" spans="1:6" ht="14.4" customHeight="1" x14ac:dyDescent="0.3">
      <c r="A29" s="857" t="s">
        <v>2455</v>
      </c>
      <c r="B29" s="849">
        <v>6789.3799999999992</v>
      </c>
      <c r="C29" s="837">
        <v>0.50318465672854151</v>
      </c>
      <c r="D29" s="849">
        <v>6703.4400000000005</v>
      </c>
      <c r="E29" s="837">
        <v>0.49681534327145849</v>
      </c>
      <c r="F29" s="850">
        <v>13492.82</v>
      </c>
    </row>
    <row r="30" spans="1:6" ht="14.4" customHeight="1" x14ac:dyDescent="0.3">
      <c r="A30" s="857" t="s">
        <v>2467</v>
      </c>
      <c r="B30" s="849">
        <v>5665.7299999999987</v>
      </c>
      <c r="C30" s="837">
        <v>0.6557330185294491</v>
      </c>
      <c r="D30" s="849">
        <v>2974.5699999999997</v>
      </c>
      <c r="E30" s="837">
        <v>0.34426698147055079</v>
      </c>
      <c r="F30" s="850">
        <v>8640.2999999999993</v>
      </c>
    </row>
    <row r="31" spans="1:6" ht="14.4" customHeight="1" x14ac:dyDescent="0.3">
      <c r="A31" s="857" t="s">
        <v>2441</v>
      </c>
      <c r="B31" s="849">
        <v>5305.2</v>
      </c>
      <c r="C31" s="837">
        <v>0.60935814780484276</v>
      </c>
      <c r="D31" s="849">
        <v>3401.0099999999998</v>
      </c>
      <c r="E31" s="837">
        <v>0.39064185219515724</v>
      </c>
      <c r="F31" s="850">
        <v>8706.2099999999991</v>
      </c>
    </row>
    <row r="32" spans="1:6" ht="14.4" customHeight="1" x14ac:dyDescent="0.3">
      <c r="A32" s="857" t="s">
        <v>2462</v>
      </c>
      <c r="B32" s="849">
        <v>3030.9300000000003</v>
      </c>
      <c r="C32" s="837">
        <v>0.43554352949291275</v>
      </c>
      <c r="D32" s="849">
        <v>3928.0299999999997</v>
      </c>
      <c r="E32" s="837">
        <v>0.56445647050708725</v>
      </c>
      <c r="F32" s="850">
        <v>6958.96</v>
      </c>
    </row>
    <row r="33" spans="1:6" ht="14.4" customHeight="1" x14ac:dyDescent="0.3">
      <c r="A33" s="857" t="s">
        <v>2446</v>
      </c>
      <c r="B33" s="849">
        <v>1363.0199999999998</v>
      </c>
      <c r="C33" s="837">
        <v>0.12245448003428314</v>
      </c>
      <c r="D33" s="849">
        <v>9767.81</v>
      </c>
      <c r="E33" s="837">
        <v>0.87754551996571684</v>
      </c>
      <c r="F33" s="850">
        <v>11130.83</v>
      </c>
    </row>
    <row r="34" spans="1:6" ht="14.4" customHeight="1" x14ac:dyDescent="0.3">
      <c r="A34" s="857" t="s">
        <v>2464</v>
      </c>
      <c r="B34" s="849">
        <v>1314.25</v>
      </c>
      <c r="C34" s="837">
        <v>0.20590557719363664</v>
      </c>
      <c r="D34" s="849">
        <v>5068.53</v>
      </c>
      <c r="E34" s="837">
        <v>0.79409442280636333</v>
      </c>
      <c r="F34" s="850">
        <v>6382.78</v>
      </c>
    </row>
    <row r="35" spans="1:6" ht="14.4" customHeight="1" thickBot="1" x14ac:dyDescent="0.35">
      <c r="A35" s="858" t="s">
        <v>2448</v>
      </c>
      <c r="B35" s="853"/>
      <c r="C35" s="854">
        <v>0</v>
      </c>
      <c r="D35" s="853">
        <v>146.9</v>
      </c>
      <c r="E35" s="854">
        <v>1</v>
      </c>
      <c r="F35" s="855">
        <v>146.9</v>
      </c>
    </row>
    <row r="36" spans="1:6" ht="14.4" customHeight="1" thickBot="1" x14ac:dyDescent="0.35">
      <c r="A36" s="771" t="s">
        <v>3</v>
      </c>
      <c r="B36" s="772">
        <v>1937139.79</v>
      </c>
      <c r="C36" s="773">
        <v>0.48676822969757838</v>
      </c>
      <c r="D36" s="772">
        <v>2042453.9299999997</v>
      </c>
      <c r="E36" s="773">
        <v>0.51323177030242173</v>
      </c>
      <c r="F36" s="774">
        <v>3979593.7199999993</v>
      </c>
    </row>
    <row r="37" spans="1:6" ht="14.4" customHeight="1" thickBot="1" x14ac:dyDescent="0.35"/>
    <row r="38" spans="1:6" ht="14.4" customHeight="1" x14ac:dyDescent="0.3">
      <c r="A38" s="856" t="s">
        <v>1841</v>
      </c>
      <c r="B38" s="225">
        <v>545757.37000000034</v>
      </c>
      <c r="C38" s="830">
        <v>0.83324090578498644</v>
      </c>
      <c r="D38" s="225">
        <v>109224.12000000004</v>
      </c>
      <c r="E38" s="830">
        <v>0.16675909421501359</v>
      </c>
      <c r="F38" s="848">
        <v>654981.49000000034</v>
      </c>
    </row>
    <row r="39" spans="1:6" ht="14.4" customHeight="1" x14ac:dyDescent="0.3">
      <c r="A39" s="857" t="s">
        <v>5260</v>
      </c>
      <c r="B39" s="849">
        <v>253458.73000000016</v>
      </c>
      <c r="C39" s="837">
        <v>0.50527686643682901</v>
      </c>
      <c r="D39" s="849">
        <v>248164.73000000004</v>
      </c>
      <c r="E39" s="837">
        <v>0.49472313356317094</v>
      </c>
      <c r="F39" s="850">
        <v>501623.4600000002</v>
      </c>
    </row>
    <row r="40" spans="1:6" ht="14.4" customHeight="1" x14ac:dyDescent="0.3">
      <c r="A40" s="857" t="s">
        <v>1842</v>
      </c>
      <c r="B40" s="849">
        <v>244959.48999999993</v>
      </c>
      <c r="C40" s="837">
        <v>0.70754141180974439</v>
      </c>
      <c r="D40" s="849">
        <v>101252.74000000003</v>
      </c>
      <c r="E40" s="837">
        <v>0.29245858819025555</v>
      </c>
      <c r="F40" s="850">
        <v>346212.23</v>
      </c>
    </row>
    <row r="41" spans="1:6" ht="14.4" customHeight="1" x14ac:dyDescent="0.3">
      <c r="A41" s="857" t="s">
        <v>1869</v>
      </c>
      <c r="B41" s="849">
        <v>240492.13999999987</v>
      </c>
      <c r="C41" s="837">
        <v>0.62129491392136182</v>
      </c>
      <c r="D41" s="849">
        <v>146589.96</v>
      </c>
      <c r="E41" s="837">
        <v>0.37870508607863823</v>
      </c>
      <c r="F41" s="850">
        <v>387082.09999999986</v>
      </c>
    </row>
    <row r="42" spans="1:6" ht="14.4" customHeight="1" x14ac:dyDescent="0.3">
      <c r="A42" s="857" t="s">
        <v>1844</v>
      </c>
      <c r="B42" s="849">
        <v>140872.22</v>
      </c>
      <c r="C42" s="837">
        <v>0.97540801594528426</v>
      </c>
      <c r="D42" s="849">
        <v>3551.67</v>
      </c>
      <c r="E42" s="837">
        <v>2.4591984054715601E-2</v>
      </c>
      <c r="F42" s="850">
        <v>144423.89000000001</v>
      </c>
    </row>
    <row r="43" spans="1:6" ht="14.4" customHeight="1" x14ac:dyDescent="0.3">
      <c r="A43" s="857" t="s">
        <v>1851</v>
      </c>
      <c r="B43" s="849">
        <v>88675.37999999999</v>
      </c>
      <c r="C43" s="837">
        <v>0.72942577759498239</v>
      </c>
      <c r="D43" s="849">
        <v>32893.369999999988</v>
      </c>
      <c r="E43" s="837">
        <v>0.27057422240501772</v>
      </c>
      <c r="F43" s="850">
        <v>121568.74999999997</v>
      </c>
    </row>
    <row r="44" spans="1:6" ht="14.4" customHeight="1" x14ac:dyDescent="0.3">
      <c r="A44" s="857" t="s">
        <v>1854</v>
      </c>
      <c r="B44" s="849">
        <v>57864.659999999996</v>
      </c>
      <c r="C44" s="837">
        <v>0.79926941663556494</v>
      </c>
      <c r="D44" s="849">
        <v>14532.28</v>
      </c>
      <c r="E44" s="837">
        <v>0.20073058336443503</v>
      </c>
      <c r="F44" s="850">
        <v>72396.94</v>
      </c>
    </row>
    <row r="45" spans="1:6" ht="14.4" customHeight="1" x14ac:dyDescent="0.3">
      <c r="A45" s="857" t="s">
        <v>1843</v>
      </c>
      <c r="B45" s="849">
        <v>47017.819999999992</v>
      </c>
      <c r="C45" s="837">
        <v>9.9672743650634471E-2</v>
      </c>
      <c r="D45" s="849">
        <v>424704.12000000017</v>
      </c>
      <c r="E45" s="837">
        <v>0.9003272563493655</v>
      </c>
      <c r="F45" s="850">
        <v>471721.94000000018</v>
      </c>
    </row>
    <row r="46" spans="1:6" ht="14.4" customHeight="1" x14ac:dyDescent="0.3">
      <c r="A46" s="857" t="s">
        <v>1783</v>
      </c>
      <c r="B46" s="849">
        <v>44915.990000000063</v>
      </c>
      <c r="C46" s="837">
        <v>0.90750007071535665</v>
      </c>
      <c r="D46" s="849">
        <v>4578.2099999999991</v>
      </c>
      <c r="E46" s="837">
        <v>9.2499929284643317E-2</v>
      </c>
      <c r="F46" s="850">
        <v>49494.200000000063</v>
      </c>
    </row>
    <row r="47" spans="1:6" ht="14.4" customHeight="1" x14ac:dyDescent="0.3">
      <c r="A47" s="857" t="s">
        <v>1839</v>
      </c>
      <c r="B47" s="849">
        <v>43631.429999999964</v>
      </c>
      <c r="C47" s="837">
        <v>0.29394815417658132</v>
      </c>
      <c r="D47" s="849">
        <v>104800.96999999994</v>
      </c>
      <c r="E47" s="837">
        <v>0.70605184582341862</v>
      </c>
      <c r="F47" s="850">
        <v>148432.39999999991</v>
      </c>
    </row>
    <row r="48" spans="1:6" ht="14.4" customHeight="1" x14ac:dyDescent="0.3">
      <c r="A48" s="857" t="s">
        <v>1850</v>
      </c>
      <c r="B48" s="849">
        <v>31554.560000000001</v>
      </c>
      <c r="C48" s="837">
        <v>0.45818587228669377</v>
      </c>
      <c r="D48" s="849">
        <v>37313.909999999996</v>
      </c>
      <c r="E48" s="837">
        <v>0.54181412771330617</v>
      </c>
      <c r="F48" s="850">
        <v>68868.47</v>
      </c>
    </row>
    <row r="49" spans="1:6" ht="14.4" customHeight="1" x14ac:dyDescent="0.3">
      <c r="A49" s="857" t="s">
        <v>1805</v>
      </c>
      <c r="B49" s="849">
        <v>27822.889999999996</v>
      </c>
      <c r="C49" s="837">
        <v>0.84342636837170448</v>
      </c>
      <c r="D49" s="849">
        <v>5165.0399999999991</v>
      </c>
      <c r="E49" s="837">
        <v>0.15657363162829557</v>
      </c>
      <c r="F49" s="850">
        <v>32987.929999999993</v>
      </c>
    </row>
    <row r="50" spans="1:6" ht="14.4" customHeight="1" x14ac:dyDescent="0.3">
      <c r="A50" s="857" t="s">
        <v>5261</v>
      </c>
      <c r="B50" s="849">
        <v>27587.719999999994</v>
      </c>
      <c r="C50" s="837">
        <v>0.83237622773571629</v>
      </c>
      <c r="D50" s="849">
        <v>5555.6100000000006</v>
      </c>
      <c r="E50" s="837">
        <v>0.16762377226428368</v>
      </c>
      <c r="F50" s="850">
        <v>33143.329999999994</v>
      </c>
    </row>
    <row r="51" spans="1:6" ht="14.4" customHeight="1" x14ac:dyDescent="0.3">
      <c r="A51" s="857" t="s">
        <v>1845</v>
      </c>
      <c r="B51" s="849">
        <v>24498.190000000006</v>
      </c>
      <c r="C51" s="837">
        <v>0.50559215923408485</v>
      </c>
      <c r="D51" s="849">
        <v>23956.26</v>
      </c>
      <c r="E51" s="837">
        <v>0.49440784076591515</v>
      </c>
      <c r="F51" s="850">
        <v>48454.450000000004</v>
      </c>
    </row>
    <row r="52" spans="1:6" ht="14.4" customHeight="1" x14ac:dyDescent="0.3">
      <c r="A52" s="857" t="s">
        <v>5262</v>
      </c>
      <c r="B52" s="849">
        <v>16139.49</v>
      </c>
      <c r="C52" s="837">
        <v>1</v>
      </c>
      <c r="D52" s="849"/>
      <c r="E52" s="837">
        <v>0</v>
      </c>
      <c r="F52" s="850">
        <v>16139.49</v>
      </c>
    </row>
    <row r="53" spans="1:6" ht="14.4" customHeight="1" x14ac:dyDescent="0.3">
      <c r="A53" s="857" t="s">
        <v>5263</v>
      </c>
      <c r="B53" s="849">
        <v>12672.37</v>
      </c>
      <c r="C53" s="837">
        <v>0.3615400723743748</v>
      </c>
      <c r="D53" s="849">
        <v>22378.710000000003</v>
      </c>
      <c r="E53" s="837">
        <v>0.63845992762562531</v>
      </c>
      <c r="F53" s="850">
        <v>35051.08</v>
      </c>
    </row>
    <row r="54" spans="1:6" ht="14.4" customHeight="1" x14ac:dyDescent="0.3">
      <c r="A54" s="857" t="s">
        <v>5264</v>
      </c>
      <c r="B54" s="849">
        <v>10865.919999999996</v>
      </c>
      <c r="C54" s="837">
        <v>0.40185982659173308</v>
      </c>
      <c r="D54" s="849">
        <v>16173.159999999998</v>
      </c>
      <c r="E54" s="837">
        <v>0.59814017340826686</v>
      </c>
      <c r="F54" s="850">
        <v>27039.079999999994</v>
      </c>
    </row>
    <row r="55" spans="1:6" ht="14.4" customHeight="1" x14ac:dyDescent="0.3">
      <c r="A55" s="857" t="s">
        <v>1855</v>
      </c>
      <c r="B55" s="849">
        <v>9445.7999999999993</v>
      </c>
      <c r="C55" s="837">
        <v>0.61729790842283772</v>
      </c>
      <c r="D55" s="849">
        <v>5856.0500000000011</v>
      </c>
      <c r="E55" s="837">
        <v>0.38270209157716228</v>
      </c>
      <c r="F55" s="850">
        <v>15301.85</v>
      </c>
    </row>
    <row r="56" spans="1:6" ht="14.4" customHeight="1" x14ac:dyDescent="0.3">
      <c r="A56" s="857" t="s">
        <v>5265</v>
      </c>
      <c r="B56" s="849">
        <v>7357.9299999999994</v>
      </c>
      <c r="C56" s="837">
        <v>0.33455416300645108</v>
      </c>
      <c r="D56" s="849">
        <v>14635.31</v>
      </c>
      <c r="E56" s="837">
        <v>0.66544583699354898</v>
      </c>
      <c r="F56" s="850">
        <v>21993.239999999998</v>
      </c>
    </row>
    <row r="57" spans="1:6" ht="14.4" customHeight="1" x14ac:dyDescent="0.3">
      <c r="A57" s="857" t="s">
        <v>5266</v>
      </c>
      <c r="B57" s="849">
        <v>5702.16</v>
      </c>
      <c r="C57" s="837">
        <v>0.18806800997504255</v>
      </c>
      <c r="D57" s="849">
        <v>24617.510000000009</v>
      </c>
      <c r="E57" s="837">
        <v>0.81193199002495742</v>
      </c>
      <c r="F57" s="850">
        <v>30319.670000000009</v>
      </c>
    </row>
    <row r="58" spans="1:6" ht="14.4" customHeight="1" x14ac:dyDescent="0.3">
      <c r="A58" s="857" t="s">
        <v>1806</v>
      </c>
      <c r="B58" s="849">
        <v>5372.880000000001</v>
      </c>
      <c r="C58" s="837">
        <v>1</v>
      </c>
      <c r="D58" s="849"/>
      <c r="E58" s="837">
        <v>0</v>
      </c>
      <c r="F58" s="850">
        <v>5372.880000000001</v>
      </c>
    </row>
    <row r="59" spans="1:6" ht="14.4" customHeight="1" x14ac:dyDescent="0.3">
      <c r="A59" s="857" t="s">
        <v>1840</v>
      </c>
      <c r="B59" s="849">
        <v>4982.59</v>
      </c>
      <c r="C59" s="837">
        <v>1.604174893984708E-2</v>
      </c>
      <c r="D59" s="849">
        <v>305618.83000000013</v>
      </c>
      <c r="E59" s="837">
        <v>0.98395825106015289</v>
      </c>
      <c r="F59" s="850">
        <v>310601.42000000016</v>
      </c>
    </row>
    <row r="60" spans="1:6" ht="14.4" customHeight="1" x14ac:dyDescent="0.3">
      <c r="A60" s="857" t="s">
        <v>1836</v>
      </c>
      <c r="B60" s="849">
        <v>4524.24</v>
      </c>
      <c r="C60" s="837">
        <v>1</v>
      </c>
      <c r="D60" s="849"/>
      <c r="E60" s="837">
        <v>0</v>
      </c>
      <c r="F60" s="850">
        <v>4524.24</v>
      </c>
    </row>
    <row r="61" spans="1:6" ht="14.4" customHeight="1" x14ac:dyDescent="0.3">
      <c r="A61" s="857" t="s">
        <v>1852</v>
      </c>
      <c r="B61" s="849">
        <v>3784.8700000000003</v>
      </c>
      <c r="C61" s="837">
        <v>0.72307480690278381</v>
      </c>
      <c r="D61" s="849">
        <v>1449.54</v>
      </c>
      <c r="E61" s="837">
        <v>0.2769251930972163</v>
      </c>
      <c r="F61" s="850">
        <v>5234.41</v>
      </c>
    </row>
    <row r="62" spans="1:6" ht="14.4" customHeight="1" x14ac:dyDescent="0.3">
      <c r="A62" s="857" t="s">
        <v>5267</v>
      </c>
      <c r="B62" s="849">
        <v>3520.6899999999996</v>
      </c>
      <c r="C62" s="837">
        <v>0.40309474877349255</v>
      </c>
      <c r="D62" s="849">
        <v>5213.46</v>
      </c>
      <c r="E62" s="837">
        <v>0.59690525122650751</v>
      </c>
      <c r="F62" s="850">
        <v>8734.15</v>
      </c>
    </row>
    <row r="63" spans="1:6" ht="14.4" customHeight="1" x14ac:dyDescent="0.3">
      <c r="A63" s="857" t="s">
        <v>1808</v>
      </c>
      <c r="B63" s="849">
        <v>3480.65</v>
      </c>
      <c r="C63" s="837">
        <v>1</v>
      </c>
      <c r="D63" s="849"/>
      <c r="E63" s="837">
        <v>0</v>
      </c>
      <c r="F63" s="850">
        <v>3480.65</v>
      </c>
    </row>
    <row r="64" spans="1:6" ht="14.4" customHeight="1" x14ac:dyDescent="0.3">
      <c r="A64" s="857" t="s">
        <v>1865</v>
      </c>
      <c r="B64" s="849">
        <v>3292.9900000000007</v>
      </c>
      <c r="C64" s="837">
        <v>1</v>
      </c>
      <c r="D64" s="849"/>
      <c r="E64" s="837">
        <v>0</v>
      </c>
      <c r="F64" s="850">
        <v>3292.9900000000007</v>
      </c>
    </row>
    <row r="65" spans="1:6" ht="14.4" customHeight="1" x14ac:dyDescent="0.3">
      <c r="A65" s="857" t="s">
        <v>1846</v>
      </c>
      <c r="B65" s="849">
        <v>3251.62</v>
      </c>
      <c r="C65" s="837">
        <v>0.79092518899775244</v>
      </c>
      <c r="D65" s="849">
        <v>859.54</v>
      </c>
      <c r="E65" s="837">
        <v>0.20907481100224753</v>
      </c>
      <c r="F65" s="850">
        <v>4111.16</v>
      </c>
    </row>
    <row r="66" spans="1:6" ht="14.4" customHeight="1" x14ac:dyDescent="0.3">
      <c r="A66" s="857" t="s">
        <v>1831</v>
      </c>
      <c r="B66" s="849">
        <v>2654.76</v>
      </c>
      <c r="C66" s="837">
        <v>0.79577466899675364</v>
      </c>
      <c r="D66" s="849">
        <v>681.31</v>
      </c>
      <c r="E66" s="837">
        <v>0.2042253310032463</v>
      </c>
      <c r="F66" s="850">
        <v>3336.07</v>
      </c>
    </row>
    <row r="67" spans="1:6" ht="14.4" customHeight="1" x14ac:dyDescent="0.3">
      <c r="A67" s="857" t="s">
        <v>5268</v>
      </c>
      <c r="B67" s="849">
        <v>2528.42</v>
      </c>
      <c r="C67" s="837">
        <v>1</v>
      </c>
      <c r="D67" s="849"/>
      <c r="E67" s="837">
        <v>0</v>
      </c>
      <c r="F67" s="850">
        <v>2528.42</v>
      </c>
    </row>
    <row r="68" spans="1:6" ht="14.4" customHeight="1" x14ac:dyDescent="0.3">
      <c r="A68" s="857" t="s">
        <v>5269</v>
      </c>
      <c r="B68" s="849">
        <v>1584</v>
      </c>
      <c r="C68" s="837">
        <v>0.30509297246073658</v>
      </c>
      <c r="D68" s="849">
        <v>3607.86</v>
      </c>
      <c r="E68" s="837">
        <v>0.69490702753926337</v>
      </c>
      <c r="F68" s="850">
        <v>5191.8600000000006</v>
      </c>
    </row>
    <row r="69" spans="1:6" ht="14.4" customHeight="1" x14ac:dyDescent="0.3">
      <c r="A69" s="857" t="s">
        <v>1868</v>
      </c>
      <c r="B69" s="849">
        <v>1543.6000000000001</v>
      </c>
      <c r="C69" s="837">
        <v>0.45628680209047701</v>
      </c>
      <c r="D69" s="849">
        <v>1839.3600000000001</v>
      </c>
      <c r="E69" s="837">
        <v>0.5437131979095231</v>
      </c>
      <c r="F69" s="850">
        <v>3382.96</v>
      </c>
    </row>
    <row r="70" spans="1:6" ht="14.4" customHeight="1" x14ac:dyDescent="0.3">
      <c r="A70" s="857" t="s">
        <v>5270</v>
      </c>
      <c r="B70" s="849">
        <v>1508.59</v>
      </c>
      <c r="C70" s="837">
        <v>0.12002590527231166</v>
      </c>
      <c r="D70" s="849">
        <v>11060.28</v>
      </c>
      <c r="E70" s="837">
        <v>0.87997409472768828</v>
      </c>
      <c r="F70" s="850">
        <v>12568.87</v>
      </c>
    </row>
    <row r="71" spans="1:6" ht="14.4" customHeight="1" x14ac:dyDescent="0.3">
      <c r="A71" s="857" t="s">
        <v>5271</v>
      </c>
      <c r="B71" s="849">
        <v>1347.5999999999997</v>
      </c>
      <c r="C71" s="837">
        <v>1</v>
      </c>
      <c r="D71" s="849"/>
      <c r="E71" s="837">
        <v>0</v>
      </c>
      <c r="F71" s="850">
        <v>1347.5999999999997</v>
      </c>
    </row>
    <row r="72" spans="1:6" ht="14.4" customHeight="1" x14ac:dyDescent="0.3">
      <c r="A72" s="857" t="s">
        <v>1776</v>
      </c>
      <c r="B72" s="849">
        <v>1200.2</v>
      </c>
      <c r="C72" s="837">
        <v>0.46146097267452818</v>
      </c>
      <c r="D72" s="849">
        <v>1400.67</v>
      </c>
      <c r="E72" s="837">
        <v>0.53853902732547188</v>
      </c>
      <c r="F72" s="850">
        <v>2600.87</v>
      </c>
    </row>
    <row r="73" spans="1:6" ht="14.4" customHeight="1" x14ac:dyDescent="0.3">
      <c r="A73" s="857" t="s">
        <v>1834</v>
      </c>
      <c r="B73" s="849">
        <v>1067.3700000000001</v>
      </c>
      <c r="C73" s="837">
        <v>1</v>
      </c>
      <c r="D73" s="849"/>
      <c r="E73" s="837">
        <v>0</v>
      </c>
      <c r="F73" s="850">
        <v>1067.3700000000001</v>
      </c>
    </row>
    <row r="74" spans="1:6" ht="14.4" customHeight="1" x14ac:dyDescent="0.3">
      <c r="A74" s="857" t="s">
        <v>1781</v>
      </c>
      <c r="B74" s="849">
        <v>923.7</v>
      </c>
      <c r="C74" s="837">
        <v>0.44387953694671234</v>
      </c>
      <c r="D74" s="849">
        <v>1157.27</v>
      </c>
      <c r="E74" s="837">
        <v>0.55612046305328755</v>
      </c>
      <c r="F74" s="850">
        <v>2080.9700000000003</v>
      </c>
    </row>
    <row r="75" spans="1:6" ht="14.4" customHeight="1" x14ac:dyDescent="0.3">
      <c r="A75" s="857" t="s">
        <v>1803</v>
      </c>
      <c r="B75" s="849">
        <v>738.3</v>
      </c>
      <c r="C75" s="837">
        <v>0.73684105471167083</v>
      </c>
      <c r="D75" s="849">
        <v>263.68</v>
      </c>
      <c r="E75" s="837">
        <v>0.26315894528832912</v>
      </c>
      <c r="F75" s="850">
        <v>1001.98</v>
      </c>
    </row>
    <row r="76" spans="1:6" ht="14.4" customHeight="1" x14ac:dyDescent="0.3">
      <c r="A76" s="857" t="s">
        <v>1832</v>
      </c>
      <c r="B76" s="849">
        <v>715.06</v>
      </c>
      <c r="C76" s="837">
        <v>0.90788588260687397</v>
      </c>
      <c r="D76" s="849">
        <v>72.55</v>
      </c>
      <c r="E76" s="837">
        <v>9.2114117393126041E-2</v>
      </c>
      <c r="F76" s="850">
        <v>787.6099999999999</v>
      </c>
    </row>
    <row r="77" spans="1:6" ht="14.4" customHeight="1" x14ac:dyDescent="0.3">
      <c r="A77" s="857" t="s">
        <v>1775</v>
      </c>
      <c r="B77" s="849">
        <v>666</v>
      </c>
      <c r="C77" s="837">
        <v>0.72724890257485419</v>
      </c>
      <c r="D77" s="849">
        <v>249.78000000000003</v>
      </c>
      <c r="E77" s="837">
        <v>0.27275109742514581</v>
      </c>
      <c r="F77" s="850">
        <v>915.78</v>
      </c>
    </row>
    <row r="78" spans="1:6" ht="14.4" customHeight="1" x14ac:dyDescent="0.3">
      <c r="A78" s="857" t="s">
        <v>1810</v>
      </c>
      <c r="B78" s="849">
        <v>633.98</v>
      </c>
      <c r="C78" s="837">
        <v>0.61290229023869147</v>
      </c>
      <c r="D78" s="849">
        <v>400.40999999999997</v>
      </c>
      <c r="E78" s="837">
        <v>0.38709770976130864</v>
      </c>
      <c r="F78" s="850">
        <v>1034.3899999999999</v>
      </c>
    </row>
    <row r="79" spans="1:6" ht="14.4" customHeight="1" x14ac:dyDescent="0.3">
      <c r="A79" s="857" t="s">
        <v>1788</v>
      </c>
      <c r="B79" s="849">
        <v>595.14</v>
      </c>
      <c r="C79" s="837">
        <v>0.44802951029472654</v>
      </c>
      <c r="D79" s="849">
        <v>733.20999999999992</v>
      </c>
      <c r="E79" s="837">
        <v>0.5519704897052734</v>
      </c>
      <c r="F79" s="850">
        <v>1328.35</v>
      </c>
    </row>
    <row r="80" spans="1:6" ht="14.4" customHeight="1" x14ac:dyDescent="0.3">
      <c r="A80" s="857" t="s">
        <v>1814</v>
      </c>
      <c r="B80" s="849">
        <v>579.76</v>
      </c>
      <c r="C80" s="837">
        <v>0.87178022044118308</v>
      </c>
      <c r="D80" s="849">
        <v>85.27</v>
      </c>
      <c r="E80" s="837">
        <v>0.12821977955881689</v>
      </c>
      <c r="F80" s="850">
        <v>665.03</v>
      </c>
    </row>
    <row r="81" spans="1:6" ht="14.4" customHeight="1" x14ac:dyDescent="0.3">
      <c r="A81" s="857" t="s">
        <v>5272</v>
      </c>
      <c r="B81" s="849">
        <v>528.96</v>
      </c>
      <c r="C81" s="837">
        <v>0.69231071264969568</v>
      </c>
      <c r="D81" s="849">
        <v>235.09</v>
      </c>
      <c r="E81" s="837">
        <v>0.30768928735030426</v>
      </c>
      <c r="F81" s="850">
        <v>764.05000000000007</v>
      </c>
    </row>
    <row r="82" spans="1:6" ht="14.4" customHeight="1" x14ac:dyDescent="0.3">
      <c r="A82" s="857" t="s">
        <v>1795</v>
      </c>
      <c r="B82" s="849">
        <v>528.54</v>
      </c>
      <c r="C82" s="837">
        <v>0.35416624786410694</v>
      </c>
      <c r="D82" s="849">
        <v>963.80999999999983</v>
      </c>
      <c r="E82" s="837">
        <v>0.645833752135893</v>
      </c>
      <c r="F82" s="850">
        <v>1492.35</v>
      </c>
    </row>
    <row r="83" spans="1:6" ht="14.4" customHeight="1" x14ac:dyDescent="0.3">
      <c r="A83" s="857" t="s">
        <v>5273</v>
      </c>
      <c r="B83" s="849">
        <v>407.34</v>
      </c>
      <c r="C83" s="837">
        <v>1</v>
      </c>
      <c r="D83" s="849"/>
      <c r="E83" s="837">
        <v>0</v>
      </c>
      <c r="F83" s="850">
        <v>407.34</v>
      </c>
    </row>
    <row r="84" spans="1:6" ht="14.4" customHeight="1" x14ac:dyDescent="0.3">
      <c r="A84" s="857" t="s">
        <v>1789</v>
      </c>
      <c r="B84" s="849">
        <v>380.10999999999996</v>
      </c>
      <c r="C84" s="837">
        <v>0.17862228091033402</v>
      </c>
      <c r="D84" s="849">
        <v>1747.9</v>
      </c>
      <c r="E84" s="837">
        <v>0.82137771908966584</v>
      </c>
      <c r="F84" s="850">
        <v>2128.0100000000002</v>
      </c>
    </row>
    <row r="85" spans="1:6" ht="14.4" customHeight="1" x14ac:dyDescent="0.3">
      <c r="A85" s="857" t="s">
        <v>1817</v>
      </c>
      <c r="B85" s="849">
        <v>359.1</v>
      </c>
      <c r="C85" s="837">
        <v>0.12392672758896772</v>
      </c>
      <c r="D85" s="849">
        <v>2538.5800000000004</v>
      </c>
      <c r="E85" s="837">
        <v>0.87607327241103228</v>
      </c>
      <c r="F85" s="850">
        <v>2897.6800000000003</v>
      </c>
    </row>
    <row r="86" spans="1:6" ht="14.4" customHeight="1" x14ac:dyDescent="0.3">
      <c r="A86" s="857" t="s">
        <v>1792</v>
      </c>
      <c r="B86" s="849">
        <v>351.1</v>
      </c>
      <c r="C86" s="837">
        <v>0.58817616805990647</v>
      </c>
      <c r="D86" s="849">
        <v>245.82999999999998</v>
      </c>
      <c r="E86" s="837">
        <v>0.41182383194009342</v>
      </c>
      <c r="F86" s="850">
        <v>596.93000000000006</v>
      </c>
    </row>
    <row r="87" spans="1:6" ht="14.4" customHeight="1" x14ac:dyDescent="0.3">
      <c r="A87" s="857" t="s">
        <v>1799</v>
      </c>
      <c r="B87" s="849">
        <v>337.87</v>
      </c>
      <c r="C87" s="837">
        <v>0.60284409235271019</v>
      </c>
      <c r="D87" s="849">
        <v>222.59</v>
      </c>
      <c r="E87" s="837">
        <v>0.3971559076472897</v>
      </c>
      <c r="F87" s="850">
        <v>560.46</v>
      </c>
    </row>
    <row r="88" spans="1:6" ht="14.4" customHeight="1" x14ac:dyDescent="0.3">
      <c r="A88" s="857" t="s">
        <v>5274</v>
      </c>
      <c r="B88" s="849">
        <v>320.20999999999998</v>
      </c>
      <c r="C88" s="837">
        <v>0.14285714285714285</v>
      </c>
      <c r="D88" s="849">
        <v>1921.2599999999998</v>
      </c>
      <c r="E88" s="837">
        <v>0.8571428571428571</v>
      </c>
      <c r="F88" s="850">
        <v>2241.4699999999998</v>
      </c>
    </row>
    <row r="89" spans="1:6" ht="14.4" customHeight="1" x14ac:dyDescent="0.3">
      <c r="A89" s="857" t="s">
        <v>5275</v>
      </c>
      <c r="B89" s="849">
        <v>287.36</v>
      </c>
      <c r="C89" s="837">
        <v>1</v>
      </c>
      <c r="D89" s="849"/>
      <c r="E89" s="837">
        <v>0</v>
      </c>
      <c r="F89" s="850">
        <v>287.36</v>
      </c>
    </row>
    <row r="90" spans="1:6" ht="14.4" customHeight="1" x14ac:dyDescent="0.3">
      <c r="A90" s="857" t="s">
        <v>1856</v>
      </c>
      <c r="B90" s="849">
        <v>282.5</v>
      </c>
      <c r="C90" s="837">
        <v>0.2857142857142857</v>
      </c>
      <c r="D90" s="849">
        <v>706.25</v>
      </c>
      <c r="E90" s="837">
        <v>0.7142857142857143</v>
      </c>
      <c r="F90" s="850">
        <v>988.75</v>
      </c>
    </row>
    <row r="91" spans="1:6" ht="14.4" customHeight="1" x14ac:dyDescent="0.3">
      <c r="A91" s="857" t="s">
        <v>1848</v>
      </c>
      <c r="B91" s="849">
        <v>281.61</v>
      </c>
      <c r="C91" s="837">
        <v>1</v>
      </c>
      <c r="D91" s="849"/>
      <c r="E91" s="837">
        <v>0</v>
      </c>
      <c r="F91" s="850">
        <v>281.61</v>
      </c>
    </row>
    <row r="92" spans="1:6" ht="14.4" customHeight="1" x14ac:dyDescent="0.3">
      <c r="A92" s="857" t="s">
        <v>1847</v>
      </c>
      <c r="B92" s="849">
        <v>242.88000000000002</v>
      </c>
      <c r="C92" s="837">
        <v>0.23627608346709478</v>
      </c>
      <c r="D92" s="849">
        <v>785.06999999999971</v>
      </c>
      <c r="E92" s="837">
        <v>0.76372391653290517</v>
      </c>
      <c r="F92" s="850">
        <v>1027.9499999999998</v>
      </c>
    </row>
    <row r="93" spans="1:6" ht="14.4" customHeight="1" x14ac:dyDescent="0.3">
      <c r="A93" s="857" t="s">
        <v>1802</v>
      </c>
      <c r="B93" s="849">
        <v>221.48</v>
      </c>
      <c r="C93" s="837">
        <v>0.44444444444444436</v>
      </c>
      <c r="D93" s="849">
        <v>276.85000000000002</v>
      </c>
      <c r="E93" s="837">
        <v>0.55555555555555558</v>
      </c>
      <c r="F93" s="850">
        <v>498.33000000000004</v>
      </c>
    </row>
    <row r="94" spans="1:6" ht="14.4" customHeight="1" x14ac:dyDescent="0.3">
      <c r="A94" s="857" t="s">
        <v>1812</v>
      </c>
      <c r="B94" s="849">
        <v>219.18</v>
      </c>
      <c r="C94" s="837">
        <v>1.7522288594123726E-2</v>
      </c>
      <c r="D94" s="849">
        <v>12289.46000000001</v>
      </c>
      <c r="E94" s="837">
        <v>0.98247771140587625</v>
      </c>
      <c r="F94" s="850">
        <v>12508.64000000001</v>
      </c>
    </row>
    <row r="95" spans="1:6" ht="14.4" customHeight="1" x14ac:dyDescent="0.3">
      <c r="A95" s="857" t="s">
        <v>1871</v>
      </c>
      <c r="B95" s="849">
        <v>189.41000000000003</v>
      </c>
      <c r="C95" s="837">
        <v>9.3047361259167904E-2</v>
      </c>
      <c r="D95" s="849">
        <v>1846.2200000000007</v>
      </c>
      <c r="E95" s="837">
        <v>0.9069526387408321</v>
      </c>
      <c r="F95" s="850">
        <v>2035.6300000000008</v>
      </c>
    </row>
    <row r="96" spans="1:6" ht="14.4" customHeight="1" x14ac:dyDescent="0.3">
      <c r="A96" s="857" t="s">
        <v>1791</v>
      </c>
      <c r="B96" s="849">
        <v>117.03</v>
      </c>
      <c r="C96" s="837">
        <v>0.2840878747420803</v>
      </c>
      <c r="D96" s="849">
        <v>294.92</v>
      </c>
      <c r="E96" s="837">
        <v>0.71591212525791958</v>
      </c>
      <c r="F96" s="850">
        <v>411.95000000000005</v>
      </c>
    </row>
    <row r="97" spans="1:6" ht="14.4" customHeight="1" x14ac:dyDescent="0.3">
      <c r="A97" s="857" t="s">
        <v>1793</v>
      </c>
      <c r="B97" s="849">
        <v>105.32</v>
      </c>
      <c r="C97" s="837">
        <v>1</v>
      </c>
      <c r="D97" s="849"/>
      <c r="E97" s="837">
        <v>0</v>
      </c>
      <c r="F97" s="850">
        <v>105.32</v>
      </c>
    </row>
    <row r="98" spans="1:6" ht="14.4" customHeight="1" x14ac:dyDescent="0.3">
      <c r="A98" s="857" t="s">
        <v>1858</v>
      </c>
      <c r="B98" s="849">
        <v>97.96</v>
      </c>
      <c r="C98" s="837">
        <v>7.3534158553337794E-2</v>
      </c>
      <c r="D98" s="849">
        <v>1234.2099999999998</v>
      </c>
      <c r="E98" s="837">
        <v>0.92646584144666222</v>
      </c>
      <c r="F98" s="850">
        <v>1332.1699999999998</v>
      </c>
    </row>
    <row r="99" spans="1:6" ht="14.4" customHeight="1" x14ac:dyDescent="0.3">
      <c r="A99" s="857" t="s">
        <v>1790</v>
      </c>
      <c r="B99" s="849">
        <v>92.56</v>
      </c>
      <c r="C99" s="837">
        <v>1</v>
      </c>
      <c r="D99" s="849"/>
      <c r="E99" s="837">
        <v>0</v>
      </c>
      <c r="F99" s="850">
        <v>92.56</v>
      </c>
    </row>
    <row r="100" spans="1:6" ht="14.4" customHeight="1" x14ac:dyDescent="0.3">
      <c r="A100" s="857" t="s">
        <v>1860</v>
      </c>
      <c r="B100" s="849"/>
      <c r="C100" s="837">
        <v>0</v>
      </c>
      <c r="D100" s="849">
        <v>183665.99999999997</v>
      </c>
      <c r="E100" s="837">
        <v>1</v>
      </c>
      <c r="F100" s="850">
        <v>183665.99999999997</v>
      </c>
    </row>
    <row r="101" spans="1:6" ht="14.4" customHeight="1" x14ac:dyDescent="0.3">
      <c r="A101" s="857" t="s">
        <v>5276</v>
      </c>
      <c r="B101" s="849"/>
      <c r="C101" s="837">
        <v>0</v>
      </c>
      <c r="D101" s="849">
        <v>1472.61</v>
      </c>
      <c r="E101" s="837">
        <v>1</v>
      </c>
      <c r="F101" s="850">
        <v>1472.61</v>
      </c>
    </row>
    <row r="102" spans="1:6" ht="14.4" customHeight="1" x14ac:dyDescent="0.3">
      <c r="A102" s="857" t="s">
        <v>1863</v>
      </c>
      <c r="B102" s="849"/>
      <c r="C102" s="837">
        <v>0</v>
      </c>
      <c r="D102" s="849">
        <v>6209.3200000000006</v>
      </c>
      <c r="E102" s="837">
        <v>1</v>
      </c>
      <c r="F102" s="850">
        <v>6209.3200000000006</v>
      </c>
    </row>
    <row r="103" spans="1:6" ht="14.4" customHeight="1" x14ac:dyDescent="0.3">
      <c r="A103" s="857" t="s">
        <v>5277</v>
      </c>
      <c r="B103" s="849"/>
      <c r="C103" s="837"/>
      <c r="D103" s="849">
        <v>0</v>
      </c>
      <c r="E103" s="837"/>
      <c r="F103" s="850">
        <v>0</v>
      </c>
    </row>
    <row r="104" spans="1:6" ht="14.4" customHeight="1" x14ac:dyDescent="0.3">
      <c r="A104" s="857" t="s">
        <v>1801</v>
      </c>
      <c r="B104" s="849"/>
      <c r="C104" s="837">
        <v>0</v>
      </c>
      <c r="D104" s="849">
        <v>2418.87</v>
      </c>
      <c r="E104" s="837">
        <v>1</v>
      </c>
      <c r="F104" s="850">
        <v>2418.87</v>
      </c>
    </row>
    <row r="105" spans="1:6" ht="14.4" customHeight="1" x14ac:dyDescent="0.3">
      <c r="A105" s="857" t="s">
        <v>1779</v>
      </c>
      <c r="B105" s="849"/>
      <c r="C105" s="837">
        <v>0</v>
      </c>
      <c r="D105" s="849">
        <v>276.54000000000002</v>
      </c>
      <c r="E105" s="837">
        <v>1</v>
      </c>
      <c r="F105" s="850">
        <v>276.54000000000002</v>
      </c>
    </row>
    <row r="106" spans="1:6" ht="14.4" customHeight="1" x14ac:dyDescent="0.3">
      <c r="A106" s="857" t="s">
        <v>1862</v>
      </c>
      <c r="B106" s="849"/>
      <c r="C106" s="837">
        <v>0</v>
      </c>
      <c r="D106" s="849">
        <v>1981.98</v>
      </c>
      <c r="E106" s="837">
        <v>1</v>
      </c>
      <c r="F106" s="850">
        <v>1981.98</v>
      </c>
    </row>
    <row r="107" spans="1:6" ht="14.4" customHeight="1" x14ac:dyDescent="0.3">
      <c r="A107" s="857" t="s">
        <v>1777</v>
      </c>
      <c r="B107" s="849"/>
      <c r="C107" s="837">
        <v>0</v>
      </c>
      <c r="D107" s="849">
        <v>1805.98</v>
      </c>
      <c r="E107" s="837">
        <v>1</v>
      </c>
      <c r="F107" s="850">
        <v>1805.98</v>
      </c>
    </row>
    <row r="108" spans="1:6" ht="14.4" customHeight="1" x14ac:dyDescent="0.3">
      <c r="A108" s="857" t="s">
        <v>5278</v>
      </c>
      <c r="B108" s="849"/>
      <c r="C108" s="837">
        <v>0</v>
      </c>
      <c r="D108" s="849">
        <v>145.16</v>
      </c>
      <c r="E108" s="837">
        <v>1</v>
      </c>
      <c r="F108" s="850">
        <v>145.16</v>
      </c>
    </row>
    <row r="109" spans="1:6" ht="14.4" customHeight="1" x14ac:dyDescent="0.3">
      <c r="A109" s="857" t="s">
        <v>1786</v>
      </c>
      <c r="B109" s="849"/>
      <c r="C109" s="837">
        <v>0</v>
      </c>
      <c r="D109" s="849">
        <v>234.32</v>
      </c>
      <c r="E109" s="837">
        <v>1</v>
      </c>
      <c r="F109" s="850">
        <v>234.32</v>
      </c>
    </row>
    <row r="110" spans="1:6" ht="14.4" customHeight="1" x14ac:dyDescent="0.3">
      <c r="A110" s="857" t="s">
        <v>5279</v>
      </c>
      <c r="B110" s="849">
        <v>0</v>
      </c>
      <c r="C110" s="837"/>
      <c r="D110" s="849"/>
      <c r="E110" s="837"/>
      <c r="F110" s="850">
        <v>0</v>
      </c>
    </row>
    <row r="111" spans="1:6" ht="14.4" customHeight="1" x14ac:dyDescent="0.3">
      <c r="A111" s="857" t="s">
        <v>1861</v>
      </c>
      <c r="B111" s="849"/>
      <c r="C111" s="837">
        <v>0</v>
      </c>
      <c r="D111" s="849">
        <v>47468.759999999995</v>
      </c>
      <c r="E111" s="837">
        <v>1</v>
      </c>
      <c r="F111" s="850">
        <v>47468.759999999995</v>
      </c>
    </row>
    <row r="112" spans="1:6" ht="14.4" customHeight="1" x14ac:dyDescent="0.3">
      <c r="A112" s="857" t="s">
        <v>1849</v>
      </c>
      <c r="B112" s="849">
        <v>0</v>
      </c>
      <c r="C112" s="837"/>
      <c r="D112" s="849">
        <v>0</v>
      </c>
      <c r="E112" s="837"/>
      <c r="F112" s="850">
        <v>0</v>
      </c>
    </row>
    <row r="113" spans="1:6" ht="14.4" customHeight="1" x14ac:dyDescent="0.3">
      <c r="A113" s="857" t="s">
        <v>1853</v>
      </c>
      <c r="B113" s="849"/>
      <c r="C113" s="837"/>
      <c r="D113" s="849">
        <v>0</v>
      </c>
      <c r="E113" s="837"/>
      <c r="F113" s="850">
        <v>0</v>
      </c>
    </row>
    <row r="114" spans="1:6" ht="14.4" customHeight="1" x14ac:dyDescent="0.3">
      <c r="A114" s="857" t="s">
        <v>1798</v>
      </c>
      <c r="B114" s="849"/>
      <c r="C114" s="837">
        <v>0</v>
      </c>
      <c r="D114" s="849">
        <v>2575.69</v>
      </c>
      <c r="E114" s="837">
        <v>1</v>
      </c>
      <c r="F114" s="850">
        <v>2575.69</v>
      </c>
    </row>
    <row r="115" spans="1:6" ht="14.4" customHeight="1" x14ac:dyDescent="0.3">
      <c r="A115" s="857" t="s">
        <v>5280</v>
      </c>
      <c r="B115" s="849"/>
      <c r="C115" s="837">
        <v>0</v>
      </c>
      <c r="D115" s="849">
        <v>333.72</v>
      </c>
      <c r="E115" s="837">
        <v>1</v>
      </c>
      <c r="F115" s="850">
        <v>333.72</v>
      </c>
    </row>
    <row r="116" spans="1:6" ht="14.4" customHeight="1" x14ac:dyDescent="0.3">
      <c r="A116" s="857" t="s">
        <v>1837</v>
      </c>
      <c r="B116" s="849"/>
      <c r="C116" s="837">
        <v>0</v>
      </c>
      <c r="D116" s="849">
        <v>630.26</v>
      </c>
      <c r="E116" s="837">
        <v>1</v>
      </c>
      <c r="F116" s="850">
        <v>630.26</v>
      </c>
    </row>
    <row r="117" spans="1:6" ht="14.4" customHeight="1" x14ac:dyDescent="0.3">
      <c r="A117" s="857" t="s">
        <v>1866</v>
      </c>
      <c r="B117" s="849">
        <v>0</v>
      </c>
      <c r="C117" s="837">
        <v>0</v>
      </c>
      <c r="D117" s="849">
        <v>457.53000000000003</v>
      </c>
      <c r="E117" s="837">
        <v>1</v>
      </c>
      <c r="F117" s="850">
        <v>457.53000000000003</v>
      </c>
    </row>
    <row r="118" spans="1:6" ht="14.4" customHeight="1" x14ac:dyDescent="0.3">
      <c r="A118" s="857" t="s">
        <v>1864</v>
      </c>
      <c r="B118" s="849"/>
      <c r="C118" s="837">
        <v>0</v>
      </c>
      <c r="D118" s="849">
        <v>43725.8</v>
      </c>
      <c r="E118" s="837">
        <v>1</v>
      </c>
      <c r="F118" s="850">
        <v>43725.8</v>
      </c>
    </row>
    <row r="119" spans="1:6" ht="14.4" customHeight="1" x14ac:dyDescent="0.3">
      <c r="A119" s="857" t="s">
        <v>5281</v>
      </c>
      <c r="B119" s="849"/>
      <c r="C119" s="837">
        <v>0</v>
      </c>
      <c r="D119" s="849">
        <v>2119.52</v>
      </c>
      <c r="E119" s="837">
        <v>1</v>
      </c>
      <c r="F119" s="850">
        <v>2119.52</v>
      </c>
    </row>
    <row r="120" spans="1:6" ht="14.4" customHeight="1" x14ac:dyDescent="0.3">
      <c r="A120" s="857" t="s">
        <v>1785</v>
      </c>
      <c r="B120" s="849"/>
      <c r="C120" s="837">
        <v>0</v>
      </c>
      <c r="D120" s="849">
        <v>393.96</v>
      </c>
      <c r="E120" s="837">
        <v>1</v>
      </c>
      <c r="F120" s="850">
        <v>393.96</v>
      </c>
    </row>
    <row r="121" spans="1:6" ht="14.4" customHeight="1" x14ac:dyDescent="0.3">
      <c r="A121" s="857" t="s">
        <v>1796</v>
      </c>
      <c r="B121" s="849"/>
      <c r="C121" s="837">
        <v>0</v>
      </c>
      <c r="D121" s="849">
        <v>62.18</v>
      </c>
      <c r="E121" s="837">
        <v>1</v>
      </c>
      <c r="F121" s="850">
        <v>62.18</v>
      </c>
    </row>
    <row r="122" spans="1:6" ht="14.4" customHeight="1" x14ac:dyDescent="0.3">
      <c r="A122" s="857" t="s">
        <v>1872</v>
      </c>
      <c r="B122" s="849"/>
      <c r="C122" s="837">
        <v>0</v>
      </c>
      <c r="D122" s="849">
        <v>7125.3</v>
      </c>
      <c r="E122" s="837">
        <v>1</v>
      </c>
      <c r="F122" s="850">
        <v>7125.3</v>
      </c>
    </row>
    <row r="123" spans="1:6" ht="14.4" customHeight="1" x14ac:dyDescent="0.3">
      <c r="A123" s="857" t="s">
        <v>1807</v>
      </c>
      <c r="B123" s="849"/>
      <c r="C123" s="837">
        <v>0</v>
      </c>
      <c r="D123" s="849">
        <v>2410.73</v>
      </c>
      <c r="E123" s="837">
        <v>1</v>
      </c>
      <c r="F123" s="850">
        <v>2410.73</v>
      </c>
    </row>
    <row r="124" spans="1:6" ht="14.4" customHeight="1" x14ac:dyDescent="0.3">
      <c r="A124" s="857" t="s">
        <v>1797</v>
      </c>
      <c r="B124" s="849"/>
      <c r="C124" s="837">
        <v>0</v>
      </c>
      <c r="D124" s="849">
        <v>2406</v>
      </c>
      <c r="E124" s="837">
        <v>1</v>
      </c>
      <c r="F124" s="850">
        <v>2406</v>
      </c>
    </row>
    <row r="125" spans="1:6" ht="14.4" customHeight="1" x14ac:dyDescent="0.3">
      <c r="A125" s="857" t="s">
        <v>1780</v>
      </c>
      <c r="B125" s="849"/>
      <c r="C125" s="837">
        <v>0</v>
      </c>
      <c r="D125" s="849">
        <v>124.97999999999999</v>
      </c>
      <c r="E125" s="837">
        <v>1</v>
      </c>
      <c r="F125" s="850">
        <v>124.97999999999999</v>
      </c>
    </row>
    <row r="126" spans="1:6" ht="14.4" customHeight="1" x14ac:dyDescent="0.3">
      <c r="A126" s="857" t="s">
        <v>5282</v>
      </c>
      <c r="B126" s="849"/>
      <c r="C126" s="837">
        <v>0</v>
      </c>
      <c r="D126" s="849">
        <v>25.94</v>
      </c>
      <c r="E126" s="837">
        <v>1</v>
      </c>
      <c r="F126" s="850">
        <v>25.94</v>
      </c>
    </row>
    <row r="127" spans="1:6" ht="14.4" customHeight="1" x14ac:dyDescent="0.3">
      <c r="A127" s="857" t="s">
        <v>1782</v>
      </c>
      <c r="B127" s="849"/>
      <c r="C127" s="837">
        <v>0</v>
      </c>
      <c r="D127" s="849">
        <v>20411.79</v>
      </c>
      <c r="E127" s="837">
        <v>1</v>
      </c>
      <c r="F127" s="850">
        <v>20411.79</v>
      </c>
    </row>
    <row r="128" spans="1:6" ht="14.4" customHeight="1" thickBot="1" x14ac:dyDescent="0.35">
      <c r="A128" s="858" t="s">
        <v>5283</v>
      </c>
      <c r="B128" s="853"/>
      <c r="C128" s="854">
        <v>0</v>
      </c>
      <c r="D128" s="853">
        <v>8026.2000000000025</v>
      </c>
      <c r="E128" s="854">
        <v>1</v>
      </c>
      <c r="F128" s="855">
        <v>8026.2000000000025</v>
      </c>
    </row>
    <row r="129" spans="1:6" ht="14.4" customHeight="1" thickBot="1" x14ac:dyDescent="0.35">
      <c r="A129" s="771" t="s">
        <v>3</v>
      </c>
      <c r="B129" s="772">
        <v>1937139.7900000003</v>
      </c>
      <c r="C129" s="773">
        <v>0.48676822969757838</v>
      </c>
      <c r="D129" s="772">
        <v>2042453.9300000006</v>
      </c>
      <c r="E129" s="773">
        <v>0.51323177030242195</v>
      </c>
      <c r="F129" s="774">
        <v>3979593.7199999997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{3AED0BB5-47C6-42FF-86C5-794F01BE89DA}</x14:id>
        </ext>
      </extLst>
    </cfRule>
  </conditionalFormatting>
  <conditionalFormatting sqref="F38:F12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{01F02B9C-D444-47B3-92EA-1F88B4ED6B3E}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ED0BB5-47C6-42FF-86C5-794F01BE89D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01F02B9C-D444-47B3-92EA-1F88B4ED6B3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5309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5314</v>
      </c>
      <c r="G3" s="47">
        <f>SUBTOTAL(9,G6:G1048576)</f>
        <v>1937139.7900000007</v>
      </c>
      <c r="H3" s="48">
        <f>IF(M3=0,0,G3/M3)</f>
        <v>0.48676822969757816</v>
      </c>
      <c r="I3" s="47">
        <f>SUBTOTAL(9,I6:I1048576)</f>
        <v>5447</v>
      </c>
      <c r="J3" s="47">
        <f>SUBTOTAL(9,J6:J1048576)</f>
        <v>2042453.9300000013</v>
      </c>
      <c r="K3" s="48">
        <f>IF(M3=0,0,J3/M3)</f>
        <v>0.51323177030242173</v>
      </c>
      <c r="L3" s="47">
        <f>SUBTOTAL(9,L6:L1048576)</f>
        <v>10761</v>
      </c>
      <c r="M3" s="49">
        <f>SUBTOTAL(9,M6:M1048576)</f>
        <v>3979593.7200000025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2439</v>
      </c>
      <c r="B6" s="825" t="s">
        <v>1874</v>
      </c>
      <c r="C6" s="825" t="s">
        <v>1878</v>
      </c>
      <c r="D6" s="825" t="s">
        <v>1876</v>
      </c>
      <c r="E6" s="825" t="s">
        <v>1879</v>
      </c>
      <c r="F6" s="225"/>
      <c r="G6" s="225"/>
      <c r="H6" s="830">
        <v>0</v>
      </c>
      <c r="I6" s="225">
        <v>2</v>
      </c>
      <c r="J6" s="225">
        <v>115.2</v>
      </c>
      <c r="K6" s="830">
        <v>1</v>
      </c>
      <c r="L6" s="225">
        <v>2</v>
      </c>
      <c r="M6" s="848">
        <v>115.2</v>
      </c>
    </row>
    <row r="7" spans="1:13" ht="14.4" customHeight="1" x14ac:dyDescent="0.3">
      <c r="A7" s="831" t="s">
        <v>2439</v>
      </c>
      <c r="B7" s="832" t="s">
        <v>1882</v>
      </c>
      <c r="C7" s="832" t="s">
        <v>3358</v>
      </c>
      <c r="D7" s="832" t="s">
        <v>844</v>
      </c>
      <c r="E7" s="832" t="s">
        <v>3359</v>
      </c>
      <c r="F7" s="849"/>
      <c r="G7" s="849"/>
      <c r="H7" s="837">
        <v>0</v>
      </c>
      <c r="I7" s="849">
        <v>1</v>
      </c>
      <c r="J7" s="849">
        <v>64.5</v>
      </c>
      <c r="K7" s="837">
        <v>1</v>
      </c>
      <c r="L7" s="849">
        <v>1</v>
      </c>
      <c r="M7" s="850">
        <v>64.5</v>
      </c>
    </row>
    <row r="8" spans="1:13" ht="14.4" customHeight="1" x14ac:dyDescent="0.3">
      <c r="A8" s="831" t="s">
        <v>2439</v>
      </c>
      <c r="B8" s="832" t="s">
        <v>5284</v>
      </c>
      <c r="C8" s="832" t="s">
        <v>4887</v>
      </c>
      <c r="D8" s="832" t="s">
        <v>3875</v>
      </c>
      <c r="E8" s="832" t="s">
        <v>2724</v>
      </c>
      <c r="F8" s="849">
        <v>1</v>
      </c>
      <c r="G8" s="849">
        <v>103.67</v>
      </c>
      <c r="H8" s="837">
        <v>1</v>
      </c>
      <c r="I8" s="849"/>
      <c r="J8" s="849"/>
      <c r="K8" s="837">
        <v>0</v>
      </c>
      <c r="L8" s="849">
        <v>1</v>
      </c>
      <c r="M8" s="850">
        <v>103.67</v>
      </c>
    </row>
    <row r="9" spans="1:13" ht="14.4" customHeight="1" x14ac:dyDescent="0.3">
      <c r="A9" s="831" t="s">
        <v>2439</v>
      </c>
      <c r="B9" s="832" t="s">
        <v>1909</v>
      </c>
      <c r="C9" s="832" t="s">
        <v>4910</v>
      </c>
      <c r="D9" s="832" t="s">
        <v>2690</v>
      </c>
      <c r="E9" s="832" t="s">
        <v>4911</v>
      </c>
      <c r="F9" s="849"/>
      <c r="G9" s="849"/>
      <c r="H9" s="837">
        <v>0</v>
      </c>
      <c r="I9" s="849">
        <v>1</v>
      </c>
      <c r="J9" s="849">
        <v>736.33</v>
      </c>
      <c r="K9" s="837">
        <v>1</v>
      </c>
      <c r="L9" s="849">
        <v>1</v>
      </c>
      <c r="M9" s="850">
        <v>736.33</v>
      </c>
    </row>
    <row r="10" spans="1:13" ht="14.4" customHeight="1" x14ac:dyDescent="0.3">
      <c r="A10" s="831" t="s">
        <v>2439</v>
      </c>
      <c r="B10" s="832" t="s">
        <v>1909</v>
      </c>
      <c r="C10" s="832" t="s">
        <v>4912</v>
      </c>
      <c r="D10" s="832" t="s">
        <v>3580</v>
      </c>
      <c r="E10" s="832" t="s">
        <v>4913</v>
      </c>
      <c r="F10" s="849"/>
      <c r="G10" s="849"/>
      <c r="H10" s="837">
        <v>0</v>
      </c>
      <c r="I10" s="849">
        <v>1</v>
      </c>
      <c r="J10" s="849">
        <v>1847.49</v>
      </c>
      <c r="K10" s="837">
        <v>1</v>
      </c>
      <c r="L10" s="849">
        <v>1</v>
      </c>
      <c r="M10" s="850">
        <v>1847.49</v>
      </c>
    </row>
    <row r="11" spans="1:13" ht="14.4" customHeight="1" x14ac:dyDescent="0.3">
      <c r="A11" s="831" t="s">
        <v>2439</v>
      </c>
      <c r="B11" s="832" t="s">
        <v>1912</v>
      </c>
      <c r="C11" s="832" t="s">
        <v>2636</v>
      </c>
      <c r="D11" s="832" t="s">
        <v>2637</v>
      </c>
      <c r="E11" s="832" t="s">
        <v>2638</v>
      </c>
      <c r="F11" s="849">
        <v>2</v>
      </c>
      <c r="G11" s="849">
        <v>600.66</v>
      </c>
      <c r="H11" s="837">
        <v>1</v>
      </c>
      <c r="I11" s="849"/>
      <c r="J11" s="849"/>
      <c r="K11" s="837">
        <v>0</v>
      </c>
      <c r="L11" s="849">
        <v>2</v>
      </c>
      <c r="M11" s="850">
        <v>600.66</v>
      </c>
    </row>
    <row r="12" spans="1:13" ht="14.4" customHeight="1" x14ac:dyDescent="0.3">
      <c r="A12" s="831" t="s">
        <v>2439</v>
      </c>
      <c r="B12" s="832" t="s">
        <v>1933</v>
      </c>
      <c r="C12" s="832" t="s">
        <v>1935</v>
      </c>
      <c r="D12" s="832" t="s">
        <v>779</v>
      </c>
      <c r="E12" s="832" t="s">
        <v>1936</v>
      </c>
      <c r="F12" s="849"/>
      <c r="G12" s="849"/>
      <c r="H12" s="837">
        <v>0</v>
      </c>
      <c r="I12" s="849">
        <v>1</v>
      </c>
      <c r="J12" s="849">
        <v>42.51</v>
      </c>
      <c r="K12" s="837">
        <v>1</v>
      </c>
      <c r="L12" s="849">
        <v>1</v>
      </c>
      <c r="M12" s="850">
        <v>42.51</v>
      </c>
    </row>
    <row r="13" spans="1:13" ht="14.4" customHeight="1" x14ac:dyDescent="0.3">
      <c r="A13" s="831" t="s">
        <v>2439</v>
      </c>
      <c r="B13" s="832" t="s">
        <v>2239</v>
      </c>
      <c r="C13" s="832" t="s">
        <v>2240</v>
      </c>
      <c r="D13" s="832" t="s">
        <v>2241</v>
      </c>
      <c r="E13" s="832" t="s">
        <v>2242</v>
      </c>
      <c r="F13" s="849"/>
      <c r="G13" s="849"/>
      <c r="H13" s="837">
        <v>0</v>
      </c>
      <c r="I13" s="849">
        <v>1</v>
      </c>
      <c r="J13" s="849">
        <v>218.73</v>
      </c>
      <c r="K13" s="837">
        <v>1</v>
      </c>
      <c r="L13" s="849">
        <v>1</v>
      </c>
      <c r="M13" s="850">
        <v>218.73</v>
      </c>
    </row>
    <row r="14" spans="1:13" ht="14.4" customHeight="1" x14ac:dyDescent="0.3">
      <c r="A14" s="831" t="s">
        <v>2439</v>
      </c>
      <c r="B14" s="832" t="s">
        <v>1960</v>
      </c>
      <c r="C14" s="832" t="s">
        <v>1961</v>
      </c>
      <c r="D14" s="832" t="s">
        <v>950</v>
      </c>
      <c r="E14" s="832" t="s">
        <v>1945</v>
      </c>
      <c r="F14" s="849"/>
      <c r="G14" s="849"/>
      <c r="H14" s="837">
        <v>0</v>
      </c>
      <c r="I14" s="849">
        <v>4</v>
      </c>
      <c r="J14" s="849">
        <v>190.8</v>
      </c>
      <c r="K14" s="837">
        <v>1</v>
      </c>
      <c r="L14" s="849">
        <v>4</v>
      </c>
      <c r="M14" s="850">
        <v>190.8</v>
      </c>
    </row>
    <row r="15" spans="1:13" ht="14.4" customHeight="1" x14ac:dyDescent="0.3">
      <c r="A15" s="831" t="s">
        <v>2439</v>
      </c>
      <c r="B15" s="832" t="s">
        <v>5285</v>
      </c>
      <c r="C15" s="832" t="s">
        <v>4907</v>
      </c>
      <c r="D15" s="832" t="s">
        <v>4908</v>
      </c>
      <c r="E15" s="832" t="s">
        <v>4909</v>
      </c>
      <c r="F15" s="849"/>
      <c r="G15" s="849"/>
      <c r="H15" s="837">
        <v>0</v>
      </c>
      <c r="I15" s="849">
        <v>1</v>
      </c>
      <c r="J15" s="849">
        <v>25.94</v>
      </c>
      <c r="K15" s="837">
        <v>1</v>
      </c>
      <c r="L15" s="849">
        <v>1</v>
      </c>
      <c r="M15" s="850">
        <v>25.94</v>
      </c>
    </row>
    <row r="16" spans="1:13" ht="14.4" customHeight="1" x14ac:dyDescent="0.3">
      <c r="A16" s="831" t="s">
        <v>2439</v>
      </c>
      <c r="B16" s="832" t="s">
        <v>1973</v>
      </c>
      <c r="C16" s="832" t="s">
        <v>2170</v>
      </c>
      <c r="D16" s="832" t="s">
        <v>1975</v>
      </c>
      <c r="E16" s="832" t="s">
        <v>2171</v>
      </c>
      <c r="F16" s="849"/>
      <c r="G16" s="849"/>
      <c r="H16" s="837">
        <v>0</v>
      </c>
      <c r="I16" s="849">
        <v>1</v>
      </c>
      <c r="J16" s="849">
        <v>279.52999999999997</v>
      </c>
      <c r="K16" s="837">
        <v>1</v>
      </c>
      <c r="L16" s="849">
        <v>1</v>
      </c>
      <c r="M16" s="850">
        <v>279.52999999999997</v>
      </c>
    </row>
    <row r="17" spans="1:13" ht="14.4" customHeight="1" x14ac:dyDescent="0.3">
      <c r="A17" s="831" t="s">
        <v>2439</v>
      </c>
      <c r="B17" s="832" t="s">
        <v>1973</v>
      </c>
      <c r="C17" s="832" t="s">
        <v>2489</v>
      </c>
      <c r="D17" s="832" t="s">
        <v>2488</v>
      </c>
      <c r="E17" s="832" t="s">
        <v>2294</v>
      </c>
      <c r="F17" s="849">
        <v>1</v>
      </c>
      <c r="G17" s="849">
        <v>430.05</v>
      </c>
      <c r="H17" s="837">
        <v>1</v>
      </c>
      <c r="I17" s="849"/>
      <c r="J17" s="849"/>
      <c r="K17" s="837">
        <v>0</v>
      </c>
      <c r="L17" s="849">
        <v>1</v>
      </c>
      <c r="M17" s="850">
        <v>430.05</v>
      </c>
    </row>
    <row r="18" spans="1:13" ht="14.4" customHeight="1" x14ac:dyDescent="0.3">
      <c r="A18" s="831" t="s">
        <v>2439</v>
      </c>
      <c r="B18" s="832" t="s">
        <v>1973</v>
      </c>
      <c r="C18" s="832" t="s">
        <v>2932</v>
      </c>
      <c r="D18" s="832" t="s">
        <v>2488</v>
      </c>
      <c r="E18" s="832" t="s">
        <v>2774</v>
      </c>
      <c r="F18" s="849">
        <v>2</v>
      </c>
      <c r="G18" s="849">
        <v>559.05999999999995</v>
      </c>
      <c r="H18" s="837">
        <v>1</v>
      </c>
      <c r="I18" s="849"/>
      <c r="J18" s="849"/>
      <c r="K18" s="837">
        <v>0</v>
      </c>
      <c r="L18" s="849">
        <v>2</v>
      </c>
      <c r="M18" s="850">
        <v>559.05999999999995</v>
      </c>
    </row>
    <row r="19" spans="1:13" ht="14.4" customHeight="1" x14ac:dyDescent="0.3">
      <c r="A19" s="831" t="s">
        <v>2439</v>
      </c>
      <c r="B19" s="832" t="s">
        <v>1973</v>
      </c>
      <c r="C19" s="832" t="s">
        <v>3196</v>
      </c>
      <c r="D19" s="832" t="s">
        <v>3158</v>
      </c>
      <c r="E19" s="832" t="s">
        <v>3197</v>
      </c>
      <c r="F19" s="849">
        <v>3</v>
      </c>
      <c r="G19" s="849">
        <v>359.64</v>
      </c>
      <c r="H19" s="837">
        <v>1</v>
      </c>
      <c r="I19" s="849"/>
      <c r="J19" s="849"/>
      <c r="K19" s="837">
        <v>0</v>
      </c>
      <c r="L19" s="849">
        <v>3</v>
      </c>
      <c r="M19" s="850">
        <v>359.64</v>
      </c>
    </row>
    <row r="20" spans="1:13" ht="14.4" customHeight="1" x14ac:dyDescent="0.3">
      <c r="A20" s="831" t="s">
        <v>2439</v>
      </c>
      <c r="B20" s="832" t="s">
        <v>1973</v>
      </c>
      <c r="C20" s="832" t="s">
        <v>4879</v>
      </c>
      <c r="D20" s="832" t="s">
        <v>2488</v>
      </c>
      <c r="E20" s="832" t="s">
        <v>1332</v>
      </c>
      <c r="F20" s="849">
        <v>1</v>
      </c>
      <c r="G20" s="849">
        <v>93.18</v>
      </c>
      <c r="H20" s="837">
        <v>1</v>
      </c>
      <c r="I20" s="849"/>
      <c r="J20" s="849"/>
      <c r="K20" s="837">
        <v>0</v>
      </c>
      <c r="L20" s="849">
        <v>1</v>
      </c>
      <c r="M20" s="850">
        <v>93.18</v>
      </c>
    </row>
    <row r="21" spans="1:13" ht="14.4" customHeight="1" x14ac:dyDescent="0.3">
      <c r="A21" s="831" t="s">
        <v>2439</v>
      </c>
      <c r="B21" s="832" t="s">
        <v>1992</v>
      </c>
      <c r="C21" s="832" t="s">
        <v>3676</v>
      </c>
      <c r="D21" s="832" t="s">
        <v>3677</v>
      </c>
      <c r="E21" s="832" t="s">
        <v>3678</v>
      </c>
      <c r="F21" s="849"/>
      <c r="G21" s="849"/>
      <c r="H21" s="837">
        <v>0</v>
      </c>
      <c r="I21" s="849">
        <v>1</v>
      </c>
      <c r="J21" s="849">
        <v>219.18</v>
      </c>
      <c r="K21" s="837">
        <v>1</v>
      </c>
      <c r="L21" s="849">
        <v>1</v>
      </c>
      <c r="M21" s="850">
        <v>219.18</v>
      </c>
    </row>
    <row r="22" spans="1:13" ht="14.4" customHeight="1" x14ac:dyDescent="0.3">
      <c r="A22" s="831" t="s">
        <v>2439</v>
      </c>
      <c r="B22" s="832" t="s">
        <v>2001</v>
      </c>
      <c r="C22" s="832" t="s">
        <v>3855</v>
      </c>
      <c r="D22" s="832" t="s">
        <v>2008</v>
      </c>
      <c r="E22" s="832" t="s">
        <v>3856</v>
      </c>
      <c r="F22" s="849"/>
      <c r="G22" s="849"/>
      <c r="H22" s="837">
        <v>0</v>
      </c>
      <c r="I22" s="849">
        <v>2</v>
      </c>
      <c r="J22" s="849">
        <v>230.66</v>
      </c>
      <c r="K22" s="837">
        <v>1</v>
      </c>
      <c r="L22" s="849">
        <v>2</v>
      </c>
      <c r="M22" s="850">
        <v>230.66</v>
      </c>
    </row>
    <row r="23" spans="1:13" ht="14.4" customHeight="1" x14ac:dyDescent="0.3">
      <c r="A23" s="831" t="s">
        <v>2439</v>
      </c>
      <c r="B23" s="832" t="s">
        <v>2012</v>
      </c>
      <c r="C23" s="832" t="s">
        <v>2015</v>
      </c>
      <c r="D23" s="832" t="s">
        <v>1074</v>
      </c>
      <c r="E23" s="832" t="s">
        <v>2016</v>
      </c>
      <c r="F23" s="849"/>
      <c r="G23" s="849"/>
      <c r="H23" s="837">
        <v>0</v>
      </c>
      <c r="I23" s="849">
        <v>3</v>
      </c>
      <c r="J23" s="849">
        <v>463.08000000000004</v>
      </c>
      <c r="K23" s="837">
        <v>1</v>
      </c>
      <c r="L23" s="849">
        <v>3</v>
      </c>
      <c r="M23" s="850">
        <v>463.08000000000004</v>
      </c>
    </row>
    <row r="24" spans="1:13" ht="14.4" customHeight="1" x14ac:dyDescent="0.3">
      <c r="A24" s="831" t="s">
        <v>2439</v>
      </c>
      <c r="B24" s="832" t="s">
        <v>2012</v>
      </c>
      <c r="C24" s="832" t="s">
        <v>4894</v>
      </c>
      <c r="D24" s="832" t="s">
        <v>3279</v>
      </c>
      <c r="E24" s="832" t="s">
        <v>2016</v>
      </c>
      <c r="F24" s="849">
        <v>1</v>
      </c>
      <c r="G24" s="849">
        <v>154.36000000000001</v>
      </c>
      <c r="H24" s="837">
        <v>1</v>
      </c>
      <c r="I24" s="849"/>
      <c r="J24" s="849"/>
      <c r="K24" s="837">
        <v>0</v>
      </c>
      <c r="L24" s="849">
        <v>1</v>
      </c>
      <c r="M24" s="850">
        <v>154.36000000000001</v>
      </c>
    </row>
    <row r="25" spans="1:13" ht="14.4" customHeight="1" x14ac:dyDescent="0.3">
      <c r="A25" s="831" t="s">
        <v>2439</v>
      </c>
      <c r="B25" s="832" t="s">
        <v>2072</v>
      </c>
      <c r="C25" s="832" t="s">
        <v>2073</v>
      </c>
      <c r="D25" s="832" t="s">
        <v>911</v>
      </c>
      <c r="E25" s="832" t="s">
        <v>912</v>
      </c>
      <c r="F25" s="849"/>
      <c r="G25" s="849"/>
      <c r="H25" s="837"/>
      <c r="I25" s="849">
        <v>11</v>
      </c>
      <c r="J25" s="849">
        <v>0</v>
      </c>
      <c r="K25" s="837"/>
      <c r="L25" s="849">
        <v>11</v>
      </c>
      <c r="M25" s="850">
        <v>0</v>
      </c>
    </row>
    <row r="26" spans="1:13" ht="14.4" customHeight="1" x14ac:dyDescent="0.3">
      <c r="A26" s="831" t="s">
        <v>2439</v>
      </c>
      <c r="B26" s="832" t="s">
        <v>2072</v>
      </c>
      <c r="C26" s="832" t="s">
        <v>2076</v>
      </c>
      <c r="D26" s="832" t="s">
        <v>911</v>
      </c>
      <c r="E26" s="832" t="s">
        <v>2077</v>
      </c>
      <c r="F26" s="849"/>
      <c r="G26" s="849"/>
      <c r="H26" s="837">
        <v>0</v>
      </c>
      <c r="I26" s="849">
        <v>1</v>
      </c>
      <c r="J26" s="849">
        <v>61.49</v>
      </c>
      <c r="K26" s="837">
        <v>1</v>
      </c>
      <c r="L26" s="849">
        <v>1</v>
      </c>
      <c r="M26" s="850">
        <v>61.49</v>
      </c>
    </row>
    <row r="27" spans="1:13" ht="14.4" customHeight="1" x14ac:dyDescent="0.3">
      <c r="A27" s="831" t="s">
        <v>2439</v>
      </c>
      <c r="B27" s="832" t="s">
        <v>2086</v>
      </c>
      <c r="C27" s="832" t="s">
        <v>2202</v>
      </c>
      <c r="D27" s="832" t="s">
        <v>2088</v>
      </c>
      <c r="E27" s="832" t="s">
        <v>2203</v>
      </c>
      <c r="F27" s="849"/>
      <c r="G27" s="849"/>
      <c r="H27" s="837">
        <v>0</v>
      </c>
      <c r="I27" s="849">
        <v>3</v>
      </c>
      <c r="J27" s="849">
        <v>1550.13</v>
      </c>
      <c r="K27" s="837">
        <v>1</v>
      </c>
      <c r="L27" s="849">
        <v>3</v>
      </c>
      <c r="M27" s="850">
        <v>1550.13</v>
      </c>
    </row>
    <row r="28" spans="1:13" ht="14.4" customHeight="1" x14ac:dyDescent="0.3">
      <c r="A28" s="831" t="s">
        <v>2439</v>
      </c>
      <c r="B28" s="832" t="s">
        <v>2086</v>
      </c>
      <c r="C28" s="832" t="s">
        <v>2087</v>
      </c>
      <c r="D28" s="832" t="s">
        <v>2088</v>
      </c>
      <c r="E28" s="832" t="s">
        <v>2089</v>
      </c>
      <c r="F28" s="849"/>
      <c r="G28" s="849"/>
      <c r="H28" s="837">
        <v>0</v>
      </c>
      <c r="I28" s="849">
        <v>2</v>
      </c>
      <c r="J28" s="849">
        <v>221.46</v>
      </c>
      <c r="K28" s="837">
        <v>1</v>
      </c>
      <c r="L28" s="849">
        <v>2</v>
      </c>
      <c r="M28" s="850">
        <v>221.46</v>
      </c>
    </row>
    <row r="29" spans="1:13" ht="14.4" customHeight="1" x14ac:dyDescent="0.3">
      <c r="A29" s="831" t="s">
        <v>2439</v>
      </c>
      <c r="B29" s="832" t="s">
        <v>2090</v>
      </c>
      <c r="C29" s="832" t="s">
        <v>2678</v>
      </c>
      <c r="D29" s="832" t="s">
        <v>2679</v>
      </c>
      <c r="E29" s="832" t="s">
        <v>2093</v>
      </c>
      <c r="F29" s="849">
        <v>2</v>
      </c>
      <c r="G29" s="849">
        <v>1820.4</v>
      </c>
      <c r="H29" s="837">
        <v>1</v>
      </c>
      <c r="I29" s="849"/>
      <c r="J29" s="849"/>
      <c r="K29" s="837">
        <v>0</v>
      </c>
      <c r="L29" s="849">
        <v>2</v>
      </c>
      <c r="M29" s="850">
        <v>1820.4</v>
      </c>
    </row>
    <row r="30" spans="1:13" ht="14.4" customHeight="1" x14ac:dyDescent="0.3">
      <c r="A30" s="831" t="s">
        <v>2439</v>
      </c>
      <c r="B30" s="832" t="s">
        <v>2090</v>
      </c>
      <c r="C30" s="832" t="s">
        <v>3233</v>
      </c>
      <c r="D30" s="832" t="s">
        <v>2092</v>
      </c>
      <c r="E30" s="832" t="s">
        <v>2098</v>
      </c>
      <c r="F30" s="849"/>
      <c r="G30" s="849"/>
      <c r="H30" s="837">
        <v>0</v>
      </c>
      <c r="I30" s="849">
        <v>1</v>
      </c>
      <c r="J30" s="849">
        <v>227.56</v>
      </c>
      <c r="K30" s="837">
        <v>1</v>
      </c>
      <c r="L30" s="849">
        <v>1</v>
      </c>
      <c r="M30" s="850">
        <v>227.56</v>
      </c>
    </row>
    <row r="31" spans="1:13" ht="14.4" customHeight="1" x14ac:dyDescent="0.3">
      <c r="A31" s="831" t="s">
        <v>2439</v>
      </c>
      <c r="B31" s="832" t="s">
        <v>2206</v>
      </c>
      <c r="C31" s="832" t="s">
        <v>2753</v>
      </c>
      <c r="D31" s="832" t="s">
        <v>2748</v>
      </c>
      <c r="E31" s="832" t="s">
        <v>2754</v>
      </c>
      <c r="F31" s="849">
        <v>4</v>
      </c>
      <c r="G31" s="849">
        <v>1354.32</v>
      </c>
      <c r="H31" s="837">
        <v>1</v>
      </c>
      <c r="I31" s="849"/>
      <c r="J31" s="849"/>
      <c r="K31" s="837">
        <v>0</v>
      </c>
      <c r="L31" s="849">
        <v>4</v>
      </c>
      <c r="M31" s="850">
        <v>1354.32</v>
      </c>
    </row>
    <row r="32" spans="1:13" ht="14.4" customHeight="1" x14ac:dyDescent="0.3">
      <c r="A32" s="831" t="s">
        <v>2439</v>
      </c>
      <c r="B32" s="832" t="s">
        <v>2206</v>
      </c>
      <c r="C32" s="832" t="s">
        <v>2751</v>
      </c>
      <c r="D32" s="832" t="s">
        <v>2748</v>
      </c>
      <c r="E32" s="832" t="s">
        <v>2752</v>
      </c>
      <c r="F32" s="849">
        <v>1</v>
      </c>
      <c r="G32" s="849">
        <v>677.18</v>
      </c>
      <c r="H32" s="837">
        <v>1</v>
      </c>
      <c r="I32" s="849"/>
      <c r="J32" s="849"/>
      <c r="K32" s="837">
        <v>0</v>
      </c>
      <c r="L32" s="849">
        <v>1</v>
      </c>
      <c r="M32" s="850">
        <v>677.18</v>
      </c>
    </row>
    <row r="33" spans="1:13" ht="14.4" customHeight="1" x14ac:dyDescent="0.3">
      <c r="A33" s="831" t="s">
        <v>2439</v>
      </c>
      <c r="B33" s="832" t="s">
        <v>2206</v>
      </c>
      <c r="C33" s="832" t="s">
        <v>2760</v>
      </c>
      <c r="D33" s="832" t="s">
        <v>1238</v>
      </c>
      <c r="E33" s="832" t="s">
        <v>2750</v>
      </c>
      <c r="F33" s="849"/>
      <c r="G33" s="849"/>
      <c r="H33" s="837">
        <v>0</v>
      </c>
      <c r="I33" s="849">
        <v>1</v>
      </c>
      <c r="J33" s="849">
        <v>338.58</v>
      </c>
      <c r="K33" s="837">
        <v>1</v>
      </c>
      <c r="L33" s="849">
        <v>1</v>
      </c>
      <c r="M33" s="850">
        <v>338.58</v>
      </c>
    </row>
    <row r="34" spans="1:13" ht="14.4" customHeight="1" x14ac:dyDescent="0.3">
      <c r="A34" s="831" t="s">
        <v>2439</v>
      </c>
      <c r="B34" s="832" t="s">
        <v>2206</v>
      </c>
      <c r="C34" s="832" t="s">
        <v>4914</v>
      </c>
      <c r="D34" s="832" t="s">
        <v>1238</v>
      </c>
      <c r="E34" s="832" t="s">
        <v>4915</v>
      </c>
      <c r="F34" s="849"/>
      <c r="G34" s="849"/>
      <c r="H34" s="837">
        <v>0</v>
      </c>
      <c r="I34" s="849">
        <v>1</v>
      </c>
      <c r="J34" s="849">
        <v>42.33</v>
      </c>
      <c r="K34" s="837">
        <v>1</v>
      </c>
      <c r="L34" s="849">
        <v>1</v>
      </c>
      <c r="M34" s="850">
        <v>42.33</v>
      </c>
    </row>
    <row r="35" spans="1:13" ht="14.4" customHeight="1" x14ac:dyDescent="0.3">
      <c r="A35" s="831" t="s">
        <v>2439</v>
      </c>
      <c r="B35" s="832" t="s">
        <v>2211</v>
      </c>
      <c r="C35" s="832" t="s">
        <v>3464</v>
      </c>
      <c r="D35" s="832" t="s">
        <v>3288</v>
      </c>
      <c r="E35" s="832" t="s">
        <v>2213</v>
      </c>
      <c r="F35" s="849">
        <v>11</v>
      </c>
      <c r="G35" s="849">
        <v>2336.9499999999998</v>
      </c>
      <c r="H35" s="837">
        <v>1</v>
      </c>
      <c r="I35" s="849"/>
      <c r="J35" s="849"/>
      <c r="K35" s="837">
        <v>0</v>
      </c>
      <c r="L35" s="849">
        <v>11</v>
      </c>
      <c r="M35" s="850">
        <v>2336.9499999999998</v>
      </c>
    </row>
    <row r="36" spans="1:13" ht="14.4" customHeight="1" x14ac:dyDescent="0.3">
      <c r="A36" s="831" t="s">
        <v>2439</v>
      </c>
      <c r="B36" s="832" t="s">
        <v>2211</v>
      </c>
      <c r="C36" s="832" t="s">
        <v>3287</v>
      </c>
      <c r="D36" s="832" t="s">
        <v>3288</v>
      </c>
      <c r="E36" s="832" t="s">
        <v>3286</v>
      </c>
      <c r="F36" s="849">
        <v>3</v>
      </c>
      <c r="G36" s="849">
        <v>1593.3600000000001</v>
      </c>
      <c r="H36" s="837">
        <v>1</v>
      </c>
      <c r="I36" s="849"/>
      <c r="J36" s="849"/>
      <c r="K36" s="837">
        <v>0</v>
      </c>
      <c r="L36" s="849">
        <v>3</v>
      </c>
      <c r="M36" s="850">
        <v>1593.3600000000001</v>
      </c>
    </row>
    <row r="37" spans="1:13" ht="14.4" customHeight="1" x14ac:dyDescent="0.3">
      <c r="A37" s="831" t="s">
        <v>2439</v>
      </c>
      <c r="B37" s="832" t="s">
        <v>2211</v>
      </c>
      <c r="C37" s="832" t="s">
        <v>4180</v>
      </c>
      <c r="D37" s="832" t="s">
        <v>2617</v>
      </c>
      <c r="E37" s="832"/>
      <c r="F37" s="849">
        <v>2</v>
      </c>
      <c r="G37" s="849">
        <v>424.9</v>
      </c>
      <c r="H37" s="837">
        <v>1</v>
      </c>
      <c r="I37" s="849"/>
      <c r="J37" s="849"/>
      <c r="K37" s="837">
        <v>0</v>
      </c>
      <c r="L37" s="849">
        <v>2</v>
      </c>
      <c r="M37" s="850">
        <v>424.9</v>
      </c>
    </row>
    <row r="38" spans="1:13" ht="14.4" customHeight="1" x14ac:dyDescent="0.3">
      <c r="A38" s="831" t="s">
        <v>2439</v>
      </c>
      <c r="B38" s="832" t="s">
        <v>5286</v>
      </c>
      <c r="C38" s="832" t="s">
        <v>3470</v>
      </c>
      <c r="D38" s="832" t="s">
        <v>3468</v>
      </c>
      <c r="E38" s="832" t="s">
        <v>3471</v>
      </c>
      <c r="F38" s="849">
        <v>9</v>
      </c>
      <c r="G38" s="849">
        <v>6431.31</v>
      </c>
      <c r="H38" s="837">
        <v>1</v>
      </c>
      <c r="I38" s="849"/>
      <c r="J38" s="849"/>
      <c r="K38" s="837">
        <v>0</v>
      </c>
      <c r="L38" s="849">
        <v>9</v>
      </c>
      <c r="M38" s="850">
        <v>6431.31</v>
      </c>
    </row>
    <row r="39" spans="1:13" ht="14.4" customHeight="1" x14ac:dyDescent="0.3">
      <c r="A39" s="831" t="s">
        <v>2439</v>
      </c>
      <c r="B39" s="832" t="s">
        <v>5286</v>
      </c>
      <c r="C39" s="832" t="s">
        <v>3558</v>
      </c>
      <c r="D39" s="832" t="s">
        <v>3468</v>
      </c>
      <c r="E39" s="832" t="s">
        <v>3480</v>
      </c>
      <c r="F39" s="849">
        <v>2</v>
      </c>
      <c r="G39" s="849">
        <v>1301.3800000000001</v>
      </c>
      <c r="H39" s="837">
        <v>1</v>
      </c>
      <c r="I39" s="849"/>
      <c r="J39" s="849"/>
      <c r="K39" s="837">
        <v>0</v>
      </c>
      <c r="L39" s="849">
        <v>2</v>
      </c>
      <c r="M39" s="850">
        <v>1301.3800000000001</v>
      </c>
    </row>
    <row r="40" spans="1:13" ht="14.4" customHeight="1" x14ac:dyDescent="0.3">
      <c r="A40" s="831" t="s">
        <v>2439</v>
      </c>
      <c r="B40" s="832" t="s">
        <v>2099</v>
      </c>
      <c r="C40" s="832" t="s">
        <v>3420</v>
      </c>
      <c r="D40" s="832" t="s">
        <v>965</v>
      </c>
      <c r="E40" s="832" t="s">
        <v>3421</v>
      </c>
      <c r="F40" s="849"/>
      <c r="G40" s="849"/>
      <c r="H40" s="837">
        <v>0</v>
      </c>
      <c r="I40" s="849">
        <v>1</v>
      </c>
      <c r="J40" s="849">
        <v>397.8</v>
      </c>
      <c r="K40" s="837">
        <v>1</v>
      </c>
      <c r="L40" s="849">
        <v>1</v>
      </c>
      <c r="M40" s="850">
        <v>397.8</v>
      </c>
    </row>
    <row r="41" spans="1:13" ht="14.4" customHeight="1" x14ac:dyDescent="0.3">
      <c r="A41" s="831" t="s">
        <v>2439</v>
      </c>
      <c r="B41" s="832" t="s">
        <v>2099</v>
      </c>
      <c r="C41" s="832" t="s">
        <v>3176</v>
      </c>
      <c r="D41" s="832" t="s">
        <v>965</v>
      </c>
      <c r="E41" s="832" t="s">
        <v>3177</v>
      </c>
      <c r="F41" s="849"/>
      <c r="G41" s="849"/>
      <c r="H41" s="837">
        <v>0</v>
      </c>
      <c r="I41" s="849">
        <v>2</v>
      </c>
      <c r="J41" s="849">
        <v>1997.52</v>
      </c>
      <c r="K41" s="837">
        <v>1</v>
      </c>
      <c r="L41" s="849">
        <v>2</v>
      </c>
      <c r="M41" s="850">
        <v>1997.52</v>
      </c>
    </row>
    <row r="42" spans="1:13" ht="14.4" customHeight="1" x14ac:dyDescent="0.3">
      <c r="A42" s="831" t="s">
        <v>2439</v>
      </c>
      <c r="B42" s="832" t="s">
        <v>2099</v>
      </c>
      <c r="C42" s="832" t="s">
        <v>3424</v>
      </c>
      <c r="D42" s="832" t="s">
        <v>965</v>
      </c>
      <c r="E42" s="832" t="s">
        <v>3425</v>
      </c>
      <c r="F42" s="849"/>
      <c r="G42" s="849"/>
      <c r="H42" s="837">
        <v>0</v>
      </c>
      <c r="I42" s="849">
        <v>5</v>
      </c>
      <c r="J42" s="849">
        <v>7955.7000000000007</v>
      </c>
      <c r="K42" s="837">
        <v>1</v>
      </c>
      <c r="L42" s="849">
        <v>5</v>
      </c>
      <c r="M42" s="850">
        <v>7955.7000000000007</v>
      </c>
    </row>
    <row r="43" spans="1:13" ht="14.4" customHeight="1" x14ac:dyDescent="0.3">
      <c r="A43" s="831" t="s">
        <v>2439</v>
      </c>
      <c r="B43" s="832" t="s">
        <v>2099</v>
      </c>
      <c r="C43" s="832" t="s">
        <v>3429</v>
      </c>
      <c r="D43" s="832" t="s">
        <v>965</v>
      </c>
      <c r="E43" s="832" t="s">
        <v>3430</v>
      </c>
      <c r="F43" s="849"/>
      <c r="G43" s="849"/>
      <c r="H43" s="837">
        <v>0</v>
      </c>
      <c r="I43" s="849">
        <v>1</v>
      </c>
      <c r="J43" s="849">
        <v>530.38</v>
      </c>
      <c r="K43" s="837">
        <v>1</v>
      </c>
      <c r="L43" s="849">
        <v>1</v>
      </c>
      <c r="M43" s="850">
        <v>530.38</v>
      </c>
    </row>
    <row r="44" spans="1:13" ht="14.4" customHeight="1" x14ac:dyDescent="0.3">
      <c r="A44" s="831" t="s">
        <v>2439</v>
      </c>
      <c r="B44" s="832" t="s">
        <v>5287</v>
      </c>
      <c r="C44" s="832" t="s">
        <v>3311</v>
      </c>
      <c r="D44" s="832" t="s">
        <v>1331</v>
      </c>
      <c r="E44" s="832" t="s">
        <v>1332</v>
      </c>
      <c r="F44" s="849"/>
      <c r="G44" s="849"/>
      <c r="H44" s="837">
        <v>0</v>
      </c>
      <c r="I44" s="849">
        <v>1</v>
      </c>
      <c r="J44" s="849">
        <v>132</v>
      </c>
      <c r="K44" s="837">
        <v>1</v>
      </c>
      <c r="L44" s="849">
        <v>1</v>
      </c>
      <c r="M44" s="850">
        <v>132</v>
      </c>
    </row>
    <row r="45" spans="1:13" ht="14.4" customHeight="1" x14ac:dyDescent="0.3">
      <c r="A45" s="831" t="s">
        <v>2439</v>
      </c>
      <c r="B45" s="832" t="s">
        <v>5287</v>
      </c>
      <c r="C45" s="832" t="s">
        <v>4884</v>
      </c>
      <c r="D45" s="832" t="s">
        <v>4885</v>
      </c>
      <c r="E45" s="832" t="s">
        <v>2225</v>
      </c>
      <c r="F45" s="849">
        <v>3</v>
      </c>
      <c r="G45" s="849">
        <v>184.74</v>
      </c>
      <c r="H45" s="837">
        <v>1</v>
      </c>
      <c r="I45" s="849"/>
      <c r="J45" s="849"/>
      <c r="K45" s="837">
        <v>0</v>
      </c>
      <c r="L45" s="849">
        <v>3</v>
      </c>
      <c r="M45" s="850">
        <v>184.74</v>
      </c>
    </row>
    <row r="46" spans="1:13" ht="14.4" customHeight="1" x14ac:dyDescent="0.3">
      <c r="A46" s="831" t="s">
        <v>2439</v>
      </c>
      <c r="B46" s="832" t="s">
        <v>2372</v>
      </c>
      <c r="C46" s="832" t="s">
        <v>4159</v>
      </c>
      <c r="D46" s="832" t="s">
        <v>2562</v>
      </c>
      <c r="E46" s="832" t="s">
        <v>2371</v>
      </c>
      <c r="F46" s="849">
        <v>1</v>
      </c>
      <c r="G46" s="849">
        <v>264.23</v>
      </c>
      <c r="H46" s="837">
        <v>1</v>
      </c>
      <c r="I46" s="849"/>
      <c r="J46" s="849"/>
      <c r="K46" s="837">
        <v>0</v>
      </c>
      <c r="L46" s="849">
        <v>1</v>
      </c>
      <c r="M46" s="850">
        <v>264.23</v>
      </c>
    </row>
    <row r="47" spans="1:13" ht="14.4" customHeight="1" x14ac:dyDescent="0.3">
      <c r="A47" s="831" t="s">
        <v>2439</v>
      </c>
      <c r="B47" s="832" t="s">
        <v>2328</v>
      </c>
      <c r="C47" s="832" t="s">
        <v>2329</v>
      </c>
      <c r="D47" s="832" t="s">
        <v>2330</v>
      </c>
      <c r="E47" s="832" t="s">
        <v>2331</v>
      </c>
      <c r="F47" s="849"/>
      <c r="G47" s="849"/>
      <c r="H47" s="837">
        <v>0</v>
      </c>
      <c r="I47" s="849">
        <v>1</v>
      </c>
      <c r="J47" s="849">
        <v>141.25</v>
      </c>
      <c r="K47" s="837">
        <v>1</v>
      </c>
      <c r="L47" s="849">
        <v>1</v>
      </c>
      <c r="M47" s="850">
        <v>141.25</v>
      </c>
    </row>
    <row r="48" spans="1:13" ht="14.4" customHeight="1" x14ac:dyDescent="0.3">
      <c r="A48" s="831" t="s">
        <v>2439</v>
      </c>
      <c r="B48" s="832" t="s">
        <v>2132</v>
      </c>
      <c r="C48" s="832" t="s">
        <v>2344</v>
      </c>
      <c r="D48" s="832" t="s">
        <v>1048</v>
      </c>
      <c r="E48" s="832" t="s">
        <v>2345</v>
      </c>
      <c r="F48" s="849"/>
      <c r="G48" s="849"/>
      <c r="H48" s="837"/>
      <c r="I48" s="849">
        <v>1</v>
      </c>
      <c r="J48" s="849">
        <v>0</v>
      </c>
      <c r="K48" s="837"/>
      <c r="L48" s="849">
        <v>1</v>
      </c>
      <c r="M48" s="850">
        <v>0</v>
      </c>
    </row>
    <row r="49" spans="1:13" ht="14.4" customHeight="1" x14ac:dyDescent="0.3">
      <c r="A49" s="831" t="s">
        <v>2439</v>
      </c>
      <c r="B49" s="832" t="s">
        <v>2132</v>
      </c>
      <c r="C49" s="832" t="s">
        <v>2133</v>
      </c>
      <c r="D49" s="832" t="s">
        <v>1048</v>
      </c>
      <c r="E49" s="832" t="s">
        <v>697</v>
      </c>
      <c r="F49" s="849"/>
      <c r="G49" s="849"/>
      <c r="H49" s="837">
        <v>0</v>
      </c>
      <c r="I49" s="849">
        <v>2</v>
      </c>
      <c r="J49" s="849">
        <v>117.54</v>
      </c>
      <c r="K49" s="837">
        <v>1</v>
      </c>
      <c r="L49" s="849">
        <v>2</v>
      </c>
      <c r="M49" s="850">
        <v>117.54</v>
      </c>
    </row>
    <row r="50" spans="1:13" ht="14.4" customHeight="1" x14ac:dyDescent="0.3">
      <c r="A50" s="831" t="s">
        <v>2439</v>
      </c>
      <c r="B50" s="832" t="s">
        <v>1916</v>
      </c>
      <c r="C50" s="832" t="s">
        <v>2352</v>
      </c>
      <c r="D50" s="832" t="s">
        <v>1918</v>
      </c>
      <c r="E50" s="832" t="s">
        <v>2353</v>
      </c>
      <c r="F50" s="849"/>
      <c r="G50" s="849"/>
      <c r="H50" s="837">
        <v>0</v>
      </c>
      <c r="I50" s="849">
        <v>1</v>
      </c>
      <c r="J50" s="849">
        <v>1906.97</v>
      </c>
      <c r="K50" s="837">
        <v>1</v>
      </c>
      <c r="L50" s="849">
        <v>1</v>
      </c>
      <c r="M50" s="850">
        <v>1906.97</v>
      </c>
    </row>
    <row r="51" spans="1:13" ht="14.4" customHeight="1" x14ac:dyDescent="0.3">
      <c r="A51" s="831" t="s">
        <v>2439</v>
      </c>
      <c r="B51" s="832" t="s">
        <v>1916</v>
      </c>
      <c r="C51" s="832" t="s">
        <v>2892</v>
      </c>
      <c r="D51" s="832" t="s">
        <v>1918</v>
      </c>
      <c r="E51" s="832" t="s">
        <v>2893</v>
      </c>
      <c r="F51" s="849"/>
      <c r="G51" s="849"/>
      <c r="H51" s="837">
        <v>0</v>
      </c>
      <c r="I51" s="849">
        <v>1</v>
      </c>
      <c r="J51" s="849">
        <v>5339.52</v>
      </c>
      <c r="K51" s="837">
        <v>1</v>
      </c>
      <c r="L51" s="849">
        <v>1</v>
      </c>
      <c r="M51" s="850">
        <v>5339.52</v>
      </c>
    </row>
    <row r="52" spans="1:13" ht="14.4" customHeight="1" x14ac:dyDescent="0.3">
      <c r="A52" s="831" t="s">
        <v>2440</v>
      </c>
      <c r="B52" s="832" t="s">
        <v>1874</v>
      </c>
      <c r="C52" s="832" t="s">
        <v>1880</v>
      </c>
      <c r="D52" s="832" t="s">
        <v>1876</v>
      </c>
      <c r="E52" s="832" t="s">
        <v>1881</v>
      </c>
      <c r="F52" s="849"/>
      <c r="G52" s="849"/>
      <c r="H52" s="837">
        <v>0</v>
      </c>
      <c r="I52" s="849">
        <v>2</v>
      </c>
      <c r="J52" s="849">
        <v>230.36</v>
      </c>
      <c r="K52" s="837">
        <v>1</v>
      </c>
      <c r="L52" s="849">
        <v>2</v>
      </c>
      <c r="M52" s="850">
        <v>230.36</v>
      </c>
    </row>
    <row r="53" spans="1:13" ht="14.4" customHeight="1" x14ac:dyDescent="0.3">
      <c r="A53" s="831" t="s">
        <v>2440</v>
      </c>
      <c r="B53" s="832" t="s">
        <v>5288</v>
      </c>
      <c r="C53" s="832" t="s">
        <v>2914</v>
      </c>
      <c r="D53" s="832" t="s">
        <v>2915</v>
      </c>
      <c r="E53" s="832" t="s">
        <v>2916</v>
      </c>
      <c r="F53" s="849"/>
      <c r="G53" s="849"/>
      <c r="H53" s="837">
        <v>0</v>
      </c>
      <c r="I53" s="849">
        <v>4</v>
      </c>
      <c r="J53" s="849">
        <v>2119.52</v>
      </c>
      <c r="K53" s="837">
        <v>1</v>
      </c>
      <c r="L53" s="849">
        <v>4</v>
      </c>
      <c r="M53" s="850">
        <v>2119.52</v>
      </c>
    </row>
    <row r="54" spans="1:13" ht="14.4" customHeight="1" x14ac:dyDescent="0.3">
      <c r="A54" s="831" t="s">
        <v>2440</v>
      </c>
      <c r="B54" s="832" t="s">
        <v>1905</v>
      </c>
      <c r="C54" s="832" t="s">
        <v>2349</v>
      </c>
      <c r="D54" s="832" t="s">
        <v>2350</v>
      </c>
      <c r="E54" s="832" t="s">
        <v>2351</v>
      </c>
      <c r="F54" s="849"/>
      <c r="G54" s="849"/>
      <c r="H54" s="837">
        <v>0</v>
      </c>
      <c r="I54" s="849">
        <v>2</v>
      </c>
      <c r="J54" s="849">
        <v>241.22</v>
      </c>
      <c r="K54" s="837">
        <v>1</v>
      </c>
      <c r="L54" s="849">
        <v>2</v>
      </c>
      <c r="M54" s="850">
        <v>241.22</v>
      </c>
    </row>
    <row r="55" spans="1:13" ht="14.4" customHeight="1" x14ac:dyDescent="0.3">
      <c r="A55" s="831" t="s">
        <v>2440</v>
      </c>
      <c r="B55" s="832" t="s">
        <v>1909</v>
      </c>
      <c r="C55" s="832" t="s">
        <v>2689</v>
      </c>
      <c r="D55" s="832" t="s">
        <v>2690</v>
      </c>
      <c r="E55" s="832" t="s">
        <v>2691</v>
      </c>
      <c r="F55" s="849"/>
      <c r="G55" s="849"/>
      <c r="H55" s="837">
        <v>0</v>
      </c>
      <c r="I55" s="849">
        <v>1</v>
      </c>
      <c r="J55" s="849">
        <v>490.89</v>
      </c>
      <c r="K55" s="837">
        <v>1</v>
      </c>
      <c r="L55" s="849">
        <v>1</v>
      </c>
      <c r="M55" s="850">
        <v>490.89</v>
      </c>
    </row>
    <row r="56" spans="1:13" ht="14.4" customHeight="1" x14ac:dyDescent="0.3">
      <c r="A56" s="831" t="s">
        <v>2440</v>
      </c>
      <c r="B56" s="832" t="s">
        <v>1912</v>
      </c>
      <c r="C56" s="832" t="s">
        <v>2636</v>
      </c>
      <c r="D56" s="832" t="s">
        <v>2637</v>
      </c>
      <c r="E56" s="832" t="s">
        <v>2638</v>
      </c>
      <c r="F56" s="849">
        <v>36</v>
      </c>
      <c r="G56" s="849">
        <v>10811.88</v>
      </c>
      <c r="H56" s="837">
        <v>1</v>
      </c>
      <c r="I56" s="849"/>
      <c r="J56" s="849"/>
      <c r="K56" s="837">
        <v>0</v>
      </c>
      <c r="L56" s="849">
        <v>36</v>
      </c>
      <c r="M56" s="850">
        <v>10811.88</v>
      </c>
    </row>
    <row r="57" spans="1:13" ht="14.4" customHeight="1" x14ac:dyDescent="0.3">
      <c r="A57" s="831" t="s">
        <v>2440</v>
      </c>
      <c r="B57" s="832" t="s">
        <v>1912</v>
      </c>
      <c r="C57" s="832" t="s">
        <v>2639</v>
      </c>
      <c r="D57" s="832" t="s">
        <v>2640</v>
      </c>
      <c r="E57" s="832" t="s">
        <v>2638</v>
      </c>
      <c r="F57" s="849">
        <v>2</v>
      </c>
      <c r="G57" s="849">
        <v>600.66</v>
      </c>
      <c r="H57" s="837">
        <v>1</v>
      </c>
      <c r="I57" s="849"/>
      <c r="J57" s="849"/>
      <c r="K57" s="837">
        <v>0</v>
      </c>
      <c r="L57" s="849">
        <v>2</v>
      </c>
      <c r="M57" s="850">
        <v>600.66</v>
      </c>
    </row>
    <row r="58" spans="1:13" ht="14.4" customHeight="1" x14ac:dyDescent="0.3">
      <c r="A58" s="831" t="s">
        <v>2440</v>
      </c>
      <c r="B58" s="832" t="s">
        <v>1912</v>
      </c>
      <c r="C58" s="832" t="s">
        <v>2641</v>
      </c>
      <c r="D58" s="832" t="s">
        <v>2637</v>
      </c>
      <c r="E58" s="832" t="s">
        <v>2638</v>
      </c>
      <c r="F58" s="849">
        <v>3</v>
      </c>
      <c r="G58" s="849">
        <v>900.99</v>
      </c>
      <c r="H58" s="837">
        <v>1</v>
      </c>
      <c r="I58" s="849"/>
      <c r="J58" s="849"/>
      <c r="K58" s="837">
        <v>0</v>
      </c>
      <c r="L58" s="849">
        <v>3</v>
      </c>
      <c r="M58" s="850">
        <v>900.99</v>
      </c>
    </row>
    <row r="59" spans="1:13" ht="14.4" customHeight="1" x14ac:dyDescent="0.3">
      <c r="A59" s="831" t="s">
        <v>2440</v>
      </c>
      <c r="B59" s="832" t="s">
        <v>1912</v>
      </c>
      <c r="C59" s="832" t="s">
        <v>2642</v>
      </c>
      <c r="D59" s="832" t="s">
        <v>2643</v>
      </c>
      <c r="E59" s="832" t="s">
        <v>2644</v>
      </c>
      <c r="F59" s="849">
        <v>1</v>
      </c>
      <c r="G59" s="849">
        <v>300.33</v>
      </c>
      <c r="H59" s="837">
        <v>1</v>
      </c>
      <c r="I59" s="849"/>
      <c r="J59" s="849"/>
      <c r="K59" s="837">
        <v>0</v>
      </c>
      <c r="L59" s="849">
        <v>1</v>
      </c>
      <c r="M59" s="850">
        <v>300.33</v>
      </c>
    </row>
    <row r="60" spans="1:13" ht="14.4" customHeight="1" x14ac:dyDescent="0.3">
      <c r="A60" s="831" t="s">
        <v>2440</v>
      </c>
      <c r="B60" s="832" t="s">
        <v>1933</v>
      </c>
      <c r="C60" s="832" t="s">
        <v>2590</v>
      </c>
      <c r="D60" s="832" t="s">
        <v>2591</v>
      </c>
      <c r="E60" s="832" t="s">
        <v>2592</v>
      </c>
      <c r="F60" s="849"/>
      <c r="G60" s="849"/>
      <c r="H60" s="837">
        <v>0</v>
      </c>
      <c r="I60" s="849">
        <v>1</v>
      </c>
      <c r="J60" s="849">
        <v>393.13</v>
      </c>
      <c r="K60" s="837">
        <v>1</v>
      </c>
      <c r="L60" s="849">
        <v>1</v>
      </c>
      <c r="M60" s="850">
        <v>393.13</v>
      </c>
    </row>
    <row r="61" spans="1:13" ht="14.4" customHeight="1" x14ac:dyDescent="0.3">
      <c r="A61" s="831" t="s">
        <v>2440</v>
      </c>
      <c r="B61" s="832" t="s">
        <v>2235</v>
      </c>
      <c r="C61" s="832" t="s">
        <v>2685</v>
      </c>
      <c r="D61" s="832" t="s">
        <v>1132</v>
      </c>
      <c r="E61" s="832" t="s">
        <v>1135</v>
      </c>
      <c r="F61" s="849"/>
      <c r="G61" s="849"/>
      <c r="H61" s="837">
        <v>0</v>
      </c>
      <c r="I61" s="849">
        <v>1</v>
      </c>
      <c r="J61" s="849">
        <v>38.04</v>
      </c>
      <c r="K61" s="837">
        <v>1</v>
      </c>
      <c r="L61" s="849">
        <v>1</v>
      </c>
      <c r="M61" s="850">
        <v>38.04</v>
      </c>
    </row>
    <row r="62" spans="1:13" ht="14.4" customHeight="1" x14ac:dyDescent="0.3">
      <c r="A62" s="831" t="s">
        <v>2440</v>
      </c>
      <c r="B62" s="832" t="s">
        <v>2235</v>
      </c>
      <c r="C62" s="832" t="s">
        <v>2280</v>
      </c>
      <c r="D62" s="832" t="s">
        <v>1132</v>
      </c>
      <c r="E62" s="832" t="s">
        <v>1474</v>
      </c>
      <c r="F62" s="849"/>
      <c r="G62" s="849"/>
      <c r="H62" s="837">
        <v>0</v>
      </c>
      <c r="I62" s="849">
        <v>5</v>
      </c>
      <c r="J62" s="849">
        <v>53.25</v>
      </c>
      <c r="K62" s="837">
        <v>1</v>
      </c>
      <c r="L62" s="849">
        <v>5</v>
      </c>
      <c r="M62" s="850">
        <v>53.25</v>
      </c>
    </row>
    <row r="63" spans="1:13" ht="14.4" customHeight="1" x14ac:dyDescent="0.3">
      <c r="A63" s="831" t="s">
        <v>2440</v>
      </c>
      <c r="B63" s="832" t="s">
        <v>2235</v>
      </c>
      <c r="C63" s="832" t="s">
        <v>2686</v>
      </c>
      <c r="D63" s="832" t="s">
        <v>1322</v>
      </c>
      <c r="E63" s="832" t="s">
        <v>1323</v>
      </c>
      <c r="F63" s="849"/>
      <c r="G63" s="849"/>
      <c r="H63" s="837">
        <v>0</v>
      </c>
      <c r="I63" s="849">
        <v>1</v>
      </c>
      <c r="J63" s="849">
        <v>234.07</v>
      </c>
      <c r="K63" s="837">
        <v>1</v>
      </c>
      <c r="L63" s="849">
        <v>1</v>
      </c>
      <c r="M63" s="850">
        <v>234.07</v>
      </c>
    </row>
    <row r="64" spans="1:13" ht="14.4" customHeight="1" x14ac:dyDescent="0.3">
      <c r="A64" s="831" t="s">
        <v>2440</v>
      </c>
      <c r="B64" s="832" t="s">
        <v>2235</v>
      </c>
      <c r="C64" s="832" t="s">
        <v>2687</v>
      </c>
      <c r="D64" s="832" t="s">
        <v>1132</v>
      </c>
      <c r="E64" s="832" t="s">
        <v>1134</v>
      </c>
      <c r="F64" s="849"/>
      <c r="G64" s="849"/>
      <c r="H64" s="837">
        <v>0</v>
      </c>
      <c r="I64" s="849">
        <v>2</v>
      </c>
      <c r="J64" s="849">
        <v>117.04</v>
      </c>
      <c r="K64" s="837">
        <v>1</v>
      </c>
      <c r="L64" s="849">
        <v>2</v>
      </c>
      <c r="M64" s="850">
        <v>117.04</v>
      </c>
    </row>
    <row r="65" spans="1:13" ht="14.4" customHeight="1" x14ac:dyDescent="0.3">
      <c r="A65" s="831" t="s">
        <v>2440</v>
      </c>
      <c r="B65" s="832" t="s">
        <v>2239</v>
      </c>
      <c r="C65" s="832" t="s">
        <v>2863</v>
      </c>
      <c r="D65" s="832" t="s">
        <v>2241</v>
      </c>
      <c r="E65" s="832" t="s">
        <v>2864</v>
      </c>
      <c r="F65" s="849"/>
      <c r="G65" s="849"/>
      <c r="H65" s="837">
        <v>0</v>
      </c>
      <c r="I65" s="849">
        <v>3</v>
      </c>
      <c r="J65" s="849">
        <v>2187.27</v>
      </c>
      <c r="K65" s="837">
        <v>1</v>
      </c>
      <c r="L65" s="849">
        <v>3</v>
      </c>
      <c r="M65" s="850">
        <v>2187.27</v>
      </c>
    </row>
    <row r="66" spans="1:13" ht="14.4" customHeight="1" x14ac:dyDescent="0.3">
      <c r="A66" s="831" t="s">
        <v>2440</v>
      </c>
      <c r="B66" s="832" t="s">
        <v>1965</v>
      </c>
      <c r="C66" s="832" t="s">
        <v>2358</v>
      </c>
      <c r="D66" s="832" t="s">
        <v>1967</v>
      </c>
      <c r="E66" s="832" t="s">
        <v>2359</v>
      </c>
      <c r="F66" s="849"/>
      <c r="G66" s="849"/>
      <c r="H66" s="837">
        <v>0</v>
      </c>
      <c r="I66" s="849">
        <v>4</v>
      </c>
      <c r="J66" s="849">
        <v>63.6</v>
      </c>
      <c r="K66" s="837">
        <v>1</v>
      </c>
      <c r="L66" s="849">
        <v>4</v>
      </c>
      <c r="M66" s="850">
        <v>63.6</v>
      </c>
    </row>
    <row r="67" spans="1:13" ht="14.4" customHeight="1" x14ac:dyDescent="0.3">
      <c r="A67" s="831" t="s">
        <v>2440</v>
      </c>
      <c r="B67" s="832" t="s">
        <v>2166</v>
      </c>
      <c r="C67" s="832" t="s">
        <v>2824</v>
      </c>
      <c r="D67" s="832" t="s">
        <v>2825</v>
      </c>
      <c r="E67" s="832" t="s">
        <v>2826</v>
      </c>
      <c r="F67" s="849">
        <v>1</v>
      </c>
      <c r="G67" s="849">
        <v>258.41000000000003</v>
      </c>
      <c r="H67" s="837">
        <v>1</v>
      </c>
      <c r="I67" s="849"/>
      <c r="J67" s="849"/>
      <c r="K67" s="837">
        <v>0</v>
      </c>
      <c r="L67" s="849">
        <v>1</v>
      </c>
      <c r="M67" s="850">
        <v>258.41000000000003</v>
      </c>
    </row>
    <row r="68" spans="1:13" ht="14.4" customHeight="1" x14ac:dyDescent="0.3">
      <c r="A68" s="831" t="s">
        <v>2440</v>
      </c>
      <c r="B68" s="832" t="s">
        <v>1973</v>
      </c>
      <c r="C68" s="832" t="s">
        <v>2481</v>
      </c>
      <c r="D68" s="832" t="s">
        <v>2482</v>
      </c>
      <c r="E68" s="832" t="s">
        <v>2173</v>
      </c>
      <c r="F68" s="849">
        <v>2</v>
      </c>
      <c r="G68" s="849">
        <v>392.4</v>
      </c>
      <c r="H68" s="837">
        <v>1</v>
      </c>
      <c r="I68" s="849"/>
      <c r="J68" s="849"/>
      <c r="K68" s="837">
        <v>0</v>
      </c>
      <c r="L68" s="849">
        <v>2</v>
      </c>
      <c r="M68" s="850">
        <v>392.4</v>
      </c>
    </row>
    <row r="69" spans="1:13" ht="14.4" customHeight="1" x14ac:dyDescent="0.3">
      <c r="A69" s="831" t="s">
        <v>2440</v>
      </c>
      <c r="B69" s="832" t="s">
        <v>1973</v>
      </c>
      <c r="C69" s="832" t="s">
        <v>2483</v>
      </c>
      <c r="D69" s="832" t="s">
        <v>2482</v>
      </c>
      <c r="E69" s="832" t="s">
        <v>2484</v>
      </c>
      <c r="F69" s="849">
        <v>6</v>
      </c>
      <c r="G69" s="849">
        <v>2354.46</v>
      </c>
      <c r="H69" s="837">
        <v>1</v>
      </c>
      <c r="I69" s="849"/>
      <c r="J69" s="849"/>
      <c r="K69" s="837">
        <v>0</v>
      </c>
      <c r="L69" s="849">
        <v>6</v>
      </c>
      <c r="M69" s="850">
        <v>2354.46</v>
      </c>
    </row>
    <row r="70" spans="1:13" ht="14.4" customHeight="1" x14ac:dyDescent="0.3">
      <c r="A70" s="831" t="s">
        <v>2440</v>
      </c>
      <c r="B70" s="832" t="s">
        <v>1973</v>
      </c>
      <c r="C70" s="832" t="s">
        <v>2485</v>
      </c>
      <c r="D70" s="832" t="s">
        <v>2482</v>
      </c>
      <c r="E70" s="832" t="s">
        <v>2486</v>
      </c>
      <c r="F70" s="849">
        <v>4</v>
      </c>
      <c r="G70" s="849">
        <v>2414.88</v>
      </c>
      <c r="H70" s="837">
        <v>1</v>
      </c>
      <c r="I70" s="849"/>
      <c r="J70" s="849"/>
      <c r="K70" s="837">
        <v>0</v>
      </c>
      <c r="L70" s="849">
        <v>4</v>
      </c>
      <c r="M70" s="850">
        <v>2414.88</v>
      </c>
    </row>
    <row r="71" spans="1:13" ht="14.4" customHeight="1" x14ac:dyDescent="0.3">
      <c r="A71" s="831" t="s">
        <v>2440</v>
      </c>
      <c r="B71" s="832" t="s">
        <v>1973</v>
      </c>
      <c r="C71" s="832" t="s">
        <v>2487</v>
      </c>
      <c r="D71" s="832" t="s">
        <v>2488</v>
      </c>
      <c r="E71" s="832" t="s">
        <v>2232</v>
      </c>
      <c r="F71" s="849">
        <v>2</v>
      </c>
      <c r="G71" s="849">
        <v>279.54000000000002</v>
      </c>
      <c r="H71" s="837">
        <v>1</v>
      </c>
      <c r="I71" s="849"/>
      <c r="J71" s="849"/>
      <c r="K71" s="837">
        <v>0</v>
      </c>
      <c r="L71" s="849">
        <v>2</v>
      </c>
      <c r="M71" s="850">
        <v>279.54000000000002</v>
      </c>
    </row>
    <row r="72" spans="1:13" ht="14.4" customHeight="1" x14ac:dyDescent="0.3">
      <c r="A72" s="831" t="s">
        <v>2440</v>
      </c>
      <c r="B72" s="832" t="s">
        <v>1973</v>
      </c>
      <c r="C72" s="832" t="s">
        <v>2489</v>
      </c>
      <c r="D72" s="832" t="s">
        <v>2488</v>
      </c>
      <c r="E72" s="832" t="s">
        <v>2294</v>
      </c>
      <c r="F72" s="849">
        <v>1</v>
      </c>
      <c r="G72" s="849">
        <v>430.05</v>
      </c>
      <c r="H72" s="837">
        <v>1</v>
      </c>
      <c r="I72" s="849"/>
      <c r="J72" s="849"/>
      <c r="K72" s="837">
        <v>0</v>
      </c>
      <c r="L72" s="849">
        <v>1</v>
      </c>
      <c r="M72" s="850">
        <v>430.05</v>
      </c>
    </row>
    <row r="73" spans="1:13" ht="14.4" customHeight="1" x14ac:dyDescent="0.3">
      <c r="A73" s="831" t="s">
        <v>2440</v>
      </c>
      <c r="B73" s="832" t="s">
        <v>1981</v>
      </c>
      <c r="C73" s="832" t="s">
        <v>2772</v>
      </c>
      <c r="D73" s="832" t="s">
        <v>2773</v>
      </c>
      <c r="E73" s="832" t="s">
        <v>2774</v>
      </c>
      <c r="F73" s="849">
        <v>5</v>
      </c>
      <c r="G73" s="849">
        <v>2150.25</v>
      </c>
      <c r="H73" s="837">
        <v>1</v>
      </c>
      <c r="I73" s="849"/>
      <c r="J73" s="849"/>
      <c r="K73" s="837">
        <v>0</v>
      </c>
      <c r="L73" s="849">
        <v>5</v>
      </c>
      <c r="M73" s="850">
        <v>2150.25</v>
      </c>
    </row>
    <row r="74" spans="1:13" ht="14.4" customHeight="1" x14ac:dyDescent="0.3">
      <c r="A74" s="831" t="s">
        <v>2440</v>
      </c>
      <c r="B74" s="832" t="s">
        <v>1981</v>
      </c>
      <c r="C74" s="832" t="s">
        <v>2775</v>
      </c>
      <c r="D74" s="832" t="s">
        <v>2773</v>
      </c>
      <c r="E74" s="832" t="s">
        <v>2294</v>
      </c>
      <c r="F74" s="849">
        <v>1</v>
      </c>
      <c r="G74" s="849">
        <v>661.62</v>
      </c>
      <c r="H74" s="837">
        <v>1</v>
      </c>
      <c r="I74" s="849"/>
      <c r="J74" s="849"/>
      <c r="K74" s="837">
        <v>0</v>
      </c>
      <c r="L74" s="849">
        <v>1</v>
      </c>
      <c r="M74" s="850">
        <v>661.62</v>
      </c>
    </row>
    <row r="75" spans="1:13" ht="14.4" customHeight="1" x14ac:dyDescent="0.3">
      <c r="A75" s="831" t="s">
        <v>2440</v>
      </c>
      <c r="B75" s="832" t="s">
        <v>1985</v>
      </c>
      <c r="C75" s="832" t="s">
        <v>2587</v>
      </c>
      <c r="D75" s="832" t="s">
        <v>1546</v>
      </c>
      <c r="E75" s="832" t="s">
        <v>2588</v>
      </c>
      <c r="F75" s="849"/>
      <c r="G75" s="849"/>
      <c r="H75" s="837">
        <v>0</v>
      </c>
      <c r="I75" s="849">
        <v>1</v>
      </c>
      <c r="J75" s="849">
        <v>556.04</v>
      </c>
      <c r="K75" s="837">
        <v>1</v>
      </c>
      <c r="L75" s="849">
        <v>1</v>
      </c>
      <c r="M75" s="850">
        <v>556.04</v>
      </c>
    </row>
    <row r="76" spans="1:13" ht="14.4" customHeight="1" x14ac:dyDescent="0.3">
      <c r="A76" s="831" t="s">
        <v>2440</v>
      </c>
      <c r="B76" s="832" t="s">
        <v>2001</v>
      </c>
      <c r="C76" s="832" t="s">
        <v>2918</v>
      </c>
      <c r="D76" s="832" t="s">
        <v>2008</v>
      </c>
      <c r="E76" s="832" t="s">
        <v>2919</v>
      </c>
      <c r="F76" s="849"/>
      <c r="G76" s="849"/>
      <c r="H76" s="837">
        <v>0</v>
      </c>
      <c r="I76" s="849">
        <v>2</v>
      </c>
      <c r="J76" s="849">
        <v>126.28</v>
      </c>
      <c r="K76" s="837">
        <v>1</v>
      </c>
      <c r="L76" s="849">
        <v>2</v>
      </c>
      <c r="M76" s="850">
        <v>126.28</v>
      </c>
    </row>
    <row r="77" spans="1:13" ht="14.4" customHeight="1" x14ac:dyDescent="0.3">
      <c r="A77" s="831" t="s">
        <v>2440</v>
      </c>
      <c r="B77" s="832" t="s">
        <v>5289</v>
      </c>
      <c r="C77" s="832" t="s">
        <v>2491</v>
      </c>
      <c r="D77" s="832" t="s">
        <v>2492</v>
      </c>
      <c r="E77" s="832" t="s">
        <v>2493</v>
      </c>
      <c r="F77" s="849"/>
      <c r="G77" s="849"/>
      <c r="H77" s="837">
        <v>0</v>
      </c>
      <c r="I77" s="849">
        <v>3</v>
      </c>
      <c r="J77" s="849">
        <v>1005.6100000000001</v>
      </c>
      <c r="K77" s="837">
        <v>1</v>
      </c>
      <c r="L77" s="849">
        <v>3</v>
      </c>
      <c r="M77" s="850">
        <v>1005.6100000000001</v>
      </c>
    </row>
    <row r="78" spans="1:13" ht="14.4" customHeight="1" x14ac:dyDescent="0.3">
      <c r="A78" s="831" t="s">
        <v>2440</v>
      </c>
      <c r="B78" s="832" t="s">
        <v>5289</v>
      </c>
      <c r="C78" s="832" t="s">
        <v>2494</v>
      </c>
      <c r="D78" s="832" t="s">
        <v>2495</v>
      </c>
      <c r="E78" s="832" t="s">
        <v>2493</v>
      </c>
      <c r="F78" s="849">
        <v>2</v>
      </c>
      <c r="G78" s="849">
        <v>636.32000000000005</v>
      </c>
      <c r="H78" s="837">
        <v>1</v>
      </c>
      <c r="I78" s="849"/>
      <c r="J78" s="849"/>
      <c r="K78" s="837">
        <v>0</v>
      </c>
      <c r="L78" s="849">
        <v>2</v>
      </c>
      <c r="M78" s="850">
        <v>636.32000000000005</v>
      </c>
    </row>
    <row r="79" spans="1:13" ht="14.4" customHeight="1" x14ac:dyDescent="0.3">
      <c r="A79" s="831" t="s">
        <v>2440</v>
      </c>
      <c r="B79" s="832" t="s">
        <v>2184</v>
      </c>
      <c r="C79" s="832" t="s">
        <v>2185</v>
      </c>
      <c r="D79" s="832" t="s">
        <v>2186</v>
      </c>
      <c r="E79" s="832" t="s">
        <v>2187</v>
      </c>
      <c r="F79" s="849"/>
      <c r="G79" s="849"/>
      <c r="H79" s="837">
        <v>0</v>
      </c>
      <c r="I79" s="849">
        <v>5</v>
      </c>
      <c r="J79" s="849">
        <v>352.4</v>
      </c>
      <c r="K79" s="837">
        <v>1</v>
      </c>
      <c r="L79" s="849">
        <v>5</v>
      </c>
      <c r="M79" s="850">
        <v>352.4</v>
      </c>
    </row>
    <row r="80" spans="1:13" ht="14.4" customHeight="1" x14ac:dyDescent="0.3">
      <c r="A80" s="831" t="s">
        <v>2440</v>
      </c>
      <c r="B80" s="832" t="s">
        <v>2072</v>
      </c>
      <c r="C80" s="832" t="s">
        <v>2073</v>
      </c>
      <c r="D80" s="832" t="s">
        <v>911</v>
      </c>
      <c r="E80" s="832" t="s">
        <v>912</v>
      </c>
      <c r="F80" s="849"/>
      <c r="G80" s="849"/>
      <c r="H80" s="837"/>
      <c r="I80" s="849">
        <v>12</v>
      </c>
      <c r="J80" s="849">
        <v>0</v>
      </c>
      <c r="K80" s="837"/>
      <c r="L80" s="849">
        <v>12</v>
      </c>
      <c r="M80" s="850">
        <v>0</v>
      </c>
    </row>
    <row r="81" spans="1:13" ht="14.4" customHeight="1" x14ac:dyDescent="0.3">
      <c r="A81" s="831" t="s">
        <v>2440</v>
      </c>
      <c r="B81" s="832" t="s">
        <v>2072</v>
      </c>
      <c r="C81" s="832" t="s">
        <v>2074</v>
      </c>
      <c r="D81" s="832" t="s">
        <v>911</v>
      </c>
      <c r="E81" s="832" t="s">
        <v>2075</v>
      </c>
      <c r="F81" s="849"/>
      <c r="G81" s="849"/>
      <c r="H81" s="837">
        <v>0</v>
      </c>
      <c r="I81" s="849">
        <v>2</v>
      </c>
      <c r="J81" s="849">
        <v>153.72</v>
      </c>
      <c r="K81" s="837">
        <v>1</v>
      </c>
      <c r="L81" s="849">
        <v>2</v>
      </c>
      <c r="M81" s="850">
        <v>153.72</v>
      </c>
    </row>
    <row r="82" spans="1:13" ht="14.4" customHeight="1" x14ac:dyDescent="0.3">
      <c r="A82" s="831" t="s">
        <v>2440</v>
      </c>
      <c r="B82" s="832" t="s">
        <v>5290</v>
      </c>
      <c r="C82" s="832" t="s">
        <v>2814</v>
      </c>
      <c r="D82" s="832" t="s">
        <v>2815</v>
      </c>
      <c r="E82" s="832" t="s">
        <v>2799</v>
      </c>
      <c r="F82" s="849"/>
      <c r="G82" s="849"/>
      <c r="H82" s="837">
        <v>0</v>
      </c>
      <c r="I82" s="849">
        <v>13</v>
      </c>
      <c r="J82" s="849">
        <v>1570.01</v>
      </c>
      <c r="K82" s="837">
        <v>1</v>
      </c>
      <c r="L82" s="849">
        <v>13</v>
      </c>
      <c r="M82" s="850">
        <v>1570.01</v>
      </c>
    </row>
    <row r="83" spans="1:13" ht="14.4" customHeight="1" x14ac:dyDescent="0.3">
      <c r="A83" s="831" t="s">
        <v>2440</v>
      </c>
      <c r="B83" s="832" t="s">
        <v>5290</v>
      </c>
      <c r="C83" s="832" t="s">
        <v>2797</v>
      </c>
      <c r="D83" s="832" t="s">
        <v>2798</v>
      </c>
      <c r="E83" s="832" t="s">
        <v>2799</v>
      </c>
      <c r="F83" s="849">
        <v>9</v>
      </c>
      <c r="G83" s="849">
        <v>1086.93</v>
      </c>
      <c r="H83" s="837">
        <v>1</v>
      </c>
      <c r="I83" s="849"/>
      <c r="J83" s="849"/>
      <c r="K83" s="837">
        <v>0</v>
      </c>
      <c r="L83" s="849">
        <v>9</v>
      </c>
      <c r="M83" s="850">
        <v>1086.93</v>
      </c>
    </row>
    <row r="84" spans="1:13" ht="14.4" customHeight="1" x14ac:dyDescent="0.3">
      <c r="A84" s="831" t="s">
        <v>2440</v>
      </c>
      <c r="B84" s="832" t="s">
        <v>5290</v>
      </c>
      <c r="C84" s="832" t="s">
        <v>2800</v>
      </c>
      <c r="D84" s="832" t="s">
        <v>2801</v>
      </c>
      <c r="E84" s="832" t="s">
        <v>2802</v>
      </c>
      <c r="F84" s="849">
        <v>256</v>
      </c>
      <c r="G84" s="849">
        <v>15459.840000000002</v>
      </c>
      <c r="H84" s="837">
        <v>1</v>
      </c>
      <c r="I84" s="849"/>
      <c r="J84" s="849"/>
      <c r="K84" s="837">
        <v>0</v>
      </c>
      <c r="L84" s="849">
        <v>256</v>
      </c>
      <c r="M84" s="850">
        <v>15459.840000000002</v>
      </c>
    </row>
    <row r="85" spans="1:13" ht="14.4" customHeight="1" x14ac:dyDescent="0.3">
      <c r="A85" s="831" t="s">
        <v>2440</v>
      </c>
      <c r="B85" s="832" t="s">
        <v>5290</v>
      </c>
      <c r="C85" s="832" t="s">
        <v>2805</v>
      </c>
      <c r="D85" s="832" t="s">
        <v>2806</v>
      </c>
      <c r="E85" s="832" t="s">
        <v>2807</v>
      </c>
      <c r="F85" s="849">
        <v>24</v>
      </c>
      <c r="G85" s="849">
        <v>1449.3600000000001</v>
      </c>
      <c r="H85" s="837">
        <v>1</v>
      </c>
      <c r="I85" s="849"/>
      <c r="J85" s="849"/>
      <c r="K85" s="837">
        <v>0</v>
      </c>
      <c r="L85" s="849">
        <v>24</v>
      </c>
      <c r="M85" s="850">
        <v>1449.3600000000001</v>
      </c>
    </row>
    <row r="86" spans="1:13" ht="14.4" customHeight="1" x14ac:dyDescent="0.3">
      <c r="A86" s="831" t="s">
        <v>2440</v>
      </c>
      <c r="B86" s="832" t="s">
        <v>5290</v>
      </c>
      <c r="C86" s="832" t="s">
        <v>2818</v>
      </c>
      <c r="D86" s="832" t="s">
        <v>2815</v>
      </c>
      <c r="E86" s="832" t="s">
        <v>2807</v>
      </c>
      <c r="F86" s="849"/>
      <c r="G86" s="849"/>
      <c r="H86" s="837">
        <v>0</v>
      </c>
      <c r="I86" s="849">
        <v>34</v>
      </c>
      <c r="J86" s="849">
        <v>2053.2600000000002</v>
      </c>
      <c r="K86" s="837">
        <v>1</v>
      </c>
      <c r="L86" s="849">
        <v>34</v>
      </c>
      <c r="M86" s="850">
        <v>2053.2600000000002</v>
      </c>
    </row>
    <row r="87" spans="1:13" ht="14.4" customHeight="1" x14ac:dyDescent="0.3">
      <c r="A87" s="831" t="s">
        <v>2440</v>
      </c>
      <c r="B87" s="832" t="s">
        <v>5290</v>
      </c>
      <c r="C87" s="832" t="s">
        <v>2819</v>
      </c>
      <c r="D87" s="832" t="s">
        <v>2820</v>
      </c>
      <c r="E87" s="832" t="s">
        <v>2821</v>
      </c>
      <c r="F87" s="849">
        <v>1</v>
      </c>
      <c r="G87" s="849">
        <v>120.77</v>
      </c>
      <c r="H87" s="837">
        <v>1</v>
      </c>
      <c r="I87" s="849"/>
      <c r="J87" s="849"/>
      <c r="K87" s="837">
        <v>0</v>
      </c>
      <c r="L87" s="849">
        <v>1</v>
      </c>
      <c r="M87" s="850">
        <v>120.77</v>
      </c>
    </row>
    <row r="88" spans="1:13" ht="14.4" customHeight="1" x14ac:dyDescent="0.3">
      <c r="A88" s="831" t="s">
        <v>2440</v>
      </c>
      <c r="B88" s="832" t="s">
        <v>5291</v>
      </c>
      <c r="C88" s="832" t="s">
        <v>2624</v>
      </c>
      <c r="D88" s="832" t="s">
        <v>2625</v>
      </c>
      <c r="E88" s="832" t="s">
        <v>2626</v>
      </c>
      <c r="F88" s="849"/>
      <c r="G88" s="849"/>
      <c r="H88" s="837">
        <v>0</v>
      </c>
      <c r="I88" s="849">
        <v>10</v>
      </c>
      <c r="J88" s="849">
        <v>1029</v>
      </c>
      <c r="K88" s="837">
        <v>1</v>
      </c>
      <c r="L88" s="849">
        <v>10</v>
      </c>
      <c r="M88" s="850">
        <v>1029</v>
      </c>
    </row>
    <row r="89" spans="1:13" ht="14.4" customHeight="1" x14ac:dyDescent="0.3">
      <c r="A89" s="831" t="s">
        <v>2440</v>
      </c>
      <c r="B89" s="832" t="s">
        <v>2082</v>
      </c>
      <c r="C89" s="832" t="s">
        <v>2667</v>
      </c>
      <c r="D89" s="832" t="s">
        <v>2668</v>
      </c>
      <c r="E89" s="832" t="s">
        <v>2669</v>
      </c>
      <c r="F89" s="849">
        <v>1</v>
      </c>
      <c r="G89" s="849">
        <v>366.31</v>
      </c>
      <c r="H89" s="837">
        <v>1</v>
      </c>
      <c r="I89" s="849"/>
      <c r="J89" s="849"/>
      <c r="K89" s="837">
        <v>0</v>
      </c>
      <c r="L89" s="849">
        <v>1</v>
      </c>
      <c r="M89" s="850">
        <v>366.31</v>
      </c>
    </row>
    <row r="90" spans="1:13" ht="14.4" customHeight="1" x14ac:dyDescent="0.3">
      <c r="A90" s="831" t="s">
        <v>2440</v>
      </c>
      <c r="B90" s="832" t="s">
        <v>2082</v>
      </c>
      <c r="C90" s="832" t="s">
        <v>2318</v>
      </c>
      <c r="D90" s="832" t="s">
        <v>2084</v>
      </c>
      <c r="E90" s="832" t="s">
        <v>2319</v>
      </c>
      <c r="F90" s="849"/>
      <c r="G90" s="849"/>
      <c r="H90" s="837">
        <v>0</v>
      </c>
      <c r="I90" s="849">
        <v>8</v>
      </c>
      <c r="J90" s="849">
        <v>2930.48</v>
      </c>
      <c r="K90" s="837">
        <v>1</v>
      </c>
      <c r="L90" s="849">
        <v>8</v>
      </c>
      <c r="M90" s="850">
        <v>2930.48</v>
      </c>
    </row>
    <row r="91" spans="1:13" ht="14.4" customHeight="1" x14ac:dyDescent="0.3">
      <c r="A91" s="831" t="s">
        <v>2440</v>
      </c>
      <c r="B91" s="832" t="s">
        <v>2082</v>
      </c>
      <c r="C91" s="832" t="s">
        <v>2365</v>
      </c>
      <c r="D91" s="832" t="s">
        <v>2366</v>
      </c>
      <c r="E91" s="832" t="s">
        <v>2367</v>
      </c>
      <c r="F91" s="849"/>
      <c r="G91" s="849"/>
      <c r="H91" s="837">
        <v>0</v>
      </c>
      <c r="I91" s="849">
        <v>14</v>
      </c>
      <c r="J91" s="849">
        <v>3076.92</v>
      </c>
      <c r="K91" s="837">
        <v>1</v>
      </c>
      <c r="L91" s="849">
        <v>14</v>
      </c>
      <c r="M91" s="850">
        <v>3076.92</v>
      </c>
    </row>
    <row r="92" spans="1:13" ht="14.4" customHeight="1" x14ac:dyDescent="0.3">
      <c r="A92" s="831" t="s">
        <v>2440</v>
      </c>
      <c r="B92" s="832" t="s">
        <v>2082</v>
      </c>
      <c r="C92" s="832" t="s">
        <v>2670</v>
      </c>
      <c r="D92" s="832" t="s">
        <v>2671</v>
      </c>
      <c r="E92" s="832" t="s">
        <v>2672</v>
      </c>
      <c r="F92" s="849">
        <v>1</v>
      </c>
      <c r="G92" s="849">
        <v>109.89</v>
      </c>
      <c r="H92" s="837">
        <v>1</v>
      </c>
      <c r="I92" s="849"/>
      <c r="J92" s="849"/>
      <c r="K92" s="837">
        <v>0</v>
      </c>
      <c r="L92" s="849">
        <v>1</v>
      </c>
      <c r="M92" s="850">
        <v>109.89</v>
      </c>
    </row>
    <row r="93" spans="1:13" ht="14.4" customHeight="1" x14ac:dyDescent="0.3">
      <c r="A93" s="831" t="s">
        <v>2440</v>
      </c>
      <c r="B93" s="832" t="s">
        <v>2086</v>
      </c>
      <c r="C93" s="832" t="s">
        <v>2674</v>
      </c>
      <c r="D93" s="832" t="s">
        <v>2088</v>
      </c>
      <c r="E93" s="832" t="s">
        <v>2675</v>
      </c>
      <c r="F93" s="849"/>
      <c r="G93" s="849"/>
      <c r="H93" s="837">
        <v>0</v>
      </c>
      <c r="I93" s="849">
        <v>6</v>
      </c>
      <c r="J93" s="849">
        <v>332.21999999999997</v>
      </c>
      <c r="K93" s="837">
        <v>1</v>
      </c>
      <c r="L93" s="849">
        <v>6</v>
      </c>
      <c r="M93" s="850">
        <v>332.21999999999997</v>
      </c>
    </row>
    <row r="94" spans="1:13" ht="14.4" customHeight="1" x14ac:dyDescent="0.3">
      <c r="A94" s="831" t="s">
        <v>2440</v>
      </c>
      <c r="B94" s="832" t="s">
        <v>2086</v>
      </c>
      <c r="C94" s="832" t="s">
        <v>2087</v>
      </c>
      <c r="D94" s="832" t="s">
        <v>2088</v>
      </c>
      <c r="E94" s="832" t="s">
        <v>2089</v>
      </c>
      <c r="F94" s="849"/>
      <c r="G94" s="849"/>
      <c r="H94" s="837">
        <v>0</v>
      </c>
      <c r="I94" s="849">
        <v>4</v>
      </c>
      <c r="J94" s="849">
        <v>442.92</v>
      </c>
      <c r="K94" s="837">
        <v>1</v>
      </c>
      <c r="L94" s="849">
        <v>4</v>
      </c>
      <c r="M94" s="850">
        <v>442.92</v>
      </c>
    </row>
    <row r="95" spans="1:13" ht="14.4" customHeight="1" x14ac:dyDescent="0.3">
      <c r="A95" s="831" t="s">
        <v>2440</v>
      </c>
      <c r="B95" s="832" t="s">
        <v>2090</v>
      </c>
      <c r="C95" s="832" t="s">
        <v>2677</v>
      </c>
      <c r="D95" s="832" t="s">
        <v>2097</v>
      </c>
      <c r="E95" s="832" t="s">
        <v>2093</v>
      </c>
      <c r="F95" s="849">
        <v>3</v>
      </c>
      <c r="G95" s="849">
        <v>2730.6000000000004</v>
      </c>
      <c r="H95" s="837">
        <v>1</v>
      </c>
      <c r="I95" s="849"/>
      <c r="J95" s="849"/>
      <c r="K95" s="837">
        <v>0</v>
      </c>
      <c r="L95" s="849">
        <v>3</v>
      </c>
      <c r="M95" s="850">
        <v>2730.6000000000004</v>
      </c>
    </row>
    <row r="96" spans="1:13" ht="14.4" customHeight="1" x14ac:dyDescent="0.3">
      <c r="A96" s="831" t="s">
        <v>2440</v>
      </c>
      <c r="B96" s="832" t="s">
        <v>2090</v>
      </c>
      <c r="C96" s="832" t="s">
        <v>2678</v>
      </c>
      <c r="D96" s="832" t="s">
        <v>2679</v>
      </c>
      <c r="E96" s="832" t="s">
        <v>2093</v>
      </c>
      <c r="F96" s="849">
        <v>2</v>
      </c>
      <c r="G96" s="849">
        <v>1820.4</v>
      </c>
      <c r="H96" s="837">
        <v>1</v>
      </c>
      <c r="I96" s="849"/>
      <c r="J96" s="849"/>
      <c r="K96" s="837">
        <v>0</v>
      </c>
      <c r="L96" s="849">
        <v>2</v>
      </c>
      <c r="M96" s="850">
        <v>1820.4</v>
      </c>
    </row>
    <row r="97" spans="1:13" ht="14.4" customHeight="1" x14ac:dyDescent="0.3">
      <c r="A97" s="831" t="s">
        <v>2440</v>
      </c>
      <c r="B97" s="832" t="s">
        <v>2206</v>
      </c>
      <c r="C97" s="832" t="s">
        <v>2753</v>
      </c>
      <c r="D97" s="832" t="s">
        <v>2748</v>
      </c>
      <c r="E97" s="832" t="s">
        <v>2754</v>
      </c>
      <c r="F97" s="849">
        <v>3</v>
      </c>
      <c r="G97" s="849">
        <v>1015.74</v>
      </c>
      <c r="H97" s="837">
        <v>1</v>
      </c>
      <c r="I97" s="849"/>
      <c r="J97" s="849"/>
      <c r="K97" s="837">
        <v>0</v>
      </c>
      <c r="L97" s="849">
        <v>3</v>
      </c>
      <c r="M97" s="850">
        <v>1015.74</v>
      </c>
    </row>
    <row r="98" spans="1:13" ht="14.4" customHeight="1" x14ac:dyDescent="0.3">
      <c r="A98" s="831" t="s">
        <v>2440</v>
      </c>
      <c r="B98" s="832" t="s">
        <v>2206</v>
      </c>
      <c r="C98" s="832" t="s">
        <v>2751</v>
      </c>
      <c r="D98" s="832" t="s">
        <v>2748</v>
      </c>
      <c r="E98" s="832" t="s">
        <v>2752</v>
      </c>
      <c r="F98" s="849">
        <v>3</v>
      </c>
      <c r="G98" s="849">
        <v>2031.54</v>
      </c>
      <c r="H98" s="837">
        <v>1</v>
      </c>
      <c r="I98" s="849"/>
      <c r="J98" s="849"/>
      <c r="K98" s="837">
        <v>0</v>
      </c>
      <c r="L98" s="849">
        <v>3</v>
      </c>
      <c r="M98" s="850">
        <v>2031.54</v>
      </c>
    </row>
    <row r="99" spans="1:13" ht="14.4" customHeight="1" x14ac:dyDescent="0.3">
      <c r="A99" s="831" t="s">
        <v>2440</v>
      </c>
      <c r="B99" s="832" t="s">
        <v>2206</v>
      </c>
      <c r="C99" s="832" t="s">
        <v>2747</v>
      </c>
      <c r="D99" s="832" t="s">
        <v>2748</v>
      </c>
      <c r="E99" s="832" t="s">
        <v>2209</v>
      </c>
      <c r="F99" s="849">
        <v>44</v>
      </c>
      <c r="G99" s="849">
        <v>7448.7599999999993</v>
      </c>
      <c r="H99" s="837">
        <v>1</v>
      </c>
      <c r="I99" s="849"/>
      <c r="J99" s="849"/>
      <c r="K99" s="837">
        <v>0</v>
      </c>
      <c r="L99" s="849">
        <v>44</v>
      </c>
      <c r="M99" s="850">
        <v>7448.7599999999993</v>
      </c>
    </row>
    <row r="100" spans="1:13" ht="14.4" customHeight="1" x14ac:dyDescent="0.3">
      <c r="A100" s="831" t="s">
        <v>2440</v>
      </c>
      <c r="B100" s="832" t="s">
        <v>2206</v>
      </c>
      <c r="C100" s="832" t="s">
        <v>2749</v>
      </c>
      <c r="D100" s="832" t="s">
        <v>2748</v>
      </c>
      <c r="E100" s="832" t="s">
        <v>2750</v>
      </c>
      <c r="F100" s="849">
        <v>28</v>
      </c>
      <c r="G100" s="849">
        <v>9480.24</v>
      </c>
      <c r="H100" s="837">
        <v>1</v>
      </c>
      <c r="I100" s="849"/>
      <c r="J100" s="849"/>
      <c r="K100" s="837">
        <v>0</v>
      </c>
      <c r="L100" s="849">
        <v>28</v>
      </c>
      <c r="M100" s="850">
        <v>9480.24</v>
      </c>
    </row>
    <row r="101" spans="1:13" ht="14.4" customHeight="1" x14ac:dyDescent="0.3">
      <c r="A101" s="831" t="s">
        <v>2440</v>
      </c>
      <c r="B101" s="832" t="s">
        <v>2206</v>
      </c>
      <c r="C101" s="832" t="s">
        <v>2755</v>
      </c>
      <c r="D101" s="832" t="s">
        <v>2756</v>
      </c>
      <c r="E101" s="832" t="s">
        <v>2209</v>
      </c>
      <c r="F101" s="849">
        <v>7</v>
      </c>
      <c r="G101" s="849">
        <v>1185.03</v>
      </c>
      <c r="H101" s="837">
        <v>1</v>
      </c>
      <c r="I101" s="849"/>
      <c r="J101" s="849"/>
      <c r="K101" s="837">
        <v>0</v>
      </c>
      <c r="L101" s="849">
        <v>7</v>
      </c>
      <c r="M101" s="850">
        <v>1185.03</v>
      </c>
    </row>
    <row r="102" spans="1:13" ht="14.4" customHeight="1" x14ac:dyDescent="0.3">
      <c r="A102" s="831" t="s">
        <v>2440</v>
      </c>
      <c r="B102" s="832" t="s">
        <v>2206</v>
      </c>
      <c r="C102" s="832" t="s">
        <v>2757</v>
      </c>
      <c r="D102" s="832" t="s">
        <v>1238</v>
      </c>
      <c r="E102" s="832" t="s">
        <v>2209</v>
      </c>
      <c r="F102" s="849"/>
      <c r="G102" s="849"/>
      <c r="H102" s="837">
        <v>0</v>
      </c>
      <c r="I102" s="849">
        <v>19</v>
      </c>
      <c r="J102" s="849">
        <v>3216.5099999999998</v>
      </c>
      <c r="K102" s="837">
        <v>1</v>
      </c>
      <c r="L102" s="849">
        <v>19</v>
      </c>
      <c r="M102" s="850">
        <v>3216.5099999999998</v>
      </c>
    </row>
    <row r="103" spans="1:13" ht="14.4" customHeight="1" x14ac:dyDescent="0.3">
      <c r="A103" s="831" t="s">
        <v>2440</v>
      </c>
      <c r="B103" s="832" t="s">
        <v>2206</v>
      </c>
      <c r="C103" s="832" t="s">
        <v>2758</v>
      </c>
      <c r="D103" s="832" t="s">
        <v>2759</v>
      </c>
      <c r="E103" s="832" t="s">
        <v>2209</v>
      </c>
      <c r="F103" s="849">
        <v>7</v>
      </c>
      <c r="G103" s="849">
        <v>1185.03</v>
      </c>
      <c r="H103" s="837">
        <v>1</v>
      </c>
      <c r="I103" s="849"/>
      <c r="J103" s="849"/>
      <c r="K103" s="837">
        <v>0</v>
      </c>
      <c r="L103" s="849">
        <v>7</v>
      </c>
      <c r="M103" s="850">
        <v>1185.03</v>
      </c>
    </row>
    <row r="104" spans="1:13" ht="14.4" customHeight="1" x14ac:dyDescent="0.3">
      <c r="A104" s="831" t="s">
        <v>2440</v>
      </c>
      <c r="B104" s="832" t="s">
        <v>2206</v>
      </c>
      <c r="C104" s="832" t="s">
        <v>2760</v>
      </c>
      <c r="D104" s="832" t="s">
        <v>1238</v>
      </c>
      <c r="E104" s="832" t="s">
        <v>2750</v>
      </c>
      <c r="F104" s="849"/>
      <c r="G104" s="849"/>
      <c r="H104" s="837">
        <v>0</v>
      </c>
      <c r="I104" s="849">
        <v>4</v>
      </c>
      <c r="J104" s="849">
        <v>1354.32</v>
      </c>
      <c r="K104" s="837">
        <v>1</v>
      </c>
      <c r="L104" s="849">
        <v>4</v>
      </c>
      <c r="M104" s="850">
        <v>1354.32</v>
      </c>
    </row>
    <row r="105" spans="1:13" ht="14.4" customHeight="1" x14ac:dyDescent="0.3">
      <c r="A105" s="831" t="s">
        <v>2440</v>
      </c>
      <c r="B105" s="832" t="s">
        <v>2206</v>
      </c>
      <c r="C105" s="832" t="s">
        <v>2761</v>
      </c>
      <c r="D105" s="832" t="s">
        <v>2748</v>
      </c>
      <c r="E105" s="832" t="s">
        <v>2762</v>
      </c>
      <c r="F105" s="849">
        <v>2</v>
      </c>
      <c r="G105" s="849">
        <v>1015.76</v>
      </c>
      <c r="H105" s="837">
        <v>1</v>
      </c>
      <c r="I105" s="849"/>
      <c r="J105" s="849"/>
      <c r="K105" s="837">
        <v>0</v>
      </c>
      <c r="L105" s="849">
        <v>2</v>
      </c>
      <c r="M105" s="850">
        <v>1015.76</v>
      </c>
    </row>
    <row r="106" spans="1:13" ht="14.4" customHeight="1" x14ac:dyDescent="0.3">
      <c r="A106" s="831" t="s">
        <v>2440</v>
      </c>
      <c r="B106" s="832" t="s">
        <v>2214</v>
      </c>
      <c r="C106" s="832" t="s">
        <v>2737</v>
      </c>
      <c r="D106" s="832" t="s">
        <v>2738</v>
      </c>
      <c r="E106" s="832" t="s">
        <v>2739</v>
      </c>
      <c r="F106" s="849">
        <v>3</v>
      </c>
      <c r="G106" s="849">
        <v>913.29</v>
      </c>
      <c r="H106" s="837">
        <v>1</v>
      </c>
      <c r="I106" s="849"/>
      <c r="J106" s="849"/>
      <c r="K106" s="837">
        <v>0</v>
      </c>
      <c r="L106" s="849">
        <v>3</v>
      </c>
      <c r="M106" s="850">
        <v>913.29</v>
      </c>
    </row>
    <row r="107" spans="1:13" ht="14.4" customHeight="1" x14ac:dyDescent="0.3">
      <c r="A107" s="831" t="s">
        <v>2440</v>
      </c>
      <c r="B107" s="832" t="s">
        <v>2218</v>
      </c>
      <c r="C107" s="832" t="s">
        <v>2646</v>
      </c>
      <c r="D107" s="832" t="s">
        <v>2647</v>
      </c>
      <c r="E107" s="832" t="s">
        <v>2648</v>
      </c>
      <c r="F107" s="849">
        <v>2</v>
      </c>
      <c r="G107" s="849">
        <v>147.62</v>
      </c>
      <c r="H107" s="837">
        <v>1</v>
      </c>
      <c r="I107" s="849"/>
      <c r="J107" s="849"/>
      <c r="K107" s="837">
        <v>0</v>
      </c>
      <c r="L107" s="849">
        <v>2</v>
      </c>
      <c r="M107" s="850">
        <v>147.62</v>
      </c>
    </row>
    <row r="108" spans="1:13" ht="14.4" customHeight="1" x14ac:dyDescent="0.3">
      <c r="A108" s="831" t="s">
        <v>2440</v>
      </c>
      <c r="B108" s="832" t="s">
        <v>2218</v>
      </c>
      <c r="C108" s="832" t="s">
        <v>2650</v>
      </c>
      <c r="D108" s="832" t="s">
        <v>2651</v>
      </c>
      <c r="E108" s="832" t="s">
        <v>2652</v>
      </c>
      <c r="F108" s="849">
        <v>1</v>
      </c>
      <c r="G108" s="849">
        <v>2099.37</v>
      </c>
      <c r="H108" s="837">
        <v>1</v>
      </c>
      <c r="I108" s="849"/>
      <c r="J108" s="849"/>
      <c r="K108" s="837">
        <v>0</v>
      </c>
      <c r="L108" s="849">
        <v>1</v>
      </c>
      <c r="M108" s="850">
        <v>2099.37</v>
      </c>
    </row>
    <row r="109" spans="1:13" ht="14.4" customHeight="1" x14ac:dyDescent="0.3">
      <c r="A109" s="831" t="s">
        <v>2440</v>
      </c>
      <c r="B109" s="832" t="s">
        <v>2115</v>
      </c>
      <c r="C109" s="832" t="s">
        <v>2872</v>
      </c>
      <c r="D109" s="832" t="s">
        <v>1051</v>
      </c>
      <c r="E109" s="832" t="s">
        <v>2873</v>
      </c>
      <c r="F109" s="849"/>
      <c r="G109" s="849"/>
      <c r="H109" s="837"/>
      <c r="I109" s="849">
        <v>1</v>
      </c>
      <c r="J109" s="849">
        <v>0</v>
      </c>
      <c r="K109" s="837"/>
      <c r="L109" s="849">
        <v>1</v>
      </c>
      <c r="M109" s="850">
        <v>0</v>
      </c>
    </row>
    <row r="110" spans="1:13" ht="14.4" customHeight="1" x14ac:dyDescent="0.3">
      <c r="A110" s="831" t="s">
        <v>2440</v>
      </c>
      <c r="B110" s="832" t="s">
        <v>2115</v>
      </c>
      <c r="C110" s="832" t="s">
        <v>2874</v>
      </c>
      <c r="D110" s="832" t="s">
        <v>2875</v>
      </c>
      <c r="E110" s="832" t="s">
        <v>2873</v>
      </c>
      <c r="F110" s="849">
        <v>1</v>
      </c>
      <c r="G110" s="849">
        <v>0</v>
      </c>
      <c r="H110" s="837"/>
      <c r="I110" s="849"/>
      <c r="J110" s="849"/>
      <c r="K110" s="837"/>
      <c r="L110" s="849">
        <v>1</v>
      </c>
      <c r="M110" s="850">
        <v>0</v>
      </c>
    </row>
    <row r="111" spans="1:13" ht="14.4" customHeight="1" x14ac:dyDescent="0.3">
      <c r="A111" s="831" t="s">
        <v>2440</v>
      </c>
      <c r="B111" s="832" t="s">
        <v>2115</v>
      </c>
      <c r="C111" s="832" t="s">
        <v>2116</v>
      </c>
      <c r="D111" s="832" t="s">
        <v>1051</v>
      </c>
      <c r="E111" s="832" t="s">
        <v>2117</v>
      </c>
      <c r="F111" s="849"/>
      <c r="G111" s="849"/>
      <c r="H111" s="837"/>
      <c r="I111" s="849">
        <v>1</v>
      </c>
      <c r="J111" s="849">
        <v>0</v>
      </c>
      <c r="K111" s="837"/>
      <c r="L111" s="849">
        <v>1</v>
      </c>
      <c r="M111" s="850">
        <v>0</v>
      </c>
    </row>
    <row r="112" spans="1:13" ht="14.4" customHeight="1" x14ac:dyDescent="0.3">
      <c r="A112" s="831" t="s">
        <v>2440</v>
      </c>
      <c r="B112" s="832" t="s">
        <v>5292</v>
      </c>
      <c r="C112" s="832" t="s">
        <v>2727</v>
      </c>
      <c r="D112" s="832" t="s">
        <v>2728</v>
      </c>
      <c r="E112" s="832" t="s">
        <v>2484</v>
      </c>
      <c r="F112" s="849"/>
      <c r="G112" s="849"/>
      <c r="H112" s="837">
        <v>0</v>
      </c>
      <c r="I112" s="849">
        <v>2</v>
      </c>
      <c r="J112" s="849">
        <v>879.96</v>
      </c>
      <c r="K112" s="837">
        <v>1</v>
      </c>
      <c r="L112" s="849">
        <v>2</v>
      </c>
      <c r="M112" s="850">
        <v>879.96</v>
      </c>
    </row>
    <row r="113" spans="1:13" ht="14.4" customHeight="1" x14ac:dyDescent="0.3">
      <c r="A113" s="831" t="s">
        <v>2440</v>
      </c>
      <c r="B113" s="832" t="s">
        <v>5292</v>
      </c>
      <c r="C113" s="832" t="s">
        <v>2729</v>
      </c>
      <c r="D113" s="832" t="s">
        <v>2730</v>
      </c>
      <c r="E113" s="832" t="s">
        <v>1332</v>
      </c>
      <c r="F113" s="849">
        <v>6</v>
      </c>
      <c r="G113" s="849">
        <v>792</v>
      </c>
      <c r="H113" s="837">
        <v>1</v>
      </c>
      <c r="I113" s="849"/>
      <c r="J113" s="849"/>
      <c r="K113" s="837">
        <v>0</v>
      </c>
      <c r="L113" s="849">
        <v>6</v>
      </c>
      <c r="M113" s="850">
        <v>792</v>
      </c>
    </row>
    <row r="114" spans="1:13" ht="14.4" customHeight="1" x14ac:dyDescent="0.3">
      <c r="A114" s="831" t="s">
        <v>2440</v>
      </c>
      <c r="B114" s="832" t="s">
        <v>2118</v>
      </c>
      <c r="C114" s="832" t="s">
        <v>2119</v>
      </c>
      <c r="D114" s="832" t="s">
        <v>2120</v>
      </c>
      <c r="E114" s="832" t="s">
        <v>2121</v>
      </c>
      <c r="F114" s="849"/>
      <c r="G114" s="849"/>
      <c r="H114" s="837">
        <v>0</v>
      </c>
      <c r="I114" s="849">
        <v>10</v>
      </c>
      <c r="J114" s="849">
        <v>1229.5999999999999</v>
      </c>
      <c r="K114" s="837">
        <v>1</v>
      </c>
      <c r="L114" s="849">
        <v>10</v>
      </c>
      <c r="M114" s="850">
        <v>1229.5999999999999</v>
      </c>
    </row>
    <row r="115" spans="1:13" ht="14.4" customHeight="1" x14ac:dyDescent="0.3">
      <c r="A115" s="831" t="s">
        <v>2440</v>
      </c>
      <c r="B115" s="832" t="s">
        <v>2222</v>
      </c>
      <c r="C115" s="832" t="s">
        <v>2584</v>
      </c>
      <c r="D115" s="832" t="s">
        <v>2585</v>
      </c>
      <c r="E115" s="832" t="s">
        <v>2225</v>
      </c>
      <c r="F115" s="849">
        <v>3</v>
      </c>
      <c r="G115" s="849">
        <v>369.6</v>
      </c>
      <c r="H115" s="837">
        <v>1</v>
      </c>
      <c r="I115" s="849"/>
      <c r="J115" s="849"/>
      <c r="K115" s="837">
        <v>0</v>
      </c>
      <c r="L115" s="849">
        <v>3</v>
      </c>
      <c r="M115" s="850">
        <v>369.6</v>
      </c>
    </row>
    <row r="116" spans="1:13" ht="14.4" customHeight="1" x14ac:dyDescent="0.3">
      <c r="A116" s="831" t="s">
        <v>2440</v>
      </c>
      <c r="B116" s="832" t="s">
        <v>2222</v>
      </c>
      <c r="C116" s="832" t="s">
        <v>2575</v>
      </c>
      <c r="D116" s="832" t="s">
        <v>2576</v>
      </c>
      <c r="E116" s="832" t="s">
        <v>697</v>
      </c>
      <c r="F116" s="849">
        <v>23</v>
      </c>
      <c r="G116" s="849">
        <v>3036</v>
      </c>
      <c r="H116" s="837">
        <v>1</v>
      </c>
      <c r="I116" s="849"/>
      <c r="J116" s="849"/>
      <c r="K116" s="837">
        <v>0</v>
      </c>
      <c r="L116" s="849">
        <v>23</v>
      </c>
      <c r="M116" s="850">
        <v>3036</v>
      </c>
    </row>
    <row r="117" spans="1:13" ht="14.4" customHeight="1" x14ac:dyDescent="0.3">
      <c r="A117" s="831" t="s">
        <v>2440</v>
      </c>
      <c r="B117" s="832" t="s">
        <v>2222</v>
      </c>
      <c r="C117" s="832" t="s">
        <v>2577</v>
      </c>
      <c r="D117" s="832" t="s">
        <v>2578</v>
      </c>
      <c r="E117" s="832" t="s">
        <v>2579</v>
      </c>
      <c r="F117" s="849">
        <v>7</v>
      </c>
      <c r="G117" s="849">
        <v>862.4</v>
      </c>
      <c r="H117" s="837">
        <v>1</v>
      </c>
      <c r="I117" s="849"/>
      <c r="J117" s="849"/>
      <c r="K117" s="837">
        <v>0</v>
      </c>
      <c r="L117" s="849">
        <v>7</v>
      </c>
      <c r="M117" s="850">
        <v>862.4</v>
      </c>
    </row>
    <row r="118" spans="1:13" ht="14.4" customHeight="1" x14ac:dyDescent="0.3">
      <c r="A118" s="831" t="s">
        <v>2440</v>
      </c>
      <c r="B118" s="832" t="s">
        <v>2222</v>
      </c>
      <c r="C118" s="832" t="s">
        <v>2580</v>
      </c>
      <c r="D118" s="832" t="s">
        <v>2578</v>
      </c>
      <c r="E118" s="832" t="s">
        <v>2581</v>
      </c>
      <c r="F118" s="849">
        <v>3</v>
      </c>
      <c r="G118" s="849">
        <v>1319.94</v>
      </c>
      <c r="H118" s="837">
        <v>1</v>
      </c>
      <c r="I118" s="849"/>
      <c r="J118" s="849"/>
      <c r="K118" s="837">
        <v>0</v>
      </c>
      <c r="L118" s="849">
        <v>3</v>
      </c>
      <c r="M118" s="850">
        <v>1319.94</v>
      </c>
    </row>
    <row r="119" spans="1:13" ht="14.4" customHeight="1" x14ac:dyDescent="0.3">
      <c r="A119" s="831" t="s">
        <v>2440</v>
      </c>
      <c r="B119" s="832" t="s">
        <v>2222</v>
      </c>
      <c r="C119" s="832" t="s">
        <v>2582</v>
      </c>
      <c r="D119" s="832" t="s">
        <v>2583</v>
      </c>
      <c r="E119" s="832" t="s">
        <v>2564</v>
      </c>
      <c r="F119" s="849">
        <v>1</v>
      </c>
      <c r="G119" s="849">
        <v>369.58</v>
      </c>
      <c r="H119" s="837">
        <v>1</v>
      </c>
      <c r="I119" s="849"/>
      <c r="J119" s="849"/>
      <c r="K119" s="837">
        <v>0</v>
      </c>
      <c r="L119" s="849">
        <v>1</v>
      </c>
      <c r="M119" s="850">
        <v>369.58</v>
      </c>
    </row>
    <row r="120" spans="1:13" ht="14.4" customHeight="1" x14ac:dyDescent="0.3">
      <c r="A120" s="831" t="s">
        <v>2440</v>
      </c>
      <c r="B120" s="832" t="s">
        <v>5293</v>
      </c>
      <c r="C120" s="832" t="s">
        <v>2847</v>
      </c>
      <c r="D120" s="832" t="s">
        <v>2848</v>
      </c>
      <c r="E120" s="832" t="s">
        <v>2849</v>
      </c>
      <c r="F120" s="849">
        <v>3</v>
      </c>
      <c r="G120" s="849">
        <v>241.59</v>
      </c>
      <c r="H120" s="837">
        <v>1</v>
      </c>
      <c r="I120" s="849"/>
      <c r="J120" s="849"/>
      <c r="K120" s="837">
        <v>0</v>
      </c>
      <c r="L120" s="849">
        <v>3</v>
      </c>
      <c r="M120" s="850">
        <v>241.59</v>
      </c>
    </row>
    <row r="121" spans="1:13" ht="14.4" customHeight="1" x14ac:dyDescent="0.3">
      <c r="A121" s="831" t="s">
        <v>2440</v>
      </c>
      <c r="B121" s="832" t="s">
        <v>5293</v>
      </c>
      <c r="C121" s="832" t="s">
        <v>2850</v>
      </c>
      <c r="D121" s="832" t="s">
        <v>2851</v>
      </c>
      <c r="E121" s="832" t="s">
        <v>2852</v>
      </c>
      <c r="F121" s="849">
        <v>6</v>
      </c>
      <c r="G121" s="849">
        <v>966.36</v>
      </c>
      <c r="H121" s="837">
        <v>1</v>
      </c>
      <c r="I121" s="849"/>
      <c r="J121" s="849"/>
      <c r="K121" s="837">
        <v>0</v>
      </c>
      <c r="L121" s="849">
        <v>6</v>
      </c>
      <c r="M121" s="850">
        <v>966.36</v>
      </c>
    </row>
    <row r="122" spans="1:13" ht="14.4" customHeight="1" x14ac:dyDescent="0.3">
      <c r="A122" s="831" t="s">
        <v>2440</v>
      </c>
      <c r="B122" s="832" t="s">
        <v>5293</v>
      </c>
      <c r="C122" s="832" t="s">
        <v>2853</v>
      </c>
      <c r="D122" s="832" t="s">
        <v>2854</v>
      </c>
      <c r="E122" s="832" t="s">
        <v>2855</v>
      </c>
      <c r="F122" s="849"/>
      <c r="G122" s="849"/>
      <c r="H122" s="837">
        <v>0</v>
      </c>
      <c r="I122" s="849">
        <v>6</v>
      </c>
      <c r="J122" s="849">
        <v>483.18</v>
      </c>
      <c r="K122" s="837">
        <v>1</v>
      </c>
      <c r="L122" s="849">
        <v>6</v>
      </c>
      <c r="M122" s="850">
        <v>483.18</v>
      </c>
    </row>
    <row r="123" spans="1:13" ht="14.4" customHeight="1" x14ac:dyDescent="0.3">
      <c r="A123" s="831" t="s">
        <v>2440</v>
      </c>
      <c r="B123" s="832" t="s">
        <v>5293</v>
      </c>
      <c r="C123" s="832" t="s">
        <v>2856</v>
      </c>
      <c r="D123" s="832" t="s">
        <v>2854</v>
      </c>
      <c r="E123" s="832" t="s">
        <v>2857</v>
      </c>
      <c r="F123" s="849"/>
      <c r="G123" s="849"/>
      <c r="H123" s="837">
        <v>0</v>
      </c>
      <c r="I123" s="849">
        <v>4</v>
      </c>
      <c r="J123" s="849">
        <v>1600.68</v>
      </c>
      <c r="K123" s="837">
        <v>1</v>
      </c>
      <c r="L123" s="849">
        <v>4</v>
      </c>
      <c r="M123" s="850">
        <v>1600.68</v>
      </c>
    </row>
    <row r="124" spans="1:13" ht="14.4" customHeight="1" x14ac:dyDescent="0.3">
      <c r="A124" s="831" t="s">
        <v>2440</v>
      </c>
      <c r="B124" s="832" t="s">
        <v>5293</v>
      </c>
      <c r="C124" s="832" t="s">
        <v>2858</v>
      </c>
      <c r="D124" s="832" t="s">
        <v>2854</v>
      </c>
      <c r="E124" s="832" t="s">
        <v>2859</v>
      </c>
      <c r="F124" s="849"/>
      <c r="G124" s="849"/>
      <c r="H124" s="837">
        <v>0</v>
      </c>
      <c r="I124" s="849">
        <v>2</v>
      </c>
      <c r="J124" s="849">
        <v>1066.8599999999999</v>
      </c>
      <c r="K124" s="837">
        <v>1</v>
      </c>
      <c r="L124" s="849">
        <v>2</v>
      </c>
      <c r="M124" s="850">
        <v>1066.8599999999999</v>
      </c>
    </row>
    <row r="125" spans="1:13" ht="14.4" customHeight="1" x14ac:dyDescent="0.3">
      <c r="A125" s="831" t="s">
        <v>2440</v>
      </c>
      <c r="B125" s="832" t="s">
        <v>2126</v>
      </c>
      <c r="C125" s="832" t="s">
        <v>2127</v>
      </c>
      <c r="D125" s="832" t="s">
        <v>2128</v>
      </c>
      <c r="E125" s="832" t="s">
        <v>2129</v>
      </c>
      <c r="F125" s="849"/>
      <c r="G125" s="849"/>
      <c r="H125" s="837">
        <v>0</v>
      </c>
      <c r="I125" s="849">
        <v>3</v>
      </c>
      <c r="J125" s="849">
        <v>1685.28</v>
      </c>
      <c r="K125" s="837">
        <v>1</v>
      </c>
      <c r="L125" s="849">
        <v>3</v>
      </c>
      <c r="M125" s="850">
        <v>1685.28</v>
      </c>
    </row>
    <row r="126" spans="1:13" ht="14.4" customHeight="1" x14ac:dyDescent="0.3">
      <c r="A126" s="831" t="s">
        <v>2440</v>
      </c>
      <c r="B126" s="832" t="s">
        <v>2269</v>
      </c>
      <c r="C126" s="832" t="s">
        <v>2270</v>
      </c>
      <c r="D126" s="832" t="s">
        <v>1434</v>
      </c>
      <c r="E126" s="832" t="s">
        <v>2271</v>
      </c>
      <c r="F126" s="849"/>
      <c r="G126" s="849"/>
      <c r="H126" s="837"/>
      <c r="I126" s="849">
        <v>1</v>
      </c>
      <c r="J126" s="849">
        <v>0</v>
      </c>
      <c r="K126" s="837"/>
      <c r="L126" s="849">
        <v>1</v>
      </c>
      <c r="M126" s="850">
        <v>0</v>
      </c>
    </row>
    <row r="127" spans="1:13" ht="14.4" customHeight="1" x14ac:dyDescent="0.3">
      <c r="A127" s="831" t="s">
        <v>2440</v>
      </c>
      <c r="B127" s="832" t="s">
        <v>2372</v>
      </c>
      <c r="C127" s="832" t="s">
        <v>2561</v>
      </c>
      <c r="D127" s="832" t="s">
        <v>2562</v>
      </c>
      <c r="E127" s="832" t="s">
        <v>2323</v>
      </c>
      <c r="F127" s="849">
        <v>2</v>
      </c>
      <c r="G127" s="849">
        <v>3699.12</v>
      </c>
      <c r="H127" s="837">
        <v>1</v>
      </c>
      <c r="I127" s="849"/>
      <c r="J127" s="849"/>
      <c r="K127" s="837">
        <v>0</v>
      </c>
      <c r="L127" s="849">
        <v>2</v>
      </c>
      <c r="M127" s="850">
        <v>3699.12</v>
      </c>
    </row>
    <row r="128" spans="1:13" ht="14.4" customHeight="1" x14ac:dyDescent="0.3">
      <c r="A128" s="831" t="s">
        <v>2440</v>
      </c>
      <c r="B128" s="832" t="s">
        <v>2372</v>
      </c>
      <c r="C128" s="832" t="s">
        <v>2563</v>
      </c>
      <c r="D128" s="832" t="s">
        <v>2562</v>
      </c>
      <c r="E128" s="832" t="s">
        <v>2564</v>
      </c>
      <c r="F128" s="849">
        <v>2</v>
      </c>
      <c r="G128" s="849">
        <v>3170.66</v>
      </c>
      <c r="H128" s="837">
        <v>1</v>
      </c>
      <c r="I128" s="849"/>
      <c r="J128" s="849"/>
      <c r="K128" s="837">
        <v>0</v>
      </c>
      <c r="L128" s="849">
        <v>2</v>
      </c>
      <c r="M128" s="850">
        <v>3170.66</v>
      </c>
    </row>
    <row r="129" spans="1:13" ht="14.4" customHeight="1" x14ac:dyDescent="0.3">
      <c r="A129" s="831" t="s">
        <v>2440</v>
      </c>
      <c r="B129" s="832" t="s">
        <v>2130</v>
      </c>
      <c r="C129" s="832" t="s">
        <v>2501</v>
      </c>
      <c r="D129" s="832" t="s">
        <v>1472</v>
      </c>
      <c r="E129" s="832" t="s">
        <v>1473</v>
      </c>
      <c r="F129" s="849">
        <v>4</v>
      </c>
      <c r="G129" s="849">
        <v>415.2</v>
      </c>
      <c r="H129" s="837">
        <v>1</v>
      </c>
      <c r="I129" s="849"/>
      <c r="J129" s="849"/>
      <c r="K129" s="837">
        <v>0</v>
      </c>
      <c r="L129" s="849">
        <v>4</v>
      </c>
      <c r="M129" s="850">
        <v>415.2</v>
      </c>
    </row>
    <row r="130" spans="1:13" ht="14.4" customHeight="1" x14ac:dyDescent="0.3">
      <c r="A130" s="831" t="s">
        <v>2440</v>
      </c>
      <c r="B130" s="832" t="s">
        <v>2130</v>
      </c>
      <c r="C130" s="832" t="s">
        <v>2502</v>
      </c>
      <c r="D130" s="832" t="s">
        <v>2503</v>
      </c>
      <c r="E130" s="832" t="s">
        <v>1473</v>
      </c>
      <c r="F130" s="849"/>
      <c r="G130" s="849"/>
      <c r="H130" s="837">
        <v>0</v>
      </c>
      <c r="I130" s="849">
        <v>6</v>
      </c>
      <c r="J130" s="849">
        <v>622.79999999999995</v>
      </c>
      <c r="K130" s="837">
        <v>1</v>
      </c>
      <c r="L130" s="849">
        <v>6</v>
      </c>
      <c r="M130" s="850">
        <v>622.79999999999995</v>
      </c>
    </row>
    <row r="131" spans="1:13" ht="14.4" customHeight="1" x14ac:dyDescent="0.3">
      <c r="A131" s="831" t="s">
        <v>2440</v>
      </c>
      <c r="B131" s="832" t="s">
        <v>2132</v>
      </c>
      <c r="C131" s="832" t="s">
        <v>2342</v>
      </c>
      <c r="D131" s="832" t="s">
        <v>1048</v>
      </c>
      <c r="E131" s="832" t="s">
        <v>2343</v>
      </c>
      <c r="F131" s="849"/>
      <c r="G131" s="849"/>
      <c r="H131" s="837">
        <v>0</v>
      </c>
      <c r="I131" s="849">
        <v>1</v>
      </c>
      <c r="J131" s="849">
        <v>117.55</v>
      </c>
      <c r="K131" s="837">
        <v>1</v>
      </c>
      <c r="L131" s="849">
        <v>1</v>
      </c>
      <c r="M131" s="850">
        <v>117.55</v>
      </c>
    </row>
    <row r="132" spans="1:13" ht="14.4" customHeight="1" x14ac:dyDescent="0.3">
      <c r="A132" s="831" t="s">
        <v>2440</v>
      </c>
      <c r="B132" s="832" t="s">
        <v>5294</v>
      </c>
      <c r="C132" s="832" t="s">
        <v>2528</v>
      </c>
      <c r="D132" s="832" t="s">
        <v>2529</v>
      </c>
      <c r="E132" s="832" t="s">
        <v>2530</v>
      </c>
      <c r="F132" s="849">
        <v>1</v>
      </c>
      <c r="G132" s="849">
        <v>176.32</v>
      </c>
      <c r="H132" s="837">
        <v>1</v>
      </c>
      <c r="I132" s="849"/>
      <c r="J132" s="849"/>
      <c r="K132" s="837">
        <v>0</v>
      </c>
      <c r="L132" s="849">
        <v>1</v>
      </c>
      <c r="M132" s="850">
        <v>176.32</v>
      </c>
    </row>
    <row r="133" spans="1:13" ht="14.4" customHeight="1" x14ac:dyDescent="0.3">
      <c r="A133" s="831" t="s">
        <v>2440</v>
      </c>
      <c r="B133" s="832" t="s">
        <v>1916</v>
      </c>
      <c r="C133" s="832" t="s">
        <v>2894</v>
      </c>
      <c r="D133" s="832" t="s">
        <v>1918</v>
      </c>
      <c r="E133" s="832" t="s">
        <v>2895</v>
      </c>
      <c r="F133" s="849"/>
      <c r="G133" s="849"/>
      <c r="H133" s="837">
        <v>0</v>
      </c>
      <c r="I133" s="849">
        <v>9</v>
      </c>
      <c r="J133" s="849">
        <v>18896.549999999996</v>
      </c>
      <c r="K133" s="837">
        <v>1</v>
      </c>
      <c r="L133" s="849">
        <v>9</v>
      </c>
      <c r="M133" s="850">
        <v>18896.549999999996</v>
      </c>
    </row>
    <row r="134" spans="1:13" ht="14.4" customHeight="1" x14ac:dyDescent="0.3">
      <c r="A134" s="831" t="s">
        <v>2440</v>
      </c>
      <c r="B134" s="832" t="s">
        <v>1916</v>
      </c>
      <c r="C134" s="832" t="s">
        <v>2352</v>
      </c>
      <c r="D134" s="832" t="s">
        <v>1918</v>
      </c>
      <c r="E134" s="832" t="s">
        <v>2353</v>
      </c>
      <c r="F134" s="849"/>
      <c r="G134" s="849"/>
      <c r="H134" s="837">
        <v>0</v>
      </c>
      <c r="I134" s="849">
        <v>15</v>
      </c>
      <c r="J134" s="849">
        <v>28490.13</v>
      </c>
      <c r="K134" s="837">
        <v>1</v>
      </c>
      <c r="L134" s="849">
        <v>15</v>
      </c>
      <c r="M134" s="850">
        <v>28490.13</v>
      </c>
    </row>
    <row r="135" spans="1:13" ht="14.4" customHeight="1" x14ac:dyDescent="0.3">
      <c r="A135" s="831" t="s">
        <v>2440</v>
      </c>
      <c r="B135" s="832" t="s">
        <v>1916</v>
      </c>
      <c r="C135" s="832" t="s">
        <v>2892</v>
      </c>
      <c r="D135" s="832" t="s">
        <v>1918</v>
      </c>
      <c r="E135" s="832" t="s">
        <v>2893</v>
      </c>
      <c r="F135" s="849"/>
      <c r="G135" s="849"/>
      <c r="H135" s="837">
        <v>0</v>
      </c>
      <c r="I135" s="849">
        <v>1</v>
      </c>
      <c r="J135" s="849">
        <v>5339.52</v>
      </c>
      <c r="K135" s="837">
        <v>1</v>
      </c>
      <c r="L135" s="849">
        <v>1</v>
      </c>
      <c r="M135" s="850">
        <v>5339.52</v>
      </c>
    </row>
    <row r="136" spans="1:13" ht="14.4" customHeight="1" x14ac:dyDescent="0.3">
      <c r="A136" s="831" t="s">
        <v>2440</v>
      </c>
      <c r="B136" s="832" t="s">
        <v>2196</v>
      </c>
      <c r="C136" s="832" t="s">
        <v>2907</v>
      </c>
      <c r="D136" s="832" t="s">
        <v>2908</v>
      </c>
      <c r="E136" s="832" t="s">
        <v>2909</v>
      </c>
      <c r="F136" s="849">
        <v>9</v>
      </c>
      <c r="G136" s="849">
        <v>899.46</v>
      </c>
      <c r="H136" s="837">
        <v>1</v>
      </c>
      <c r="I136" s="849"/>
      <c r="J136" s="849"/>
      <c r="K136" s="837">
        <v>0</v>
      </c>
      <c r="L136" s="849">
        <v>9</v>
      </c>
      <c r="M136" s="850">
        <v>899.46</v>
      </c>
    </row>
    <row r="137" spans="1:13" ht="14.4" customHeight="1" x14ac:dyDescent="0.3">
      <c r="A137" s="831" t="s">
        <v>2440</v>
      </c>
      <c r="B137" s="832" t="s">
        <v>2069</v>
      </c>
      <c r="C137" s="832" t="s">
        <v>2070</v>
      </c>
      <c r="D137" s="832" t="s">
        <v>1033</v>
      </c>
      <c r="E137" s="832" t="s">
        <v>2071</v>
      </c>
      <c r="F137" s="849"/>
      <c r="G137" s="849"/>
      <c r="H137" s="837">
        <v>0</v>
      </c>
      <c r="I137" s="849">
        <v>4</v>
      </c>
      <c r="J137" s="849">
        <v>261.44</v>
      </c>
      <c r="K137" s="837">
        <v>1</v>
      </c>
      <c r="L137" s="849">
        <v>4</v>
      </c>
      <c r="M137" s="850">
        <v>261.44</v>
      </c>
    </row>
    <row r="138" spans="1:13" ht="14.4" customHeight="1" x14ac:dyDescent="0.3">
      <c r="A138" s="831" t="s">
        <v>2441</v>
      </c>
      <c r="B138" s="832" t="s">
        <v>1905</v>
      </c>
      <c r="C138" s="832" t="s">
        <v>2349</v>
      </c>
      <c r="D138" s="832" t="s">
        <v>2350</v>
      </c>
      <c r="E138" s="832" t="s">
        <v>2351</v>
      </c>
      <c r="F138" s="849"/>
      <c r="G138" s="849"/>
      <c r="H138" s="837">
        <v>0</v>
      </c>
      <c r="I138" s="849">
        <v>1</v>
      </c>
      <c r="J138" s="849">
        <v>120.61</v>
      </c>
      <c r="K138" s="837">
        <v>1</v>
      </c>
      <c r="L138" s="849">
        <v>1</v>
      </c>
      <c r="M138" s="850">
        <v>120.61</v>
      </c>
    </row>
    <row r="139" spans="1:13" ht="14.4" customHeight="1" x14ac:dyDescent="0.3">
      <c r="A139" s="831" t="s">
        <v>2441</v>
      </c>
      <c r="B139" s="832" t="s">
        <v>1905</v>
      </c>
      <c r="C139" s="832" t="s">
        <v>3270</v>
      </c>
      <c r="D139" s="832" t="s">
        <v>2350</v>
      </c>
      <c r="E139" s="832" t="s">
        <v>1968</v>
      </c>
      <c r="F139" s="849">
        <v>1</v>
      </c>
      <c r="G139" s="849">
        <v>184.74</v>
      </c>
      <c r="H139" s="837">
        <v>1</v>
      </c>
      <c r="I139" s="849"/>
      <c r="J139" s="849"/>
      <c r="K139" s="837">
        <v>0</v>
      </c>
      <c r="L139" s="849">
        <v>1</v>
      </c>
      <c r="M139" s="850">
        <v>184.74</v>
      </c>
    </row>
    <row r="140" spans="1:13" ht="14.4" customHeight="1" x14ac:dyDescent="0.3">
      <c r="A140" s="831" t="s">
        <v>2441</v>
      </c>
      <c r="B140" s="832" t="s">
        <v>1943</v>
      </c>
      <c r="C140" s="832" t="s">
        <v>2281</v>
      </c>
      <c r="D140" s="832" t="s">
        <v>1479</v>
      </c>
      <c r="E140" s="832" t="s">
        <v>697</v>
      </c>
      <c r="F140" s="849"/>
      <c r="G140" s="849"/>
      <c r="H140" s="837">
        <v>0</v>
      </c>
      <c r="I140" s="849">
        <v>1</v>
      </c>
      <c r="J140" s="849">
        <v>70.23</v>
      </c>
      <c r="K140" s="837">
        <v>1</v>
      </c>
      <c r="L140" s="849">
        <v>1</v>
      </c>
      <c r="M140" s="850">
        <v>70.23</v>
      </c>
    </row>
    <row r="141" spans="1:13" ht="14.4" customHeight="1" x14ac:dyDescent="0.3">
      <c r="A141" s="831" t="s">
        <v>2441</v>
      </c>
      <c r="B141" s="832" t="s">
        <v>1973</v>
      </c>
      <c r="C141" s="832" t="s">
        <v>2481</v>
      </c>
      <c r="D141" s="832" t="s">
        <v>2482</v>
      </c>
      <c r="E141" s="832" t="s">
        <v>2173</v>
      </c>
      <c r="F141" s="849">
        <v>1</v>
      </c>
      <c r="G141" s="849">
        <v>196.2</v>
      </c>
      <c r="H141" s="837">
        <v>1</v>
      </c>
      <c r="I141" s="849"/>
      <c r="J141" s="849"/>
      <c r="K141" s="837">
        <v>0</v>
      </c>
      <c r="L141" s="849">
        <v>1</v>
      </c>
      <c r="M141" s="850">
        <v>196.2</v>
      </c>
    </row>
    <row r="142" spans="1:13" ht="14.4" customHeight="1" x14ac:dyDescent="0.3">
      <c r="A142" s="831" t="s">
        <v>2441</v>
      </c>
      <c r="B142" s="832" t="s">
        <v>1981</v>
      </c>
      <c r="C142" s="832" t="s">
        <v>4715</v>
      </c>
      <c r="D142" s="832" t="s">
        <v>1210</v>
      </c>
      <c r="E142" s="832" t="s">
        <v>1332</v>
      </c>
      <c r="F142" s="849">
        <v>1</v>
      </c>
      <c r="G142" s="849">
        <v>143.35</v>
      </c>
      <c r="H142" s="837">
        <v>1</v>
      </c>
      <c r="I142" s="849"/>
      <c r="J142" s="849"/>
      <c r="K142" s="837">
        <v>0</v>
      </c>
      <c r="L142" s="849">
        <v>1</v>
      </c>
      <c r="M142" s="850">
        <v>143.35</v>
      </c>
    </row>
    <row r="143" spans="1:13" ht="14.4" customHeight="1" x14ac:dyDescent="0.3">
      <c r="A143" s="831" t="s">
        <v>2441</v>
      </c>
      <c r="B143" s="832" t="s">
        <v>1992</v>
      </c>
      <c r="C143" s="832" t="s">
        <v>3676</v>
      </c>
      <c r="D143" s="832" t="s">
        <v>3677</v>
      </c>
      <c r="E143" s="832" t="s">
        <v>3678</v>
      </c>
      <c r="F143" s="849"/>
      <c r="G143" s="849"/>
      <c r="H143" s="837">
        <v>0</v>
      </c>
      <c r="I143" s="849">
        <v>3</v>
      </c>
      <c r="J143" s="849">
        <v>657.54</v>
      </c>
      <c r="K143" s="837">
        <v>1</v>
      </c>
      <c r="L143" s="849">
        <v>3</v>
      </c>
      <c r="M143" s="850">
        <v>657.54</v>
      </c>
    </row>
    <row r="144" spans="1:13" ht="14.4" customHeight="1" x14ac:dyDescent="0.3">
      <c r="A144" s="831" t="s">
        <v>2441</v>
      </c>
      <c r="B144" s="832" t="s">
        <v>2012</v>
      </c>
      <c r="C144" s="832" t="s">
        <v>2015</v>
      </c>
      <c r="D144" s="832" t="s">
        <v>1074</v>
      </c>
      <c r="E144" s="832" t="s">
        <v>2016</v>
      </c>
      <c r="F144" s="849"/>
      <c r="G144" s="849"/>
      <c r="H144" s="837">
        <v>0</v>
      </c>
      <c r="I144" s="849">
        <v>2</v>
      </c>
      <c r="J144" s="849">
        <v>308.72000000000003</v>
      </c>
      <c r="K144" s="837">
        <v>1</v>
      </c>
      <c r="L144" s="849">
        <v>2</v>
      </c>
      <c r="M144" s="850">
        <v>308.72000000000003</v>
      </c>
    </row>
    <row r="145" spans="1:13" ht="14.4" customHeight="1" x14ac:dyDescent="0.3">
      <c r="A145" s="831" t="s">
        <v>2441</v>
      </c>
      <c r="B145" s="832" t="s">
        <v>2072</v>
      </c>
      <c r="C145" s="832" t="s">
        <v>2073</v>
      </c>
      <c r="D145" s="832" t="s">
        <v>911</v>
      </c>
      <c r="E145" s="832" t="s">
        <v>912</v>
      </c>
      <c r="F145" s="849"/>
      <c r="G145" s="849"/>
      <c r="H145" s="837"/>
      <c r="I145" s="849">
        <v>8</v>
      </c>
      <c r="J145" s="849">
        <v>0</v>
      </c>
      <c r="K145" s="837"/>
      <c r="L145" s="849">
        <v>8</v>
      </c>
      <c r="M145" s="850">
        <v>0</v>
      </c>
    </row>
    <row r="146" spans="1:13" ht="14.4" customHeight="1" x14ac:dyDescent="0.3">
      <c r="A146" s="831" t="s">
        <v>2441</v>
      </c>
      <c r="B146" s="832" t="s">
        <v>2090</v>
      </c>
      <c r="C146" s="832" t="s">
        <v>3032</v>
      </c>
      <c r="D146" s="832" t="s">
        <v>2679</v>
      </c>
      <c r="E146" s="832" t="s">
        <v>2098</v>
      </c>
      <c r="F146" s="849">
        <v>1</v>
      </c>
      <c r="G146" s="849">
        <v>227.56</v>
      </c>
      <c r="H146" s="837">
        <v>1</v>
      </c>
      <c r="I146" s="849"/>
      <c r="J146" s="849"/>
      <c r="K146" s="837">
        <v>0</v>
      </c>
      <c r="L146" s="849">
        <v>1</v>
      </c>
      <c r="M146" s="850">
        <v>227.56</v>
      </c>
    </row>
    <row r="147" spans="1:13" ht="14.4" customHeight="1" x14ac:dyDescent="0.3">
      <c r="A147" s="831" t="s">
        <v>2441</v>
      </c>
      <c r="B147" s="832" t="s">
        <v>2090</v>
      </c>
      <c r="C147" s="832" t="s">
        <v>3035</v>
      </c>
      <c r="D147" s="832" t="s">
        <v>2679</v>
      </c>
      <c r="E147" s="832" t="s">
        <v>3036</v>
      </c>
      <c r="F147" s="849">
        <v>1</v>
      </c>
      <c r="G147" s="849">
        <v>455.1</v>
      </c>
      <c r="H147" s="837">
        <v>1</v>
      </c>
      <c r="I147" s="849"/>
      <c r="J147" s="849"/>
      <c r="K147" s="837">
        <v>0</v>
      </c>
      <c r="L147" s="849">
        <v>1</v>
      </c>
      <c r="M147" s="850">
        <v>455.1</v>
      </c>
    </row>
    <row r="148" spans="1:13" ht="14.4" customHeight="1" x14ac:dyDescent="0.3">
      <c r="A148" s="831" t="s">
        <v>2441</v>
      </c>
      <c r="B148" s="832" t="s">
        <v>2211</v>
      </c>
      <c r="C148" s="832" t="s">
        <v>3464</v>
      </c>
      <c r="D148" s="832" t="s">
        <v>3288</v>
      </c>
      <c r="E148" s="832" t="s">
        <v>2213</v>
      </c>
      <c r="F148" s="849">
        <v>9</v>
      </c>
      <c r="G148" s="849">
        <v>1912.05</v>
      </c>
      <c r="H148" s="837">
        <v>1</v>
      </c>
      <c r="I148" s="849"/>
      <c r="J148" s="849"/>
      <c r="K148" s="837">
        <v>0</v>
      </c>
      <c r="L148" s="849">
        <v>9</v>
      </c>
      <c r="M148" s="850">
        <v>1912.05</v>
      </c>
    </row>
    <row r="149" spans="1:13" ht="14.4" customHeight="1" x14ac:dyDescent="0.3">
      <c r="A149" s="831" t="s">
        <v>2441</v>
      </c>
      <c r="B149" s="832" t="s">
        <v>2099</v>
      </c>
      <c r="C149" s="832" t="s">
        <v>3176</v>
      </c>
      <c r="D149" s="832" t="s">
        <v>965</v>
      </c>
      <c r="E149" s="832" t="s">
        <v>3177</v>
      </c>
      <c r="F149" s="849"/>
      <c r="G149" s="849"/>
      <c r="H149" s="837">
        <v>0</v>
      </c>
      <c r="I149" s="849">
        <v>2</v>
      </c>
      <c r="J149" s="849">
        <v>1997.52</v>
      </c>
      <c r="K149" s="837">
        <v>1</v>
      </c>
      <c r="L149" s="849">
        <v>2</v>
      </c>
      <c r="M149" s="850">
        <v>1997.52</v>
      </c>
    </row>
    <row r="150" spans="1:13" ht="14.4" customHeight="1" x14ac:dyDescent="0.3">
      <c r="A150" s="831" t="s">
        <v>2441</v>
      </c>
      <c r="B150" s="832" t="s">
        <v>2214</v>
      </c>
      <c r="C150" s="832" t="s">
        <v>3387</v>
      </c>
      <c r="D150" s="832" t="s">
        <v>2216</v>
      </c>
      <c r="E150" s="832" t="s">
        <v>3388</v>
      </c>
      <c r="F150" s="849">
        <v>1</v>
      </c>
      <c r="G150" s="849">
        <v>1065.5</v>
      </c>
      <c r="H150" s="837">
        <v>1</v>
      </c>
      <c r="I150" s="849"/>
      <c r="J150" s="849"/>
      <c r="K150" s="837">
        <v>0</v>
      </c>
      <c r="L150" s="849">
        <v>1</v>
      </c>
      <c r="M150" s="850">
        <v>1065.5</v>
      </c>
    </row>
    <row r="151" spans="1:13" ht="14.4" customHeight="1" x14ac:dyDescent="0.3">
      <c r="A151" s="831" t="s">
        <v>2441</v>
      </c>
      <c r="B151" s="832" t="s">
        <v>2218</v>
      </c>
      <c r="C151" s="832" t="s">
        <v>3350</v>
      </c>
      <c r="D151" s="832" t="s">
        <v>2651</v>
      </c>
      <c r="E151" s="832" t="s">
        <v>2648</v>
      </c>
      <c r="F151" s="849">
        <v>3</v>
      </c>
      <c r="G151" s="849">
        <v>733.5</v>
      </c>
      <c r="H151" s="837">
        <v>1</v>
      </c>
      <c r="I151" s="849"/>
      <c r="J151" s="849"/>
      <c r="K151" s="837">
        <v>0</v>
      </c>
      <c r="L151" s="849">
        <v>3</v>
      </c>
      <c r="M151" s="850">
        <v>733.5</v>
      </c>
    </row>
    <row r="152" spans="1:13" ht="14.4" customHeight="1" x14ac:dyDescent="0.3">
      <c r="A152" s="831" t="s">
        <v>2441</v>
      </c>
      <c r="B152" s="832" t="s">
        <v>2115</v>
      </c>
      <c r="C152" s="832" t="s">
        <v>2116</v>
      </c>
      <c r="D152" s="832" t="s">
        <v>1051</v>
      </c>
      <c r="E152" s="832" t="s">
        <v>2117</v>
      </c>
      <c r="F152" s="849"/>
      <c r="G152" s="849"/>
      <c r="H152" s="837"/>
      <c r="I152" s="849">
        <v>1</v>
      </c>
      <c r="J152" s="849">
        <v>0</v>
      </c>
      <c r="K152" s="837"/>
      <c r="L152" s="849">
        <v>1</v>
      </c>
      <c r="M152" s="850">
        <v>0</v>
      </c>
    </row>
    <row r="153" spans="1:13" ht="14.4" customHeight="1" x14ac:dyDescent="0.3">
      <c r="A153" s="831" t="s">
        <v>2441</v>
      </c>
      <c r="B153" s="832" t="s">
        <v>2222</v>
      </c>
      <c r="C153" s="832" t="s">
        <v>2575</v>
      </c>
      <c r="D153" s="832" t="s">
        <v>2576</v>
      </c>
      <c r="E153" s="832" t="s">
        <v>697</v>
      </c>
      <c r="F153" s="849">
        <v>2</v>
      </c>
      <c r="G153" s="849">
        <v>264</v>
      </c>
      <c r="H153" s="837">
        <v>1</v>
      </c>
      <c r="I153" s="849"/>
      <c r="J153" s="849"/>
      <c r="K153" s="837">
        <v>0</v>
      </c>
      <c r="L153" s="849">
        <v>2</v>
      </c>
      <c r="M153" s="850">
        <v>264</v>
      </c>
    </row>
    <row r="154" spans="1:13" ht="14.4" customHeight="1" x14ac:dyDescent="0.3">
      <c r="A154" s="831" t="s">
        <v>2441</v>
      </c>
      <c r="B154" s="832" t="s">
        <v>2222</v>
      </c>
      <c r="C154" s="832" t="s">
        <v>2577</v>
      </c>
      <c r="D154" s="832" t="s">
        <v>2578</v>
      </c>
      <c r="E154" s="832" t="s">
        <v>2579</v>
      </c>
      <c r="F154" s="849">
        <v>1</v>
      </c>
      <c r="G154" s="849">
        <v>123.2</v>
      </c>
      <c r="H154" s="837">
        <v>1</v>
      </c>
      <c r="I154" s="849"/>
      <c r="J154" s="849"/>
      <c r="K154" s="837">
        <v>0</v>
      </c>
      <c r="L154" s="849">
        <v>1</v>
      </c>
      <c r="M154" s="850">
        <v>123.2</v>
      </c>
    </row>
    <row r="155" spans="1:13" ht="14.4" customHeight="1" x14ac:dyDescent="0.3">
      <c r="A155" s="831" t="s">
        <v>2441</v>
      </c>
      <c r="B155" s="832" t="s">
        <v>2222</v>
      </c>
      <c r="C155" s="832" t="s">
        <v>3336</v>
      </c>
      <c r="D155" s="832" t="s">
        <v>2224</v>
      </c>
      <c r="E155" s="832" t="s">
        <v>3328</v>
      </c>
      <c r="F155" s="849"/>
      <c r="G155" s="849"/>
      <c r="H155" s="837">
        <v>0</v>
      </c>
      <c r="I155" s="849">
        <v>1</v>
      </c>
      <c r="J155" s="849">
        <v>246.39</v>
      </c>
      <c r="K155" s="837">
        <v>1</v>
      </c>
      <c r="L155" s="849">
        <v>1</v>
      </c>
      <c r="M155" s="850">
        <v>246.39</v>
      </c>
    </row>
    <row r="156" spans="1:13" ht="14.4" customHeight="1" x14ac:dyDescent="0.3">
      <c r="A156" s="831" t="s">
        <v>2442</v>
      </c>
      <c r="B156" s="832" t="s">
        <v>1874</v>
      </c>
      <c r="C156" s="832" t="s">
        <v>4424</v>
      </c>
      <c r="D156" s="832" t="s">
        <v>4001</v>
      </c>
      <c r="E156" s="832" t="s">
        <v>4425</v>
      </c>
      <c r="F156" s="849">
        <v>3</v>
      </c>
      <c r="G156" s="849">
        <v>290.25</v>
      </c>
      <c r="H156" s="837">
        <v>1</v>
      </c>
      <c r="I156" s="849"/>
      <c r="J156" s="849"/>
      <c r="K156" s="837">
        <v>0</v>
      </c>
      <c r="L156" s="849">
        <v>3</v>
      </c>
      <c r="M156" s="850">
        <v>290.25</v>
      </c>
    </row>
    <row r="157" spans="1:13" ht="14.4" customHeight="1" x14ac:dyDescent="0.3">
      <c r="A157" s="831" t="s">
        <v>2442</v>
      </c>
      <c r="B157" s="832" t="s">
        <v>1874</v>
      </c>
      <c r="C157" s="832" t="s">
        <v>1878</v>
      </c>
      <c r="D157" s="832" t="s">
        <v>1876</v>
      </c>
      <c r="E157" s="832" t="s">
        <v>1879</v>
      </c>
      <c r="F157" s="849"/>
      <c r="G157" s="849"/>
      <c r="H157" s="837">
        <v>0</v>
      </c>
      <c r="I157" s="849">
        <v>1</v>
      </c>
      <c r="J157" s="849">
        <v>57.6</v>
      </c>
      <c r="K157" s="837">
        <v>1</v>
      </c>
      <c r="L157" s="849">
        <v>1</v>
      </c>
      <c r="M157" s="850">
        <v>57.6</v>
      </c>
    </row>
    <row r="158" spans="1:13" ht="14.4" customHeight="1" x14ac:dyDescent="0.3">
      <c r="A158" s="831" t="s">
        <v>2442</v>
      </c>
      <c r="B158" s="832" t="s">
        <v>1874</v>
      </c>
      <c r="C158" s="832" t="s">
        <v>4428</v>
      </c>
      <c r="D158" s="832" t="s">
        <v>4429</v>
      </c>
      <c r="E158" s="832" t="s">
        <v>4430</v>
      </c>
      <c r="F158" s="849">
        <v>1</v>
      </c>
      <c r="G158" s="849">
        <v>115.18</v>
      </c>
      <c r="H158" s="837">
        <v>1</v>
      </c>
      <c r="I158" s="849"/>
      <c r="J158" s="849"/>
      <c r="K158" s="837">
        <v>0</v>
      </c>
      <c r="L158" s="849">
        <v>1</v>
      </c>
      <c r="M158" s="850">
        <v>115.18</v>
      </c>
    </row>
    <row r="159" spans="1:13" ht="14.4" customHeight="1" x14ac:dyDescent="0.3">
      <c r="A159" s="831" t="s">
        <v>2442</v>
      </c>
      <c r="B159" s="832" t="s">
        <v>1882</v>
      </c>
      <c r="C159" s="832" t="s">
        <v>3358</v>
      </c>
      <c r="D159" s="832" t="s">
        <v>844</v>
      </c>
      <c r="E159" s="832" t="s">
        <v>3359</v>
      </c>
      <c r="F159" s="849"/>
      <c r="G159" s="849"/>
      <c r="H159" s="837">
        <v>0</v>
      </c>
      <c r="I159" s="849">
        <v>4</v>
      </c>
      <c r="J159" s="849">
        <v>258</v>
      </c>
      <c r="K159" s="837">
        <v>1</v>
      </c>
      <c r="L159" s="849">
        <v>4</v>
      </c>
      <c r="M159" s="850">
        <v>258</v>
      </c>
    </row>
    <row r="160" spans="1:13" ht="14.4" customHeight="1" x14ac:dyDescent="0.3">
      <c r="A160" s="831" t="s">
        <v>2442</v>
      </c>
      <c r="B160" s="832" t="s">
        <v>1927</v>
      </c>
      <c r="C160" s="832" t="s">
        <v>5136</v>
      </c>
      <c r="D160" s="832" t="s">
        <v>1929</v>
      </c>
      <c r="E160" s="832" t="s">
        <v>5137</v>
      </c>
      <c r="F160" s="849"/>
      <c r="G160" s="849"/>
      <c r="H160" s="837">
        <v>0</v>
      </c>
      <c r="I160" s="849">
        <v>1</v>
      </c>
      <c r="J160" s="849">
        <v>234.32</v>
      </c>
      <c r="K160" s="837">
        <v>1</v>
      </c>
      <c r="L160" s="849">
        <v>1</v>
      </c>
      <c r="M160" s="850">
        <v>234.32</v>
      </c>
    </row>
    <row r="161" spans="1:13" ht="14.4" customHeight="1" x14ac:dyDescent="0.3">
      <c r="A161" s="831" t="s">
        <v>2442</v>
      </c>
      <c r="B161" s="832" t="s">
        <v>2235</v>
      </c>
      <c r="C161" s="832" t="s">
        <v>2685</v>
      </c>
      <c r="D161" s="832" t="s">
        <v>1132</v>
      </c>
      <c r="E161" s="832" t="s">
        <v>1135</v>
      </c>
      <c r="F161" s="849"/>
      <c r="G161" s="849"/>
      <c r="H161" s="837">
        <v>0</v>
      </c>
      <c r="I161" s="849">
        <v>1</v>
      </c>
      <c r="J161" s="849">
        <v>38.04</v>
      </c>
      <c r="K161" s="837">
        <v>1</v>
      </c>
      <c r="L161" s="849">
        <v>1</v>
      </c>
      <c r="M161" s="850">
        <v>38.04</v>
      </c>
    </row>
    <row r="162" spans="1:13" ht="14.4" customHeight="1" x14ac:dyDescent="0.3">
      <c r="A162" s="831" t="s">
        <v>2442</v>
      </c>
      <c r="B162" s="832" t="s">
        <v>2235</v>
      </c>
      <c r="C162" s="832" t="s">
        <v>2687</v>
      </c>
      <c r="D162" s="832" t="s">
        <v>1132</v>
      </c>
      <c r="E162" s="832" t="s">
        <v>1134</v>
      </c>
      <c r="F162" s="849"/>
      <c r="G162" s="849"/>
      <c r="H162" s="837">
        <v>0</v>
      </c>
      <c r="I162" s="849">
        <v>2</v>
      </c>
      <c r="J162" s="849">
        <v>117.04</v>
      </c>
      <c r="K162" s="837">
        <v>1</v>
      </c>
      <c r="L162" s="849">
        <v>2</v>
      </c>
      <c r="M162" s="850">
        <v>117.04</v>
      </c>
    </row>
    <row r="163" spans="1:13" ht="14.4" customHeight="1" x14ac:dyDescent="0.3">
      <c r="A163" s="831" t="s">
        <v>2442</v>
      </c>
      <c r="B163" s="832" t="s">
        <v>1943</v>
      </c>
      <c r="C163" s="832" t="s">
        <v>2143</v>
      </c>
      <c r="D163" s="832" t="s">
        <v>1479</v>
      </c>
      <c r="E163" s="832" t="s">
        <v>2144</v>
      </c>
      <c r="F163" s="849"/>
      <c r="G163" s="849"/>
      <c r="H163" s="837">
        <v>0</v>
      </c>
      <c r="I163" s="849">
        <v>1</v>
      </c>
      <c r="J163" s="849">
        <v>17.559999999999999</v>
      </c>
      <c r="K163" s="837">
        <v>1</v>
      </c>
      <c r="L163" s="849">
        <v>1</v>
      </c>
      <c r="M163" s="850">
        <v>17.559999999999999</v>
      </c>
    </row>
    <row r="164" spans="1:13" ht="14.4" customHeight="1" x14ac:dyDescent="0.3">
      <c r="A164" s="831" t="s">
        <v>2442</v>
      </c>
      <c r="B164" s="832" t="s">
        <v>1950</v>
      </c>
      <c r="C164" s="832" t="s">
        <v>5108</v>
      </c>
      <c r="D164" s="832" t="s">
        <v>4729</v>
      </c>
      <c r="E164" s="832" t="s">
        <v>5109</v>
      </c>
      <c r="F164" s="849">
        <v>1</v>
      </c>
      <c r="G164" s="849">
        <v>207.27</v>
      </c>
      <c r="H164" s="837">
        <v>1</v>
      </c>
      <c r="I164" s="849"/>
      <c r="J164" s="849"/>
      <c r="K164" s="837">
        <v>0</v>
      </c>
      <c r="L164" s="849">
        <v>1</v>
      </c>
      <c r="M164" s="850">
        <v>207.27</v>
      </c>
    </row>
    <row r="165" spans="1:13" ht="14.4" customHeight="1" x14ac:dyDescent="0.3">
      <c r="A165" s="831" t="s">
        <v>2442</v>
      </c>
      <c r="B165" s="832" t="s">
        <v>1950</v>
      </c>
      <c r="C165" s="832" t="s">
        <v>5110</v>
      </c>
      <c r="D165" s="832" t="s">
        <v>5111</v>
      </c>
      <c r="E165" s="832" t="s">
        <v>1968</v>
      </c>
      <c r="F165" s="849">
        <v>1</v>
      </c>
      <c r="G165" s="849">
        <v>103.64</v>
      </c>
      <c r="H165" s="837">
        <v>1</v>
      </c>
      <c r="I165" s="849"/>
      <c r="J165" s="849"/>
      <c r="K165" s="837">
        <v>0</v>
      </c>
      <c r="L165" s="849">
        <v>1</v>
      </c>
      <c r="M165" s="850">
        <v>103.64</v>
      </c>
    </row>
    <row r="166" spans="1:13" ht="14.4" customHeight="1" x14ac:dyDescent="0.3">
      <c r="A166" s="831" t="s">
        <v>2442</v>
      </c>
      <c r="B166" s="832" t="s">
        <v>1960</v>
      </c>
      <c r="C166" s="832" t="s">
        <v>1962</v>
      </c>
      <c r="D166" s="832" t="s">
        <v>950</v>
      </c>
      <c r="E166" s="832" t="s">
        <v>1963</v>
      </c>
      <c r="F166" s="849"/>
      <c r="G166" s="849"/>
      <c r="H166" s="837">
        <v>0</v>
      </c>
      <c r="I166" s="849">
        <v>1</v>
      </c>
      <c r="J166" s="849">
        <v>143.09</v>
      </c>
      <c r="K166" s="837">
        <v>1</v>
      </c>
      <c r="L166" s="849">
        <v>1</v>
      </c>
      <c r="M166" s="850">
        <v>143.09</v>
      </c>
    </row>
    <row r="167" spans="1:13" ht="14.4" customHeight="1" x14ac:dyDescent="0.3">
      <c r="A167" s="831" t="s">
        <v>2442</v>
      </c>
      <c r="B167" s="832" t="s">
        <v>1965</v>
      </c>
      <c r="C167" s="832" t="s">
        <v>5148</v>
      </c>
      <c r="D167" s="832" t="s">
        <v>5149</v>
      </c>
      <c r="E167" s="832" t="s">
        <v>1953</v>
      </c>
      <c r="F167" s="849">
        <v>3</v>
      </c>
      <c r="G167" s="849">
        <v>143.10000000000002</v>
      </c>
      <c r="H167" s="837">
        <v>1</v>
      </c>
      <c r="I167" s="849"/>
      <c r="J167" s="849"/>
      <c r="K167" s="837">
        <v>0</v>
      </c>
      <c r="L167" s="849">
        <v>3</v>
      </c>
      <c r="M167" s="850">
        <v>143.10000000000002</v>
      </c>
    </row>
    <row r="168" spans="1:13" ht="14.4" customHeight="1" x14ac:dyDescent="0.3">
      <c r="A168" s="831" t="s">
        <v>2442</v>
      </c>
      <c r="B168" s="832" t="s">
        <v>1992</v>
      </c>
      <c r="C168" s="832" t="s">
        <v>4070</v>
      </c>
      <c r="D168" s="832" t="s">
        <v>3677</v>
      </c>
      <c r="E168" s="832" t="s">
        <v>4071</v>
      </c>
      <c r="F168" s="849"/>
      <c r="G168" s="849"/>
      <c r="H168" s="837">
        <v>0</v>
      </c>
      <c r="I168" s="849">
        <v>6</v>
      </c>
      <c r="J168" s="849">
        <v>197.21999999999997</v>
      </c>
      <c r="K168" s="837">
        <v>1</v>
      </c>
      <c r="L168" s="849">
        <v>6</v>
      </c>
      <c r="M168" s="850">
        <v>197.21999999999997</v>
      </c>
    </row>
    <row r="169" spans="1:13" ht="14.4" customHeight="1" x14ac:dyDescent="0.3">
      <c r="A169" s="831" t="s">
        <v>2442</v>
      </c>
      <c r="B169" s="832" t="s">
        <v>1992</v>
      </c>
      <c r="C169" s="832" t="s">
        <v>3676</v>
      </c>
      <c r="D169" s="832" t="s">
        <v>3677</v>
      </c>
      <c r="E169" s="832" t="s">
        <v>3678</v>
      </c>
      <c r="F169" s="849"/>
      <c r="G169" s="849"/>
      <c r="H169" s="837">
        <v>0</v>
      </c>
      <c r="I169" s="849">
        <v>2</v>
      </c>
      <c r="J169" s="849">
        <v>438.36</v>
      </c>
      <c r="K169" s="837">
        <v>1</v>
      </c>
      <c r="L169" s="849">
        <v>2</v>
      </c>
      <c r="M169" s="850">
        <v>438.36</v>
      </c>
    </row>
    <row r="170" spans="1:13" ht="14.4" customHeight="1" x14ac:dyDescent="0.3">
      <c r="A170" s="831" t="s">
        <v>2442</v>
      </c>
      <c r="B170" s="832" t="s">
        <v>1992</v>
      </c>
      <c r="C170" s="832" t="s">
        <v>5132</v>
      </c>
      <c r="D170" s="832" t="s">
        <v>3677</v>
      </c>
      <c r="E170" s="832" t="s">
        <v>5133</v>
      </c>
      <c r="F170" s="849"/>
      <c r="G170" s="849"/>
      <c r="H170" s="837">
        <v>0</v>
      </c>
      <c r="I170" s="849">
        <v>1</v>
      </c>
      <c r="J170" s="849">
        <v>135.5</v>
      </c>
      <c r="K170" s="837">
        <v>1</v>
      </c>
      <c r="L170" s="849">
        <v>1</v>
      </c>
      <c r="M170" s="850">
        <v>135.5</v>
      </c>
    </row>
    <row r="171" spans="1:13" ht="14.4" customHeight="1" x14ac:dyDescent="0.3">
      <c r="A171" s="831" t="s">
        <v>2442</v>
      </c>
      <c r="B171" s="832" t="s">
        <v>2001</v>
      </c>
      <c r="C171" s="832" t="s">
        <v>2007</v>
      </c>
      <c r="D171" s="832" t="s">
        <v>2008</v>
      </c>
      <c r="E171" s="832" t="s">
        <v>2009</v>
      </c>
      <c r="F171" s="849"/>
      <c r="G171" s="849"/>
      <c r="H171" s="837">
        <v>0</v>
      </c>
      <c r="I171" s="849">
        <v>1</v>
      </c>
      <c r="J171" s="849">
        <v>49.08</v>
      </c>
      <c r="K171" s="837">
        <v>1</v>
      </c>
      <c r="L171" s="849">
        <v>1</v>
      </c>
      <c r="M171" s="850">
        <v>49.08</v>
      </c>
    </row>
    <row r="172" spans="1:13" ht="14.4" customHeight="1" x14ac:dyDescent="0.3">
      <c r="A172" s="831" t="s">
        <v>2442</v>
      </c>
      <c r="B172" s="832" t="s">
        <v>2017</v>
      </c>
      <c r="C172" s="832" t="s">
        <v>5120</v>
      </c>
      <c r="D172" s="832" t="s">
        <v>2019</v>
      </c>
      <c r="E172" s="832" t="s">
        <v>5121</v>
      </c>
      <c r="F172" s="849"/>
      <c r="G172" s="849"/>
      <c r="H172" s="837">
        <v>0</v>
      </c>
      <c r="I172" s="849">
        <v>1</v>
      </c>
      <c r="J172" s="849">
        <v>85.27</v>
      </c>
      <c r="K172" s="837">
        <v>1</v>
      </c>
      <c r="L172" s="849">
        <v>1</v>
      </c>
      <c r="M172" s="850">
        <v>85.27</v>
      </c>
    </row>
    <row r="173" spans="1:13" ht="14.4" customHeight="1" x14ac:dyDescent="0.3">
      <c r="A173" s="831" t="s">
        <v>2442</v>
      </c>
      <c r="B173" s="832" t="s">
        <v>5289</v>
      </c>
      <c r="C173" s="832" t="s">
        <v>4058</v>
      </c>
      <c r="D173" s="832" t="s">
        <v>2492</v>
      </c>
      <c r="E173" s="832" t="s">
        <v>4059</v>
      </c>
      <c r="F173" s="849"/>
      <c r="G173" s="849"/>
      <c r="H173" s="837">
        <v>0</v>
      </c>
      <c r="I173" s="849">
        <v>1</v>
      </c>
      <c r="J173" s="849">
        <v>184.65</v>
      </c>
      <c r="K173" s="837">
        <v>1</v>
      </c>
      <c r="L173" s="849">
        <v>1</v>
      </c>
      <c r="M173" s="850">
        <v>184.65</v>
      </c>
    </row>
    <row r="174" spans="1:13" ht="14.4" customHeight="1" x14ac:dyDescent="0.3">
      <c r="A174" s="831" t="s">
        <v>2442</v>
      </c>
      <c r="B174" s="832" t="s">
        <v>2184</v>
      </c>
      <c r="C174" s="832" t="s">
        <v>2185</v>
      </c>
      <c r="D174" s="832" t="s">
        <v>2186</v>
      </c>
      <c r="E174" s="832" t="s">
        <v>2187</v>
      </c>
      <c r="F174" s="849"/>
      <c r="G174" s="849"/>
      <c r="H174" s="837">
        <v>0</v>
      </c>
      <c r="I174" s="849">
        <v>3</v>
      </c>
      <c r="J174" s="849">
        <v>211.44</v>
      </c>
      <c r="K174" s="837">
        <v>1</v>
      </c>
      <c r="L174" s="849">
        <v>3</v>
      </c>
      <c r="M174" s="850">
        <v>211.44</v>
      </c>
    </row>
    <row r="175" spans="1:13" ht="14.4" customHeight="1" x14ac:dyDescent="0.3">
      <c r="A175" s="831" t="s">
        <v>2442</v>
      </c>
      <c r="B175" s="832" t="s">
        <v>2184</v>
      </c>
      <c r="C175" s="832" t="s">
        <v>4787</v>
      </c>
      <c r="D175" s="832" t="s">
        <v>3993</v>
      </c>
      <c r="E175" s="832" t="s">
        <v>4788</v>
      </c>
      <c r="F175" s="849">
        <v>1</v>
      </c>
      <c r="G175" s="849">
        <v>234.94</v>
      </c>
      <c r="H175" s="837">
        <v>1</v>
      </c>
      <c r="I175" s="849"/>
      <c r="J175" s="849"/>
      <c r="K175" s="837">
        <v>0</v>
      </c>
      <c r="L175" s="849">
        <v>1</v>
      </c>
      <c r="M175" s="850">
        <v>234.94</v>
      </c>
    </row>
    <row r="176" spans="1:13" ht="14.4" customHeight="1" x14ac:dyDescent="0.3">
      <c r="A176" s="831" t="s">
        <v>2442</v>
      </c>
      <c r="B176" s="832" t="s">
        <v>2050</v>
      </c>
      <c r="C176" s="832" t="s">
        <v>4345</v>
      </c>
      <c r="D176" s="832" t="s">
        <v>4346</v>
      </c>
      <c r="E176" s="832" t="s">
        <v>1121</v>
      </c>
      <c r="F176" s="849">
        <v>1</v>
      </c>
      <c r="G176" s="849">
        <v>72.55</v>
      </c>
      <c r="H176" s="837">
        <v>1</v>
      </c>
      <c r="I176" s="849"/>
      <c r="J176" s="849"/>
      <c r="K176" s="837">
        <v>0</v>
      </c>
      <c r="L176" s="849">
        <v>1</v>
      </c>
      <c r="M176" s="850">
        <v>72.55</v>
      </c>
    </row>
    <row r="177" spans="1:13" ht="14.4" customHeight="1" x14ac:dyDescent="0.3">
      <c r="A177" s="831" t="s">
        <v>2442</v>
      </c>
      <c r="B177" s="832" t="s">
        <v>2072</v>
      </c>
      <c r="C177" s="832" t="s">
        <v>2073</v>
      </c>
      <c r="D177" s="832" t="s">
        <v>911</v>
      </c>
      <c r="E177" s="832" t="s">
        <v>912</v>
      </c>
      <c r="F177" s="849"/>
      <c r="G177" s="849"/>
      <c r="H177" s="837"/>
      <c r="I177" s="849">
        <v>44</v>
      </c>
      <c r="J177" s="849">
        <v>0</v>
      </c>
      <c r="K177" s="837"/>
      <c r="L177" s="849">
        <v>44</v>
      </c>
      <c r="M177" s="850">
        <v>0</v>
      </c>
    </row>
    <row r="178" spans="1:13" ht="14.4" customHeight="1" x14ac:dyDescent="0.3">
      <c r="A178" s="831" t="s">
        <v>2442</v>
      </c>
      <c r="B178" s="832" t="s">
        <v>5290</v>
      </c>
      <c r="C178" s="832" t="s">
        <v>2797</v>
      </c>
      <c r="D178" s="832" t="s">
        <v>2798</v>
      </c>
      <c r="E178" s="832" t="s">
        <v>2799</v>
      </c>
      <c r="F178" s="849">
        <v>3</v>
      </c>
      <c r="G178" s="849">
        <v>362.31</v>
      </c>
      <c r="H178" s="837">
        <v>1</v>
      </c>
      <c r="I178" s="849"/>
      <c r="J178" s="849"/>
      <c r="K178" s="837">
        <v>0</v>
      </c>
      <c r="L178" s="849">
        <v>3</v>
      </c>
      <c r="M178" s="850">
        <v>362.31</v>
      </c>
    </row>
    <row r="179" spans="1:13" ht="14.4" customHeight="1" x14ac:dyDescent="0.3">
      <c r="A179" s="831" t="s">
        <v>2442</v>
      </c>
      <c r="B179" s="832" t="s">
        <v>5290</v>
      </c>
      <c r="C179" s="832" t="s">
        <v>2800</v>
      </c>
      <c r="D179" s="832" t="s">
        <v>2801</v>
      </c>
      <c r="E179" s="832" t="s">
        <v>2802</v>
      </c>
      <c r="F179" s="849">
        <v>3</v>
      </c>
      <c r="G179" s="849">
        <v>181.17000000000002</v>
      </c>
      <c r="H179" s="837">
        <v>1</v>
      </c>
      <c r="I179" s="849"/>
      <c r="J179" s="849"/>
      <c r="K179" s="837">
        <v>0</v>
      </c>
      <c r="L179" s="849">
        <v>3</v>
      </c>
      <c r="M179" s="850">
        <v>181.17000000000002</v>
      </c>
    </row>
    <row r="180" spans="1:13" ht="14.4" customHeight="1" x14ac:dyDescent="0.3">
      <c r="A180" s="831" t="s">
        <v>2442</v>
      </c>
      <c r="B180" s="832" t="s">
        <v>2082</v>
      </c>
      <c r="C180" s="832" t="s">
        <v>2318</v>
      </c>
      <c r="D180" s="832" t="s">
        <v>2084</v>
      </c>
      <c r="E180" s="832" t="s">
        <v>2319</v>
      </c>
      <c r="F180" s="849"/>
      <c r="G180" s="849"/>
      <c r="H180" s="837">
        <v>0</v>
      </c>
      <c r="I180" s="849">
        <v>2</v>
      </c>
      <c r="J180" s="849">
        <v>732.62</v>
      </c>
      <c r="K180" s="837">
        <v>1</v>
      </c>
      <c r="L180" s="849">
        <v>2</v>
      </c>
      <c r="M180" s="850">
        <v>732.62</v>
      </c>
    </row>
    <row r="181" spans="1:13" ht="14.4" customHeight="1" x14ac:dyDescent="0.3">
      <c r="A181" s="831" t="s">
        <v>2442</v>
      </c>
      <c r="B181" s="832" t="s">
        <v>2082</v>
      </c>
      <c r="C181" s="832" t="s">
        <v>3355</v>
      </c>
      <c r="D181" s="832" t="s">
        <v>2668</v>
      </c>
      <c r="E181" s="832" t="s">
        <v>3356</v>
      </c>
      <c r="F181" s="849">
        <v>3</v>
      </c>
      <c r="G181" s="849">
        <v>593.43000000000006</v>
      </c>
      <c r="H181" s="837">
        <v>1</v>
      </c>
      <c r="I181" s="849"/>
      <c r="J181" s="849"/>
      <c r="K181" s="837">
        <v>0</v>
      </c>
      <c r="L181" s="849">
        <v>3</v>
      </c>
      <c r="M181" s="850">
        <v>593.43000000000006</v>
      </c>
    </row>
    <row r="182" spans="1:13" ht="14.4" customHeight="1" x14ac:dyDescent="0.3">
      <c r="A182" s="831" t="s">
        <v>2442</v>
      </c>
      <c r="B182" s="832" t="s">
        <v>2086</v>
      </c>
      <c r="C182" s="832" t="s">
        <v>2202</v>
      </c>
      <c r="D182" s="832" t="s">
        <v>2088</v>
      </c>
      <c r="E182" s="832" t="s">
        <v>2203</v>
      </c>
      <c r="F182" s="849"/>
      <c r="G182" s="849"/>
      <c r="H182" s="837">
        <v>0</v>
      </c>
      <c r="I182" s="849">
        <v>2</v>
      </c>
      <c r="J182" s="849">
        <v>1033.42</v>
      </c>
      <c r="K182" s="837">
        <v>1</v>
      </c>
      <c r="L182" s="849">
        <v>2</v>
      </c>
      <c r="M182" s="850">
        <v>1033.42</v>
      </c>
    </row>
    <row r="183" spans="1:13" ht="14.4" customHeight="1" x14ac:dyDescent="0.3">
      <c r="A183" s="831" t="s">
        <v>2442</v>
      </c>
      <c r="B183" s="832" t="s">
        <v>2086</v>
      </c>
      <c r="C183" s="832" t="s">
        <v>2087</v>
      </c>
      <c r="D183" s="832" t="s">
        <v>2088</v>
      </c>
      <c r="E183" s="832" t="s">
        <v>2089</v>
      </c>
      <c r="F183" s="849"/>
      <c r="G183" s="849"/>
      <c r="H183" s="837">
        <v>0</v>
      </c>
      <c r="I183" s="849">
        <v>7</v>
      </c>
      <c r="J183" s="849">
        <v>775.11</v>
      </c>
      <c r="K183" s="837">
        <v>1</v>
      </c>
      <c r="L183" s="849">
        <v>7</v>
      </c>
      <c r="M183" s="850">
        <v>775.11</v>
      </c>
    </row>
    <row r="184" spans="1:13" ht="14.4" customHeight="1" x14ac:dyDescent="0.3">
      <c r="A184" s="831" t="s">
        <v>2442</v>
      </c>
      <c r="B184" s="832" t="s">
        <v>5295</v>
      </c>
      <c r="C184" s="832" t="s">
        <v>5129</v>
      </c>
      <c r="D184" s="832" t="s">
        <v>2602</v>
      </c>
      <c r="E184" s="832" t="s">
        <v>2600</v>
      </c>
      <c r="F184" s="849">
        <v>3</v>
      </c>
      <c r="G184" s="849">
        <v>1018.4100000000001</v>
      </c>
      <c r="H184" s="837">
        <v>1</v>
      </c>
      <c r="I184" s="849"/>
      <c r="J184" s="849"/>
      <c r="K184" s="837">
        <v>0</v>
      </c>
      <c r="L184" s="849">
        <v>3</v>
      </c>
      <c r="M184" s="850">
        <v>1018.4100000000001</v>
      </c>
    </row>
    <row r="185" spans="1:13" ht="14.4" customHeight="1" x14ac:dyDescent="0.3">
      <c r="A185" s="831" t="s">
        <v>2442</v>
      </c>
      <c r="B185" s="832" t="s">
        <v>2090</v>
      </c>
      <c r="C185" s="832" t="s">
        <v>2091</v>
      </c>
      <c r="D185" s="832" t="s">
        <v>2092</v>
      </c>
      <c r="E185" s="832" t="s">
        <v>2093</v>
      </c>
      <c r="F185" s="849"/>
      <c r="G185" s="849"/>
      <c r="H185" s="837">
        <v>0</v>
      </c>
      <c r="I185" s="849">
        <v>1</v>
      </c>
      <c r="J185" s="849">
        <v>910.2</v>
      </c>
      <c r="K185" s="837">
        <v>1</v>
      </c>
      <c r="L185" s="849">
        <v>1</v>
      </c>
      <c r="M185" s="850">
        <v>910.2</v>
      </c>
    </row>
    <row r="186" spans="1:13" ht="14.4" customHeight="1" x14ac:dyDescent="0.3">
      <c r="A186" s="831" t="s">
        <v>2442</v>
      </c>
      <c r="B186" s="832" t="s">
        <v>2090</v>
      </c>
      <c r="C186" s="832" t="s">
        <v>2678</v>
      </c>
      <c r="D186" s="832" t="s">
        <v>2679</v>
      </c>
      <c r="E186" s="832" t="s">
        <v>2093</v>
      </c>
      <c r="F186" s="849">
        <v>2</v>
      </c>
      <c r="G186" s="849">
        <v>1820.4</v>
      </c>
      <c r="H186" s="837">
        <v>1</v>
      </c>
      <c r="I186" s="849"/>
      <c r="J186" s="849"/>
      <c r="K186" s="837">
        <v>0</v>
      </c>
      <c r="L186" s="849">
        <v>2</v>
      </c>
      <c r="M186" s="850">
        <v>1820.4</v>
      </c>
    </row>
    <row r="187" spans="1:13" ht="14.4" customHeight="1" x14ac:dyDescent="0.3">
      <c r="A187" s="831" t="s">
        <v>2442</v>
      </c>
      <c r="B187" s="832" t="s">
        <v>2090</v>
      </c>
      <c r="C187" s="832" t="s">
        <v>3233</v>
      </c>
      <c r="D187" s="832" t="s">
        <v>2092</v>
      </c>
      <c r="E187" s="832" t="s">
        <v>2098</v>
      </c>
      <c r="F187" s="849"/>
      <c r="G187" s="849"/>
      <c r="H187" s="837">
        <v>0</v>
      </c>
      <c r="I187" s="849">
        <v>1</v>
      </c>
      <c r="J187" s="849">
        <v>227.56</v>
      </c>
      <c r="K187" s="837">
        <v>1</v>
      </c>
      <c r="L187" s="849">
        <v>1</v>
      </c>
      <c r="M187" s="850">
        <v>227.56</v>
      </c>
    </row>
    <row r="188" spans="1:13" ht="14.4" customHeight="1" x14ac:dyDescent="0.3">
      <c r="A188" s="831" t="s">
        <v>2442</v>
      </c>
      <c r="B188" s="832" t="s">
        <v>2206</v>
      </c>
      <c r="C188" s="832" t="s">
        <v>2753</v>
      </c>
      <c r="D188" s="832" t="s">
        <v>2748</v>
      </c>
      <c r="E188" s="832" t="s">
        <v>2754</v>
      </c>
      <c r="F188" s="849">
        <v>2</v>
      </c>
      <c r="G188" s="849">
        <v>677.16</v>
      </c>
      <c r="H188" s="837">
        <v>1</v>
      </c>
      <c r="I188" s="849"/>
      <c r="J188" s="849"/>
      <c r="K188" s="837">
        <v>0</v>
      </c>
      <c r="L188" s="849">
        <v>2</v>
      </c>
      <c r="M188" s="850">
        <v>677.16</v>
      </c>
    </row>
    <row r="189" spans="1:13" ht="14.4" customHeight="1" x14ac:dyDescent="0.3">
      <c r="A189" s="831" t="s">
        <v>2442</v>
      </c>
      <c r="B189" s="832" t="s">
        <v>2206</v>
      </c>
      <c r="C189" s="832" t="s">
        <v>2751</v>
      </c>
      <c r="D189" s="832" t="s">
        <v>2748</v>
      </c>
      <c r="E189" s="832" t="s">
        <v>2752</v>
      </c>
      <c r="F189" s="849">
        <v>3</v>
      </c>
      <c r="G189" s="849">
        <v>2031.54</v>
      </c>
      <c r="H189" s="837">
        <v>1</v>
      </c>
      <c r="I189" s="849"/>
      <c r="J189" s="849"/>
      <c r="K189" s="837">
        <v>0</v>
      </c>
      <c r="L189" s="849">
        <v>3</v>
      </c>
      <c r="M189" s="850">
        <v>2031.54</v>
      </c>
    </row>
    <row r="190" spans="1:13" ht="14.4" customHeight="1" x14ac:dyDescent="0.3">
      <c r="A190" s="831" t="s">
        <v>2442</v>
      </c>
      <c r="B190" s="832" t="s">
        <v>2206</v>
      </c>
      <c r="C190" s="832" t="s">
        <v>2747</v>
      </c>
      <c r="D190" s="832" t="s">
        <v>2748</v>
      </c>
      <c r="E190" s="832" t="s">
        <v>2209</v>
      </c>
      <c r="F190" s="849">
        <v>14</v>
      </c>
      <c r="G190" s="849">
        <v>2370.06</v>
      </c>
      <c r="H190" s="837">
        <v>1</v>
      </c>
      <c r="I190" s="849"/>
      <c r="J190" s="849"/>
      <c r="K190" s="837">
        <v>0</v>
      </c>
      <c r="L190" s="849">
        <v>14</v>
      </c>
      <c r="M190" s="850">
        <v>2370.06</v>
      </c>
    </row>
    <row r="191" spans="1:13" ht="14.4" customHeight="1" x14ac:dyDescent="0.3">
      <c r="A191" s="831" t="s">
        <v>2442</v>
      </c>
      <c r="B191" s="832" t="s">
        <v>2206</v>
      </c>
      <c r="C191" s="832" t="s">
        <v>5146</v>
      </c>
      <c r="D191" s="832" t="s">
        <v>2748</v>
      </c>
      <c r="E191" s="832" t="s">
        <v>2884</v>
      </c>
      <c r="F191" s="849">
        <v>1</v>
      </c>
      <c r="G191" s="849">
        <v>131.22</v>
      </c>
      <c r="H191" s="837">
        <v>1</v>
      </c>
      <c r="I191" s="849"/>
      <c r="J191" s="849"/>
      <c r="K191" s="837">
        <v>0</v>
      </c>
      <c r="L191" s="849">
        <v>1</v>
      </c>
      <c r="M191" s="850">
        <v>131.22</v>
      </c>
    </row>
    <row r="192" spans="1:13" ht="14.4" customHeight="1" x14ac:dyDescent="0.3">
      <c r="A192" s="831" t="s">
        <v>2442</v>
      </c>
      <c r="B192" s="832" t="s">
        <v>2206</v>
      </c>
      <c r="C192" s="832" t="s">
        <v>2755</v>
      </c>
      <c r="D192" s="832" t="s">
        <v>2756</v>
      </c>
      <c r="E192" s="832" t="s">
        <v>2209</v>
      </c>
      <c r="F192" s="849">
        <v>8</v>
      </c>
      <c r="G192" s="849">
        <v>1354.32</v>
      </c>
      <c r="H192" s="837">
        <v>1</v>
      </c>
      <c r="I192" s="849"/>
      <c r="J192" s="849"/>
      <c r="K192" s="837">
        <v>0</v>
      </c>
      <c r="L192" s="849">
        <v>8</v>
      </c>
      <c r="M192" s="850">
        <v>1354.32</v>
      </c>
    </row>
    <row r="193" spans="1:13" ht="14.4" customHeight="1" x14ac:dyDescent="0.3">
      <c r="A193" s="831" t="s">
        <v>2442</v>
      </c>
      <c r="B193" s="832" t="s">
        <v>2206</v>
      </c>
      <c r="C193" s="832" t="s">
        <v>2757</v>
      </c>
      <c r="D193" s="832" t="s">
        <v>1238</v>
      </c>
      <c r="E193" s="832" t="s">
        <v>2209</v>
      </c>
      <c r="F193" s="849"/>
      <c r="G193" s="849"/>
      <c r="H193" s="837">
        <v>0</v>
      </c>
      <c r="I193" s="849">
        <v>2</v>
      </c>
      <c r="J193" s="849">
        <v>338.58</v>
      </c>
      <c r="K193" s="837">
        <v>1</v>
      </c>
      <c r="L193" s="849">
        <v>2</v>
      </c>
      <c r="M193" s="850">
        <v>338.58</v>
      </c>
    </row>
    <row r="194" spans="1:13" ht="14.4" customHeight="1" x14ac:dyDescent="0.3">
      <c r="A194" s="831" t="s">
        <v>2442</v>
      </c>
      <c r="B194" s="832" t="s">
        <v>2206</v>
      </c>
      <c r="C194" s="832" t="s">
        <v>2760</v>
      </c>
      <c r="D194" s="832" t="s">
        <v>1238</v>
      </c>
      <c r="E194" s="832" t="s">
        <v>2750</v>
      </c>
      <c r="F194" s="849"/>
      <c r="G194" s="849"/>
      <c r="H194" s="837">
        <v>0</v>
      </c>
      <c r="I194" s="849">
        <v>6</v>
      </c>
      <c r="J194" s="849">
        <v>2031.48</v>
      </c>
      <c r="K194" s="837">
        <v>1</v>
      </c>
      <c r="L194" s="849">
        <v>6</v>
      </c>
      <c r="M194" s="850">
        <v>2031.48</v>
      </c>
    </row>
    <row r="195" spans="1:13" ht="14.4" customHeight="1" x14ac:dyDescent="0.3">
      <c r="A195" s="831" t="s">
        <v>2442</v>
      </c>
      <c r="B195" s="832" t="s">
        <v>2206</v>
      </c>
      <c r="C195" s="832" t="s">
        <v>2210</v>
      </c>
      <c r="D195" s="832" t="s">
        <v>1238</v>
      </c>
      <c r="E195" s="832" t="s">
        <v>1239</v>
      </c>
      <c r="F195" s="849"/>
      <c r="G195" s="849"/>
      <c r="H195" s="837">
        <v>0</v>
      </c>
      <c r="I195" s="849">
        <v>1</v>
      </c>
      <c r="J195" s="849">
        <v>1286.6199999999999</v>
      </c>
      <c r="K195" s="837">
        <v>1</v>
      </c>
      <c r="L195" s="849">
        <v>1</v>
      </c>
      <c r="M195" s="850">
        <v>1286.6199999999999</v>
      </c>
    </row>
    <row r="196" spans="1:13" ht="14.4" customHeight="1" x14ac:dyDescent="0.3">
      <c r="A196" s="831" t="s">
        <v>2442</v>
      </c>
      <c r="B196" s="832" t="s">
        <v>2206</v>
      </c>
      <c r="C196" s="832" t="s">
        <v>4003</v>
      </c>
      <c r="D196" s="832" t="s">
        <v>1238</v>
      </c>
      <c r="E196" s="832" t="s">
        <v>4004</v>
      </c>
      <c r="F196" s="849"/>
      <c r="G196" s="849"/>
      <c r="H196" s="837">
        <v>0</v>
      </c>
      <c r="I196" s="849">
        <v>3</v>
      </c>
      <c r="J196" s="849">
        <v>7719.66</v>
      </c>
      <c r="K196" s="837">
        <v>1</v>
      </c>
      <c r="L196" s="849">
        <v>3</v>
      </c>
      <c r="M196" s="850">
        <v>7719.66</v>
      </c>
    </row>
    <row r="197" spans="1:13" ht="14.4" customHeight="1" x14ac:dyDescent="0.3">
      <c r="A197" s="831" t="s">
        <v>2442</v>
      </c>
      <c r="B197" s="832" t="s">
        <v>2206</v>
      </c>
      <c r="C197" s="832" t="s">
        <v>5147</v>
      </c>
      <c r="D197" s="832" t="s">
        <v>2748</v>
      </c>
      <c r="E197" s="832" t="s">
        <v>4915</v>
      </c>
      <c r="F197" s="849">
        <v>1</v>
      </c>
      <c r="G197" s="849">
        <v>42.33</v>
      </c>
      <c r="H197" s="837">
        <v>1</v>
      </c>
      <c r="I197" s="849"/>
      <c r="J197" s="849"/>
      <c r="K197" s="837">
        <v>0</v>
      </c>
      <c r="L197" s="849">
        <v>1</v>
      </c>
      <c r="M197" s="850">
        <v>42.33</v>
      </c>
    </row>
    <row r="198" spans="1:13" ht="14.4" customHeight="1" x14ac:dyDescent="0.3">
      <c r="A198" s="831" t="s">
        <v>2442</v>
      </c>
      <c r="B198" s="832" t="s">
        <v>2206</v>
      </c>
      <c r="C198" s="832" t="s">
        <v>4438</v>
      </c>
      <c r="D198" s="832" t="s">
        <v>2756</v>
      </c>
      <c r="E198" s="832" t="s">
        <v>4439</v>
      </c>
      <c r="F198" s="849">
        <v>1</v>
      </c>
      <c r="G198" s="849">
        <v>84.96</v>
      </c>
      <c r="H198" s="837">
        <v>1</v>
      </c>
      <c r="I198" s="849"/>
      <c r="J198" s="849"/>
      <c r="K198" s="837">
        <v>0</v>
      </c>
      <c r="L198" s="849">
        <v>1</v>
      </c>
      <c r="M198" s="850">
        <v>84.96</v>
      </c>
    </row>
    <row r="199" spans="1:13" ht="14.4" customHeight="1" x14ac:dyDescent="0.3">
      <c r="A199" s="831" t="s">
        <v>2442</v>
      </c>
      <c r="B199" s="832" t="s">
        <v>2206</v>
      </c>
      <c r="C199" s="832" t="s">
        <v>4805</v>
      </c>
      <c r="D199" s="832" t="s">
        <v>4806</v>
      </c>
      <c r="E199" s="832" t="s">
        <v>2209</v>
      </c>
      <c r="F199" s="849">
        <v>3</v>
      </c>
      <c r="G199" s="849">
        <v>3858.57</v>
      </c>
      <c r="H199" s="837">
        <v>1</v>
      </c>
      <c r="I199" s="849"/>
      <c r="J199" s="849"/>
      <c r="K199" s="837">
        <v>0</v>
      </c>
      <c r="L199" s="849">
        <v>3</v>
      </c>
      <c r="M199" s="850">
        <v>3858.57</v>
      </c>
    </row>
    <row r="200" spans="1:13" ht="14.4" customHeight="1" x14ac:dyDescent="0.3">
      <c r="A200" s="831" t="s">
        <v>2442</v>
      </c>
      <c r="B200" s="832" t="s">
        <v>2211</v>
      </c>
      <c r="C200" s="832" t="s">
        <v>2212</v>
      </c>
      <c r="D200" s="832" t="s">
        <v>1222</v>
      </c>
      <c r="E200" s="832" t="s">
        <v>2213</v>
      </c>
      <c r="F200" s="849"/>
      <c r="G200" s="849"/>
      <c r="H200" s="837">
        <v>0</v>
      </c>
      <c r="I200" s="849">
        <v>3</v>
      </c>
      <c r="J200" s="849">
        <v>637.34999999999991</v>
      </c>
      <c r="K200" s="837">
        <v>1</v>
      </c>
      <c r="L200" s="849">
        <v>3</v>
      </c>
      <c r="M200" s="850">
        <v>637.34999999999991</v>
      </c>
    </row>
    <row r="201" spans="1:13" ht="14.4" customHeight="1" x14ac:dyDescent="0.3">
      <c r="A201" s="831" t="s">
        <v>2442</v>
      </c>
      <c r="B201" s="832" t="s">
        <v>5296</v>
      </c>
      <c r="C201" s="832" t="s">
        <v>3603</v>
      </c>
      <c r="D201" s="832" t="s">
        <v>3604</v>
      </c>
      <c r="E201" s="832" t="s">
        <v>3605</v>
      </c>
      <c r="F201" s="849">
        <v>12</v>
      </c>
      <c r="G201" s="849">
        <v>1253.76</v>
      </c>
      <c r="H201" s="837">
        <v>1</v>
      </c>
      <c r="I201" s="849"/>
      <c r="J201" s="849"/>
      <c r="K201" s="837">
        <v>0</v>
      </c>
      <c r="L201" s="849">
        <v>12</v>
      </c>
      <c r="M201" s="850">
        <v>1253.76</v>
      </c>
    </row>
    <row r="202" spans="1:13" ht="14.4" customHeight="1" x14ac:dyDescent="0.3">
      <c r="A202" s="831" t="s">
        <v>2442</v>
      </c>
      <c r="B202" s="832" t="s">
        <v>2099</v>
      </c>
      <c r="C202" s="832" t="s">
        <v>3420</v>
      </c>
      <c r="D202" s="832" t="s">
        <v>965</v>
      </c>
      <c r="E202" s="832" t="s">
        <v>3421</v>
      </c>
      <c r="F202" s="849"/>
      <c r="G202" s="849"/>
      <c r="H202" s="837">
        <v>0</v>
      </c>
      <c r="I202" s="849">
        <v>1</v>
      </c>
      <c r="J202" s="849">
        <v>397.8</v>
      </c>
      <c r="K202" s="837">
        <v>1</v>
      </c>
      <c r="L202" s="849">
        <v>1</v>
      </c>
      <c r="M202" s="850">
        <v>397.8</v>
      </c>
    </row>
    <row r="203" spans="1:13" ht="14.4" customHeight="1" x14ac:dyDescent="0.3">
      <c r="A203" s="831" t="s">
        <v>2442</v>
      </c>
      <c r="B203" s="832" t="s">
        <v>2099</v>
      </c>
      <c r="C203" s="832" t="s">
        <v>3539</v>
      </c>
      <c r="D203" s="832" t="s">
        <v>965</v>
      </c>
      <c r="E203" s="832" t="s">
        <v>3540</v>
      </c>
      <c r="F203" s="849"/>
      <c r="G203" s="849"/>
      <c r="H203" s="837">
        <v>0</v>
      </c>
      <c r="I203" s="849">
        <v>2</v>
      </c>
      <c r="J203" s="849">
        <v>3182.28</v>
      </c>
      <c r="K203" s="837">
        <v>1</v>
      </c>
      <c r="L203" s="849">
        <v>2</v>
      </c>
      <c r="M203" s="850">
        <v>3182.28</v>
      </c>
    </row>
    <row r="204" spans="1:13" ht="14.4" customHeight="1" x14ac:dyDescent="0.3">
      <c r="A204" s="831" t="s">
        <v>2442</v>
      </c>
      <c r="B204" s="832" t="s">
        <v>2214</v>
      </c>
      <c r="C204" s="832" t="s">
        <v>3259</v>
      </c>
      <c r="D204" s="832" t="s">
        <v>2738</v>
      </c>
      <c r="E204" s="832" t="s">
        <v>3260</v>
      </c>
      <c r="F204" s="849">
        <v>3</v>
      </c>
      <c r="G204" s="849">
        <v>3551.67</v>
      </c>
      <c r="H204" s="837">
        <v>1</v>
      </c>
      <c r="I204" s="849"/>
      <c r="J204" s="849"/>
      <c r="K204" s="837">
        <v>0</v>
      </c>
      <c r="L204" s="849">
        <v>3</v>
      </c>
      <c r="M204" s="850">
        <v>3551.67</v>
      </c>
    </row>
    <row r="205" spans="1:13" ht="14.4" customHeight="1" x14ac:dyDescent="0.3">
      <c r="A205" s="831" t="s">
        <v>2442</v>
      </c>
      <c r="B205" s="832" t="s">
        <v>2105</v>
      </c>
      <c r="C205" s="832" t="s">
        <v>2106</v>
      </c>
      <c r="D205" s="832" t="s">
        <v>2107</v>
      </c>
      <c r="E205" s="832" t="s">
        <v>2108</v>
      </c>
      <c r="F205" s="849"/>
      <c r="G205" s="849"/>
      <c r="H205" s="837">
        <v>0</v>
      </c>
      <c r="I205" s="849">
        <v>3</v>
      </c>
      <c r="J205" s="849">
        <v>28.200000000000003</v>
      </c>
      <c r="K205" s="837">
        <v>1</v>
      </c>
      <c r="L205" s="849">
        <v>3</v>
      </c>
      <c r="M205" s="850">
        <v>28.200000000000003</v>
      </c>
    </row>
    <row r="206" spans="1:13" ht="14.4" customHeight="1" x14ac:dyDescent="0.3">
      <c r="A206" s="831" t="s">
        <v>2442</v>
      </c>
      <c r="B206" s="832" t="s">
        <v>2105</v>
      </c>
      <c r="C206" s="832" t="s">
        <v>2368</v>
      </c>
      <c r="D206" s="832" t="s">
        <v>2107</v>
      </c>
      <c r="E206" s="832" t="s">
        <v>2369</v>
      </c>
      <c r="F206" s="849"/>
      <c r="G206" s="849"/>
      <c r="H206" s="837">
        <v>0</v>
      </c>
      <c r="I206" s="849">
        <v>5</v>
      </c>
      <c r="J206" s="849">
        <v>94.049999999999983</v>
      </c>
      <c r="K206" s="837">
        <v>1</v>
      </c>
      <c r="L206" s="849">
        <v>5</v>
      </c>
      <c r="M206" s="850">
        <v>94.049999999999983</v>
      </c>
    </row>
    <row r="207" spans="1:13" ht="14.4" customHeight="1" x14ac:dyDescent="0.3">
      <c r="A207" s="831" t="s">
        <v>2442</v>
      </c>
      <c r="B207" s="832" t="s">
        <v>2115</v>
      </c>
      <c r="C207" s="832" t="s">
        <v>3740</v>
      </c>
      <c r="D207" s="832" t="s">
        <v>1051</v>
      </c>
      <c r="E207" s="832" t="s">
        <v>2873</v>
      </c>
      <c r="F207" s="849">
        <v>1</v>
      </c>
      <c r="G207" s="849">
        <v>0</v>
      </c>
      <c r="H207" s="837"/>
      <c r="I207" s="849"/>
      <c r="J207" s="849"/>
      <c r="K207" s="837"/>
      <c r="L207" s="849">
        <v>1</v>
      </c>
      <c r="M207" s="850">
        <v>0</v>
      </c>
    </row>
    <row r="208" spans="1:13" ht="14.4" customHeight="1" x14ac:dyDescent="0.3">
      <c r="A208" s="831" t="s">
        <v>2442</v>
      </c>
      <c r="B208" s="832" t="s">
        <v>2115</v>
      </c>
      <c r="C208" s="832" t="s">
        <v>3741</v>
      </c>
      <c r="D208" s="832" t="s">
        <v>3742</v>
      </c>
      <c r="E208" s="832" t="s">
        <v>2873</v>
      </c>
      <c r="F208" s="849">
        <v>1</v>
      </c>
      <c r="G208" s="849">
        <v>0</v>
      </c>
      <c r="H208" s="837"/>
      <c r="I208" s="849"/>
      <c r="J208" s="849"/>
      <c r="K208" s="837"/>
      <c r="L208" s="849">
        <v>1</v>
      </c>
      <c r="M208" s="850">
        <v>0</v>
      </c>
    </row>
    <row r="209" spans="1:13" ht="14.4" customHeight="1" x14ac:dyDescent="0.3">
      <c r="A209" s="831" t="s">
        <v>2442</v>
      </c>
      <c r="B209" s="832" t="s">
        <v>2115</v>
      </c>
      <c r="C209" s="832" t="s">
        <v>2116</v>
      </c>
      <c r="D209" s="832" t="s">
        <v>1051</v>
      </c>
      <c r="E209" s="832" t="s">
        <v>2117</v>
      </c>
      <c r="F209" s="849"/>
      <c r="G209" s="849"/>
      <c r="H209" s="837"/>
      <c r="I209" s="849">
        <v>4</v>
      </c>
      <c r="J209" s="849">
        <v>0</v>
      </c>
      <c r="K209" s="837"/>
      <c r="L209" s="849">
        <v>4</v>
      </c>
      <c r="M209" s="850">
        <v>0</v>
      </c>
    </row>
    <row r="210" spans="1:13" ht="14.4" customHeight="1" x14ac:dyDescent="0.3">
      <c r="A210" s="831" t="s">
        <v>2442</v>
      </c>
      <c r="B210" s="832" t="s">
        <v>2115</v>
      </c>
      <c r="C210" s="832" t="s">
        <v>3107</v>
      </c>
      <c r="D210" s="832" t="s">
        <v>3108</v>
      </c>
      <c r="E210" s="832" t="s">
        <v>2173</v>
      </c>
      <c r="F210" s="849">
        <v>2</v>
      </c>
      <c r="G210" s="849">
        <v>0</v>
      </c>
      <c r="H210" s="837"/>
      <c r="I210" s="849"/>
      <c r="J210" s="849"/>
      <c r="K210" s="837"/>
      <c r="L210" s="849">
        <v>2</v>
      </c>
      <c r="M210" s="850">
        <v>0</v>
      </c>
    </row>
    <row r="211" spans="1:13" ht="14.4" customHeight="1" x14ac:dyDescent="0.3">
      <c r="A211" s="831" t="s">
        <v>2442</v>
      </c>
      <c r="B211" s="832" t="s">
        <v>5287</v>
      </c>
      <c r="C211" s="832" t="s">
        <v>4360</v>
      </c>
      <c r="D211" s="832" t="s">
        <v>3798</v>
      </c>
      <c r="E211" s="832" t="s">
        <v>1332</v>
      </c>
      <c r="F211" s="849">
        <v>3</v>
      </c>
      <c r="G211" s="849">
        <v>396</v>
      </c>
      <c r="H211" s="837">
        <v>1</v>
      </c>
      <c r="I211" s="849"/>
      <c r="J211" s="849"/>
      <c r="K211" s="837">
        <v>0</v>
      </c>
      <c r="L211" s="849">
        <v>3</v>
      </c>
      <c r="M211" s="850">
        <v>396</v>
      </c>
    </row>
    <row r="212" spans="1:13" ht="14.4" customHeight="1" x14ac:dyDescent="0.3">
      <c r="A212" s="831" t="s">
        <v>2442</v>
      </c>
      <c r="B212" s="832" t="s">
        <v>5287</v>
      </c>
      <c r="C212" s="832" t="s">
        <v>3311</v>
      </c>
      <c r="D212" s="832" t="s">
        <v>1331</v>
      </c>
      <c r="E212" s="832" t="s">
        <v>1332</v>
      </c>
      <c r="F212" s="849"/>
      <c r="G212" s="849"/>
      <c r="H212" s="837">
        <v>0</v>
      </c>
      <c r="I212" s="849">
        <v>4</v>
      </c>
      <c r="J212" s="849">
        <v>528</v>
      </c>
      <c r="K212" s="837">
        <v>1</v>
      </c>
      <c r="L212" s="849">
        <v>4</v>
      </c>
      <c r="M212" s="850">
        <v>528</v>
      </c>
    </row>
    <row r="213" spans="1:13" ht="14.4" customHeight="1" x14ac:dyDescent="0.3">
      <c r="A213" s="831" t="s">
        <v>2442</v>
      </c>
      <c r="B213" s="832" t="s">
        <v>5287</v>
      </c>
      <c r="C213" s="832" t="s">
        <v>2937</v>
      </c>
      <c r="D213" s="832" t="s">
        <v>696</v>
      </c>
      <c r="E213" s="832" t="s">
        <v>697</v>
      </c>
      <c r="F213" s="849"/>
      <c r="G213" s="849"/>
      <c r="H213" s="837">
        <v>0</v>
      </c>
      <c r="I213" s="849">
        <v>3</v>
      </c>
      <c r="J213" s="849">
        <v>197.96999999999997</v>
      </c>
      <c r="K213" s="837">
        <v>1</v>
      </c>
      <c r="L213" s="849">
        <v>3</v>
      </c>
      <c r="M213" s="850">
        <v>197.96999999999997</v>
      </c>
    </row>
    <row r="214" spans="1:13" ht="14.4" customHeight="1" x14ac:dyDescent="0.3">
      <c r="A214" s="831" t="s">
        <v>2442</v>
      </c>
      <c r="B214" s="832" t="s">
        <v>5287</v>
      </c>
      <c r="C214" s="832" t="s">
        <v>3313</v>
      </c>
      <c r="D214" s="832" t="s">
        <v>1331</v>
      </c>
      <c r="E214" s="832" t="s">
        <v>3314</v>
      </c>
      <c r="F214" s="849"/>
      <c r="G214" s="849"/>
      <c r="H214" s="837">
        <v>0</v>
      </c>
      <c r="I214" s="849">
        <v>1</v>
      </c>
      <c r="J214" s="849">
        <v>264</v>
      </c>
      <c r="K214" s="837">
        <v>1</v>
      </c>
      <c r="L214" s="849">
        <v>1</v>
      </c>
      <c r="M214" s="850">
        <v>264</v>
      </c>
    </row>
    <row r="215" spans="1:13" ht="14.4" customHeight="1" x14ac:dyDescent="0.3">
      <c r="A215" s="831" t="s">
        <v>2442</v>
      </c>
      <c r="B215" s="832" t="s">
        <v>5292</v>
      </c>
      <c r="C215" s="832" t="s">
        <v>2727</v>
      </c>
      <c r="D215" s="832" t="s">
        <v>2728</v>
      </c>
      <c r="E215" s="832" t="s">
        <v>2484</v>
      </c>
      <c r="F215" s="849"/>
      <c r="G215" s="849"/>
      <c r="H215" s="837">
        <v>0</v>
      </c>
      <c r="I215" s="849">
        <v>1</v>
      </c>
      <c r="J215" s="849">
        <v>439.98</v>
      </c>
      <c r="K215" s="837">
        <v>1</v>
      </c>
      <c r="L215" s="849">
        <v>1</v>
      </c>
      <c r="M215" s="850">
        <v>439.98</v>
      </c>
    </row>
    <row r="216" spans="1:13" ht="14.4" customHeight="1" x14ac:dyDescent="0.3">
      <c r="A216" s="831" t="s">
        <v>2442</v>
      </c>
      <c r="B216" s="832" t="s">
        <v>2118</v>
      </c>
      <c r="C216" s="832" t="s">
        <v>2119</v>
      </c>
      <c r="D216" s="832" t="s">
        <v>2120</v>
      </c>
      <c r="E216" s="832" t="s">
        <v>2121</v>
      </c>
      <c r="F216" s="849"/>
      <c r="G216" s="849"/>
      <c r="H216" s="837">
        <v>0</v>
      </c>
      <c r="I216" s="849">
        <v>16</v>
      </c>
      <c r="J216" s="849">
        <v>1967.36</v>
      </c>
      <c r="K216" s="837">
        <v>1</v>
      </c>
      <c r="L216" s="849">
        <v>16</v>
      </c>
      <c r="M216" s="850">
        <v>1967.36</v>
      </c>
    </row>
    <row r="217" spans="1:13" ht="14.4" customHeight="1" x14ac:dyDescent="0.3">
      <c r="A217" s="831" t="s">
        <v>2442</v>
      </c>
      <c r="B217" s="832" t="s">
        <v>2118</v>
      </c>
      <c r="C217" s="832" t="s">
        <v>4007</v>
      </c>
      <c r="D217" s="832" t="s">
        <v>3920</v>
      </c>
      <c r="E217" s="832" t="s">
        <v>4008</v>
      </c>
      <c r="F217" s="849">
        <v>1</v>
      </c>
      <c r="G217" s="849">
        <v>369.59</v>
      </c>
      <c r="H217" s="837">
        <v>1</v>
      </c>
      <c r="I217" s="849"/>
      <c r="J217" s="849"/>
      <c r="K217" s="837">
        <v>0</v>
      </c>
      <c r="L217" s="849">
        <v>1</v>
      </c>
      <c r="M217" s="850">
        <v>369.59</v>
      </c>
    </row>
    <row r="218" spans="1:13" ht="14.4" customHeight="1" x14ac:dyDescent="0.3">
      <c r="A218" s="831" t="s">
        <v>2442</v>
      </c>
      <c r="B218" s="832" t="s">
        <v>2222</v>
      </c>
      <c r="C218" s="832" t="s">
        <v>2223</v>
      </c>
      <c r="D218" s="832" t="s">
        <v>2224</v>
      </c>
      <c r="E218" s="832" t="s">
        <v>2225</v>
      </c>
      <c r="F218" s="849"/>
      <c r="G218" s="849"/>
      <c r="H218" s="837">
        <v>0</v>
      </c>
      <c r="I218" s="849">
        <v>1</v>
      </c>
      <c r="J218" s="849">
        <v>123.2</v>
      </c>
      <c r="K218" s="837">
        <v>1</v>
      </c>
      <c r="L218" s="849">
        <v>1</v>
      </c>
      <c r="M218" s="850">
        <v>123.2</v>
      </c>
    </row>
    <row r="219" spans="1:13" ht="14.4" customHeight="1" x14ac:dyDescent="0.3">
      <c r="A219" s="831" t="s">
        <v>2442</v>
      </c>
      <c r="B219" s="832" t="s">
        <v>2222</v>
      </c>
      <c r="C219" s="832" t="s">
        <v>2575</v>
      </c>
      <c r="D219" s="832" t="s">
        <v>2576</v>
      </c>
      <c r="E219" s="832" t="s">
        <v>697</v>
      </c>
      <c r="F219" s="849">
        <v>32</v>
      </c>
      <c r="G219" s="849">
        <v>4224</v>
      </c>
      <c r="H219" s="837">
        <v>1</v>
      </c>
      <c r="I219" s="849"/>
      <c r="J219" s="849"/>
      <c r="K219" s="837">
        <v>0</v>
      </c>
      <c r="L219" s="849">
        <v>32</v>
      </c>
      <c r="M219" s="850">
        <v>4224</v>
      </c>
    </row>
    <row r="220" spans="1:13" ht="14.4" customHeight="1" x14ac:dyDescent="0.3">
      <c r="A220" s="831" t="s">
        <v>2442</v>
      </c>
      <c r="B220" s="832" t="s">
        <v>2222</v>
      </c>
      <c r="C220" s="832" t="s">
        <v>2577</v>
      </c>
      <c r="D220" s="832" t="s">
        <v>2578</v>
      </c>
      <c r="E220" s="832" t="s">
        <v>2579</v>
      </c>
      <c r="F220" s="849">
        <v>7</v>
      </c>
      <c r="G220" s="849">
        <v>862.40000000000009</v>
      </c>
      <c r="H220" s="837">
        <v>1</v>
      </c>
      <c r="I220" s="849"/>
      <c r="J220" s="849"/>
      <c r="K220" s="837">
        <v>0</v>
      </c>
      <c r="L220" s="849">
        <v>7</v>
      </c>
      <c r="M220" s="850">
        <v>862.40000000000009</v>
      </c>
    </row>
    <row r="221" spans="1:13" ht="14.4" customHeight="1" x14ac:dyDescent="0.3">
      <c r="A221" s="831" t="s">
        <v>2442</v>
      </c>
      <c r="B221" s="832" t="s">
        <v>2222</v>
      </c>
      <c r="C221" s="832" t="s">
        <v>2580</v>
      </c>
      <c r="D221" s="832" t="s">
        <v>2578</v>
      </c>
      <c r="E221" s="832" t="s">
        <v>2581</v>
      </c>
      <c r="F221" s="849">
        <v>1</v>
      </c>
      <c r="G221" s="849">
        <v>439.98</v>
      </c>
      <c r="H221" s="837">
        <v>1</v>
      </c>
      <c r="I221" s="849"/>
      <c r="J221" s="849"/>
      <c r="K221" s="837">
        <v>0</v>
      </c>
      <c r="L221" s="849">
        <v>1</v>
      </c>
      <c r="M221" s="850">
        <v>439.98</v>
      </c>
    </row>
    <row r="222" spans="1:13" ht="14.4" customHeight="1" x14ac:dyDescent="0.3">
      <c r="A222" s="831" t="s">
        <v>2442</v>
      </c>
      <c r="B222" s="832" t="s">
        <v>2122</v>
      </c>
      <c r="C222" s="832" t="s">
        <v>3052</v>
      </c>
      <c r="D222" s="832" t="s">
        <v>3053</v>
      </c>
      <c r="E222" s="832" t="s">
        <v>1211</v>
      </c>
      <c r="F222" s="849">
        <v>2</v>
      </c>
      <c r="G222" s="849">
        <v>161.06</v>
      </c>
      <c r="H222" s="837">
        <v>1</v>
      </c>
      <c r="I222" s="849"/>
      <c r="J222" s="849"/>
      <c r="K222" s="837">
        <v>0</v>
      </c>
      <c r="L222" s="849">
        <v>2</v>
      </c>
      <c r="M222" s="850">
        <v>161.06</v>
      </c>
    </row>
    <row r="223" spans="1:13" ht="14.4" customHeight="1" x14ac:dyDescent="0.3">
      <c r="A223" s="831" t="s">
        <v>2442</v>
      </c>
      <c r="B223" s="832" t="s">
        <v>2122</v>
      </c>
      <c r="C223" s="832" t="s">
        <v>4796</v>
      </c>
      <c r="D223" s="832" t="s">
        <v>3053</v>
      </c>
      <c r="E223" s="832" t="s">
        <v>3197</v>
      </c>
      <c r="F223" s="849">
        <v>1</v>
      </c>
      <c r="G223" s="849">
        <v>161.06</v>
      </c>
      <c r="H223" s="837">
        <v>1</v>
      </c>
      <c r="I223" s="849"/>
      <c r="J223" s="849"/>
      <c r="K223" s="837">
        <v>0</v>
      </c>
      <c r="L223" s="849">
        <v>1</v>
      </c>
      <c r="M223" s="850">
        <v>161.06</v>
      </c>
    </row>
    <row r="224" spans="1:13" ht="14.4" customHeight="1" x14ac:dyDescent="0.3">
      <c r="A224" s="831" t="s">
        <v>2442</v>
      </c>
      <c r="B224" s="832" t="s">
        <v>5293</v>
      </c>
      <c r="C224" s="832" t="s">
        <v>3842</v>
      </c>
      <c r="D224" s="832" t="s">
        <v>3843</v>
      </c>
      <c r="E224" s="832" t="s">
        <v>3844</v>
      </c>
      <c r="F224" s="849">
        <v>2</v>
      </c>
      <c r="G224" s="849">
        <v>150.32</v>
      </c>
      <c r="H224" s="837">
        <v>1</v>
      </c>
      <c r="I224" s="849"/>
      <c r="J224" s="849"/>
      <c r="K224" s="837">
        <v>0</v>
      </c>
      <c r="L224" s="849">
        <v>2</v>
      </c>
      <c r="M224" s="850">
        <v>150.32</v>
      </c>
    </row>
    <row r="225" spans="1:13" ht="14.4" customHeight="1" x14ac:dyDescent="0.3">
      <c r="A225" s="831" t="s">
        <v>2442</v>
      </c>
      <c r="B225" s="832" t="s">
        <v>5293</v>
      </c>
      <c r="C225" s="832" t="s">
        <v>2856</v>
      </c>
      <c r="D225" s="832" t="s">
        <v>2854</v>
      </c>
      <c r="E225" s="832" t="s">
        <v>2857</v>
      </c>
      <c r="F225" s="849"/>
      <c r="G225" s="849"/>
      <c r="H225" s="837">
        <v>0</v>
      </c>
      <c r="I225" s="849">
        <v>1</v>
      </c>
      <c r="J225" s="849">
        <v>400.17</v>
      </c>
      <c r="K225" s="837">
        <v>1</v>
      </c>
      <c r="L225" s="849">
        <v>1</v>
      </c>
      <c r="M225" s="850">
        <v>400.17</v>
      </c>
    </row>
    <row r="226" spans="1:13" ht="14.4" customHeight="1" x14ac:dyDescent="0.3">
      <c r="A226" s="831" t="s">
        <v>2442</v>
      </c>
      <c r="B226" s="832" t="s">
        <v>2130</v>
      </c>
      <c r="C226" s="832" t="s">
        <v>2501</v>
      </c>
      <c r="D226" s="832" t="s">
        <v>1472</v>
      </c>
      <c r="E226" s="832" t="s">
        <v>1473</v>
      </c>
      <c r="F226" s="849">
        <v>2</v>
      </c>
      <c r="G226" s="849">
        <v>207.6</v>
      </c>
      <c r="H226" s="837">
        <v>1</v>
      </c>
      <c r="I226" s="849"/>
      <c r="J226" s="849"/>
      <c r="K226" s="837">
        <v>0</v>
      </c>
      <c r="L226" s="849">
        <v>2</v>
      </c>
      <c r="M226" s="850">
        <v>207.6</v>
      </c>
    </row>
    <row r="227" spans="1:13" ht="14.4" customHeight="1" x14ac:dyDescent="0.3">
      <c r="A227" s="831" t="s">
        <v>2442</v>
      </c>
      <c r="B227" s="832" t="s">
        <v>2130</v>
      </c>
      <c r="C227" s="832" t="s">
        <v>2502</v>
      </c>
      <c r="D227" s="832" t="s">
        <v>2503</v>
      </c>
      <c r="E227" s="832" t="s">
        <v>1473</v>
      </c>
      <c r="F227" s="849"/>
      <c r="G227" s="849"/>
      <c r="H227" s="837">
        <v>0</v>
      </c>
      <c r="I227" s="849">
        <v>6</v>
      </c>
      <c r="J227" s="849">
        <v>622.79999999999995</v>
      </c>
      <c r="K227" s="837">
        <v>1</v>
      </c>
      <c r="L227" s="849">
        <v>6</v>
      </c>
      <c r="M227" s="850">
        <v>622.79999999999995</v>
      </c>
    </row>
    <row r="228" spans="1:13" ht="14.4" customHeight="1" x14ac:dyDescent="0.3">
      <c r="A228" s="831" t="s">
        <v>2442</v>
      </c>
      <c r="B228" s="832" t="s">
        <v>2130</v>
      </c>
      <c r="C228" s="832" t="s">
        <v>2131</v>
      </c>
      <c r="D228" s="832" t="s">
        <v>680</v>
      </c>
      <c r="E228" s="832" t="s">
        <v>681</v>
      </c>
      <c r="F228" s="849"/>
      <c r="G228" s="849"/>
      <c r="H228" s="837">
        <v>0</v>
      </c>
      <c r="I228" s="849">
        <v>2</v>
      </c>
      <c r="J228" s="849">
        <v>259.5</v>
      </c>
      <c r="K228" s="837">
        <v>1</v>
      </c>
      <c r="L228" s="849">
        <v>2</v>
      </c>
      <c r="M228" s="850">
        <v>259.5</v>
      </c>
    </row>
    <row r="229" spans="1:13" ht="14.4" customHeight="1" x14ac:dyDescent="0.3">
      <c r="A229" s="831" t="s">
        <v>2442</v>
      </c>
      <c r="B229" s="832" t="s">
        <v>2130</v>
      </c>
      <c r="C229" s="832" t="s">
        <v>4738</v>
      </c>
      <c r="D229" s="832" t="s">
        <v>4150</v>
      </c>
      <c r="E229" s="832" t="s">
        <v>1473</v>
      </c>
      <c r="F229" s="849">
        <v>4</v>
      </c>
      <c r="G229" s="849">
        <v>415.2</v>
      </c>
      <c r="H229" s="837">
        <v>1</v>
      </c>
      <c r="I229" s="849"/>
      <c r="J229" s="849"/>
      <c r="K229" s="837">
        <v>0</v>
      </c>
      <c r="L229" s="849">
        <v>4</v>
      </c>
      <c r="M229" s="850">
        <v>415.2</v>
      </c>
    </row>
    <row r="230" spans="1:13" ht="14.4" customHeight="1" x14ac:dyDescent="0.3">
      <c r="A230" s="831" t="s">
        <v>2442</v>
      </c>
      <c r="B230" s="832" t="s">
        <v>2328</v>
      </c>
      <c r="C230" s="832" t="s">
        <v>2329</v>
      </c>
      <c r="D230" s="832" t="s">
        <v>2330</v>
      </c>
      <c r="E230" s="832" t="s">
        <v>2331</v>
      </c>
      <c r="F230" s="849"/>
      <c r="G230" s="849"/>
      <c r="H230" s="837">
        <v>0</v>
      </c>
      <c r="I230" s="849">
        <v>1</v>
      </c>
      <c r="J230" s="849">
        <v>141.25</v>
      </c>
      <c r="K230" s="837">
        <v>1</v>
      </c>
      <c r="L230" s="849">
        <v>1</v>
      </c>
      <c r="M230" s="850">
        <v>141.25</v>
      </c>
    </row>
    <row r="231" spans="1:13" ht="14.4" customHeight="1" x14ac:dyDescent="0.3">
      <c r="A231" s="831" t="s">
        <v>2442</v>
      </c>
      <c r="B231" s="832" t="s">
        <v>5297</v>
      </c>
      <c r="C231" s="832" t="s">
        <v>5134</v>
      </c>
      <c r="D231" s="832" t="s">
        <v>5135</v>
      </c>
      <c r="E231" s="832" t="s">
        <v>2323</v>
      </c>
      <c r="F231" s="849"/>
      <c r="G231" s="849"/>
      <c r="H231" s="837">
        <v>0</v>
      </c>
      <c r="I231" s="849">
        <v>1</v>
      </c>
      <c r="J231" s="849">
        <v>1472.61</v>
      </c>
      <c r="K231" s="837">
        <v>1</v>
      </c>
      <c r="L231" s="849">
        <v>1</v>
      </c>
      <c r="M231" s="850">
        <v>1472.61</v>
      </c>
    </row>
    <row r="232" spans="1:13" ht="14.4" customHeight="1" x14ac:dyDescent="0.3">
      <c r="A232" s="831" t="s">
        <v>2442</v>
      </c>
      <c r="B232" s="832" t="s">
        <v>2132</v>
      </c>
      <c r="C232" s="832" t="s">
        <v>2133</v>
      </c>
      <c r="D232" s="832" t="s">
        <v>1048</v>
      </c>
      <c r="E232" s="832" t="s">
        <v>697</v>
      </c>
      <c r="F232" s="849"/>
      <c r="G232" s="849"/>
      <c r="H232" s="837">
        <v>0</v>
      </c>
      <c r="I232" s="849">
        <v>2</v>
      </c>
      <c r="J232" s="849">
        <v>117.54</v>
      </c>
      <c r="K232" s="837">
        <v>1</v>
      </c>
      <c r="L232" s="849">
        <v>2</v>
      </c>
      <c r="M232" s="850">
        <v>117.54</v>
      </c>
    </row>
    <row r="233" spans="1:13" ht="14.4" customHeight="1" x14ac:dyDescent="0.3">
      <c r="A233" s="831" t="s">
        <v>2442</v>
      </c>
      <c r="B233" s="832" t="s">
        <v>2132</v>
      </c>
      <c r="C233" s="832" t="s">
        <v>5122</v>
      </c>
      <c r="D233" s="832" t="s">
        <v>1614</v>
      </c>
      <c r="E233" s="832" t="s">
        <v>2117</v>
      </c>
      <c r="F233" s="849">
        <v>1</v>
      </c>
      <c r="G233" s="849">
        <v>97.96</v>
      </c>
      <c r="H233" s="837">
        <v>1</v>
      </c>
      <c r="I233" s="849"/>
      <c r="J233" s="849"/>
      <c r="K233" s="837">
        <v>0</v>
      </c>
      <c r="L233" s="849">
        <v>1</v>
      </c>
      <c r="M233" s="850">
        <v>97.96</v>
      </c>
    </row>
    <row r="234" spans="1:13" ht="14.4" customHeight="1" x14ac:dyDescent="0.3">
      <c r="A234" s="831" t="s">
        <v>2443</v>
      </c>
      <c r="B234" s="832" t="s">
        <v>1912</v>
      </c>
      <c r="C234" s="832" t="s">
        <v>2636</v>
      </c>
      <c r="D234" s="832" t="s">
        <v>2637</v>
      </c>
      <c r="E234" s="832" t="s">
        <v>2638</v>
      </c>
      <c r="F234" s="849">
        <v>1</v>
      </c>
      <c r="G234" s="849">
        <v>300.33</v>
      </c>
      <c r="H234" s="837">
        <v>1</v>
      </c>
      <c r="I234" s="849"/>
      <c r="J234" s="849"/>
      <c r="K234" s="837">
        <v>0</v>
      </c>
      <c r="L234" s="849">
        <v>1</v>
      </c>
      <c r="M234" s="850">
        <v>300.33</v>
      </c>
    </row>
    <row r="235" spans="1:13" ht="14.4" customHeight="1" x14ac:dyDescent="0.3">
      <c r="A235" s="831" t="s">
        <v>2443</v>
      </c>
      <c r="B235" s="832" t="s">
        <v>1969</v>
      </c>
      <c r="C235" s="832" t="s">
        <v>3062</v>
      </c>
      <c r="D235" s="832" t="s">
        <v>1971</v>
      </c>
      <c r="E235" s="832" t="s">
        <v>3063</v>
      </c>
      <c r="F235" s="849"/>
      <c r="G235" s="849"/>
      <c r="H235" s="837">
        <v>0</v>
      </c>
      <c r="I235" s="849">
        <v>1</v>
      </c>
      <c r="J235" s="849">
        <v>819.07</v>
      </c>
      <c r="K235" s="837">
        <v>1</v>
      </c>
      <c r="L235" s="849">
        <v>1</v>
      </c>
      <c r="M235" s="850">
        <v>819.07</v>
      </c>
    </row>
    <row r="236" spans="1:13" ht="14.4" customHeight="1" x14ac:dyDescent="0.3">
      <c r="A236" s="831" t="s">
        <v>2443</v>
      </c>
      <c r="B236" s="832" t="s">
        <v>1973</v>
      </c>
      <c r="C236" s="832" t="s">
        <v>2932</v>
      </c>
      <c r="D236" s="832" t="s">
        <v>2488</v>
      </c>
      <c r="E236" s="832" t="s">
        <v>2774</v>
      </c>
      <c r="F236" s="849">
        <v>1</v>
      </c>
      <c r="G236" s="849">
        <v>279.52999999999997</v>
      </c>
      <c r="H236" s="837">
        <v>1</v>
      </c>
      <c r="I236" s="849"/>
      <c r="J236" s="849"/>
      <c r="K236" s="837">
        <v>0</v>
      </c>
      <c r="L236" s="849">
        <v>1</v>
      </c>
      <c r="M236" s="850">
        <v>279.52999999999997</v>
      </c>
    </row>
    <row r="237" spans="1:13" ht="14.4" customHeight="1" x14ac:dyDescent="0.3">
      <c r="A237" s="831" t="s">
        <v>2443</v>
      </c>
      <c r="B237" s="832" t="s">
        <v>2072</v>
      </c>
      <c r="C237" s="832" t="s">
        <v>2073</v>
      </c>
      <c r="D237" s="832" t="s">
        <v>911</v>
      </c>
      <c r="E237" s="832" t="s">
        <v>912</v>
      </c>
      <c r="F237" s="849"/>
      <c r="G237" s="849"/>
      <c r="H237" s="837"/>
      <c r="I237" s="849">
        <v>3</v>
      </c>
      <c r="J237" s="849">
        <v>0</v>
      </c>
      <c r="K237" s="837"/>
      <c r="L237" s="849">
        <v>3</v>
      </c>
      <c r="M237" s="850">
        <v>0</v>
      </c>
    </row>
    <row r="238" spans="1:13" ht="14.4" customHeight="1" x14ac:dyDescent="0.3">
      <c r="A238" s="831" t="s">
        <v>2443</v>
      </c>
      <c r="B238" s="832" t="s">
        <v>5290</v>
      </c>
      <c r="C238" s="832" t="s">
        <v>3096</v>
      </c>
      <c r="D238" s="832" t="s">
        <v>2795</v>
      </c>
      <c r="E238" s="832" t="s">
        <v>3097</v>
      </c>
      <c r="F238" s="849">
        <v>3</v>
      </c>
      <c r="G238" s="849">
        <v>271.70999999999998</v>
      </c>
      <c r="H238" s="837">
        <v>1</v>
      </c>
      <c r="I238" s="849"/>
      <c r="J238" s="849"/>
      <c r="K238" s="837">
        <v>0</v>
      </c>
      <c r="L238" s="849">
        <v>3</v>
      </c>
      <c r="M238" s="850">
        <v>271.70999999999998</v>
      </c>
    </row>
    <row r="239" spans="1:13" ht="14.4" customHeight="1" x14ac:dyDescent="0.3">
      <c r="A239" s="831" t="s">
        <v>2443</v>
      </c>
      <c r="B239" s="832" t="s">
        <v>5291</v>
      </c>
      <c r="C239" s="832" t="s">
        <v>2624</v>
      </c>
      <c r="D239" s="832" t="s">
        <v>2625</v>
      </c>
      <c r="E239" s="832" t="s">
        <v>2626</v>
      </c>
      <c r="F239" s="849"/>
      <c r="G239" s="849"/>
      <c r="H239" s="837">
        <v>0</v>
      </c>
      <c r="I239" s="849">
        <v>8</v>
      </c>
      <c r="J239" s="849">
        <v>823.2</v>
      </c>
      <c r="K239" s="837">
        <v>1</v>
      </c>
      <c r="L239" s="849">
        <v>8</v>
      </c>
      <c r="M239" s="850">
        <v>823.2</v>
      </c>
    </row>
    <row r="240" spans="1:13" ht="14.4" customHeight="1" x14ac:dyDescent="0.3">
      <c r="A240" s="831" t="s">
        <v>2443</v>
      </c>
      <c r="B240" s="832" t="s">
        <v>5291</v>
      </c>
      <c r="C240" s="832" t="s">
        <v>2993</v>
      </c>
      <c r="D240" s="832" t="s">
        <v>2994</v>
      </c>
      <c r="E240" s="832" t="s">
        <v>2992</v>
      </c>
      <c r="F240" s="849"/>
      <c r="G240" s="849"/>
      <c r="H240" s="837">
        <v>0</v>
      </c>
      <c r="I240" s="849">
        <v>12</v>
      </c>
      <c r="J240" s="849">
        <v>2469.6</v>
      </c>
      <c r="K240" s="837">
        <v>1</v>
      </c>
      <c r="L240" s="849">
        <v>12</v>
      </c>
      <c r="M240" s="850">
        <v>2469.6</v>
      </c>
    </row>
    <row r="241" spans="1:13" ht="14.4" customHeight="1" x14ac:dyDescent="0.3">
      <c r="A241" s="831" t="s">
        <v>2443</v>
      </c>
      <c r="B241" s="832" t="s">
        <v>2082</v>
      </c>
      <c r="C241" s="832" t="s">
        <v>3008</v>
      </c>
      <c r="D241" s="832" t="s">
        <v>3009</v>
      </c>
      <c r="E241" s="832" t="s">
        <v>3010</v>
      </c>
      <c r="F241" s="849">
        <v>4</v>
      </c>
      <c r="G241" s="849">
        <v>879.12</v>
      </c>
      <c r="H241" s="837">
        <v>1</v>
      </c>
      <c r="I241" s="849"/>
      <c r="J241" s="849"/>
      <c r="K241" s="837">
        <v>0</v>
      </c>
      <c r="L241" s="849">
        <v>4</v>
      </c>
      <c r="M241" s="850">
        <v>879.12</v>
      </c>
    </row>
    <row r="242" spans="1:13" ht="14.4" customHeight="1" x14ac:dyDescent="0.3">
      <c r="A242" s="831" t="s">
        <v>2443</v>
      </c>
      <c r="B242" s="832" t="s">
        <v>2082</v>
      </c>
      <c r="C242" s="832" t="s">
        <v>3000</v>
      </c>
      <c r="D242" s="832" t="s">
        <v>3001</v>
      </c>
      <c r="E242" s="832" t="s">
        <v>3002</v>
      </c>
      <c r="F242" s="849">
        <v>22</v>
      </c>
      <c r="G242" s="849">
        <v>2417.58</v>
      </c>
      <c r="H242" s="837">
        <v>1</v>
      </c>
      <c r="I242" s="849"/>
      <c r="J242" s="849"/>
      <c r="K242" s="837">
        <v>0</v>
      </c>
      <c r="L242" s="849">
        <v>22</v>
      </c>
      <c r="M242" s="850">
        <v>2417.58</v>
      </c>
    </row>
    <row r="243" spans="1:13" ht="14.4" customHeight="1" x14ac:dyDescent="0.3">
      <c r="A243" s="831" t="s">
        <v>2443</v>
      </c>
      <c r="B243" s="832" t="s">
        <v>2082</v>
      </c>
      <c r="C243" s="832" t="s">
        <v>3016</v>
      </c>
      <c r="D243" s="832" t="s">
        <v>3001</v>
      </c>
      <c r="E243" s="832" t="s">
        <v>3017</v>
      </c>
      <c r="F243" s="849">
        <v>55</v>
      </c>
      <c r="G243" s="849">
        <v>10073.799999999999</v>
      </c>
      <c r="H243" s="837">
        <v>1</v>
      </c>
      <c r="I243" s="849"/>
      <c r="J243" s="849"/>
      <c r="K243" s="837">
        <v>0</v>
      </c>
      <c r="L243" s="849">
        <v>55</v>
      </c>
      <c r="M243" s="850">
        <v>10073.799999999999</v>
      </c>
    </row>
    <row r="244" spans="1:13" ht="14.4" customHeight="1" x14ac:dyDescent="0.3">
      <c r="A244" s="831" t="s">
        <v>2443</v>
      </c>
      <c r="B244" s="832" t="s">
        <v>2082</v>
      </c>
      <c r="C244" s="832" t="s">
        <v>3007</v>
      </c>
      <c r="D244" s="832" t="s">
        <v>2668</v>
      </c>
      <c r="E244" s="832" t="s">
        <v>2986</v>
      </c>
      <c r="F244" s="849">
        <v>1</v>
      </c>
      <c r="G244" s="849">
        <v>219.78</v>
      </c>
      <c r="H244" s="837">
        <v>1</v>
      </c>
      <c r="I244" s="849"/>
      <c r="J244" s="849"/>
      <c r="K244" s="837">
        <v>0</v>
      </c>
      <c r="L244" s="849">
        <v>1</v>
      </c>
      <c r="M244" s="850">
        <v>219.78</v>
      </c>
    </row>
    <row r="245" spans="1:13" ht="14.4" customHeight="1" x14ac:dyDescent="0.3">
      <c r="A245" s="831" t="s">
        <v>2443</v>
      </c>
      <c r="B245" s="832" t="s">
        <v>2082</v>
      </c>
      <c r="C245" s="832" t="s">
        <v>2667</v>
      </c>
      <c r="D245" s="832" t="s">
        <v>2668</v>
      </c>
      <c r="E245" s="832" t="s">
        <v>2669</v>
      </c>
      <c r="F245" s="849">
        <v>2</v>
      </c>
      <c r="G245" s="849">
        <v>732.62</v>
      </c>
      <c r="H245" s="837">
        <v>1</v>
      </c>
      <c r="I245" s="849"/>
      <c r="J245" s="849"/>
      <c r="K245" s="837">
        <v>0</v>
      </c>
      <c r="L245" s="849">
        <v>2</v>
      </c>
      <c r="M245" s="850">
        <v>732.62</v>
      </c>
    </row>
    <row r="246" spans="1:13" ht="14.4" customHeight="1" x14ac:dyDescent="0.3">
      <c r="A246" s="831" t="s">
        <v>2443</v>
      </c>
      <c r="B246" s="832" t="s">
        <v>2082</v>
      </c>
      <c r="C246" s="832" t="s">
        <v>2318</v>
      </c>
      <c r="D246" s="832" t="s">
        <v>2084</v>
      </c>
      <c r="E246" s="832" t="s">
        <v>2319</v>
      </c>
      <c r="F246" s="849"/>
      <c r="G246" s="849"/>
      <c r="H246" s="837">
        <v>0</v>
      </c>
      <c r="I246" s="849">
        <v>42</v>
      </c>
      <c r="J246" s="849">
        <v>15385.02</v>
      </c>
      <c r="K246" s="837">
        <v>1</v>
      </c>
      <c r="L246" s="849">
        <v>42</v>
      </c>
      <c r="M246" s="850">
        <v>15385.02</v>
      </c>
    </row>
    <row r="247" spans="1:13" ht="14.4" customHeight="1" x14ac:dyDescent="0.3">
      <c r="A247" s="831" t="s">
        <v>2443</v>
      </c>
      <c r="B247" s="832" t="s">
        <v>2082</v>
      </c>
      <c r="C247" s="832" t="s">
        <v>3003</v>
      </c>
      <c r="D247" s="832" t="s">
        <v>3001</v>
      </c>
      <c r="E247" s="832" t="s">
        <v>3004</v>
      </c>
      <c r="F247" s="849">
        <v>11</v>
      </c>
      <c r="G247" s="849">
        <v>604.45000000000005</v>
      </c>
      <c r="H247" s="837">
        <v>1</v>
      </c>
      <c r="I247" s="849"/>
      <c r="J247" s="849"/>
      <c r="K247" s="837">
        <v>0</v>
      </c>
      <c r="L247" s="849">
        <v>11</v>
      </c>
      <c r="M247" s="850">
        <v>604.45000000000005</v>
      </c>
    </row>
    <row r="248" spans="1:13" ht="14.4" customHeight="1" x14ac:dyDescent="0.3">
      <c r="A248" s="831" t="s">
        <v>2443</v>
      </c>
      <c r="B248" s="832" t="s">
        <v>2082</v>
      </c>
      <c r="C248" s="832" t="s">
        <v>3005</v>
      </c>
      <c r="D248" s="832" t="s">
        <v>3001</v>
      </c>
      <c r="E248" s="832" t="s">
        <v>3006</v>
      </c>
      <c r="F248" s="849">
        <v>4</v>
      </c>
      <c r="G248" s="849">
        <v>439.56</v>
      </c>
      <c r="H248" s="837">
        <v>1</v>
      </c>
      <c r="I248" s="849"/>
      <c r="J248" s="849"/>
      <c r="K248" s="837">
        <v>0</v>
      </c>
      <c r="L248" s="849">
        <v>4</v>
      </c>
      <c r="M248" s="850">
        <v>439.56</v>
      </c>
    </row>
    <row r="249" spans="1:13" ht="14.4" customHeight="1" x14ac:dyDescent="0.3">
      <c r="A249" s="831" t="s">
        <v>2443</v>
      </c>
      <c r="B249" s="832" t="s">
        <v>2082</v>
      </c>
      <c r="C249" s="832" t="s">
        <v>2365</v>
      </c>
      <c r="D249" s="832" t="s">
        <v>2366</v>
      </c>
      <c r="E249" s="832" t="s">
        <v>2367</v>
      </c>
      <c r="F249" s="849"/>
      <c r="G249" s="849"/>
      <c r="H249" s="837">
        <v>0</v>
      </c>
      <c r="I249" s="849">
        <v>7</v>
      </c>
      <c r="J249" s="849">
        <v>1538.46</v>
      </c>
      <c r="K249" s="837">
        <v>1</v>
      </c>
      <c r="L249" s="849">
        <v>7</v>
      </c>
      <c r="M249" s="850">
        <v>1538.46</v>
      </c>
    </row>
    <row r="250" spans="1:13" ht="14.4" customHeight="1" x14ac:dyDescent="0.3">
      <c r="A250" s="831" t="s">
        <v>2443</v>
      </c>
      <c r="B250" s="832" t="s">
        <v>2082</v>
      </c>
      <c r="C250" s="832" t="s">
        <v>3011</v>
      </c>
      <c r="D250" s="832" t="s">
        <v>3012</v>
      </c>
      <c r="E250" s="832" t="s">
        <v>3013</v>
      </c>
      <c r="F250" s="849">
        <v>14</v>
      </c>
      <c r="G250" s="849">
        <v>2564.2399999999998</v>
      </c>
      <c r="H250" s="837">
        <v>1</v>
      </c>
      <c r="I250" s="849"/>
      <c r="J250" s="849"/>
      <c r="K250" s="837">
        <v>0</v>
      </c>
      <c r="L250" s="849">
        <v>14</v>
      </c>
      <c r="M250" s="850">
        <v>2564.2399999999998</v>
      </c>
    </row>
    <row r="251" spans="1:13" ht="14.4" customHeight="1" x14ac:dyDescent="0.3">
      <c r="A251" s="831" t="s">
        <v>2443</v>
      </c>
      <c r="B251" s="832" t="s">
        <v>2082</v>
      </c>
      <c r="C251" s="832" t="s">
        <v>3014</v>
      </c>
      <c r="D251" s="832" t="s">
        <v>2671</v>
      </c>
      <c r="E251" s="832" t="s">
        <v>3015</v>
      </c>
      <c r="F251" s="849">
        <v>2</v>
      </c>
      <c r="G251" s="849">
        <v>109.9</v>
      </c>
      <c r="H251" s="837">
        <v>1</v>
      </c>
      <c r="I251" s="849"/>
      <c r="J251" s="849"/>
      <c r="K251" s="837">
        <v>0</v>
      </c>
      <c r="L251" s="849">
        <v>2</v>
      </c>
      <c r="M251" s="850">
        <v>109.9</v>
      </c>
    </row>
    <row r="252" spans="1:13" ht="14.4" customHeight="1" x14ac:dyDescent="0.3">
      <c r="A252" s="831" t="s">
        <v>2443</v>
      </c>
      <c r="B252" s="832" t="s">
        <v>2082</v>
      </c>
      <c r="C252" s="832" t="s">
        <v>3018</v>
      </c>
      <c r="D252" s="832" t="s">
        <v>3012</v>
      </c>
      <c r="E252" s="832" t="s">
        <v>3019</v>
      </c>
      <c r="F252" s="849">
        <v>48</v>
      </c>
      <c r="G252" s="849">
        <v>5274.72</v>
      </c>
      <c r="H252" s="837">
        <v>1</v>
      </c>
      <c r="I252" s="849"/>
      <c r="J252" s="849"/>
      <c r="K252" s="837">
        <v>0</v>
      </c>
      <c r="L252" s="849">
        <v>48</v>
      </c>
      <c r="M252" s="850">
        <v>5274.72</v>
      </c>
    </row>
    <row r="253" spans="1:13" ht="14.4" customHeight="1" x14ac:dyDescent="0.3">
      <c r="A253" s="831" t="s">
        <v>2443</v>
      </c>
      <c r="B253" s="832" t="s">
        <v>2082</v>
      </c>
      <c r="C253" s="832" t="s">
        <v>3024</v>
      </c>
      <c r="D253" s="832" t="s">
        <v>3012</v>
      </c>
      <c r="E253" s="832" t="s">
        <v>3025</v>
      </c>
      <c r="F253" s="849">
        <v>4</v>
      </c>
      <c r="G253" s="849">
        <v>439.56</v>
      </c>
      <c r="H253" s="837">
        <v>1</v>
      </c>
      <c r="I253" s="849"/>
      <c r="J253" s="849"/>
      <c r="K253" s="837">
        <v>0</v>
      </c>
      <c r="L253" s="849">
        <v>4</v>
      </c>
      <c r="M253" s="850">
        <v>439.56</v>
      </c>
    </row>
    <row r="254" spans="1:13" ht="14.4" customHeight="1" x14ac:dyDescent="0.3">
      <c r="A254" s="831" t="s">
        <v>2443</v>
      </c>
      <c r="B254" s="832" t="s">
        <v>2082</v>
      </c>
      <c r="C254" s="832" t="s">
        <v>3020</v>
      </c>
      <c r="D254" s="832" t="s">
        <v>3012</v>
      </c>
      <c r="E254" s="832" t="s">
        <v>3021</v>
      </c>
      <c r="F254" s="849">
        <v>12</v>
      </c>
      <c r="G254" s="849">
        <v>2197.92</v>
      </c>
      <c r="H254" s="837">
        <v>1</v>
      </c>
      <c r="I254" s="849"/>
      <c r="J254" s="849"/>
      <c r="K254" s="837">
        <v>0</v>
      </c>
      <c r="L254" s="849">
        <v>12</v>
      </c>
      <c r="M254" s="850">
        <v>2197.92</v>
      </c>
    </row>
    <row r="255" spans="1:13" ht="14.4" customHeight="1" x14ac:dyDescent="0.3">
      <c r="A255" s="831" t="s">
        <v>2443</v>
      </c>
      <c r="B255" s="832" t="s">
        <v>2082</v>
      </c>
      <c r="C255" s="832" t="s">
        <v>3022</v>
      </c>
      <c r="D255" s="832" t="s">
        <v>3001</v>
      </c>
      <c r="E255" s="832" t="s">
        <v>3023</v>
      </c>
      <c r="F255" s="849">
        <v>1</v>
      </c>
      <c r="G255" s="849">
        <v>366.31</v>
      </c>
      <c r="H255" s="837">
        <v>1</v>
      </c>
      <c r="I255" s="849"/>
      <c r="J255" s="849"/>
      <c r="K255" s="837">
        <v>0</v>
      </c>
      <c r="L255" s="849">
        <v>1</v>
      </c>
      <c r="M255" s="850">
        <v>366.31</v>
      </c>
    </row>
    <row r="256" spans="1:13" ht="14.4" customHeight="1" x14ac:dyDescent="0.3">
      <c r="A256" s="831" t="s">
        <v>2443</v>
      </c>
      <c r="B256" s="832" t="s">
        <v>2082</v>
      </c>
      <c r="C256" s="832" t="s">
        <v>3026</v>
      </c>
      <c r="D256" s="832" t="s">
        <v>3009</v>
      </c>
      <c r="E256" s="832" t="s">
        <v>3027</v>
      </c>
      <c r="F256" s="849">
        <v>4</v>
      </c>
      <c r="G256" s="849">
        <v>439.56</v>
      </c>
      <c r="H256" s="837">
        <v>1</v>
      </c>
      <c r="I256" s="849"/>
      <c r="J256" s="849"/>
      <c r="K256" s="837">
        <v>0</v>
      </c>
      <c r="L256" s="849">
        <v>4</v>
      </c>
      <c r="M256" s="850">
        <v>439.56</v>
      </c>
    </row>
    <row r="257" spans="1:13" ht="14.4" customHeight="1" x14ac:dyDescent="0.3">
      <c r="A257" s="831" t="s">
        <v>2443</v>
      </c>
      <c r="B257" s="832" t="s">
        <v>2086</v>
      </c>
      <c r="C257" s="832" t="s">
        <v>3028</v>
      </c>
      <c r="D257" s="832" t="s">
        <v>2088</v>
      </c>
      <c r="E257" s="832" t="s">
        <v>3029</v>
      </c>
      <c r="F257" s="849"/>
      <c r="G257" s="849"/>
      <c r="H257" s="837">
        <v>0</v>
      </c>
      <c r="I257" s="849">
        <v>2</v>
      </c>
      <c r="J257" s="849">
        <v>442.88</v>
      </c>
      <c r="K257" s="837">
        <v>1</v>
      </c>
      <c r="L257" s="849">
        <v>2</v>
      </c>
      <c r="M257" s="850">
        <v>442.88</v>
      </c>
    </row>
    <row r="258" spans="1:13" ht="14.4" customHeight="1" x14ac:dyDescent="0.3">
      <c r="A258" s="831" t="s">
        <v>2443</v>
      </c>
      <c r="B258" s="832" t="s">
        <v>2086</v>
      </c>
      <c r="C258" s="832" t="s">
        <v>2202</v>
      </c>
      <c r="D258" s="832" t="s">
        <v>2088</v>
      </c>
      <c r="E258" s="832" t="s">
        <v>2203</v>
      </c>
      <c r="F258" s="849"/>
      <c r="G258" s="849"/>
      <c r="H258" s="837">
        <v>0</v>
      </c>
      <c r="I258" s="849">
        <v>273</v>
      </c>
      <c r="J258" s="849">
        <v>141061.82999999999</v>
      </c>
      <c r="K258" s="837">
        <v>1</v>
      </c>
      <c r="L258" s="849">
        <v>273</v>
      </c>
      <c r="M258" s="850">
        <v>141061.82999999999</v>
      </c>
    </row>
    <row r="259" spans="1:13" ht="14.4" customHeight="1" x14ac:dyDescent="0.3">
      <c r="A259" s="831" t="s">
        <v>2443</v>
      </c>
      <c r="B259" s="832" t="s">
        <v>2086</v>
      </c>
      <c r="C259" s="832" t="s">
        <v>2674</v>
      </c>
      <c r="D259" s="832" t="s">
        <v>2088</v>
      </c>
      <c r="E259" s="832" t="s">
        <v>2675</v>
      </c>
      <c r="F259" s="849"/>
      <c r="G259" s="849"/>
      <c r="H259" s="837">
        <v>0</v>
      </c>
      <c r="I259" s="849">
        <v>29</v>
      </c>
      <c r="J259" s="849">
        <v>1605.73</v>
      </c>
      <c r="K259" s="837">
        <v>1</v>
      </c>
      <c r="L259" s="849">
        <v>29</v>
      </c>
      <c r="M259" s="850">
        <v>1605.73</v>
      </c>
    </row>
    <row r="260" spans="1:13" ht="14.4" customHeight="1" x14ac:dyDescent="0.3">
      <c r="A260" s="831" t="s">
        <v>2443</v>
      </c>
      <c r="B260" s="832" t="s">
        <v>2086</v>
      </c>
      <c r="C260" s="832" t="s">
        <v>2087</v>
      </c>
      <c r="D260" s="832" t="s">
        <v>2088</v>
      </c>
      <c r="E260" s="832" t="s">
        <v>2089</v>
      </c>
      <c r="F260" s="849"/>
      <c r="G260" s="849"/>
      <c r="H260" s="837">
        <v>0</v>
      </c>
      <c r="I260" s="849">
        <v>150</v>
      </c>
      <c r="J260" s="849">
        <v>16609.5</v>
      </c>
      <c r="K260" s="837">
        <v>1</v>
      </c>
      <c r="L260" s="849">
        <v>150</v>
      </c>
      <c r="M260" s="850">
        <v>16609.5</v>
      </c>
    </row>
    <row r="261" spans="1:13" ht="14.4" customHeight="1" x14ac:dyDescent="0.3">
      <c r="A261" s="831" t="s">
        <v>2443</v>
      </c>
      <c r="B261" s="832" t="s">
        <v>5298</v>
      </c>
      <c r="C261" s="832" t="s">
        <v>3110</v>
      </c>
      <c r="D261" s="832" t="s">
        <v>3111</v>
      </c>
      <c r="E261" s="832" t="s">
        <v>2473</v>
      </c>
      <c r="F261" s="849"/>
      <c r="G261" s="849"/>
      <c r="H261" s="837">
        <v>0</v>
      </c>
      <c r="I261" s="849">
        <v>3</v>
      </c>
      <c r="J261" s="849">
        <v>1900.59</v>
      </c>
      <c r="K261" s="837">
        <v>1</v>
      </c>
      <c r="L261" s="849">
        <v>3</v>
      </c>
      <c r="M261" s="850">
        <v>1900.59</v>
      </c>
    </row>
    <row r="262" spans="1:13" ht="14.4" customHeight="1" x14ac:dyDescent="0.3">
      <c r="A262" s="831" t="s">
        <v>2443</v>
      </c>
      <c r="B262" s="832" t="s">
        <v>5298</v>
      </c>
      <c r="C262" s="832" t="s">
        <v>3112</v>
      </c>
      <c r="D262" s="832" t="s">
        <v>3111</v>
      </c>
      <c r="E262" s="832" t="s">
        <v>2648</v>
      </c>
      <c r="F262" s="849"/>
      <c r="G262" s="849"/>
      <c r="H262" s="837">
        <v>0</v>
      </c>
      <c r="I262" s="849">
        <v>3</v>
      </c>
      <c r="J262" s="849">
        <v>706.14</v>
      </c>
      <c r="K262" s="837">
        <v>1</v>
      </c>
      <c r="L262" s="849">
        <v>3</v>
      </c>
      <c r="M262" s="850">
        <v>706.14</v>
      </c>
    </row>
    <row r="263" spans="1:13" ht="14.4" customHeight="1" x14ac:dyDescent="0.3">
      <c r="A263" s="831" t="s">
        <v>2443</v>
      </c>
      <c r="B263" s="832" t="s">
        <v>2090</v>
      </c>
      <c r="C263" s="832" t="s">
        <v>2091</v>
      </c>
      <c r="D263" s="832" t="s">
        <v>2092</v>
      </c>
      <c r="E263" s="832" t="s">
        <v>2093</v>
      </c>
      <c r="F263" s="849"/>
      <c r="G263" s="849"/>
      <c r="H263" s="837">
        <v>0</v>
      </c>
      <c r="I263" s="849">
        <v>7</v>
      </c>
      <c r="J263" s="849">
        <v>6371.4</v>
      </c>
      <c r="K263" s="837">
        <v>1</v>
      </c>
      <c r="L263" s="849">
        <v>7</v>
      </c>
      <c r="M263" s="850">
        <v>6371.4</v>
      </c>
    </row>
    <row r="264" spans="1:13" ht="14.4" customHeight="1" x14ac:dyDescent="0.3">
      <c r="A264" s="831" t="s">
        <v>2443</v>
      </c>
      <c r="B264" s="832" t="s">
        <v>2090</v>
      </c>
      <c r="C264" s="832" t="s">
        <v>2096</v>
      </c>
      <c r="D264" s="832" t="s">
        <v>2097</v>
      </c>
      <c r="E264" s="832" t="s">
        <v>2098</v>
      </c>
      <c r="F264" s="849">
        <v>4</v>
      </c>
      <c r="G264" s="849">
        <v>910.24</v>
      </c>
      <c r="H264" s="837">
        <v>1</v>
      </c>
      <c r="I264" s="849"/>
      <c r="J264" s="849"/>
      <c r="K264" s="837">
        <v>0</v>
      </c>
      <c r="L264" s="849">
        <v>4</v>
      </c>
      <c r="M264" s="850">
        <v>910.24</v>
      </c>
    </row>
    <row r="265" spans="1:13" ht="14.4" customHeight="1" x14ac:dyDescent="0.3">
      <c r="A265" s="831" t="s">
        <v>2443</v>
      </c>
      <c r="B265" s="832" t="s">
        <v>2090</v>
      </c>
      <c r="C265" s="832" t="s">
        <v>3032</v>
      </c>
      <c r="D265" s="832" t="s">
        <v>2679</v>
      </c>
      <c r="E265" s="832" t="s">
        <v>2098</v>
      </c>
      <c r="F265" s="849">
        <v>2</v>
      </c>
      <c r="G265" s="849">
        <v>455.12</v>
      </c>
      <c r="H265" s="837">
        <v>1</v>
      </c>
      <c r="I265" s="849"/>
      <c r="J265" s="849"/>
      <c r="K265" s="837">
        <v>0</v>
      </c>
      <c r="L265" s="849">
        <v>2</v>
      </c>
      <c r="M265" s="850">
        <v>455.12</v>
      </c>
    </row>
    <row r="266" spans="1:13" ht="14.4" customHeight="1" x14ac:dyDescent="0.3">
      <c r="A266" s="831" t="s">
        <v>2443</v>
      </c>
      <c r="B266" s="832" t="s">
        <v>2090</v>
      </c>
      <c r="C266" s="832" t="s">
        <v>3035</v>
      </c>
      <c r="D266" s="832" t="s">
        <v>2679</v>
      </c>
      <c r="E266" s="832" t="s">
        <v>3036</v>
      </c>
      <c r="F266" s="849">
        <v>8</v>
      </c>
      <c r="G266" s="849">
        <v>3640.8</v>
      </c>
      <c r="H266" s="837">
        <v>1</v>
      </c>
      <c r="I266" s="849"/>
      <c r="J266" s="849"/>
      <c r="K266" s="837">
        <v>0</v>
      </c>
      <c r="L266" s="849">
        <v>8</v>
      </c>
      <c r="M266" s="850">
        <v>3640.8</v>
      </c>
    </row>
    <row r="267" spans="1:13" ht="14.4" customHeight="1" x14ac:dyDescent="0.3">
      <c r="A267" s="831" t="s">
        <v>2443</v>
      </c>
      <c r="B267" s="832" t="s">
        <v>2090</v>
      </c>
      <c r="C267" s="832" t="s">
        <v>2678</v>
      </c>
      <c r="D267" s="832" t="s">
        <v>2679</v>
      </c>
      <c r="E267" s="832" t="s">
        <v>2093</v>
      </c>
      <c r="F267" s="849">
        <v>28</v>
      </c>
      <c r="G267" s="849">
        <v>25485.599999999999</v>
      </c>
      <c r="H267" s="837">
        <v>1</v>
      </c>
      <c r="I267" s="849"/>
      <c r="J267" s="849"/>
      <c r="K267" s="837">
        <v>0</v>
      </c>
      <c r="L267" s="849">
        <v>28</v>
      </c>
      <c r="M267" s="850">
        <v>25485.599999999999</v>
      </c>
    </row>
    <row r="268" spans="1:13" ht="14.4" customHeight="1" x14ac:dyDescent="0.3">
      <c r="A268" s="831" t="s">
        <v>2443</v>
      </c>
      <c r="B268" s="832" t="s">
        <v>2090</v>
      </c>
      <c r="C268" s="832" t="s">
        <v>3033</v>
      </c>
      <c r="D268" s="832" t="s">
        <v>2679</v>
      </c>
      <c r="E268" s="832" t="s">
        <v>3034</v>
      </c>
      <c r="F268" s="849">
        <v>86</v>
      </c>
      <c r="G268" s="849">
        <v>78277.200000000012</v>
      </c>
      <c r="H268" s="837">
        <v>1</v>
      </c>
      <c r="I268" s="849"/>
      <c r="J268" s="849"/>
      <c r="K268" s="837">
        <v>0</v>
      </c>
      <c r="L268" s="849">
        <v>86</v>
      </c>
      <c r="M268" s="850">
        <v>78277.200000000012</v>
      </c>
    </row>
    <row r="269" spans="1:13" ht="14.4" customHeight="1" x14ac:dyDescent="0.3">
      <c r="A269" s="831" t="s">
        <v>2443</v>
      </c>
      <c r="B269" s="832" t="s">
        <v>2090</v>
      </c>
      <c r="C269" s="832" t="s">
        <v>2094</v>
      </c>
      <c r="D269" s="832" t="s">
        <v>2092</v>
      </c>
      <c r="E269" s="832" t="s">
        <v>2095</v>
      </c>
      <c r="F269" s="849"/>
      <c r="G269" s="849"/>
      <c r="H269" s="837">
        <v>0</v>
      </c>
      <c r="I269" s="849">
        <v>3</v>
      </c>
      <c r="J269" s="849">
        <v>5461.2000000000007</v>
      </c>
      <c r="K269" s="837">
        <v>1</v>
      </c>
      <c r="L269" s="849">
        <v>3</v>
      </c>
      <c r="M269" s="850">
        <v>5461.2000000000007</v>
      </c>
    </row>
    <row r="270" spans="1:13" ht="14.4" customHeight="1" x14ac:dyDescent="0.3">
      <c r="A270" s="831" t="s">
        <v>2443</v>
      </c>
      <c r="B270" s="832" t="s">
        <v>2206</v>
      </c>
      <c r="C270" s="832" t="s">
        <v>2751</v>
      </c>
      <c r="D270" s="832" t="s">
        <v>2748</v>
      </c>
      <c r="E270" s="832" t="s">
        <v>2752</v>
      </c>
      <c r="F270" s="849">
        <v>3</v>
      </c>
      <c r="G270" s="849">
        <v>2031.54</v>
      </c>
      <c r="H270" s="837">
        <v>1</v>
      </c>
      <c r="I270" s="849"/>
      <c r="J270" s="849"/>
      <c r="K270" s="837">
        <v>0</v>
      </c>
      <c r="L270" s="849">
        <v>3</v>
      </c>
      <c r="M270" s="850">
        <v>2031.54</v>
      </c>
    </row>
    <row r="271" spans="1:13" ht="14.4" customHeight="1" x14ac:dyDescent="0.3">
      <c r="A271" s="831" t="s">
        <v>2443</v>
      </c>
      <c r="B271" s="832" t="s">
        <v>2206</v>
      </c>
      <c r="C271" s="832" t="s">
        <v>2747</v>
      </c>
      <c r="D271" s="832" t="s">
        <v>2748</v>
      </c>
      <c r="E271" s="832" t="s">
        <v>2209</v>
      </c>
      <c r="F271" s="849">
        <v>5</v>
      </c>
      <c r="G271" s="849">
        <v>846.44999999999993</v>
      </c>
      <c r="H271" s="837">
        <v>1</v>
      </c>
      <c r="I271" s="849"/>
      <c r="J271" s="849"/>
      <c r="K271" s="837">
        <v>0</v>
      </c>
      <c r="L271" s="849">
        <v>5</v>
      </c>
      <c r="M271" s="850">
        <v>846.44999999999993</v>
      </c>
    </row>
    <row r="272" spans="1:13" ht="14.4" customHeight="1" x14ac:dyDescent="0.3">
      <c r="A272" s="831" t="s">
        <v>2443</v>
      </c>
      <c r="B272" s="832" t="s">
        <v>2206</v>
      </c>
      <c r="C272" s="832" t="s">
        <v>3077</v>
      </c>
      <c r="D272" s="832" t="s">
        <v>2748</v>
      </c>
      <c r="E272" s="832" t="s">
        <v>3078</v>
      </c>
      <c r="F272" s="849">
        <v>4</v>
      </c>
      <c r="G272" s="849">
        <v>2708.68</v>
      </c>
      <c r="H272" s="837">
        <v>1</v>
      </c>
      <c r="I272" s="849"/>
      <c r="J272" s="849"/>
      <c r="K272" s="837">
        <v>0</v>
      </c>
      <c r="L272" s="849">
        <v>4</v>
      </c>
      <c r="M272" s="850">
        <v>2708.68</v>
      </c>
    </row>
    <row r="273" spans="1:13" ht="14.4" customHeight="1" x14ac:dyDescent="0.3">
      <c r="A273" s="831" t="s">
        <v>2443</v>
      </c>
      <c r="B273" s="832" t="s">
        <v>2101</v>
      </c>
      <c r="C273" s="832" t="s">
        <v>3083</v>
      </c>
      <c r="D273" s="832" t="s">
        <v>3084</v>
      </c>
      <c r="E273" s="832" t="s">
        <v>2104</v>
      </c>
      <c r="F273" s="849">
        <v>3</v>
      </c>
      <c r="G273" s="849">
        <v>550.62</v>
      </c>
      <c r="H273" s="837">
        <v>1</v>
      </c>
      <c r="I273" s="849"/>
      <c r="J273" s="849"/>
      <c r="K273" s="837">
        <v>0</v>
      </c>
      <c r="L273" s="849">
        <v>3</v>
      </c>
      <c r="M273" s="850">
        <v>550.62</v>
      </c>
    </row>
    <row r="274" spans="1:13" ht="14.4" customHeight="1" x14ac:dyDescent="0.3">
      <c r="A274" s="831" t="s">
        <v>2443</v>
      </c>
      <c r="B274" s="832" t="s">
        <v>2101</v>
      </c>
      <c r="C274" s="832" t="s">
        <v>3085</v>
      </c>
      <c r="D274" s="832" t="s">
        <v>3086</v>
      </c>
      <c r="E274" s="832" t="s">
        <v>3087</v>
      </c>
      <c r="F274" s="849">
        <v>1</v>
      </c>
      <c r="G274" s="849">
        <v>152.96</v>
      </c>
      <c r="H274" s="837">
        <v>1</v>
      </c>
      <c r="I274" s="849"/>
      <c r="J274" s="849"/>
      <c r="K274" s="837">
        <v>0</v>
      </c>
      <c r="L274" s="849">
        <v>1</v>
      </c>
      <c r="M274" s="850">
        <v>152.96</v>
      </c>
    </row>
    <row r="275" spans="1:13" ht="14.4" customHeight="1" x14ac:dyDescent="0.3">
      <c r="A275" s="831" t="s">
        <v>2443</v>
      </c>
      <c r="B275" s="832" t="s">
        <v>2105</v>
      </c>
      <c r="C275" s="832" t="s">
        <v>2106</v>
      </c>
      <c r="D275" s="832" t="s">
        <v>2107</v>
      </c>
      <c r="E275" s="832" t="s">
        <v>2108</v>
      </c>
      <c r="F275" s="849"/>
      <c r="G275" s="849"/>
      <c r="H275" s="837">
        <v>0</v>
      </c>
      <c r="I275" s="849">
        <v>1</v>
      </c>
      <c r="J275" s="849">
        <v>9.4</v>
      </c>
      <c r="K275" s="837">
        <v>1</v>
      </c>
      <c r="L275" s="849">
        <v>1</v>
      </c>
      <c r="M275" s="850">
        <v>9.4</v>
      </c>
    </row>
    <row r="276" spans="1:13" ht="14.4" customHeight="1" x14ac:dyDescent="0.3">
      <c r="A276" s="831" t="s">
        <v>2443</v>
      </c>
      <c r="B276" s="832" t="s">
        <v>2115</v>
      </c>
      <c r="C276" s="832" t="s">
        <v>2116</v>
      </c>
      <c r="D276" s="832" t="s">
        <v>1051</v>
      </c>
      <c r="E276" s="832" t="s">
        <v>2117</v>
      </c>
      <c r="F276" s="849"/>
      <c r="G276" s="849"/>
      <c r="H276" s="837"/>
      <c r="I276" s="849">
        <v>1</v>
      </c>
      <c r="J276" s="849">
        <v>0</v>
      </c>
      <c r="K276" s="837"/>
      <c r="L276" s="849">
        <v>1</v>
      </c>
      <c r="M276" s="850">
        <v>0</v>
      </c>
    </row>
    <row r="277" spans="1:13" ht="14.4" customHeight="1" x14ac:dyDescent="0.3">
      <c r="A277" s="831" t="s">
        <v>2443</v>
      </c>
      <c r="B277" s="832" t="s">
        <v>2115</v>
      </c>
      <c r="C277" s="832" t="s">
        <v>3107</v>
      </c>
      <c r="D277" s="832" t="s">
        <v>3108</v>
      </c>
      <c r="E277" s="832" t="s">
        <v>2173</v>
      </c>
      <c r="F277" s="849">
        <v>1</v>
      </c>
      <c r="G277" s="849">
        <v>0</v>
      </c>
      <c r="H277" s="837"/>
      <c r="I277" s="849"/>
      <c r="J277" s="849"/>
      <c r="K277" s="837"/>
      <c r="L277" s="849">
        <v>1</v>
      </c>
      <c r="M277" s="850">
        <v>0</v>
      </c>
    </row>
    <row r="278" spans="1:13" ht="14.4" customHeight="1" x14ac:dyDescent="0.3">
      <c r="A278" s="831" t="s">
        <v>2443</v>
      </c>
      <c r="B278" s="832" t="s">
        <v>5287</v>
      </c>
      <c r="C278" s="832" t="s">
        <v>2937</v>
      </c>
      <c r="D278" s="832" t="s">
        <v>696</v>
      </c>
      <c r="E278" s="832" t="s">
        <v>697</v>
      </c>
      <c r="F278" s="849"/>
      <c r="G278" s="849"/>
      <c r="H278" s="837">
        <v>0</v>
      </c>
      <c r="I278" s="849">
        <v>8</v>
      </c>
      <c r="J278" s="849">
        <v>527.91999999999985</v>
      </c>
      <c r="K278" s="837">
        <v>1</v>
      </c>
      <c r="L278" s="849">
        <v>8</v>
      </c>
      <c r="M278" s="850">
        <v>527.91999999999985</v>
      </c>
    </row>
    <row r="279" spans="1:13" ht="14.4" customHeight="1" x14ac:dyDescent="0.3">
      <c r="A279" s="831" t="s">
        <v>2443</v>
      </c>
      <c r="B279" s="832" t="s">
        <v>2222</v>
      </c>
      <c r="C279" s="832" t="s">
        <v>2953</v>
      </c>
      <c r="D279" s="832" t="s">
        <v>2578</v>
      </c>
      <c r="E279" s="832" t="s">
        <v>2954</v>
      </c>
      <c r="F279" s="849">
        <v>4</v>
      </c>
      <c r="G279" s="849">
        <v>985.56</v>
      </c>
      <c r="H279" s="837">
        <v>1</v>
      </c>
      <c r="I279" s="849"/>
      <c r="J279" s="849"/>
      <c r="K279" s="837">
        <v>0</v>
      </c>
      <c r="L279" s="849">
        <v>4</v>
      </c>
      <c r="M279" s="850">
        <v>985.56</v>
      </c>
    </row>
    <row r="280" spans="1:13" ht="14.4" customHeight="1" x14ac:dyDescent="0.3">
      <c r="A280" s="831" t="s">
        <v>2443</v>
      </c>
      <c r="B280" s="832" t="s">
        <v>2122</v>
      </c>
      <c r="C280" s="832" t="s">
        <v>3052</v>
      </c>
      <c r="D280" s="832" t="s">
        <v>3053</v>
      </c>
      <c r="E280" s="832" t="s">
        <v>1211</v>
      </c>
      <c r="F280" s="849">
        <v>3</v>
      </c>
      <c r="G280" s="849">
        <v>241.59</v>
      </c>
      <c r="H280" s="837">
        <v>1</v>
      </c>
      <c r="I280" s="849"/>
      <c r="J280" s="849"/>
      <c r="K280" s="837">
        <v>0</v>
      </c>
      <c r="L280" s="849">
        <v>3</v>
      </c>
      <c r="M280" s="850">
        <v>241.59</v>
      </c>
    </row>
    <row r="281" spans="1:13" ht="14.4" customHeight="1" x14ac:dyDescent="0.3">
      <c r="A281" s="831" t="s">
        <v>2443</v>
      </c>
      <c r="B281" s="832" t="s">
        <v>2130</v>
      </c>
      <c r="C281" s="832" t="s">
        <v>2325</v>
      </c>
      <c r="D281" s="832" t="s">
        <v>1475</v>
      </c>
      <c r="E281" s="832" t="s">
        <v>1476</v>
      </c>
      <c r="F281" s="849"/>
      <c r="G281" s="849"/>
      <c r="H281" s="837">
        <v>0</v>
      </c>
      <c r="I281" s="849">
        <v>1</v>
      </c>
      <c r="J281" s="849">
        <v>86.5</v>
      </c>
      <c r="K281" s="837">
        <v>1</v>
      </c>
      <c r="L281" s="849">
        <v>1</v>
      </c>
      <c r="M281" s="850">
        <v>86.5</v>
      </c>
    </row>
    <row r="282" spans="1:13" ht="14.4" customHeight="1" x14ac:dyDescent="0.3">
      <c r="A282" s="831" t="s">
        <v>2443</v>
      </c>
      <c r="B282" s="832" t="s">
        <v>2196</v>
      </c>
      <c r="C282" s="832" t="s">
        <v>3121</v>
      </c>
      <c r="D282" s="832" t="s">
        <v>3122</v>
      </c>
      <c r="E282" s="832" t="s">
        <v>3123</v>
      </c>
      <c r="F282" s="849">
        <v>1</v>
      </c>
      <c r="G282" s="849">
        <v>33.549999999999997</v>
      </c>
      <c r="H282" s="837">
        <v>1</v>
      </c>
      <c r="I282" s="849"/>
      <c r="J282" s="849"/>
      <c r="K282" s="837">
        <v>0</v>
      </c>
      <c r="L282" s="849">
        <v>1</v>
      </c>
      <c r="M282" s="850">
        <v>33.549999999999997</v>
      </c>
    </row>
    <row r="283" spans="1:13" ht="14.4" customHeight="1" x14ac:dyDescent="0.3">
      <c r="A283" s="831" t="s">
        <v>2443</v>
      </c>
      <c r="B283" s="832" t="s">
        <v>2196</v>
      </c>
      <c r="C283" s="832" t="s">
        <v>3124</v>
      </c>
      <c r="D283" s="832" t="s">
        <v>3122</v>
      </c>
      <c r="E283" s="832" t="s">
        <v>3125</v>
      </c>
      <c r="F283" s="849">
        <v>1</v>
      </c>
      <c r="G283" s="849">
        <v>50.32</v>
      </c>
      <c r="H283" s="837">
        <v>1</v>
      </c>
      <c r="I283" s="849"/>
      <c r="J283" s="849"/>
      <c r="K283" s="837">
        <v>0</v>
      </c>
      <c r="L283" s="849">
        <v>1</v>
      </c>
      <c r="M283" s="850">
        <v>50.32</v>
      </c>
    </row>
    <row r="284" spans="1:13" ht="14.4" customHeight="1" x14ac:dyDescent="0.3">
      <c r="A284" s="831" t="s">
        <v>2443</v>
      </c>
      <c r="B284" s="832" t="s">
        <v>2196</v>
      </c>
      <c r="C284" s="832" t="s">
        <v>2907</v>
      </c>
      <c r="D284" s="832" t="s">
        <v>2908</v>
      </c>
      <c r="E284" s="832" t="s">
        <v>2909</v>
      </c>
      <c r="F284" s="849">
        <v>1</v>
      </c>
      <c r="G284" s="849">
        <v>99.94</v>
      </c>
      <c r="H284" s="837">
        <v>1</v>
      </c>
      <c r="I284" s="849"/>
      <c r="J284" s="849"/>
      <c r="K284" s="837">
        <v>0</v>
      </c>
      <c r="L284" s="849">
        <v>1</v>
      </c>
      <c r="M284" s="850">
        <v>99.94</v>
      </c>
    </row>
    <row r="285" spans="1:13" ht="14.4" customHeight="1" x14ac:dyDescent="0.3">
      <c r="A285" s="831" t="s">
        <v>2444</v>
      </c>
      <c r="B285" s="832" t="s">
        <v>1874</v>
      </c>
      <c r="C285" s="832" t="s">
        <v>1878</v>
      </c>
      <c r="D285" s="832" t="s">
        <v>1876</v>
      </c>
      <c r="E285" s="832" t="s">
        <v>1879</v>
      </c>
      <c r="F285" s="849"/>
      <c r="G285" s="849"/>
      <c r="H285" s="837">
        <v>0</v>
      </c>
      <c r="I285" s="849">
        <v>1</v>
      </c>
      <c r="J285" s="849">
        <v>57.6</v>
      </c>
      <c r="K285" s="837">
        <v>1</v>
      </c>
      <c r="L285" s="849">
        <v>1</v>
      </c>
      <c r="M285" s="850">
        <v>57.6</v>
      </c>
    </row>
    <row r="286" spans="1:13" ht="14.4" customHeight="1" x14ac:dyDescent="0.3">
      <c r="A286" s="831" t="s">
        <v>2444</v>
      </c>
      <c r="B286" s="832" t="s">
        <v>1905</v>
      </c>
      <c r="C286" s="832" t="s">
        <v>1906</v>
      </c>
      <c r="D286" s="832" t="s">
        <v>1907</v>
      </c>
      <c r="E286" s="832" t="s">
        <v>1908</v>
      </c>
      <c r="F286" s="849"/>
      <c r="G286" s="849"/>
      <c r="H286" s="837">
        <v>0</v>
      </c>
      <c r="I286" s="849">
        <v>1</v>
      </c>
      <c r="J286" s="849">
        <v>184.74</v>
      </c>
      <c r="K286" s="837">
        <v>1</v>
      </c>
      <c r="L286" s="849">
        <v>1</v>
      </c>
      <c r="M286" s="850">
        <v>184.74</v>
      </c>
    </row>
    <row r="287" spans="1:13" ht="14.4" customHeight="1" x14ac:dyDescent="0.3">
      <c r="A287" s="831" t="s">
        <v>2444</v>
      </c>
      <c r="B287" s="832" t="s">
        <v>1909</v>
      </c>
      <c r="C287" s="832" t="s">
        <v>3579</v>
      </c>
      <c r="D287" s="832" t="s">
        <v>3580</v>
      </c>
      <c r="E287" s="832" t="s">
        <v>3581</v>
      </c>
      <c r="F287" s="849"/>
      <c r="G287" s="849"/>
      <c r="H287" s="837">
        <v>0</v>
      </c>
      <c r="I287" s="849">
        <v>1</v>
      </c>
      <c r="J287" s="849">
        <v>1385.62</v>
      </c>
      <c r="K287" s="837">
        <v>1</v>
      </c>
      <c r="L287" s="849">
        <v>1</v>
      </c>
      <c r="M287" s="850">
        <v>1385.62</v>
      </c>
    </row>
    <row r="288" spans="1:13" ht="14.4" customHeight="1" x14ac:dyDescent="0.3">
      <c r="A288" s="831" t="s">
        <v>2444</v>
      </c>
      <c r="B288" s="832" t="s">
        <v>1912</v>
      </c>
      <c r="C288" s="832" t="s">
        <v>2636</v>
      </c>
      <c r="D288" s="832" t="s">
        <v>2637</v>
      </c>
      <c r="E288" s="832" t="s">
        <v>2638</v>
      </c>
      <c r="F288" s="849">
        <v>9</v>
      </c>
      <c r="G288" s="849">
        <v>2702.97</v>
      </c>
      <c r="H288" s="837">
        <v>1</v>
      </c>
      <c r="I288" s="849"/>
      <c r="J288" s="849"/>
      <c r="K288" s="837">
        <v>0</v>
      </c>
      <c r="L288" s="849">
        <v>9</v>
      </c>
      <c r="M288" s="850">
        <v>2702.97</v>
      </c>
    </row>
    <row r="289" spans="1:13" ht="14.4" customHeight="1" x14ac:dyDescent="0.3">
      <c r="A289" s="831" t="s">
        <v>2444</v>
      </c>
      <c r="B289" s="832" t="s">
        <v>1950</v>
      </c>
      <c r="C289" s="832" t="s">
        <v>1951</v>
      </c>
      <c r="D289" s="832" t="s">
        <v>1952</v>
      </c>
      <c r="E289" s="832" t="s">
        <v>1953</v>
      </c>
      <c r="F289" s="849"/>
      <c r="G289" s="849"/>
      <c r="H289" s="837">
        <v>0</v>
      </c>
      <c r="I289" s="849">
        <v>1</v>
      </c>
      <c r="J289" s="849">
        <v>31.09</v>
      </c>
      <c r="K289" s="837">
        <v>1</v>
      </c>
      <c r="L289" s="849">
        <v>1</v>
      </c>
      <c r="M289" s="850">
        <v>31.09</v>
      </c>
    </row>
    <row r="290" spans="1:13" ht="14.4" customHeight="1" x14ac:dyDescent="0.3">
      <c r="A290" s="831" t="s">
        <v>2444</v>
      </c>
      <c r="B290" s="832" t="s">
        <v>1960</v>
      </c>
      <c r="C290" s="832" t="s">
        <v>1962</v>
      </c>
      <c r="D290" s="832" t="s">
        <v>950</v>
      </c>
      <c r="E290" s="832" t="s">
        <v>1963</v>
      </c>
      <c r="F290" s="849"/>
      <c r="G290" s="849"/>
      <c r="H290" s="837">
        <v>0</v>
      </c>
      <c r="I290" s="849">
        <v>1</v>
      </c>
      <c r="J290" s="849">
        <v>143.09</v>
      </c>
      <c r="K290" s="837">
        <v>1</v>
      </c>
      <c r="L290" s="849">
        <v>1</v>
      </c>
      <c r="M290" s="850">
        <v>143.09</v>
      </c>
    </row>
    <row r="291" spans="1:13" ht="14.4" customHeight="1" x14ac:dyDescent="0.3">
      <c r="A291" s="831" t="s">
        <v>2444</v>
      </c>
      <c r="B291" s="832" t="s">
        <v>1973</v>
      </c>
      <c r="C291" s="832" t="s">
        <v>3193</v>
      </c>
      <c r="D291" s="832" t="s">
        <v>3158</v>
      </c>
      <c r="E291" s="832" t="s">
        <v>2774</v>
      </c>
      <c r="F291" s="849">
        <v>1</v>
      </c>
      <c r="G291" s="849">
        <v>279.52999999999997</v>
      </c>
      <c r="H291" s="837">
        <v>1</v>
      </c>
      <c r="I291" s="849"/>
      <c r="J291" s="849"/>
      <c r="K291" s="837">
        <v>0</v>
      </c>
      <c r="L291" s="849">
        <v>1</v>
      </c>
      <c r="M291" s="850">
        <v>279.52999999999997</v>
      </c>
    </row>
    <row r="292" spans="1:13" ht="14.4" customHeight="1" x14ac:dyDescent="0.3">
      <c r="A292" s="831" t="s">
        <v>2444</v>
      </c>
      <c r="B292" s="832" t="s">
        <v>1973</v>
      </c>
      <c r="C292" s="832" t="s">
        <v>2295</v>
      </c>
      <c r="D292" s="832" t="s">
        <v>1975</v>
      </c>
      <c r="E292" s="832" t="s">
        <v>2296</v>
      </c>
      <c r="F292" s="849"/>
      <c r="G292" s="849"/>
      <c r="H292" s="837">
        <v>0</v>
      </c>
      <c r="I292" s="849">
        <v>1</v>
      </c>
      <c r="J292" s="849">
        <v>139.77000000000001</v>
      </c>
      <c r="K292" s="837">
        <v>1</v>
      </c>
      <c r="L292" s="849">
        <v>1</v>
      </c>
      <c r="M292" s="850">
        <v>139.77000000000001</v>
      </c>
    </row>
    <row r="293" spans="1:13" ht="14.4" customHeight="1" x14ac:dyDescent="0.3">
      <c r="A293" s="831" t="s">
        <v>2444</v>
      </c>
      <c r="B293" s="832" t="s">
        <v>1973</v>
      </c>
      <c r="C293" s="832" t="s">
        <v>2170</v>
      </c>
      <c r="D293" s="832" t="s">
        <v>1975</v>
      </c>
      <c r="E293" s="832" t="s">
        <v>2171</v>
      </c>
      <c r="F293" s="849"/>
      <c r="G293" s="849"/>
      <c r="H293" s="837">
        <v>0</v>
      </c>
      <c r="I293" s="849">
        <v>1</v>
      </c>
      <c r="J293" s="849">
        <v>279.52999999999997</v>
      </c>
      <c r="K293" s="837">
        <v>1</v>
      </c>
      <c r="L293" s="849">
        <v>1</v>
      </c>
      <c r="M293" s="850">
        <v>279.52999999999997</v>
      </c>
    </row>
    <row r="294" spans="1:13" ht="14.4" customHeight="1" x14ac:dyDescent="0.3">
      <c r="A294" s="831" t="s">
        <v>2444</v>
      </c>
      <c r="B294" s="832" t="s">
        <v>1973</v>
      </c>
      <c r="C294" s="832" t="s">
        <v>2483</v>
      </c>
      <c r="D294" s="832" t="s">
        <v>2482</v>
      </c>
      <c r="E294" s="832" t="s">
        <v>2484</v>
      </c>
      <c r="F294" s="849">
        <v>2</v>
      </c>
      <c r="G294" s="849">
        <v>784.82</v>
      </c>
      <c r="H294" s="837">
        <v>1</v>
      </c>
      <c r="I294" s="849"/>
      <c r="J294" s="849"/>
      <c r="K294" s="837">
        <v>0</v>
      </c>
      <c r="L294" s="849">
        <v>2</v>
      </c>
      <c r="M294" s="850">
        <v>784.82</v>
      </c>
    </row>
    <row r="295" spans="1:13" ht="14.4" customHeight="1" x14ac:dyDescent="0.3">
      <c r="A295" s="831" t="s">
        <v>2444</v>
      </c>
      <c r="B295" s="832" t="s">
        <v>1981</v>
      </c>
      <c r="C295" s="832" t="s">
        <v>2775</v>
      </c>
      <c r="D295" s="832" t="s">
        <v>2773</v>
      </c>
      <c r="E295" s="832" t="s">
        <v>2294</v>
      </c>
      <c r="F295" s="849">
        <v>1</v>
      </c>
      <c r="G295" s="849">
        <v>661.62</v>
      </c>
      <c r="H295" s="837">
        <v>1</v>
      </c>
      <c r="I295" s="849"/>
      <c r="J295" s="849"/>
      <c r="K295" s="837">
        <v>0</v>
      </c>
      <c r="L295" s="849">
        <v>1</v>
      </c>
      <c r="M295" s="850">
        <v>661.62</v>
      </c>
    </row>
    <row r="296" spans="1:13" ht="14.4" customHeight="1" x14ac:dyDescent="0.3">
      <c r="A296" s="831" t="s">
        <v>2444</v>
      </c>
      <c r="B296" s="832" t="s">
        <v>1992</v>
      </c>
      <c r="C296" s="832" t="s">
        <v>3676</v>
      </c>
      <c r="D296" s="832" t="s">
        <v>3677</v>
      </c>
      <c r="E296" s="832" t="s">
        <v>3678</v>
      </c>
      <c r="F296" s="849"/>
      <c r="G296" s="849"/>
      <c r="H296" s="837">
        <v>0</v>
      </c>
      <c r="I296" s="849">
        <v>1</v>
      </c>
      <c r="J296" s="849">
        <v>219.18</v>
      </c>
      <c r="K296" s="837">
        <v>1</v>
      </c>
      <c r="L296" s="849">
        <v>1</v>
      </c>
      <c r="M296" s="850">
        <v>219.18</v>
      </c>
    </row>
    <row r="297" spans="1:13" ht="14.4" customHeight="1" x14ac:dyDescent="0.3">
      <c r="A297" s="831" t="s">
        <v>2444</v>
      </c>
      <c r="B297" s="832" t="s">
        <v>2001</v>
      </c>
      <c r="C297" s="832" t="s">
        <v>2303</v>
      </c>
      <c r="D297" s="832" t="s">
        <v>2003</v>
      </c>
      <c r="E297" s="832" t="s">
        <v>2304</v>
      </c>
      <c r="F297" s="849"/>
      <c r="G297" s="849"/>
      <c r="H297" s="837">
        <v>0</v>
      </c>
      <c r="I297" s="849">
        <v>1</v>
      </c>
      <c r="J297" s="849">
        <v>49.08</v>
      </c>
      <c r="K297" s="837">
        <v>1</v>
      </c>
      <c r="L297" s="849">
        <v>1</v>
      </c>
      <c r="M297" s="850">
        <v>49.08</v>
      </c>
    </row>
    <row r="298" spans="1:13" ht="14.4" customHeight="1" x14ac:dyDescent="0.3">
      <c r="A298" s="831" t="s">
        <v>2444</v>
      </c>
      <c r="B298" s="832" t="s">
        <v>2012</v>
      </c>
      <c r="C298" s="832" t="s">
        <v>4946</v>
      </c>
      <c r="D298" s="832" t="s">
        <v>3279</v>
      </c>
      <c r="E298" s="832" t="s">
        <v>3282</v>
      </c>
      <c r="F298" s="849">
        <v>2</v>
      </c>
      <c r="G298" s="849">
        <v>308.72000000000003</v>
      </c>
      <c r="H298" s="837">
        <v>1</v>
      </c>
      <c r="I298" s="849"/>
      <c r="J298" s="849"/>
      <c r="K298" s="837">
        <v>0</v>
      </c>
      <c r="L298" s="849">
        <v>2</v>
      </c>
      <c r="M298" s="850">
        <v>308.72000000000003</v>
      </c>
    </row>
    <row r="299" spans="1:13" ht="14.4" customHeight="1" x14ac:dyDescent="0.3">
      <c r="A299" s="831" t="s">
        <v>2444</v>
      </c>
      <c r="B299" s="832" t="s">
        <v>2072</v>
      </c>
      <c r="C299" s="832" t="s">
        <v>2073</v>
      </c>
      <c r="D299" s="832" t="s">
        <v>911</v>
      </c>
      <c r="E299" s="832" t="s">
        <v>912</v>
      </c>
      <c r="F299" s="849"/>
      <c r="G299" s="849"/>
      <c r="H299" s="837"/>
      <c r="I299" s="849">
        <v>3</v>
      </c>
      <c r="J299" s="849">
        <v>0</v>
      </c>
      <c r="K299" s="837"/>
      <c r="L299" s="849">
        <v>3</v>
      </c>
      <c r="M299" s="850">
        <v>0</v>
      </c>
    </row>
    <row r="300" spans="1:13" ht="14.4" customHeight="1" x14ac:dyDescent="0.3">
      <c r="A300" s="831" t="s">
        <v>2444</v>
      </c>
      <c r="B300" s="832" t="s">
        <v>2090</v>
      </c>
      <c r="C300" s="832" t="s">
        <v>3032</v>
      </c>
      <c r="D300" s="832" t="s">
        <v>2679</v>
      </c>
      <c r="E300" s="832" t="s">
        <v>2098</v>
      </c>
      <c r="F300" s="849">
        <v>5</v>
      </c>
      <c r="G300" s="849">
        <v>1137.8</v>
      </c>
      <c r="H300" s="837">
        <v>1</v>
      </c>
      <c r="I300" s="849"/>
      <c r="J300" s="849"/>
      <c r="K300" s="837">
        <v>0</v>
      </c>
      <c r="L300" s="849">
        <v>5</v>
      </c>
      <c r="M300" s="850">
        <v>1137.8</v>
      </c>
    </row>
    <row r="301" spans="1:13" ht="14.4" customHeight="1" x14ac:dyDescent="0.3">
      <c r="A301" s="831" t="s">
        <v>2444</v>
      </c>
      <c r="B301" s="832" t="s">
        <v>2090</v>
      </c>
      <c r="C301" s="832" t="s">
        <v>2678</v>
      </c>
      <c r="D301" s="832" t="s">
        <v>2679</v>
      </c>
      <c r="E301" s="832" t="s">
        <v>2093</v>
      </c>
      <c r="F301" s="849">
        <v>1</v>
      </c>
      <c r="G301" s="849">
        <v>910.2</v>
      </c>
      <c r="H301" s="837">
        <v>1</v>
      </c>
      <c r="I301" s="849"/>
      <c r="J301" s="849"/>
      <c r="K301" s="837">
        <v>0</v>
      </c>
      <c r="L301" s="849">
        <v>1</v>
      </c>
      <c r="M301" s="850">
        <v>910.2</v>
      </c>
    </row>
    <row r="302" spans="1:13" ht="14.4" customHeight="1" x14ac:dyDescent="0.3">
      <c r="A302" s="831" t="s">
        <v>2444</v>
      </c>
      <c r="B302" s="832" t="s">
        <v>2206</v>
      </c>
      <c r="C302" s="832" t="s">
        <v>2753</v>
      </c>
      <c r="D302" s="832" t="s">
        <v>2748</v>
      </c>
      <c r="E302" s="832" t="s">
        <v>2754</v>
      </c>
      <c r="F302" s="849">
        <v>3</v>
      </c>
      <c r="G302" s="849">
        <v>1015.74</v>
      </c>
      <c r="H302" s="837">
        <v>1</v>
      </c>
      <c r="I302" s="849"/>
      <c r="J302" s="849"/>
      <c r="K302" s="837">
        <v>0</v>
      </c>
      <c r="L302" s="849">
        <v>3</v>
      </c>
      <c r="M302" s="850">
        <v>1015.74</v>
      </c>
    </row>
    <row r="303" spans="1:13" ht="14.4" customHeight="1" x14ac:dyDescent="0.3">
      <c r="A303" s="831" t="s">
        <v>2444</v>
      </c>
      <c r="B303" s="832" t="s">
        <v>2206</v>
      </c>
      <c r="C303" s="832" t="s">
        <v>2751</v>
      </c>
      <c r="D303" s="832" t="s">
        <v>2748</v>
      </c>
      <c r="E303" s="832" t="s">
        <v>2752</v>
      </c>
      <c r="F303" s="849">
        <v>4</v>
      </c>
      <c r="G303" s="849">
        <v>2708.72</v>
      </c>
      <c r="H303" s="837">
        <v>1</v>
      </c>
      <c r="I303" s="849"/>
      <c r="J303" s="849"/>
      <c r="K303" s="837">
        <v>0</v>
      </c>
      <c r="L303" s="849">
        <v>4</v>
      </c>
      <c r="M303" s="850">
        <v>2708.72</v>
      </c>
    </row>
    <row r="304" spans="1:13" ht="14.4" customHeight="1" x14ac:dyDescent="0.3">
      <c r="A304" s="831" t="s">
        <v>2444</v>
      </c>
      <c r="B304" s="832" t="s">
        <v>2211</v>
      </c>
      <c r="C304" s="832" t="s">
        <v>3284</v>
      </c>
      <c r="D304" s="832" t="s">
        <v>3285</v>
      </c>
      <c r="E304" s="832" t="s">
        <v>3286</v>
      </c>
      <c r="F304" s="849"/>
      <c r="G304" s="849"/>
      <c r="H304" s="837">
        <v>0</v>
      </c>
      <c r="I304" s="849">
        <v>3</v>
      </c>
      <c r="J304" s="849">
        <v>1593.3600000000001</v>
      </c>
      <c r="K304" s="837">
        <v>1</v>
      </c>
      <c r="L304" s="849">
        <v>3</v>
      </c>
      <c r="M304" s="850">
        <v>1593.3600000000001</v>
      </c>
    </row>
    <row r="305" spans="1:13" ht="14.4" customHeight="1" x14ac:dyDescent="0.3">
      <c r="A305" s="831" t="s">
        <v>2444</v>
      </c>
      <c r="B305" s="832" t="s">
        <v>2099</v>
      </c>
      <c r="C305" s="832" t="s">
        <v>3426</v>
      </c>
      <c r="D305" s="832" t="s">
        <v>3427</v>
      </c>
      <c r="E305" s="832" t="s">
        <v>3428</v>
      </c>
      <c r="F305" s="849">
        <v>1</v>
      </c>
      <c r="G305" s="849">
        <v>1591.14</v>
      </c>
      <c r="H305" s="837">
        <v>1</v>
      </c>
      <c r="I305" s="849"/>
      <c r="J305" s="849"/>
      <c r="K305" s="837">
        <v>0</v>
      </c>
      <c r="L305" s="849">
        <v>1</v>
      </c>
      <c r="M305" s="850">
        <v>1591.14</v>
      </c>
    </row>
    <row r="306" spans="1:13" ht="14.4" customHeight="1" x14ac:dyDescent="0.3">
      <c r="A306" s="831" t="s">
        <v>2444</v>
      </c>
      <c r="B306" s="832" t="s">
        <v>2218</v>
      </c>
      <c r="C306" s="832" t="s">
        <v>2219</v>
      </c>
      <c r="D306" s="832" t="s">
        <v>2220</v>
      </c>
      <c r="E306" s="832" t="s">
        <v>2221</v>
      </c>
      <c r="F306" s="849"/>
      <c r="G306" s="849"/>
      <c r="H306" s="837">
        <v>0</v>
      </c>
      <c r="I306" s="849">
        <v>3</v>
      </c>
      <c r="J306" s="849">
        <v>266.76</v>
      </c>
      <c r="K306" s="837">
        <v>1</v>
      </c>
      <c r="L306" s="849">
        <v>3</v>
      </c>
      <c r="M306" s="850">
        <v>266.76</v>
      </c>
    </row>
    <row r="307" spans="1:13" ht="14.4" customHeight="1" x14ac:dyDescent="0.3">
      <c r="A307" s="831" t="s">
        <v>2444</v>
      </c>
      <c r="B307" s="832" t="s">
        <v>2115</v>
      </c>
      <c r="C307" s="832" t="s">
        <v>3107</v>
      </c>
      <c r="D307" s="832" t="s">
        <v>3108</v>
      </c>
      <c r="E307" s="832" t="s">
        <v>2173</v>
      </c>
      <c r="F307" s="849">
        <v>1</v>
      </c>
      <c r="G307" s="849">
        <v>0</v>
      </c>
      <c r="H307" s="837"/>
      <c r="I307" s="849"/>
      <c r="J307" s="849"/>
      <c r="K307" s="837"/>
      <c r="L307" s="849">
        <v>1</v>
      </c>
      <c r="M307" s="850">
        <v>0</v>
      </c>
    </row>
    <row r="308" spans="1:13" ht="14.4" customHeight="1" x14ac:dyDescent="0.3">
      <c r="A308" s="831" t="s">
        <v>2444</v>
      </c>
      <c r="B308" s="832" t="s">
        <v>2118</v>
      </c>
      <c r="C308" s="832" t="s">
        <v>4605</v>
      </c>
      <c r="D308" s="832" t="s">
        <v>3920</v>
      </c>
      <c r="E308" s="832" t="s">
        <v>4606</v>
      </c>
      <c r="F308" s="849">
        <v>1</v>
      </c>
      <c r="G308" s="849">
        <v>739.17</v>
      </c>
      <c r="H308" s="837">
        <v>1</v>
      </c>
      <c r="I308" s="849"/>
      <c r="J308" s="849"/>
      <c r="K308" s="837">
        <v>0</v>
      </c>
      <c r="L308" s="849">
        <v>1</v>
      </c>
      <c r="M308" s="850">
        <v>739.17</v>
      </c>
    </row>
    <row r="309" spans="1:13" ht="14.4" customHeight="1" x14ac:dyDescent="0.3">
      <c r="A309" s="831" t="s">
        <v>2444</v>
      </c>
      <c r="B309" s="832" t="s">
        <v>2118</v>
      </c>
      <c r="C309" s="832" t="s">
        <v>4451</v>
      </c>
      <c r="D309" s="832" t="s">
        <v>4082</v>
      </c>
      <c r="E309" s="832" t="s">
        <v>2493</v>
      </c>
      <c r="F309" s="849"/>
      <c r="G309" s="849"/>
      <c r="H309" s="837">
        <v>0</v>
      </c>
      <c r="I309" s="849">
        <v>1</v>
      </c>
      <c r="J309" s="849">
        <v>439.98</v>
      </c>
      <c r="K309" s="837">
        <v>1</v>
      </c>
      <c r="L309" s="849">
        <v>1</v>
      </c>
      <c r="M309" s="850">
        <v>439.98</v>
      </c>
    </row>
    <row r="310" spans="1:13" ht="14.4" customHeight="1" x14ac:dyDescent="0.3">
      <c r="A310" s="831" t="s">
        <v>2444</v>
      </c>
      <c r="B310" s="832" t="s">
        <v>2372</v>
      </c>
      <c r="C310" s="832" t="s">
        <v>4933</v>
      </c>
      <c r="D310" s="832" t="s">
        <v>4934</v>
      </c>
      <c r="E310" s="832" t="s">
        <v>2323</v>
      </c>
      <c r="F310" s="849">
        <v>1</v>
      </c>
      <c r="G310" s="849">
        <v>1849.56</v>
      </c>
      <c r="H310" s="837">
        <v>1</v>
      </c>
      <c r="I310" s="849"/>
      <c r="J310" s="849"/>
      <c r="K310" s="837">
        <v>0</v>
      </c>
      <c r="L310" s="849">
        <v>1</v>
      </c>
      <c r="M310" s="850">
        <v>1849.56</v>
      </c>
    </row>
    <row r="311" spans="1:13" ht="14.4" customHeight="1" x14ac:dyDescent="0.3">
      <c r="A311" s="831" t="s">
        <v>2444</v>
      </c>
      <c r="B311" s="832" t="s">
        <v>1916</v>
      </c>
      <c r="C311" s="832" t="s">
        <v>2892</v>
      </c>
      <c r="D311" s="832" t="s">
        <v>1918</v>
      </c>
      <c r="E311" s="832" t="s">
        <v>2893</v>
      </c>
      <c r="F311" s="849"/>
      <c r="G311" s="849"/>
      <c r="H311" s="837">
        <v>0</v>
      </c>
      <c r="I311" s="849">
        <v>1</v>
      </c>
      <c r="J311" s="849">
        <v>5286.12</v>
      </c>
      <c r="K311" s="837">
        <v>1</v>
      </c>
      <c r="L311" s="849">
        <v>1</v>
      </c>
      <c r="M311" s="850">
        <v>5286.12</v>
      </c>
    </row>
    <row r="312" spans="1:13" ht="14.4" customHeight="1" x14ac:dyDescent="0.3">
      <c r="A312" s="831" t="s">
        <v>2444</v>
      </c>
      <c r="B312" s="832" t="s">
        <v>2160</v>
      </c>
      <c r="C312" s="832" t="s">
        <v>3931</v>
      </c>
      <c r="D312" s="832" t="s">
        <v>2162</v>
      </c>
      <c r="E312" s="832" t="s">
        <v>3932</v>
      </c>
      <c r="F312" s="849"/>
      <c r="G312" s="849"/>
      <c r="H312" s="837">
        <v>0</v>
      </c>
      <c r="I312" s="849">
        <v>1</v>
      </c>
      <c r="J312" s="849">
        <v>544.38</v>
      </c>
      <c r="K312" s="837">
        <v>1</v>
      </c>
      <c r="L312" s="849">
        <v>1</v>
      </c>
      <c r="M312" s="850">
        <v>544.38</v>
      </c>
    </row>
    <row r="313" spans="1:13" ht="14.4" customHeight="1" x14ac:dyDescent="0.3">
      <c r="A313" s="831" t="s">
        <v>2444</v>
      </c>
      <c r="B313" s="832" t="s">
        <v>2196</v>
      </c>
      <c r="C313" s="832" t="s">
        <v>4029</v>
      </c>
      <c r="D313" s="832" t="s">
        <v>3122</v>
      </c>
      <c r="E313" s="832" t="s">
        <v>4030</v>
      </c>
      <c r="F313" s="849">
        <v>1</v>
      </c>
      <c r="G313" s="849">
        <v>150.94</v>
      </c>
      <c r="H313" s="837">
        <v>1</v>
      </c>
      <c r="I313" s="849"/>
      <c r="J313" s="849"/>
      <c r="K313" s="837">
        <v>0</v>
      </c>
      <c r="L313" s="849">
        <v>1</v>
      </c>
      <c r="M313" s="850">
        <v>150.94</v>
      </c>
    </row>
    <row r="314" spans="1:13" ht="14.4" customHeight="1" x14ac:dyDescent="0.3">
      <c r="A314" s="831" t="s">
        <v>2445</v>
      </c>
      <c r="B314" s="832" t="s">
        <v>1882</v>
      </c>
      <c r="C314" s="832" t="s">
        <v>1883</v>
      </c>
      <c r="D314" s="832" t="s">
        <v>844</v>
      </c>
      <c r="E314" s="832" t="s">
        <v>1884</v>
      </c>
      <c r="F314" s="849"/>
      <c r="G314" s="849"/>
      <c r="H314" s="837">
        <v>0</v>
      </c>
      <c r="I314" s="849">
        <v>3</v>
      </c>
      <c r="J314" s="849">
        <v>96.75</v>
      </c>
      <c r="K314" s="837">
        <v>1</v>
      </c>
      <c r="L314" s="849">
        <v>3</v>
      </c>
      <c r="M314" s="850">
        <v>96.75</v>
      </c>
    </row>
    <row r="315" spans="1:13" ht="14.4" customHeight="1" x14ac:dyDescent="0.3">
      <c r="A315" s="831" t="s">
        <v>2445</v>
      </c>
      <c r="B315" s="832" t="s">
        <v>1882</v>
      </c>
      <c r="C315" s="832" t="s">
        <v>3358</v>
      </c>
      <c r="D315" s="832" t="s">
        <v>844</v>
      </c>
      <c r="E315" s="832" t="s">
        <v>3359</v>
      </c>
      <c r="F315" s="849"/>
      <c r="G315" s="849"/>
      <c r="H315" s="837">
        <v>0</v>
      </c>
      <c r="I315" s="849">
        <v>5</v>
      </c>
      <c r="J315" s="849">
        <v>322.5</v>
      </c>
      <c r="K315" s="837">
        <v>1</v>
      </c>
      <c r="L315" s="849">
        <v>5</v>
      </c>
      <c r="M315" s="850">
        <v>322.5</v>
      </c>
    </row>
    <row r="316" spans="1:13" ht="14.4" customHeight="1" x14ac:dyDescent="0.3">
      <c r="A316" s="831" t="s">
        <v>2445</v>
      </c>
      <c r="B316" s="832" t="s">
        <v>5299</v>
      </c>
      <c r="C316" s="832" t="s">
        <v>4735</v>
      </c>
      <c r="D316" s="832" t="s">
        <v>4736</v>
      </c>
      <c r="E316" s="832" t="s">
        <v>4737</v>
      </c>
      <c r="F316" s="849"/>
      <c r="G316" s="849"/>
      <c r="H316" s="837"/>
      <c r="I316" s="849">
        <v>3</v>
      </c>
      <c r="J316" s="849">
        <v>0</v>
      </c>
      <c r="K316" s="837"/>
      <c r="L316" s="849">
        <v>3</v>
      </c>
      <c r="M316" s="850">
        <v>0</v>
      </c>
    </row>
    <row r="317" spans="1:13" ht="14.4" customHeight="1" x14ac:dyDescent="0.3">
      <c r="A317" s="831" t="s">
        <v>2445</v>
      </c>
      <c r="B317" s="832" t="s">
        <v>1912</v>
      </c>
      <c r="C317" s="832" t="s">
        <v>2636</v>
      </c>
      <c r="D317" s="832" t="s">
        <v>2637</v>
      </c>
      <c r="E317" s="832" t="s">
        <v>2638</v>
      </c>
      <c r="F317" s="849">
        <v>3</v>
      </c>
      <c r="G317" s="849">
        <v>900.99</v>
      </c>
      <c r="H317" s="837">
        <v>1</v>
      </c>
      <c r="I317" s="849"/>
      <c r="J317" s="849"/>
      <c r="K317" s="837">
        <v>0</v>
      </c>
      <c r="L317" s="849">
        <v>3</v>
      </c>
      <c r="M317" s="850">
        <v>900.99</v>
      </c>
    </row>
    <row r="318" spans="1:13" ht="14.4" customHeight="1" x14ac:dyDescent="0.3">
      <c r="A318" s="831" t="s">
        <v>2445</v>
      </c>
      <c r="B318" s="832" t="s">
        <v>1912</v>
      </c>
      <c r="C318" s="832" t="s">
        <v>4779</v>
      </c>
      <c r="D318" s="832" t="s">
        <v>4780</v>
      </c>
      <c r="E318" s="832" t="s">
        <v>2638</v>
      </c>
      <c r="F318" s="849">
        <v>2</v>
      </c>
      <c r="G318" s="849">
        <v>600.66</v>
      </c>
      <c r="H318" s="837">
        <v>1</v>
      </c>
      <c r="I318" s="849"/>
      <c r="J318" s="849"/>
      <c r="K318" s="837">
        <v>0</v>
      </c>
      <c r="L318" s="849">
        <v>2</v>
      </c>
      <c r="M318" s="850">
        <v>600.66</v>
      </c>
    </row>
    <row r="319" spans="1:13" ht="14.4" customHeight="1" x14ac:dyDescent="0.3">
      <c r="A319" s="831" t="s">
        <v>2445</v>
      </c>
      <c r="B319" s="832" t="s">
        <v>1912</v>
      </c>
      <c r="C319" s="832" t="s">
        <v>3221</v>
      </c>
      <c r="D319" s="832" t="s">
        <v>2637</v>
      </c>
      <c r="E319" s="832" t="s">
        <v>3222</v>
      </c>
      <c r="F319" s="849">
        <v>3</v>
      </c>
      <c r="G319" s="849">
        <v>300.33</v>
      </c>
      <c r="H319" s="837">
        <v>1</v>
      </c>
      <c r="I319" s="849"/>
      <c r="J319" s="849"/>
      <c r="K319" s="837">
        <v>0</v>
      </c>
      <c r="L319" s="849">
        <v>3</v>
      </c>
      <c r="M319" s="850">
        <v>300.33</v>
      </c>
    </row>
    <row r="320" spans="1:13" ht="14.4" customHeight="1" x14ac:dyDescent="0.3">
      <c r="A320" s="831" t="s">
        <v>2445</v>
      </c>
      <c r="B320" s="832" t="s">
        <v>1923</v>
      </c>
      <c r="C320" s="832" t="s">
        <v>1924</v>
      </c>
      <c r="D320" s="832" t="s">
        <v>1925</v>
      </c>
      <c r="E320" s="832" t="s">
        <v>1926</v>
      </c>
      <c r="F320" s="849"/>
      <c r="G320" s="849"/>
      <c r="H320" s="837">
        <v>0</v>
      </c>
      <c r="I320" s="849">
        <v>3</v>
      </c>
      <c r="J320" s="849">
        <v>393.96</v>
      </c>
      <c r="K320" s="837">
        <v>1</v>
      </c>
      <c r="L320" s="849">
        <v>3</v>
      </c>
      <c r="M320" s="850">
        <v>393.96</v>
      </c>
    </row>
    <row r="321" spans="1:13" ht="14.4" customHeight="1" x14ac:dyDescent="0.3">
      <c r="A321" s="831" t="s">
        <v>2445</v>
      </c>
      <c r="B321" s="832" t="s">
        <v>1933</v>
      </c>
      <c r="C321" s="832" t="s">
        <v>3215</v>
      </c>
      <c r="D321" s="832" t="s">
        <v>3216</v>
      </c>
      <c r="E321" s="832" t="s">
        <v>1936</v>
      </c>
      <c r="F321" s="849">
        <v>2</v>
      </c>
      <c r="G321" s="849">
        <v>85.02</v>
      </c>
      <c r="H321" s="837">
        <v>1</v>
      </c>
      <c r="I321" s="849"/>
      <c r="J321" s="849"/>
      <c r="K321" s="837">
        <v>0</v>
      </c>
      <c r="L321" s="849">
        <v>2</v>
      </c>
      <c r="M321" s="850">
        <v>85.02</v>
      </c>
    </row>
    <row r="322" spans="1:13" ht="14.4" customHeight="1" x14ac:dyDescent="0.3">
      <c r="A322" s="831" t="s">
        <v>2445</v>
      </c>
      <c r="B322" s="832" t="s">
        <v>2235</v>
      </c>
      <c r="C322" s="832" t="s">
        <v>4794</v>
      </c>
      <c r="D322" s="832" t="s">
        <v>4795</v>
      </c>
      <c r="E322" s="832" t="s">
        <v>1121</v>
      </c>
      <c r="F322" s="849">
        <v>1</v>
      </c>
      <c r="G322" s="849">
        <v>165.25</v>
      </c>
      <c r="H322" s="837">
        <v>1</v>
      </c>
      <c r="I322" s="849"/>
      <c r="J322" s="849"/>
      <c r="K322" s="837">
        <v>0</v>
      </c>
      <c r="L322" s="849">
        <v>1</v>
      </c>
      <c r="M322" s="850">
        <v>165.25</v>
      </c>
    </row>
    <row r="323" spans="1:13" ht="14.4" customHeight="1" x14ac:dyDescent="0.3">
      <c r="A323" s="831" t="s">
        <v>2445</v>
      </c>
      <c r="B323" s="832" t="s">
        <v>2235</v>
      </c>
      <c r="C323" s="832" t="s">
        <v>2687</v>
      </c>
      <c r="D323" s="832" t="s">
        <v>1132</v>
      </c>
      <c r="E323" s="832" t="s">
        <v>1134</v>
      </c>
      <c r="F323" s="849"/>
      <c r="G323" s="849"/>
      <c r="H323" s="837">
        <v>0</v>
      </c>
      <c r="I323" s="849">
        <v>2</v>
      </c>
      <c r="J323" s="849">
        <v>117.04</v>
      </c>
      <c r="K323" s="837">
        <v>1</v>
      </c>
      <c r="L323" s="849">
        <v>2</v>
      </c>
      <c r="M323" s="850">
        <v>117.04</v>
      </c>
    </row>
    <row r="324" spans="1:13" ht="14.4" customHeight="1" x14ac:dyDescent="0.3">
      <c r="A324" s="831" t="s">
        <v>2445</v>
      </c>
      <c r="B324" s="832" t="s">
        <v>1950</v>
      </c>
      <c r="C324" s="832" t="s">
        <v>4728</v>
      </c>
      <c r="D324" s="832" t="s">
        <v>4729</v>
      </c>
      <c r="E324" s="832" t="s">
        <v>1955</v>
      </c>
      <c r="F324" s="849">
        <v>1</v>
      </c>
      <c r="G324" s="849">
        <v>62.18</v>
      </c>
      <c r="H324" s="837">
        <v>1</v>
      </c>
      <c r="I324" s="849"/>
      <c r="J324" s="849"/>
      <c r="K324" s="837">
        <v>0</v>
      </c>
      <c r="L324" s="849">
        <v>1</v>
      </c>
      <c r="M324" s="850">
        <v>62.18</v>
      </c>
    </row>
    <row r="325" spans="1:13" ht="14.4" customHeight="1" x14ac:dyDescent="0.3">
      <c r="A325" s="831" t="s">
        <v>2445</v>
      </c>
      <c r="B325" s="832" t="s">
        <v>1965</v>
      </c>
      <c r="C325" s="832" t="s">
        <v>4812</v>
      </c>
      <c r="D325" s="832" t="s">
        <v>4813</v>
      </c>
      <c r="E325" s="832" t="s">
        <v>3172</v>
      </c>
      <c r="F325" s="849">
        <v>1</v>
      </c>
      <c r="G325" s="849">
        <v>143.09</v>
      </c>
      <c r="H325" s="837">
        <v>1</v>
      </c>
      <c r="I325" s="849"/>
      <c r="J325" s="849"/>
      <c r="K325" s="837">
        <v>0</v>
      </c>
      <c r="L325" s="849">
        <v>1</v>
      </c>
      <c r="M325" s="850">
        <v>143.09</v>
      </c>
    </row>
    <row r="326" spans="1:13" ht="14.4" customHeight="1" x14ac:dyDescent="0.3">
      <c r="A326" s="831" t="s">
        <v>2445</v>
      </c>
      <c r="B326" s="832" t="s">
        <v>2290</v>
      </c>
      <c r="C326" s="832" t="s">
        <v>2291</v>
      </c>
      <c r="D326" s="832" t="s">
        <v>1548</v>
      </c>
      <c r="E326" s="832" t="s">
        <v>2292</v>
      </c>
      <c r="F326" s="849"/>
      <c r="G326" s="849"/>
      <c r="H326" s="837">
        <v>0</v>
      </c>
      <c r="I326" s="849">
        <v>1</v>
      </c>
      <c r="J326" s="849">
        <v>39.549999999999997</v>
      </c>
      <c r="K326" s="837">
        <v>1</v>
      </c>
      <c r="L326" s="849">
        <v>1</v>
      </c>
      <c r="M326" s="850">
        <v>39.549999999999997</v>
      </c>
    </row>
    <row r="327" spans="1:13" ht="14.4" customHeight="1" x14ac:dyDescent="0.3">
      <c r="A327" s="831" t="s">
        <v>2445</v>
      </c>
      <c r="B327" s="832" t="s">
        <v>1973</v>
      </c>
      <c r="C327" s="832" t="s">
        <v>2481</v>
      </c>
      <c r="D327" s="832" t="s">
        <v>2482</v>
      </c>
      <c r="E327" s="832" t="s">
        <v>2173</v>
      </c>
      <c r="F327" s="849">
        <v>1</v>
      </c>
      <c r="G327" s="849">
        <v>196.2</v>
      </c>
      <c r="H327" s="837">
        <v>1</v>
      </c>
      <c r="I327" s="849"/>
      <c r="J327" s="849"/>
      <c r="K327" s="837">
        <v>0</v>
      </c>
      <c r="L327" s="849">
        <v>1</v>
      </c>
      <c r="M327" s="850">
        <v>196.2</v>
      </c>
    </row>
    <row r="328" spans="1:13" ht="14.4" customHeight="1" x14ac:dyDescent="0.3">
      <c r="A328" s="831" t="s">
        <v>2445</v>
      </c>
      <c r="B328" s="832" t="s">
        <v>1973</v>
      </c>
      <c r="C328" s="832" t="s">
        <v>2483</v>
      </c>
      <c r="D328" s="832" t="s">
        <v>2482</v>
      </c>
      <c r="E328" s="832" t="s">
        <v>2484</v>
      </c>
      <c r="F328" s="849">
        <v>1</v>
      </c>
      <c r="G328" s="849">
        <v>392.41</v>
      </c>
      <c r="H328" s="837">
        <v>1</v>
      </c>
      <c r="I328" s="849"/>
      <c r="J328" s="849"/>
      <c r="K328" s="837">
        <v>0</v>
      </c>
      <c r="L328" s="849">
        <v>1</v>
      </c>
      <c r="M328" s="850">
        <v>392.41</v>
      </c>
    </row>
    <row r="329" spans="1:13" ht="14.4" customHeight="1" x14ac:dyDescent="0.3">
      <c r="A329" s="831" t="s">
        <v>2445</v>
      </c>
      <c r="B329" s="832" t="s">
        <v>1985</v>
      </c>
      <c r="C329" s="832" t="s">
        <v>2587</v>
      </c>
      <c r="D329" s="832" t="s">
        <v>1546</v>
      </c>
      <c r="E329" s="832" t="s">
        <v>2588</v>
      </c>
      <c r="F329" s="849"/>
      <c r="G329" s="849"/>
      <c r="H329" s="837">
        <v>0</v>
      </c>
      <c r="I329" s="849">
        <v>1</v>
      </c>
      <c r="J329" s="849">
        <v>556.04</v>
      </c>
      <c r="K329" s="837">
        <v>1</v>
      </c>
      <c r="L329" s="849">
        <v>1</v>
      </c>
      <c r="M329" s="850">
        <v>556.04</v>
      </c>
    </row>
    <row r="330" spans="1:13" ht="14.4" customHeight="1" x14ac:dyDescent="0.3">
      <c r="A330" s="831" t="s">
        <v>2445</v>
      </c>
      <c r="B330" s="832" t="s">
        <v>1992</v>
      </c>
      <c r="C330" s="832" t="s">
        <v>4789</v>
      </c>
      <c r="D330" s="832" t="s">
        <v>4790</v>
      </c>
      <c r="E330" s="832" t="s">
        <v>4695</v>
      </c>
      <c r="F330" s="849">
        <v>2</v>
      </c>
      <c r="G330" s="849">
        <v>219.18</v>
      </c>
      <c r="H330" s="837">
        <v>1</v>
      </c>
      <c r="I330" s="849"/>
      <c r="J330" s="849"/>
      <c r="K330" s="837">
        <v>0</v>
      </c>
      <c r="L330" s="849">
        <v>2</v>
      </c>
      <c r="M330" s="850">
        <v>219.18</v>
      </c>
    </row>
    <row r="331" spans="1:13" ht="14.4" customHeight="1" x14ac:dyDescent="0.3">
      <c r="A331" s="831" t="s">
        <v>2445</v>
      </c>
      <c r="B331" s="832" t="s">
        <v>1992</v>
      </c>
      <c r="C331" s="832" t="s">
        <v>4070</v>
      </c>
      <c r="D331" s="832" t="s">
        <v>3677</v>
      </c>
      <c r="E331" s="832" t="s">
        <v>4071</v>
      </c>
      <c r="F331" s="849"/>
      <c r="G331" s="849"/>
      <c r="H331" s="837">
        <v>0</v>
      </c>
      <c r="I331" s="849">
        <v>10</v>
      </c>
      <c r="J331" s="849">
        <v>328.69999999999993</v>
      </c>
      <c r="K331" s="837">
        <v>1</v>
      </c>
      <c r="L331" s="849">
        <v>10</v>
      </c>
      <c r="M331" s="850">
        <v>328.69999999999993</v>
      </c>
    </row>
    <row r="332" spans="1:13" ht="14.4" customHeight="1" x14ac:dyDescent="0.3">
      <c r="A332" s="831" t="s">
        <v>2445</v>
      </c>
      <c r="B332" s="832" t="s">
        <v>1992</v>
      </c>
      <c r="C332" s="832" t="s">
        <v>3676</v>
      </c>
      <c r="D332" s="832" t="s">
        <v>3677</v>
      </c>
      <c r="E332" s="832" t="s">
        <v>3678</v>
      </c>
      <c r="F332" s="849"/>
      <c r="G332" s="849"/>
      <c r="H332" s="837">
        <v>0</v>
      </c>
      <c r="I332" s="849">
        <v>4</v>
      </c>
      <c r="J332" s="849">
        <v>876.72</v>
      </c>
      <c r="K332" s="837">
        <v>1</v>
      </c>
      <c r="L332" s="849">
        <v>4</v>
      </c>
      <c r="M332" s="850">
        <v>876.72</v>
      </c>
    </row>
    <row r="333" spans="1:13" ht="14.4" customHeight="1" x14ac:dyDescent="0.3">
      <c r="A333" s="831" t="s">
        <v>2445</v>
      </c>
      <c r="B333" s="832" t="s">
        <v>1992</v>
      </c>
      <c r="C333" s="832" t="s">
        <v>1995</v>
      </c>
      <c r="D333" s="832" t="s">
        <v>985</v>
      </c>
      <c r="E333" s="832" t="s">
        <v>1996</v>
      </c>
      <c r="F333" s="849"/>
      <c r="G333" s="849"/>
      <c r="H333" s="837"/>
      <c r="I333" s="849">
        <v>2</v>
      </c>
      <c r="J333" s="849">
        <v>0</v>
      </c>
      <c r="K333" s="837"/>
      <c r="L333" s="849">
        <v>2</v>
      </c>
      <c r="M333" s="850">
        <v>0</v>
      </c>
    </row>
    <row r="334" spans="1:13" ht="14.4" customHeight="1" x14ac:dyDescent="0.3">
      <c r="A334" s="831" t="s">
        <v>2445</v>
      </c>
      <c r="B334" s="832" t="s">
        <v>2001</v>
      </c>
      <c r="C334" s="832" t="s">
        <v>3855</v>
      </c>
      <c r="D334" s="832" t="s">
        <v>2008</v>
      </c>
      <c r="E334" s="832" t="s">
        <v>3856</v>
      </c>
      <c r="F334" s="849"/>
      <c r="G334" s="849"/>
      <c r="H334" s="837">
        <v>0</v>
      </c>
      <c r="I334" s="849">
        <v>1</v>
      </c>
      <c r="J334" s="849">
        <v>115.33</v>
      </c>
      <c r="K334" s="837">
        <v>1</v>
      </c>
      <c r="L334" s="849">
        <v>1</v>
      </c>
      <c r="M334" s="850">
        <v>115.33</v>
      </c>
    </row>
    <row r="335" spans="1:13" ht="14.4" customHeight="1" x14ac:dyDescent="0.3">
      <c r="A335" s="831" t="s">
        <v>2445</v>
      </c>
      <c r="B335" s="832" t="s">
        <v>2001</v>
      </c>
      <c r="C335" s="832" t="s">
        <v>2918</v>
      </c>
      <c r="D335" s="832" t="s">
        <v>2008</v>
      </c>
      <c r="E335" s="832" t="s">
        <v>2919</v>
      </c>
      <c r="F335" s="849"/>
      <c r="G335" s="849"/>
      <c r="H335" s="837">
        <v>0</v>
      </c>
      <c r="I335" s="849">
        <v>1</v>
      </c>
      <c r="J335" s="849">
        <v>63.14</v>
      </c>
      <c r="K335" s="837">
        <v>1</v>
      </c>
      <c r="L335" s="849">
        <v>1</v>
      </c>
      <c r="M335" s="850">
        <v>63.14</v>
      </c>
    </row>
    <row r="336" spans="1:13" ht="14.4" customHeight="1" x14ac:dyDescent="0.3">
      <c r="A336" s="831" t="s">
        <v>2445</v>
      </c>
      <c r="B336" s="832" t="s">
        <v>2001</v>
      </c>
      <c r="C336" s="832" t="s">
        <v>4851</v>
      </c>
      <c r="D336" s="832" t="s">
        <v>2008</v>
      </c>
      <c r="E336" s="832" t="s">
        <v>4852</v>
      </c>
      <c r="F336" s="849">
        <v>1</v>
      </c>
      <c r="G336" s="849">
        <v>105.23</v>
      </c>
      <c r="H336" s="837">
        <v>1</v>
      </c>
      <c r="I336" s="849"/>
      <c r="J336" s="849"/>
      <c r="K336" s="837">
        <v>0</v>
      </c>
      <c r="L336" s="849">
        <v>1</v>
      </c>
      <c r="M336" s="850">
        <v>105.23</v>
      </c>
    </row>
    <row r="337" spans="1:13" ht="14.4" customHeight="1" x14ac:dyDescent="0.3">
      <c r="A337" s="831" t="s">
        <v>2445</v>
      </c>
      <c r="B337" s="832" t="s">
        <v>2001</v>
      </c>
      <c r="C337" s="832" t="s">
        <v>2303</v>
      </c>
      <c r="D337" s="832" t="s">
        <v>2003</v>
      </c>
      <c r="E337" s="832" t="s">
        <v>2304</v>
      </c>
      <c r="F337" s="849"/>
      <c r="G337" s="849"/>
      <c r="H337" s="837">
        <v>0</v>
      </c>
      <c r="I337" s="849">
        <v>1</v>
      </c>
      <c r="J337" s="849">
        <v>49.08</v>
      </c>
      <c r="K337" s="837">
        <v>1</v>
      </c>
      <c r="L337" s="849">
        <v>1</v>
      </c>
      <c r="M337" s="850">
        <v>49.08</v>
      </c>
    </row>
    <row r="338" spans="1:13" ht="14.4" customHeight="1" x14ac:dyDescent="0.3">
      <c r="A338" s="831" t="s">
        <v>2445</v>
      </c>
      <c r="B338" s="832" t="s">
        <v>2028</v>
      </c>
      <c r="C338" s="832" t="s">
        <v>2029</v>
      </c>
      <c r="D338" s="832" t="s">
        <v>2030</v>
      </c>
      <c r="E338" s="832" t="s">
        <v>2031</v>
      </c>
      <c r="F338" s="849"/>
      <c r="G338" s="849"/>
      <c r="H338" s="837">
        <v>0</v>
      </c>
      <c r="I338" s="849">
        <v>2</v>
      </c>
      <c r="J338" s="849">
        <v>239.4</v>
      </c>
      <c r="K338" s="837">
        <v>1</v>
      </c>
      <c r="L338" s="849">
        <v>2</v>
      </c>
      <c r="M338" s="850">
        <v>239.4</v>
      </c>
    </row>
    <row r="339" spans="1:13" ht="14.4" customHeight="1" x14ac:dyDescent="0.3">
      <c r="A339" s="831" t="s">
        <v>2445</v>
      </c>
      <c r="B339" s="832" t="s">
        <v>5289</v>
      </c>
      <c r="C339" s="832" t="s">
        <v>2491</v>
      </c>
      <c r="D339" s="832" t="s">
        <v>2492</v>
      </c>
      <c r="E339" s="832" t="s">
        <v>2493</v>
      </c>
      <c r="F339" s="849"/>
      <c r="G339" s="849"/>
      <c r="H339" s="837">
        <v>0</v>
      </c>
      <c r="I339" s="849">
        <v>5</v>
      </c>
      <c r="J339" s="849">
        <v>1795.3200000000002</v>
      </c>
      <c r="K339" s="837">
        <v>1</v>
      </c>
      <c r="L339" s="849">
        <v>5</v>
      </c>
      <c r="M339" s="850">
        <v>1795.3200000000002</v>
      </c>
    </row>
    <row r="340" spans="1:13" ht="14.4" customHeight="1" x14ac:dyDescent="0.3">
      <c r="A340" s="831" t="s">
        <v>2445</v>
      </c>
      <c r="B340" s="832" t="s">
        <v>5289</v>
      </c>
      <c r="C340" s="832" t="s">
        <v>2494</v>
      </c>
      <c r="D340" s="832" t="s">
        <v>2495</v>
      </c>
      <c r="E340" s="832" t="s">
        <v>2493</v>
      </c>
      <c r="F340" s="849">
        <v>1</v>
      </c>
      <c r="G340" s="849">
        <v>318.16000000000003</v>
      </c>
      <c r="H340" s="837">
        <v>1</v>
      </c>
      <c r="I340" s="849"/>
      <c r="J340" s="849"/>
      <c r="K340" s="837">
        <v>0</v>
      </c>
      <c r="L340" s="849">
        <v>1</v>
      </c>
      <c r="M340" s="850">
        <v>318.16000000000003</v>
      </c>
    </row>
    <row r="341" spans="1:13" ht="14.4" customHeight="1" x14ac:dyDescent="0.3">
      <c r="A341" s="831" t="s">
        <v>2445</v>
      </c>
      <c r="B341" s="832" t="s">
        <v>2184</v>
      </c>
      <c r="C341" s="832" t="s">
        <v>4787</v>
      </c>
      <c r="D341" s="832" t="s">
        <v>3993</v>
      </c>
      <c r="E341" s="832" t="s">
        <v>4788</v>
      </c>
      <c r="F341" s="849">
        <v>1</v>
      </c>
      <c r="G341" s="849">
        <v>234.94</v>
      </c>
      <c r="H341" s="837">
        <v>1</v>
      </c>
      <c r="I341" s="849"/>
      <c r="J341" s="849"/>
      <c r="K341" s="837">
        <v>0</v>
      </c>
      <c r="L341" s="849">
        <v>1</v>
      </c>
      <c r="M341" s="850">
        <v>234.94</v>
      </c>
    </row>
    <row r="342" spans="1:13" ht="14.4" customHeight="1" x14ac:dyDescent="0.3">
      <c r="A342" s="831" t="s">
        <v>2445</v>
      </c>
      <c r="B342" s="832" t="s">
        <v>2072</v>
      </c>
      <c r="C342" s="832" t="s">
        <v>2073</v>
      </c>
      <c r="D342" s="832" t="s">
        <v>911</v>
      </c>
      <c r="E342" s="832" t="s">
        <v>912</v>
      </c>
      <c r="F342" s="849"/>
      <c r="G342" s="849"/>
      <c r="H342" s="837"/>
      <c r="I342" s="849">
        <v>12</v>
      </c>
      <c r="J342" s="849">
        <v>0</v>
      </c>
      <c r="K342" s="837"/>
      <c r="L342" s="849">
        <v>12</v>
      </c>
      <c r="M342" s="850">
        <v>0</v>
      </c>
    </row>
    <row r="343" spans="1:13" ht="14.4" customHeight="1" x14ac:dyDescent="0.3">
      <c r="A343" s="831" t="s">
        <v>2445</v>
      </c>
      <c r="B343" s="832" t="s">
        <v>5290</v>
      </c>
      <c r="C343" s="832" t="s">
        <v>2797</v>
      </c>
      <c r="D343" s="832" t="s">
        <v>2798</v>
      </c>
      <c r="E343" s="832" t="s">
        <v>2799</v>
      </c>
      <c r="F343" s="849">
        <v>1</v>
      </c>
      <c r="G343" s="849">
        <v>120.77</v>
      </c>
      <c r="H343" s="837">
        <v>1</v>
      </c>
      <c r="I343" s="849"/>
      <c r="J343" s="849"/>
      <c r="K343" s="837">
        <v>0</v>
      </c>
      <c r="L343" s="849">
        <v>1</v>
      </c>
      <c r="M343" s="850">
        <v>120.77</v>
      </c>
    </row>
    <row r="344" spans="1:13" ht="14.4" customHeight="1" x14ac:dyDescent="0.3">
      <c r="A344" s="831" t="s">
        <v>2445</v>
      </c>
      <c r="B344" s="832" t="s">
        <v>5290</v>
      </c>
      <c r="C344" s="832" t="s">
        <v>2800</v>
      </c>
      <c r="D344" s="832" t="s">
        <v>2801</v>
      </c>
      <c r="E344" s="832" t="s">
        <v>2802</v>
      </c>
      <c r="F344" s="849">
        <v>21</v>
      </c>
      <c r="G344" s="849">
        <v>1268.19</v>
      </c>
      <c r="H344" s="837">
        <v>1</v>
      </c>
      <c r="I344" s="849"/>
      <c r="J344" s="849"/>
      <c r="K344" s="837">
        <v>0</v>
      </c>
      <c r="L344" s="849">
        <v>21</v>
      </c>
      <c r="M344" s="850">
        <v>1268.19</v>
      </c>
    </row>
    <row r="345" spans="1:13" ht="14.4" customHeight="1" x14ac:dyDescent="0.3">
      <c r="A345" s="831" t="s">
        <v>2445</v>
      </c>
      <c r="B345" s="832" t="s">
        <v>5290</v>
      </c>
      <c r="C345" s="832" t="s">
        <v>2805</v>
      </c>
      <c r="D345" s="832" t="s">
        <v>2806</v>
      </c>
      <c r="E345" s="832" t="s">
        <v>2807</v>
      </c>
      <c r="F345" s="849">
        <v>4</v>
      </c>
      <c r="G345" s="849">
        <v>241.56</v>
      </c>
      <c r="H345" s="837">
        <v>1</v>
      </c>
      <c r="I345" s="849"/>
      <c r="J345" s="849"/>
      <c r="K345" s="837">
        <v>0</v>
      </c>
      <c r="L345" s="849">
        <v>4</v>
      </c>
      <c r="M345" s="850">
        <v>241.56</v>
      </c>
    </row>
    <row r="346" spans="1:13" ht="14.4" customHeight="1" x14ac:dyDescent="0.3">
      <c r="A346" s="831" t="s">
        <v>2445</v>
      </c>
      <c r="B346" s="832" t="s">
        <v>5291</v>
      </c>
      <c r="C346" s="832" t="s">
        <v>2993</v>
      </c>
      <c r="D346" s="832" t="s">
        <v>2994</v>
      </c>
      <c r="E346" s="832" t="s">
        <v>2992</v>
      </c>
      <c r="F346" s="849"/>
      <c r="G346" s="849"/>
      <c r="H346" s="837">
        <v>0</v>
      </c>
      <c r="I346" s="849">
        <v>8</v>
      </c>
      <c r="J346" s="849">
        <v>1646.4</v>
      </c>
      <c r="K346" s="837">
        <v>1</v>
      </c>
      <c r="L346" s="849">
        <v>8</v>
      </c>
      <c r="M346" s="850">
        <v>1646.4</v>
      </c>
    </row>
    <row r="347" spans="1:13" ht="14.4" customHeight="1" x14ac:dyDescent="0.3">
      <c r="A347" s="831" t="s">
        <v>2445</v>
      </c>
      <c r="B347" s="832" t="s">
        <v>2082</v>
      </c>
      <c r="C347" s="832" t="s">
        <v>2667</v>
      </c>
      <c r="D347" s="832" t="s">
        <v>2668</v>
      </c>
      <c r="E347" s="832" t="s">
        <v>2669</v>
      </c>
      <c r="F347" s="849">
        <v>5</v>
      </c>
      <c r="G347" s="849">
        <v>1831.55</v>
      </c>
      <c r="H347" s="837">
        <v>1</v>
      </c>
      <c r="I347" s="849"/>
      <c r="J347" s="849"/>
      <c r="K347" s="837">
        <v>0</v>
      </c>
      <c r="L347" s="849">
        <v>5</v>
      </c>
      <c r="M347" s="850">
        <v>1831.55</v>
      </c>
    </row>
    <row r="348" spans="1:13" ht="14.4" customHeight="1" x14ac:dyDescent="0.3">
      <c r="A348" s="831" t="s">
        <v>2445</v>
      </c>
      <c r="B348" s="832" t="s">
        <v>2082</v>
      </c>
      <c r="C348" s="832" t="s">
        <v>2365</v>
      </c>
      <c r="D348" s="832" t="s">
        <v>2366</v>
      </c>
      <c r="E348" s="832" t="s">
        <v>2367</v>
      </c>
      <c r="F348" s="849"/>
      <c r="G348" s="849"/>
      <c r="H348" s="837">
        <v>0</v>
      </c>
      <c r="I348" s="849">
        <v>14</v>
      </c>
      <c r="J348" s="849">
        <v>3076.9200000000005</v>
      </c>
      <c r="K348" s="837">
        <v>1</v>
      </c>
      <c r="L348" s="849">
        <v>14</v>
      </c>
      <c r="M348" s="850">
        <v>3076.9200000000005</v>
      </c>
    </row>
    <row r="349" spans="1:13" ht="14.4" customHeight="1" x14ac:dyDescent="0.3">
      <c r="A349" s="831" t="s">
        <v>2445</v>
      </c>
      <c r="B349" s="832" t="s">
        <v>2082</v>
      </c>
      <c r="C349" s="832" t="s">
        <v>3011</v>
      </c>
      <c r="D349" s="832" t="s">
        <v>3012</v>
      </c>
      <c r="E349" s="832" t="s">
        <v>3013</v>
      </c>
      <c r="F349" s="849">
        <v>4</v>
      </c>
      <c r="G349" s="849">
        <v>732.64</v>
      </c>
      <c r="H349" s="837">
        <v>1</v>
      </c>
      <c r="I349" s="849"/>
      <c r="J349" s="849"/>
      <c r="K349" s="837">
        <v>0</v>
      </c>
      <c r="L349" s="849">
        <v>4</v>
      </c>
      <c r="M349" s="850">
        <v>732.64</v>
      </c>
    </row>
    <row r="350" spans="1:13" ht="14.4" customHeight="1" x14ac:dyDescent="0.3">
      <c r="A350" s="831" t="s">
        <v>2445</v>
      </c>
      <c r="B350" s="832" t="s">
        <v>2086</v>
      </c>
      <c r="C350" s="832" t="s">
        <v>2202</v>
      </c>
      <c r="D350" s="832" t="s">
        <v>2088</v>
      </c>
      <c r="E350" s="832" t="s">
        <v>2203</v>
      </c>
      <c r="F350" s="849"/>
      <c r="G350" s="849"/>
      <c r="H350" s="837">
        <v>0</v>
      </c>
      <c r="I350" s="849">
        <v>9</v>
      </c>
      <c r="J350" s="849">
        <v>4650.3900000000003</v>
      </c>
      <c r="K350" s="837">
        <v>1</v>
      </c>
      <c r="L350" s="849">
        <v>9</v>
      </c>
      <c r="M350" s="850">
        <v>4650.3900000000003</v>
      </c>
    </row>
    <row r="351" spans="1:13" ht="14.4" customHeight="1" x14ac:dyDescent="0.3">
      <c r="A351" s="831" t="s">
        <v>2445</v>
      </c>
      <c r="B351" s="832" t="s">
        <v>2086</v>
      </c>
      <c r="C351" s="832" t="s">
        <v>2087</v>
      </c>
      <c r="D351" s="832" t="s">
        <v>2088</v>
      </c>
      <c r="E351" s="832" t="s">
        <v>2089</v>
      </c>
      <c r="F351" s="849"/>
      <c r="G351" s="849"/>
      <c r="H351" s="837">
        <v>0</v>
      </c>
      <c r="I351" s="849">
        <v>6</v>
      </c>
      <c r="J351" s="849">
        <v>664.38</v>
      </c>
      <c r="K351" s="837">
        <v>1</v>
      </c>
      <c r="L351" s="849">
        <v>6</v>
      </c>
      <c r="M351" s="850">
        <v>664.38</v>
      </c>
    </row>
    <row r="352" spans="1:13" ht="14.4" customHeight="1" x14ac:dyDescent="0.3">
      <c r="A352" s="831" t="s">
        <v>2445</v>
      </c>
      <c r="B352" s="832" t="s">
        <v>2086</v>
      </c>
      <c r="C352" s="832" t="s">
        <v>3228</v>
      </c>
      <c r="D352" s="832" t="s">
        <v>3229</v>
      </c>
      <c r="E352" s="832" t="s">
        <v>3230</v>
      </c>
      <c r="F352" s="849">
        <v>6</v>
      </c>
      <c r="G352" s="849">
        <v>474.54</v>
      </c>
      <c r="H352" s="837">
        <v>1</v>
      </c>
      <c r="I352" s="849"/>
      <c r="J352" s="849"/>
      <c r="K352" s="837">
        <v>0</v>
      </c>
      <c r="L352" s="849">
        <v>6</v>
      </c>
      <c r="M352" s="850">
        <v>474.54</v>
      </c>
    </row>
    <row r="353" spans="1:13" ht="14.4" customHeight="1" x14ac:dyDescent="0.3">
      <c r="A353" s="831" t="s">
        <v>2445</v>
      </c>
      <c r="B353" s="832" t="s">
        <v>5295</v>
      </c>
      <c r="C353" s="832" t="s">
        <v>4774</v>
      </c>
      <c r="D353" s="832" t="s">
        <v>3980</v>
      </c>
      <c r="E353" s="832" t="s">
        <v>4775</v>
      </c>
      <c r="F353" s="849"/>
      <c r="G353" s="849"/>
      <c r="H353" s="837">
        <v>0</v>
      </c>
      <c r="I353" s="849">
        <v>2</v>
      </c>
      <c r="J353" s="849">
        <v>1721.04</v>
      </c>
      <c r="K353" s="837">
        <v>1</v>
      </c>
      <c r="L353" s="849">
        <v>2</v>
      </c>
      <c r="M353" s="850">
        <v>1721.04</v>
      </c>
    </row>
    <row r="354" spans="1:13" ht="14.4" customHeight="1" x14ac:dyDescent="0.3">
      <c r="A354" s="831" t="s">
        <v>2445</v>
      </c>
      <c r="B354" s="832" t="s">
        <v>2090</v>
      </c>
      <c r="C354" s="832" t="s">
        <v>3035</v>
      </c>
      <c r="D354" s="832" t="s">
        <v>2679</v>
      </c>
      <c r="E354" s="832" t="s">
        <v>3036</v>
      </c>
      <c r="F354" s="849">
        <v>1</v>
      </c>
      <c r="G354" s="849">
        <v>455.1</v>
      </c>
      <c r="H354" s="837">
        <v>1</v>
      </c>
      <c r="I354" s="849"/>
      <c r="J354" s="849"/>
      <c r="K354" s="837">
        <v>0</v>
      </c>
      <c r="L354" s="849">
        <v>1</v>
      </c>
      <c r="M354" s="850">
        <v>455.1</v>
      </c>
    </row>
    <row r="355" spans="1:13" ht="14.4" customHeight="1" x14ac:dyDescent="0.3">
      <c r="A355" s="831" t="s">
        <v>2445</v>
      </c>
      <c r="B355" s="832" t="s">
        <v>2090</v>
      </c>
      <c r="C355" s="832" t="s">
        <v>3033</v>
      </c>
      <c r="D355" s="832" t="s">
        <v>2679</v>
      </c>
      <c r="E355" s="832" t="s">
        <v>3034</v>
      </c>
      <c r="F355" s="849">
        <v>3</v>
      </c>
      <c r="G355" s="849">
        <v>2730.6000000000004</v>
      </c>
      <c r="H355" s="837">
        <v>1</v>
      </c>
      <c r="I355" s="849"/>
      <c r="J355" s="849"/>
      <c r="K355" s="837">
        <v>0</v>
      </c>
      <c r="L355" s="849">
        <v>3</v>
      </c>
      <c r="M355" s="850">
        <v>2730.6000000000004</v>
      </c>
    </row>
    <row r="356" spans="1:13" ht="14.4" customHeight="1" x14ac:dyDescent="0.3">
      <c r="A356" s="831" t="s">
        <v>2445</v>
      </c>
      <c r="B356" s="832" t="s">
        <v>2090</v>
      </c>
      <c r="C356" s="832" t="s">
        <v>2094</v>
      </c>
      <c r="D356" s="832" t="s">
        <v>2092</v>
      </c>
      <c r="E356" s="832" t="s">
        <v>2095</v>
      </c>
      <c r="F356" s="849"/>
      <c r="G356" s="849"/>
      <c r="H356" s="837">
        <v>0</v>
      </c>
      <c r="I356" s="849">
        <v>2</v>
      </c>
      <c r="J356" s="849">
        <v>3640.8</v>
      </c>
      <c r="K356" s="837">
        <v>1</v>
      </c>
      <c r="L356" s="849">
        <v>2</v>
      </c>
      <c r="M356" s="850">
        <v>3640.8</v>
      </c>
    </row>
    <row r="357" spans="1:13" ht="14.4" customHeight="1" x14ac:dyDescent="0.3">
      <c r="A357" s="831" t="s">
        <v>2445</v>
      </c>
      <c r="B357" s="832" t="s">
        <v>2206</v>
      </c>
      <c r="C357" s="832" t="s">
        <v>2753</v>
      </c>
      <c r="D357" s="832" t="s">
        <v>2748</v>
      </c>
      <c r="E357" s="832" t="s">
        <v>2754</v>
      </c>
      <c r="F357" s="849">
        <v>35</v>
      </c>
      <c r="G357" s="849">
        <v>11850.3</v>
      </c>
      <c r="H357" s="837">
        <v>1</v>
      </c>
      <c r="I357" s="849"/>
      <c r="J357" s="849"/>
      <c r="K357" s="837">
        <v>0</v>
      </c>
      <c r="L357" s="849">
        <v>35</v>
      </c>
      <c r="M357" s="850">
        <v>11850.3</v>
      </c>
    </row>
    <row r="358" spans="1:13" ht="14.4" customHeight="1" x14ac:dyDescent="0.3">
      <c r="A358" s="831" t="s">
        <v>2445</v>
      </c>
      <c r="B358" s="832" t="s">
        <v>2206</v>
      </c>
      <c r="C358" s="832" t="s">
        <v>2751</v>
      </c>
      <c r="D358" s="832" t="s">
        <v>2748</v>
      </c>
      <c r="E358" s="832" t="s">
        <v>2752</v>
      </c>
      <c r="F358" s="849">
        <v>36</v>
      </c>
      <c r="G358" s="849">
        <v>24378.480000000003</v>
      </c>
      <c r="H358" s="837">
        <v>1</v>
      </c>
      <c r="I358" s="849"/>
      <c r="J358" s="849"/>
      <c r="K358" s="837">
        <v>0</v>
      </c>
      <c r="L358" s="849">
        <v>36</v>
      </c>
      <c r="M358" s="850">
        <v>24378.480000000003</v>
      </c>
    </row>
    <row r="359" spans="1:13" ht="14.4" customHeight="1" x14ac:dyDescent="0.3">
      <c r="A359" s="831" t="s">
        <v>2445</v>
      </c>
      <c r="B359" s="832" t="s">
        <v>2206</v>
      </c>
      <c r="C359" s="832" t="s">
        <v>2747</v>
      </c>
      <c r="D359" s="832" t="s">
        <v>2748</v>
      </c>
      <c r="E359" s="832" t="s">
        <v>2209</v>
      </c>
      <c r="F359" s="849">
        <v>4</v>
      </c>
      <c r="G359" s="849">
        <v>677.16</v>
      </c>
      <c r="H359" s="837">
        <v>1</v>
      </c>
      <c r="I359" s="849"/>
      <c r="J359" s="849"/>
      <c r="K359" s="837">
        <v>0</v>
      </c>
      <c r="L359" s="849">
        <v>4</v>
      </c>
      <c r="M359" s="850">
        <v>677.16</v>
      </c>
    </row>
    <row r="360" spans="1:13" ht="14.4" customHeight="1" x14ac:dyDescent="0.3">
      <c r="A360" s="831" t="s">
        <v>2445</v>
      </c>
      <c r="B360" s="832" t="s">
        <v>2206</v>
      </c>
      <c r="C360" s="832" t="s">
        <v>2749</v>
      </c>
      <c r="D360" s="832" t="s">
        <v>2748</v>
      </c>
      <c r="E360" s="832" t="s">
        <v>2750</v>
      </c>
      <c r="F360" s="849">
        <v>4</v>
      </c>
      <c r="G360" s="849">
        <v>1354.32</v>
      </c>
      <c r="H360" s="837">
        <v>1</v>
      </c>
      <c r="I360" s="849"/>
      <c r="J360" s="849"/>
      <c r="K360" s="837">
        <v>0</v>
      </c>
      <c r="L360" s="849">
        <v>4</v>
      </c>
      <c r="M360" s="850">
        <v>1354.32</v>
      </c>
    </row>
    <row r="361" spans="1:13" ht="14.4" customHeight="1" x14ac:dyDescent="0.3">
      <c r="A361" s="831" t="s">
        <v>2445</v>
      </c>
      <c r="B361" s="832" t="s">
        <v>2206</v>
      </c>
      <c r="C361" s="832" t="s">
        <v>2761</v>
      </c>
      <c r="D361" s="832" t="s">
        <v>2748</v>
      </c>
      <c r="E361" s="832" t="s">
        <v>2762</v>
      </c>
      <c r="F361" s="849">
        <v>2</v>
      </c>
      <c r="G361" s="849">
        <v>1015.76</v>
      </c>
      <c r="H361" s="837">
        <v>1</v>
      </c>
      <c r="I361" s="849"/>
      <c r="J361" s="849"/>
      <c r="K361" s="837">
        <v>0</v>
      </c>
      <c r="L361" s="849">
        <v>2</v>
      </c>
      <c r="M361" s="850">
        <v>1015.76</v>
      </c>
    </row>
    <row r="362" spans="1:13" ht="14.4" customHeight="1" x14ac:dyDescent="0.3">
      <c r="A362" s="831" t="s">
        <v>2445</v>
      </c>
      <c r="B362" s="832" t="s">
        <v>2206</v>
      </c>
      <c r="C362" s="832" t="s">
        <v>4438</v>
      </c>
      <c r="D362" s="832" t="s">
        <v>2756</v>
      </c>
      <c r="E362" s="832" t="s">
        <v>4439</v>
      </c>
      <c r="F362" s="849">
        <v>4</v>
      </c>
      <c r="G362" s="849">
        <v>339.84</v>
      </c>
      <c r="H362" s="837">
        <v>1</v>
      </c>
      <c r="I362" s="849"/>
      <c r="J362" s="849"/>
      <c r="K362" s="837">
        <v>0</v>
      </c>
      <c r="L362" s="849">
        <v>4</v>
      </c>
      <c r="M362" s="850">
        <v>339.84</v>
      </c>
    </row>
    <row r="363" spans="1:13" ht="14.4" customHeight="1" x14ac:dyDescent="0.3">
      <c r="A363" s="831" t="s">
        <v>2445</v>
      </c>
      <c r="B363" s="832" t="s">
        <v>2206</v>
      </c>
      <c r="C363" s="832" t="s">
        <v>4805</v>
      </c>
      <c r="D363" s="832" t="s">
        <v>4806</v>
      </c>
      <c r="E363" s="832" t="s">
        <v>2209</v>
      </c>
      <c r="F363" s="849">
        <v>2</v>
      </c>
      <c r="G363" s="849">
        <v>2572.38</v>
      </c>
      <c r="H363" s="837">
        <v>1</v>
      </c>
      <c r="I363" s="849"/>
      <c r="J363" s="849"/>
      <c r="K363" s="837">
        <v>0</v>
      </c>
      <c r="L363" s="849">
        <v>2</v>
      </c>
      <c r="M363" s="850">
        <v>2572.38</v>
      </c>
    </row>
    <row r="364" spans="1:13" ht="14.4" customHeight="1" x14ac:dyDescent="0.3">
      <c r="A364" s="831" t="s">
        <v>2445</v>
      </c>
      <c r="B364" s="832" t="s">
        <v>2206</v>
      </c>
      <c r="C364" s="832" t="s">
        <v>4807</v>
      </c>
      <c r="D364" s="832" t="s">
        <v>4808</v>
      </c>
      <c r="E364" s="832" t="s">
        <v>2209</v>
      </c>
      <c r="F364" s="849">
        <v>2</v>
      </c>
      <c r="G364" s="849">
        <v>2572.38</v>
      </c>
      <c r="H364" s="837">
        <v>1</v>
      </c>
      <c r="I364" s="849"/>
      <c r="J364" s="849"/>
      <c r="K364" s="837">
        <v>0</v>
      </c>
      <c r="L364" s="849">
        <v>2</v>
      </c>
      <c r="M364" s="850">
        <v>2572.38</v>
      </c>
    </row>
    <row r="365" spans="1:13" ht="14.4" customHeight="1" x14ac:dyDescent="0.3">
      <c r="A365" s="831" t="s">
        <v>2445</v>
      </c>
      <c r="B365" s="832" t="s">
        <v>5286</v>
      </c>
      <c r="C365" s="832" t="s">
        <v>3485</v>
      </c>
      <c r="D365" s="832" t="s">
        <v>3478</v>
      </c>
      <c r="E365" s="832" t="s">
        <v>3486</v>
      </c>
      <c r="F365" s="849"/>
      <c r="G365" s="849"/>
      <c r="H365" s="837">
        <v>0</v>
      </c>
      <c r="I365" s="849">
        <v>3</v>
      </c>
      <c r="J365" s="849">
        <v>1403.1299999999999</v>
      </c>
      <c r="K365" s="837">
        <v>1</v>
      </c>
      <c r="L365" s="849">
        <v>3</v>
      </c>
      <c r="M365" s="850">
        <v>1403.1299999999999</v>
      </c>
    </row>
    <row r="366" spans="1:13" ht="14.4" customHeight="1" x14ac:dyDescent="0.3">
      <c r="A366" s="831" t="s">
        <v>2445</v>
      </c>
      <c r="B366" s="832" t="s">
        <v>5296</v>
      </c>
      <c r="C366" s="832" t="s">
        <v>3603</v>
      </c>
      <c r="D366" s="832" t="s">
        <v>3604</v>
      </c>
      <c r="E366" s="832" t="s">
        <v>3605</v>
      </c>
      <c r="F366" s="849">
        <v>19</v>
      </c>
      <c r="G366" s="849">
        <v>1985.1200000000001</v>
      </c>
      <c r="H366" s="837">
        <v>1</v>
      </c>
      <c r="I366" s="849"/>
      <c r="J366" s="849"/>
      <c r="K366" s="837">
        <v>0</v>
      </c>
      <c r="L366" s="849">
        <v>19</v>
      </c>
      <c r="M366" s="850">
        <v>1985.1200000000001</v>
      </c>
    </row>
    <row r="367" spans="1:13" ht="14.4" customHeight="1" x14ac:dyDescent="0.3">
      <c r="A367" s="831" t="s">
        <v>2445</v>
      </c>
      <c r="B367" s="832" t="s">
        <v>2099</v>
      </c>
      <c r="C367" s="832" t="s">
        <v>3422</v>
      </c>
      <c r="D367" s="832" t="s">
        <v>965</v>
      </c>
      <c r="E367" s="832" t="s">
        <v>3423</v>
      </c>
      <c r="F367" s="849"/>
      <c r="G367" s="849"/>
      <c r="H367" s="837">
        <v>0</v>
      </c>
      <c r="I367" s="849">
        <v>1</v>
      </c>
      <c r="J367" s="849">
        <v>332.92</v>
      </c>
      <c r="K367" s="837">
        <v>1</v>
      </c>
      <c r="L367" s="849">
        <v>1</v>
      </c>
      <c r="M367" s="850">
        <v>332.92</v>
      </c>
    </row>
    <row r="368" spans="1:13" ht="14.4" customHeight="1" x14ac:dyDescent="0.3">
      <c r="A368" s="831" t="s">
        <v>2445</v>
      </c>
      <c r="B368" s="832" t="s">
        <v>2099</v>
      </c>
      <c r="C368" s="832" t="s">
        <v>3424</v>
      </c>
      <c r="D368" s="832" t="s">
        <v>965</v>
      </c>
      <c r="E368" s="832" t="s">
        <v>3425</v>
      </c>
      <c r="F368" s="849"/>
      <c r="G368" s="849"/>
      <c r="H368" s="837">
        <v>0</v>
      </c>
      <c r="I368" s="849">
        <v>2</v>
      </c>
      <c r="J368" s="849">
        <v>3182.28</v>
      </c>
      <c r="K368" s="837">
        <v>1</v>
      </c>
      <c r="L368" s="849">
        <v>2</v>
      </c>
      <c r="M368" s="850">
        <v>3182.28</v>
      </c>
    </row>
    <row r="369" spans="1:13" ht="14.4" customHeight="1" x14ac:dyDescent="0.3">
      <c r="A369" s="831" t="s">
        <v>2445</v>
      </c>
      <c r="B369" s="832" t="s">
        <v>2218</v>
      </c>
      <c r="C369" s="832" t="s">
        <v>2219</v>
      </c>
      <c r="D369" s="832" t="s">
        <v>2220</v>
      </c>
      <c r="E369" s="832" t="s">
        <v>2221</v>
      </c>
      <c r="F369" s="849"/>
      <c r="G369" s="849"/>
      <c r="H369" s="837">
        <v>0</v>
      </c>
      <c r="I369" s="849">
        <v>3</v>
      </c>
      <c r="J369" s="849">
        <v>266.76</v>
      </c>
      <c r="K369" s="837">
        <v>1</v>
      </c>
      <c r="L369" s="849">
        <v>3</v>
      </c>
      <c r="M369" s="850">
        <v>266.76</v>
      </c>
    </row>
    <row r="370" spans="1:13" ht="14.4" customHeight="1" x14ac:dyDescent="0.3">
      <c r="A370" s="831" t="s">
        <v>2445</v>
      </c>
      <c r="B370" s="832" t="s">
        <v>2105</v>
      </c>
      <c r="C370" s="832" t="s">
        <v>2106</v>
      </c>
      <c r="D370" s="832" t="s">
        <v>2107</v>
      </c>
      <c r="E370" s="832" t="s">
        <v>2108</v>
      </c>
      <c r="F370" s="849"/>
      <c r="G370" s="849"/>
      <c r="H370" s="837">
        <v>0</v>
      </c>
      <c r="I370" s="849">
        <v>2</v>
      </c>
      <c r="J370" s="849">
        <v>18.8</v>
      </c>
      <c r="K370" s="837">
        <v>1</v>
      </c>
      <c r="L370" s="849">
        <v>2</v>
      </c>
      <c r="M370" s="850">
        <v>18.8</v>
      </c>
    </row>
    <row r="371" spans="1:13" ht="14.4" customHeight="1" x14ac:dyDescent="0.3">
      <c r="A371" s="831" t="s">
        <v>2445</v>
      </c>
      <c r="B371" s="832" t="s">
        <v>2105</v>
      </c>
      <c r="C371" s="832" t="s">
        <v>3155</v>
      </c>
      <c r="D371" s="832" t="s">
        <v>3156</v>
      </c>
      <c r="E371" s="832" t="s">
        <v>2108</v>
      </c>
      <c r="F371" s="849">
        <v>5</v>
      </c>
      <c r="G371" s="849">
        <v>47</v>
      </c>
      <c r="H371" s="837">
        <v>1</v>
      </c>
      <c r="I371" s="849"/>
      <c r="J371" s="849"/>
      <c r="K371" s="837">
        <v>0</v>
      </c>
      <c r="L371" s="849">
        <v>5</v>
      </c>
      <c r="M371" s="850">
        <v>47</v>
      </c>
    </row>
    <row r="372" spans="1:13" ht="14.4" customHeight="1" x14ac:dyDescent="0.3">
      <c r="A372" s="831" t="s">
        <v>2445</v>
      </c>
      <c r="B372" s="832" t="s">
        <v>2105</v>
      </c>
      <c r="C372" s="832" t="s">
        <v>2109</v>
      </c>
      <c r="D372" s="832" t="s">
        <v>2107</v>
      </c>
      <c r="E372" s="832" t="s">
        <v>2110</v>
      </c>
      <c r="F372" s="849"/>
      <c r="G372" s="849"/>
      <c r="H372" s="837">
        <v>0</v>
      </c>
      <c r="I372" s="849">
        <v>4</v>
      </c>
      <c r="J372" s="849">
        <v>18.8</v>
      </c>
      <c r="K372" s="837">
        <v>1</v>
      </c>
      <c r="L372" s="849">
        <v>4</v>
      </c>
      <c r="M372" s="850">
        <v>18.8</v>
      </c>
    </row>
    <row r="373" spans="1:13" ht="14.4" customHeight="1" x14ac:dyDescent="0.3">
      <c r="A373" s="831" t="s">
        <v>2445</v>
      </c>
      <c r="B373" s="832" t="s">
        <v>2115</v>
      </c>
      <c r="C373" s="832" t="s">
        <v>4842</v>
      </c>
      <c r="D373" s="832" t="s">
        <v>4843</v>
      </c>
      <c r="E373" s="832" t="s">
        <v>2173</v>
      </c>
      <c r="F373" s="849">
        <v>2</v>
      </c>
      <c r="G373" s="849">
        <v>0</v>
      </c>
      <c r="H373" s="837"/>
      <c r="I373" s="849"/>
      <c r="J373" s="849"/>
      <c r="K373" s="837"/>
      <c r="L373" s="849">
        <v>2</v>
      </c>
      <c r="M373" s="850">
        <v>0</v>
      </c>
    </row>
    <row r="374" spans="1:13" ht="14.4" customHeight="1" x14ac:dyDescent="0.3">
      <c r="A374" s="831" t="s">
        <v>2445</v>
      </c>
      <c r="B374" s="832" t="s">
        <v>2115</v>
      </c>
      <c r="C374" s="832" t="s">
        <v>3740</v>
      </c>
      <c r="D374" s="832" t="s">
        <v>1051</v>
      </c>
      <c r="E374" s="832" t="s">
        <v>2873</v>
      </c>
      <c r="F374" s="849">
        <v>1</v>
      </c>
      <c r="G374" s="849">
        <v>0</v>
      </c>
      <c r="H374" s="837"/>
      <c r="I374" s="849"/>
      <c r="J374" s="849"/>
      <c r="K374" s="837"/>
      <c r="L374" s="849">
        <v>1</v>
      </c>
      <c r="M374" s="850">
        <v>0</v>
      </c>
    </row>
    <row r="375" spans="1:13" ht="14.4" customHeight="1" x14ac:dyDescent="0.3">
      <c r="A375" s="831" t="s">
        <v>2445</v>
      </c>
      <c r="B375" s="832" t="s">
        <v>2115</v>
      </c>
      <c r="C375" s="832" t="s">
        <v>3741</v>
      </c>
      <c r="D375" s="832" t="s">
        <v>3742</v>
      </c>
      <c r="E375" s="832" t="s">
        <v>2873</v>
      </c>
      <c r="F375" s="849">
        <v>1</v>
      </c>
      <c r="G375" s="849">
        <v>0</v>
      </c>
      <c r="H375" s="837"/>
      <c r="I375" s="849"/>
      <c r="J375" s="849"/>
      <c r="K375" s="837"/>
      <c r="L375" s="849">
        <v>1</v>
      </c>
      <c r="M375" s="850">
        <v>0</v>
      </c>
    </row>
    <row r="376" spans="1:13" ht="14.4" customHeight="1" x14ac:dyDescent="0.3">
      <c r="A376" s="831" t="s">
        <v>2445</v>
      </c>
      <c r="B376" s="832" t="s">
        <v>2115</v>
      </c>
      <c r="C376" s="832" t="s">
        <v>3107</v>
      </c>
      <c r="D376" s="832" t="s">
        <v>3108</v>
      </c>
      <c r="E376" s="832" t="s">
        <v>2173</v>
      </c>
      <c r="F376" s="849">
        <v>4</v>
      </c>
      <c r="G376" s="849">
        <v>0</v>
      </c>
      <c r="H376" s="837"/>
      <c r="I376" s="849"/>
      <c r="J376" s="849"/>
      <c r="K376" s="837"/>
      <c r="L376" s="849">
        <v>4</v>
      </c>
      <c r="M376" s="850">
        <v>0</v>
      </c>
    </row>
    <row r="377" spans="1:13" ht="14.4" customHeight="1" x14ac:dyDescent="0.3">
      <c r="A377" s="831" t="s">
        <v>2445</v>
      </c>
      <c r="B377" s="832" t="s">
        <v>5287</v>
      </c>
      <c r="C377" s="832" t="s">
        <v>3797</v>
      </c>
      <c r="D377" s="832" t="s">
        <v>3798</v>
      </c>
      <c r="E377" s="832" t="s">
        <v>2484</v>
      </c>
      <c r="F377" s="849">
        <v>2</v>
      </c>
      <c r="G377" s="849">
        <v>879.96</v>
      </c>
      <c r="H377" s="837">
        <v>1</v>
      </c>
      <c r="I377" s="849"/>
      <c r="J377" s="849"/>
      <c r="K377" s="837">
        <v>0</v>
      </c>
      <c r="L377" s="849">
        <v>2</v>
      </c>
      <c r="M377" s="850">
        <v>879.96</v>
      </c>
    </row>
    <row r="378" spans="1:13" ht="14.4" customHeight="1" x14ac:dyDescent="0.3">
      <c r="A378" s="831" t="s">
        <v>2445</v>
      </c>
      <c r="B378" s="832" t="s">
        <v>5287</v>
      </c>
      <c r="C378" s="832" t="s">
        <v>3311</v>
      </c>
      <c r="D378" s="832" t="s">
        <v>1331</v>
      </c>
      <c r="E378" s="832" t="s">
        <v>1332</v>
      </c>
      <c r="F378" s="849"/>
      <c r="G378" s="849"/>
      <c r="H378" s="837">
        <v>0</v>
      </c>
      <c r="I378" s="849">
        <v>24</v>
      </c>
      <c r="J378" s="849">
        <v>3168</v>
      </c>
      <c r="K378" s="837">
        <v>1</v>
      </c>
      <c r="L378" s="849">
        <v>24</v>
      </c>
      <c r="M378" s="850">
        <v>3168</v>
      </c>
    </row>
    <row r="379" spans="1:13" ht="14.4" customHeight="1" x14ac:dyDescent="0.3">
      <c r="A379" s="831" t="s">
        <v>2445</v>
      </c>
      <c r="B379" s="832" t="s">
        <v>5287</v>
      </c>
      <c r="C379" s="832" t="s">
        <v>2937</v>
      </c>
      <c r="D379" s="832" t="s">
        <v>696</v>
      </c>
      <c r="E379" s="832" t="s">
        <v>697</v>
      </c>
      <c r="F379" s="849"/>
      <c r="G379" s="849"/>
      <c r="H379" s="837">
        <v>0</v>
      </c>
      <c r="I379" s="849">
        <v>3</v>
      </c>
      <c r="J379" s="849">
        <v>197.96999999999997</v>
      </c>
      <c r="K379" s="837">
        <v>1</v>
      </c>
      <c r="L379" s="849">
        <v>3</v>
      </c>
      <c r="M379" s="850">
        <v>197.96999999999997</v>
      </c>
    </row>
    <row r="380" spans="1:13" ht="14.4" customHeight="1" x14ac:dyDescent="0.3">
      <c r="A380" s="831" t="s">
        <v>2445</v>
      </c>
      <c r="B380" s="832" t="s">
        <v>5287</v>
      </c>
      <c r="C380" s="832" t="s">
        <v>3312</v>
      </c>
      <c r="D380" s="832" t="s">
        <v>1331</v>
      </c>
      <c r="E380" s="832" t="s">
        <v>1332</v>
      </c>
      <c r="F380" s="849"/>
      <c r="G380" s="849"/>
      <c r="H380" s="837">
        <v>0</v>
      </c>
      <c r="I380" s="849">
        <v>9</v>
      </c>
      <c r="J380" s="849">
        <v>1188</v>
      </c>
      <c r="K380" s="837">
        <v>1</v>
      </c>
      <c r="L380" s="849">
        <v>9</v>
      </c>
      <c r="M380" s="850">
        <v>1188</v>
      </c>
    </row>
    <row r="381" spans="1:13" ht="14.4" customHeight="1" x14ac:dyDescent="0.3">
      <c r="A381" s="831" t="s">
        <v>2445</v>
      </c>
      <c r="B381" s="832" t="s">
        <v>5287</v>
      </c>
      <c r="C381" s="832" t="s">
        <v>4743</v>
      </c>
      <c r="D381" s="832" t="s">
        <v>1331</v>
      </c>
      <c r="E381" s="832" t="s">
        <v>1332</v>
      </c>
      <c r="F381" s="849">
        <v>3</v>
      </c>
      <c r="G381" s="849">
        <v>396</v>
      </c>
      <c r="H381" s="837">
        <v>1</v>
      </c>
      <c r="I381" s="849"/>
      <c r="J381" s="849"/>
      <c r="K381" s="837">
        <v>0</v>
      </c>
      <c r="L381" s="849">
        <v>3</v>
      </c>
      <c r="M381" s="850">
        <v>396</v>
      </c>
    </row>
    <row r="382" spans="1:13" ht="14.4" customHeight="1" x14ac:dyDescent="0.3">
      <c r="A382" s="831" t="s">
        <v>2445</v>
      </c>
      <c r="B382" s="832" t="s">
        <v>5292</v>
      </c>
      <c r="C382" s="832" t="s">
        <v>2729</v>
      </c>
      <c r="D382" s="832" t="s">
        <v>2730</v>
      </c>
      <c r="E382" s="832" t="s">
        <v>1332</v>
      </c>
      <c r="F382" s="849">
        <v>6</v>
      </c>
      <c r="G382" s="849">
        <v>792</v>
      </c>
      <c r="H382" s="837">
        <v>1</v>
      </c>
      <c r="I382" s="849"/>
      <c r="J382" s="849"/>
      <c r="K382" s="837">
        <v>0</v>
      </c>
      <c r="L382" s="849">
        <v>6</v>
      </c>
      <c r="M382" s="850">
        <v>792</v>
      </c>
    </row>
    <row r="383" spans="1:13" ht="14.4" customHeight="1" x14ac:dyDescent="0.3">
      <c r="A383" s="831" t="s">
        <v>2445</v>
      </c>
      <c r="B383" s="832" t="s">
        <v>2118</v>
      </c>
      <c r="C383" s="832" t="s">
        <v>2119</v>
      </c>
      <c r="D383" s="832" t="s">
        <v>2120</v>
      </c>
      <c r="E383" s="832" t="s">
        <v>2121</v>
      </c>
      <c r="F383" s="849"/>
      <c r="G383" s="849"/>
      <c r="H383" s="837">
        <v>0</v>
      </c>
      <c r="I383" s="849">
        <v>36</v>
      </c>
      <c r="J383" s="849">
        <v>4426.5599999999995</v>
      </c>
      <c r="K383" s="837">
        <v>1</v>
      </c>
      <c r="L383" s="849">
        <v>36</v>
      </c>
      <c r="M383" s="850">
        <v>4426.5599999999995</v>
      </c>
    </row>
    <row r="384" spans="1:13" ht="14.4" customHeight="1" x14ac:dyDescent="0.3">
      <c r="A384" s="831" t="s">
        <v>2445</v>
      </c>
      <c r="B384" s="832" t="s">
        <v>2118</v>
      </c>
      <c r="C384" s="832" t="s">
        <v>2320</v>
      </c>
      <c r="D384" s="832" t="s">
        <v>2120</v>
      </c>
      <c r="E384" s="832" t="s">
        <v>2321</v>
      </c>
      <c r="F384" s="849"/>
      <c r="G384" s="849"/>
      <c r="H384" s="837">
        <v>0</v>
      </c>
      <c r="I384" s="849">
        <v>4</v>
      </c>
      <c r="J384" s="849">
        <v>983.64</v>
      </c>
      <c r="K384" s="837">
        <v>1</v>
      </c>
      <c r="L384" s="849">
        <v>4</v>
      </c>
      <c r="M384" s="850">
        <v>983.64</v>
      </c>
    </row>
    <row r="385" spans="1:13" ht="14.4" customHeight="1" x14ac:dyDescent="0.3">
      <c r="A385" s="831" t="s">
        <v>2445</v>
      </c>
      <c r="B385" s="832" t="s">
        <v>2222</v>
      </c>
      <c r="C385" s="832" t="s">
        <v>2575</v>
      </c>
      <c r="D385" s="832" t="s">
        <v>2576</v>
      </c>
      <c r="E385" s="832" t="s">
        <v>697</v>
      </c>
      <c r="F385" s="849">
        <v>20</v>
      </c>
      <c r="G385" s="849">
        <v>2640</v>
      </c>
      <c r="H385" s="837">
        <v>1</v>
      </c>
      <c r="I385" s="849"/>
      <c r="J385" s="849"/>
      <c r="K385" s="837">
        <v>0</v>
      </c>
      <c r="L385" s="849">
        <v>20</v>
      </c>
      <c r="M385" s="850">
        <v>2640</v>
      </c>
    </row>
    <row r="386" spans="1:13" ht="14.4" customHeight="1" x14ac:dyDescent="0.3">
      <c r="A386" s="831" t="s">
        <v>2445</v>
      </c>
      <c r="B386" s="832" t="s">
        <v>2222</v>
      </c>
      <c r="C386" s="832" t="s">
        <v>3333</v>
      </c>
      <c r="D386" s="832" t="s">
        <v>3334</v>
      </c>
      <c r="E386" s="832" t="s">
        <v>3335</v>
      </c>
      <c r="F386" s="849">
        <v>3</v>
      </c>
      <c r="G386" s="849">
        <v>792</v>
      </c>
      <c r="H386" s="837">
        <v>1</v>
      </c>
      <c r="I386" s="849"/>
      <c r="J386" s="849"/>
      <c r="K386" s="837">
        <v>0</v>
      </c>
      <c r="L386" s="849">
        <v>3</v>
      </c>
      <c r="M386" s="850">
        <v>792</v>
      </c>
    </row>
    <row r="387" spans="1:13" ht="14.4" customHeight="1" x14ac:dyDescent="0.3">
      <c r="A387" s="831" t="s">
        <v>2445</v>
      </c>
      <c r="B387" s="832" t="s">
        <v>2222</v>
      </c>
      <c r="C387" s="832" t="s">
        <v>2577</v>
      </c>
      <c r="D387" s="832" t="s">
        <v>2578</v>
      </c>
      <c r="E387" s="832" t="s">
        <v>2579</v>
      </c>
      <c r="F387" s="849">
        <v>3</v>
      </c>
      <c r="G387" s="849">
        <v>369.6</v>
      </c>
      <c r="H387" s="837">
        <v>1</v>
      </c>
      <c r="I387" s="849"/>
      <c r="J387" s="849"/>
      <c r="K387" s="837">
        <v>0</v>
      </c>
      <c r="L387" s="849">
        <v>3</v>
      </c>
      <c r="M387" s="850">
        <v>369.6</v>
      </c>
    </row>
    <row r="388" spans="1:13" ht="14.4" customHeight="1" x14ac:dyDescent="0.3">
      <c r="A388" s="831" t="s">
        <v>2445</v>
      </c>
      <c r="B388" s="832" t="s">
        <v>2222</v>
      </c>
      <c r="C388" s="832" t="s">
        <v>3336</v>
      </c>
      <c r="D388" s="832" t="s">
        <v>2224</v>
      </c>
      <c r="E388" s="832" t="s">
        <v>3328</v>
      </c>
      <c r="F388" s="849"/>
      <c r="G388" s="849"/>
      <c r="H388" s="837">
        <v>0</v>
      </c>
      <c r="I388" s="849">
        <v>1</v>
      </c>
      <c r="J388" s="849">
        <v>246.39</v>
      </c>
      <c r="K388" s="837">
        <v>1</v>
      </c>
      <c r="L388" s="849">
        <v>1</v>
      </c>
      <c r="M388" s="850">
        <v>246.39</v>
      </c>
    </row>
    <row r="389" spans="1:13" ht="14.4" customHeight="1" x14ac:dyDescent="0.3">
      <c r="A389" s="831" t="s">
        <v>2445</v>
      </c>
      <c r="B389" s="832" t="s">
        <v>2222</v>
      </c>
      <c r="C389" s="832" t="s">
        <v>4756</v>
      </c>
      <c r="D389" s="832" t="s">
        <v>4757</v>
      </c>
      <c r="E389" s="832" t="s">
        <v>697</v>
      </c>
      <c r="F389" s="849">
        <v>3</v>
      </c>
      <c r="G389" s="849">
        <v>396</v>
      </c>
      <c r="H389" s="837">
        <v>1</v>
      </c>
      <c r="I389" s="849"/>
      <c r="J389" s="849"/>
      <c r="K389" s="837">
        <v>0</v>
      </c>
      <c r="L389" s="849">
        <v>3</v>
      </c>
      <c r="M389" s="850">
        <v>396</v>
      </c>
    </row>
    <row r="390" spans="1:13" ht="14.4" customHeight="1" x14ac:dyDescent="0.3">
      <c r="A390" s="831" t="s">
        <v>2445</v>
      </c>
      <c r="B390" s="832" t="s">
        <v>2222</v>
      </c>
      <c r="C390" s="832" t="s">
        <v>4758</v>
      </c>
      <c r="D390" s="832" t="s">
        <v>4759</v>
      </c>
      <c r="E390" s="832" t="s">
        <v>4760</v>
      </c>
      <c r="F390" s="849">
        <v>1</v>
      </c>
      <c r="G390" s="849">
        <v>431.18</v>
      </c>
      <c r="H390" s="837">
        <v>1</v>
      </c>
      <c r="I390" s="849"/>
      <c r="J390" s="849"/>
      <c r="K390" s="837">
        <v>0</v>
      </c>
      <c r="L390" s="849">
        <v>1</v>
      </c>
      <c r="M390" s="850">
        <v>431.18</v>
      </c>
    </row>
    <row r="391" spans="1:13" ht="14.4" customHeight="1" x14ac:dyDescent="0.3">
      <c r="A391" s="831" t="s">
        <v>2445</v>
      </c>
      <c r="B391" s="832" t="s">
        <v>2122</v>
      </c>
      <c r="C391" s="832" t="s">
        <v>3052</v>
      </c>
      <c r="D391" s="832" t="s">
        <v>3053</v>
      </c>
      <c r="E391" s="832" t="s">
        <v>1211</v>
      </c>
      <c r="F391" s="849">
        <v>2</v>
      </c>
      <c r="G391" s="849">
        <v>161.06</v>
      </c>
      <c r="H391" s="837">
        <v>1</v>
      </c>
      <c r="I391" s="849"/>
      <c r="J391" s="849"/>
      <c r="K391" s="837">
        <v>0</v>
      </c>
      <c r="L391" s="849">
        <v>2</v>
      </c>
      <c r="M391" s="850">
        <v>161.06</v>
      </c>
    </row>
    <row r="392" spans="1:13" ht="14.4" customHeight="1" x14ac:dyDescent="0.3">
      <c r="A392" s="831" t="s">
        <v>2445</v>
      </c>
      <c r="B392" s="832" t="s">
        <v>2122</v>
      </c>
      <c r="C392" s="832" t="s">
        <v>4796</v>
      </c>
      <c r="D392" s="832" t="s">
        <v>3053</v>
      </c>
      <c r="E392" s="832" t="s">
        <v>3197</v>
      </c>
      <c r="F392" s="849">
        <v>1</v>
      </c>
      <c r="G392" s="849">
        <v>161.06</v>
      </c>
      <c r="H392" s="837">
        <v>1</v>
      </c>
      <c r="I392" s="849"/>
      <c r="J392" s="849"/>
      <c r="K392" s="837">
        <v>0</v>
      </c>
      <c r="L392" s="849">
        <v>1</v>
      </c>
      <c r="M392" s="850">
        <v>161.06</v>
      </c>
    </row>
    <row r="393" spans="1:13" ht="14.4" customHeight="1" x14ac:dyDescent="0.3">
      <c r="A393" s="831" t="s">
        <v>2445</v>
      </c>
      <c r="B393" s="832" t="s">
        <v>5293</v>
      </c>
      <c r="C393" s="832" t="s">
        <v>2858</v>
      </c>
      <c r="D393" s="832" t="s">
        <v>2854</v>
      </c>
      <c r="E393" s="832" t="s">
        <v>2859</v>
      </c>
      <c r="F393" s="849"/>
      <c r="G393" s="849"/>
      <c r="H393" s="837">
        <v>0</v>
      </c>
      <c r="I393" s="849">
        <v>1</v>
      </c>
      <c r="J393" s="849">
        <v>533.42999999999995</v>
      </c>
      <c r="K393" s="837">
        <v>1</v>
      </c>
      <c r="L393" s="849">
        <v>1</v>
      </c>
      <c r="M393" s="850">
        <v>533.42999999999995</v>
      </c>
    </row>
    <row r="394" spans="1:13" ht="14.4" customHeight="1" x14ac:dyDescent="0.3">
      <c r="A394" s="831" t="s">
        <v>2445</v>
      </c>
      <c r="B394" s="832" t="s">
        <v>2126</v>
      </c>
      <c r="C394" s="832" t="s">
        <v>2127</v>
      </c>
      <c r="D394" s="832" t="s">
        <v>2128</v>
      </c>
      <c r="E394" s="832" t="s">
        <v>2129</v>
      </c>
      <c r="F394" s="849"/>
      <c r="G394" s="849"/>
      <c r="H394" s="837">
        <v>0</v>
      </c>
      <c r="I394" s="849">
        <v>9</v>
      </c>
      <c r="J394" s="849">
        <v>5055.84</v>
      </c>
      <c r="K394" s="837">
        <v>1</v>
      </c>
      <c r="L394" s="849">
        <v>9</v>
      </c>
      <c r="M394" s="850">
        <v>5055.84</v>
      </c>
    </row>
    <row r="395" spans="1:13" ht="14.4" customHeight="1" x14ac:dyDescent="0.3">
      <c r="A395" s="831" t="s">
        <v>2445</v>
      </c>
      <c r="B395" s="832" t="s">
        <v>2269</v>
      </c>
      <c r="C395" s="832" t="s">
        <v>3448</v>
      </c>
      <c r="D395" s="832" t="s">
        <v>3449</v>
      </c>
      <c r="E395" s="832" t="s">
        <v>2283</v>
      </c>
      <c r="F395" s="849"/>
      <c r="G395" s="849"/>
      <c r="H395" s="837"/>
      <c r="I395" s="849">
        <v>4</v>
      </c>
      <c r="J395" s="849">
        <v>0</v>
      </c>
      <c r="K395" s="837"/>
      <c r="L395" s="849">
        <v>4</v>
      </c>
      <c r="M395" s="850">
        <v>0</v>
      </c>
    </row>
    <row r="396" spans="1:13" ht="14.4" customHeight="1" x14ac:dyDescent="0.3">
      <c r="A396" s="831" t="s">
        <v>2445</v>
      </c>
      <c r="B396" s="832" t="s">
        <v>2269</v>
      </c>
      <c r="C396" s="832" t="s">
        <v>3845</v>
      </c>
      <c r="D396" s="832" t="s">
        <v>1434</v>
      </c>
      <c r="E396" s="832" t="s">
        <v>3371</v>
      </c>
      <c r="F396" s="849"/>
      <c r="G396" s="849"/>
      <c r="H396" s="837"/>
      <c r="I396" s="849">
        <v>6</v>
      </c>
      <c r="J396" s="849">
        <v>0</v>
      </c>
      <c r="K396" s="837"/>
      <c r="L396" s="849">
        <v>6</v>
      </c>
      <c r="M396" s="850">
        <v>0</v>
      </c>
    </row>
    <row r="397" spans="1:13" ht="14.4" customHeight="1" x14ac:dyDescent="0.3">
      <c r="A397" s="831" t="s">
        <v>2445</v>
      </c>
      <c r="B397" s="832" t="s">
        <v>2130</v>
      </c>
      <c r="C397" s="832" t="s">
        <v>4146</v>
      </c>
      <c r="D397" s="832" t="s">
        <v>1472</v>
      </c>
      <c r="E397" s="832" t="s">
        <v>1476</v>
      </c>
      <c r="F397" s="849">
        <v>1</v>
      </c>
      <c r="G397" s="849">
        <v>86.5</v>
      </c>
      <c r="H397" s="837">
        <v>1</v>
      </c>
      <c r="I397" s="849"/>
      <c r="J397" s="849"/>
      <c r="K397" s="837">
        <v>0</v>
      </c>
      <c r="L397" s="849">
        <v>1</v>
      </c>
      <c r="M397" s="850">
        <v>86.5</v>
      </c>
    </row>
    <row r="398" spans="1:13" ht="14.4" customHeight="1" x14ac:dyDescent="0.3">
      <c r="A398" s="831" t="s">
        <v>2445</v>
      </c>
      <c r="B398" s="832" t="s">
        <v>2130</v>
      </c>
      <c r="C398" s="832" t="s">
        <v>2501</v>
      </c>
      <c r="D398" s="832" t="s">
        <v>1472</v>
      </c>
      <c r="E398" s="832" t="s">
        <v>1473</v>
      </c>
      <c r="F398" s="849">
        <v>11</v>
      </c>
      <c r="G398" s="849">
        <v>1141.8</v>
      </c>
      <c r="H398" s="837">
        <v>1</v>
      </c>
      <c r="I398" s="849"/>
      <c r="J398" s="849"/>
      <c r="K398" s="837">
        <v>0</v>
      </c>
      <c r="L398" s="849">
        <v>11</v>
      </c>
      <c r="M398" s="850">
        <v>1141.8</v>
      </c>
    </row>
    <row r="399" spans="1:13" ht="14.4" customHeight="1" x14ac:dyDescent="0.3">
      <c r="A399" s="831" t="s">
        <v>2445</v>
      </c>
      <c r="B399" s="832" t="s">
        <v>2130</v>
      </c>
      <c r="C399" s="832" t="s">
        <v>2502</v>
      </c>
      <c r="D399" s="832" t="s">
        <v>2503</v>
      </c>
      <c r="E399" s="832" t="s">
        <v>1473</v>
      </c>
      <c r="F399" s="849"/>
      <c r="G399" s="849"/>
      <c r="H399" s="837">
        <v>0</v>
      </c>
      <c r="I399" s="849">
        <v>6</v>
      </c>
      <c r="J399" s="849">
        <v>622.79999999999995</v>
      </c>
      <c r="K399" s="837">
        <v>1</v>
      </c>
      <c r="L399" s="849">
        <v>6</v>
      </c>
      <c r="M399" s="850">
        <v>622.79999999999995</v>
      </c>
    </row>
    <row r="400" spans="1:13" ht="14.4" customHeight="1" x14ac:dyDescent="0.3">
      <c r="A400" s="831" t="s">
        <v>2445</v>
      </c>
      <c r="B400" s="832" t="s">
        <v>2130</v>
      </c>
      <c r="C400" s="832" t="s">
        <v>4738</v>
      </c>
      <c r="D400" s="832" t="s">
        <v>4150</v>
      </c>
      <c r="E400" s="832" t="s">
        <v>1473</v>
      </c>
      <c r="F400" s="849">
        <v>6</v>
      </c>
      <c r="G400" s="849">
        <v>622.79999999999995</v>
      </c>
      <c r="H400" s="837">
        <v>1</v>
      </c>
      <c r="I400" s="849"/>
      <c r="J400" s="849"/>
      <c r="K400" s="837">
        <v>0</v>
      </c>
      <c r="L400" s="849">
        <v>6</v>
      </c>
      <c r="M400" s="850">
        <v>622.79999999999995</v>
      </c>
    </row>
    <row r="401" spans="1:13" ht="14.4" customHeight="1" x14ac:dyDescent="0.3">
      <c r="A401" s="831" t="s">
        <v>2445</v>
      </c>
      <c r="B401" s="832" t="s">
        <v>2132</v>
      </c>
      <c r="C401" s="832" t="s">
        <v>2342</v>
      </c>
      <c r="D401" s="832" t="s">
        <v>1048</v>
      </c>
      <c r="E401" s="832" t="s">
        <v>2343</v>
      </c>
      <c r="F401" s="849"/>
      <c r="G401" s="849"/>
      <c r="H401" s="837">
        <v>0</v>
      </c>
      <c r="I401" s="849">
        <v>1</v>
      </c>
      <c r="J401" s="849">
        <v>117.55</v>
      </c>
      <c r="K401" s="837">
        <v>1</v>
      </c>
      <c r="L401" s="849">
        <v>1</v>
      </c>
      <c r="M401" s="850">
        <v>117.55</v>
      </c>
    </row>
    <row r="402" spans="1:13" ht="14.4" customHeight="1" x14ac:dyDescent="0.3">
      <c r="A402" s="831" t="s">
        <v>2445</v>
      </c>
      <c r="B402" s="832" t="s">
        <v>5294</v>
      </c>
      <c r="C402" s="832" t="s">
        <v>4744</v>
      </c>
      <c r="D402" s="832" t="s">
        <v>4745</v>
      </c>
      <c r="E402" s="832" t="s">
        <v>2530</v>
      </c>
      <c r="F402" s="849">
        <v>1</v>
      </c>
      <c r="G402" s="849">
        <v>176.32</v>
      </c>
      <c r="H402" s="837">
        <v>1</v>
      </c>
      <c r="I402" s="849"/>
      <c r="J402" s="849"/>
      <c r="K402" s="837">
        <v>0</v>
      </c>
      <c r="L402" s="849">
        <v>1</v>
      </c>
      <c r="M402" s="850">
        <v>176.32</v>
      </c>
    </row>
    <row r="403" spans="1:13" ht="14.4" customHeight="1" x14ac:dyDescent="0.3">
      <c r="A403" s="831" t="s">
        <v>2445</v>
      </c>
      <c r="B403" s="832" t="s">
        <v>1916</v>
      </c>
      <c r="C403" s="832" t="s">
        <v>2894</v>
      </c>
      <c r="D403" s="832" t="s">
        <v>1918</v>
      </c>
      <c r="E403" s="832" t="s">
        <v>2895</v>
      </c>
      <c r="F403" s="849"/>
      <c r="G403" s="849"/>
      <c r="H403" s="837">
        <v>0</v>
      </c>
      <c r="I403" s="849">
        <v>4</v>
      </c>
      <c r="J403" s="849">
        <v>9507.7199999999993</v>
      </c>
      <c r="K403" s="837">
        <v>1</v>
      </c>
      <c r="L403" s="849">
        <v>4</v>
      </c>
      <c r="M403" s="850">
        <v>9507.7199999999993</v>
      </c>
    </row>
    <row r="404" spans="1:13" ht="14.4" customHeight="1" x14ac:dyDescent="0.3">
      <c r="A404" s="831" t="s">
        <v>2445</v>
      </c>
      <c r="B404" s="832" t="s">
        <v>2196</v>
      </c>
      <c r="C404" s="832" t="s">
        <v>4029</v>
      </c>
      <c r="D404" s="832" t="s">
        <v>3122</v>
      </c>
      <c r="E404" s="832" t="s">
        <v>4030</v>
      </c>
      <c r="F404" s="849">
        <v>5</v>
      </c>
      <c r="G404" s="849">
        <v>754.7</v>
      </c>
      <c r="H404" s="837">
        <v>1</v>
      </c>
      <c r="I404" s="849"/>
      <c r="J404" s="849"/>
      <c r="K404" s="837">
        <v>0</v>
      </c>
      <c r="L404" s="849">
        <v>5</v>
      </c>
      <c r="M404" s="850">
        <v>754.7</v>
      </c>
    </row>
    <row r="405" spans="1:13" ht="14.4" customHeight="1" x14ac:dyDescent="0.3">
      <c r="A405" s="831" t="s">
        <v>2446</v>
      </c>
      <c r="B405" s="832" t="s">
        <v>1912</v>
      </c>
      <c r="C405" s="832" t="s">
        <v>2636</v>
      </c>
      <c r="D405" s="832" t="s">
        <v>2637</v>
      </c>
      <c r="E405" s="832" t="s">
        <v>2638</v>
      </c>
      <c r="F405" s="849">
        <v>1</v>
      </c>
      <c r="G405" s="849">
        <v>300.33</v>
      </c>
      <c r="H405" s="837">
        <v>1</v>
      </c>
      <c r="I405" s="849"/>
      <c r="J405" s="849"/>
      <c r="K405" s="837">
        <v>0</v>
      </c>
      <c r="L405" s="849">
        <v>1</v>
      </c>
      <c r="M405" s="850">
        <v>300.33</v>
      </c>
    </row>
    <row r="406" spans="1:13" ht="14.4" customHeight="1" x14ac:dyDescent="0.3">
      <c r="A406" s="831" t="s">
        <v>2446</v>
      </c>
      <c r="B406" s="832" t="s">
        <v>1912</v>
      </c>
      <c r="C406" s="832" t="s">
        <v>2641</v>
      </c>
      <c r="D406" s="832" t="s">
        <v>2637</v>
      </c>
      <c r="E406" s="832" t="s">
        <v>2638</v>
      </c>
      <c r="F406" s="849">
        <v>1</v>
      </c>
      <c r="G406" s="849">
        <v>300.33</v>
      </c>
      <c r="H406" s="837">
        <v>1</v>
      </c>
      <c r="I406" s="849"/>
      <c r="J406" s="849"/>
      <c r="K406" s="837">
        <v>0</v>
      </c>
      <c r="L406" s="849">
        <v>1</v>
      </c>
      <c r="M406" s="850">
        <v>300.33</v>
      </c>
    </row>
    <row r="407" spans="1:13" ht="14.4" customHeight="1" x14ac:dyDescent="0.3">
      <c r="A407" s="831" t="s">
        <v>2446</v>
      </c>
      <c r="B407" s="832" t="s">
        <v>5300</v>
      </c>
      <c r="C407" s="832" t="s">
        <v>3179</v>
      </c>
      <c r="D407" s="832" t="s">
        <v>3180</v>
      </c>
      <c r="E407" s="832" t="s">
        <v>3181</v>
      </c>
      <c r="F407" s="849"/>
      <c r="G407" s="849"/>
      <c r="H407" s="837">
        <v>0</v>
      </c>
      <c r="I407" s="849">
        <v>2</v>
      </c>
      <c r="J407" s="849">
        <v>333.72</v>
      </c>
      <c r="K407" s="837">
        <v>1</v>
      </c>
      <c r="L407" s="849">
        <v>2</v>
      </c>
      <c r="M407" s="850">
        <v>333.72</v>
      </c>
    </row>
    <row r="408" spans="1:13" ht="14.4" customHeight="1" x14ac:dyDescent="0.3">
      <c r="A408" s="831" t="s">
        <v>2446</v>
      </c>
      <c r="B408" s="832" t="s">
        <v>1946</v>
      </c>
      <c r="C408" s="832" t="s">
        <v>3170</v>
      </c>
      <c r="D408" s="832" t="s">
        <v>3171</v>
      </c>
      <c r="E408" s="832" t="s">
        <v>3172</v>
      </c>
      <c r="F408" s="849">
        <v>1</v>
      </c>
      <c r="G408" s="849">
        <v>105.32</v>
      </c>
      <c r="H408" s="837">
        <v>1</v>
      </c>
      <c r="I408" s="849"/>
      <c r="J408" s="849"/>
      <c r="K408" s="837">
        <v>0</v>
      </c>
      <c r="L408" s="849">
        <v>1</v>
      </c>
      <c r="M408" s="850">
        <v>105.32</v>
      </c>
    </row>
    <row r="409" spans="1:13" ht="14.4" customHeight="1" x14ac:dyDescent="0.3">
      <c r="A409" s="831" t="s">
        <v>2446</v>
      </c>
      <c r="B409" s="832" t="s">
        <v>1969</v>
      </c>
      <c r="C409" s="832" t="s">
        <v>3173</v>
      </c>
      <c r="D409" s="832" t="s">
        <v>2158</v>
      </c>
      <c r="E409" s="832" t="s">
        <v>3174</v>
      </c>
      <c r="F409" s="849"/>
      <c r="G409" s="849"/>
      <c r="H409" s="837">
        <v>0</v>
      </c>
      <c r="I409" s="849">
        <v>1</v>
      </c>
      <c r="J409" s="849">
        <v>545.82000000000005</v>
      </c>
      <c r="K409" s="837">
        <v>1</v>
      </c>
      <c r="L409" s="849">
        <v>1</v>
      </c>
      <c r="M409" s="850">
        <v>545.82000000000005</v>
      </c>
    </row>
    <row r="410" spans="1:13" ht="14.4" customHeight="1" x14ac:dyDescent="0.3">
      <c r="A410" s="831" t="s">
        <v>2446</v>
      </c>
      <c r="B410" s="832" t="s">
        <v>1973</v>
      </c>
      <c r="C410" s="832" t="s">
        <v>3157</v>
      </c>
      <c r="D410" s="832" t="s">
        <v>3158</v>
      </c>
      <c r="E410" s="832" t="s">
        <v>2232</v>
      </c>
      <c r="F410" s="849">
        <v>1</v>
      </c>
      <c r="G410" s="849">
        <v>139.77000000000001</v>
      </c>
      <c r="H410" s="837">
        <v>1</v>
      </c>
      <c r="I410" s="849"/>
      <c r="J410" s="849"/>
      <c r="K410" s="837">
        <v>0</v>
      </c>
      <c r="L410" s="849">
        <v>1</v>
      </c>
      <c r="M410" s="850">
        <v>139.77000000000001</v>
      </c>
    </row>
    <row r="411" spans="1:13" ht="14.4" customHeight="1" x14ac:dyDescent="0.3">
      <c r="A411" s="831" t="s">
        <v>2446</v>
      </c>
      <c r="B411" s="832" t="s">
        <v>2001</v>
      </c>
      <c r="C411" s="832" t="s">
        <v>2010</v>
      </c>
      <c r="D411" s="832" t="s">
        <v>2008</v>
      </c>
      <c r="E411" s="832" t="s">
        <v>2011</v>
      </c>
      <c r="F411" s="849"/>
      <c r="G411" s="849"/>
      <c r="H411" s="837">
        <v>0</v>
      </c>
      <c r="I411" s="849">
        <v>1</v>
      </c>
      <c r="J411" s="849">
        <v>126.27</v>
      </c>
      <c r="K411" s="837">
        <v>1</v>
      </c>
      <c r="L411" s="849">
        <v>1</v>
      </c>
      <c r="M411" s="850">
        <v>126.27</v>
      </c>
    </row>
    <row r="412" spans="1:13" ht="14.4" customHeight="1" x14ac:dyDescent="0.3">
      <c r="A412" s="831" t="s">
        <v>2446</v>
      </c>
      <c r="B412" s="832" t="s">
        <v>2072</v>
      </c>
      <c r="C412" s="832" t="s">
        <v>2073</v>
      </c>
      <c r="D412" s="832" t="s">
        <v>911</v>
      </c>
      <c r="E412" s="832" t="s">
        <v>912</v>
      </c>
      <c r="F412" s="849"/>
      <c r="G412" s="849"/>
      <c r="H412" s="837"/>
      <c r="I412" s="849">
        <v>4</v>
      </c>
      <c r="J412" s="849">
        <v>0</v>
      </c>
      <c r="K412" s="837"/>
      <c r="L412" s="849">
        <v>4</v>
      </c>
      <c r="M412" s="850">
        <v>0</v>
      </c>
    </row>
    <row r="413" spans="1:13" ht="14.4" customHeight="1" x14ac:dyDescent="0.3">
      <c r="A413" s="831" t="s">
        <v>2446</v>
      </c>
      <c r="B413" s="832" t="s">
        <v>2082</v>
      </c>
      <c r="C413" s="832" t="s">
        <v>2318</v>
      </c>
      <c r="D413" s="832" t="s">
        <v>2084</v>
      </c>
      <c r="E413" s="832" t="s">
        <v>2319</v>
      </c>
      <c r="F413" s="849"/>
      <c r="G413" s="849"/>
      <c r="H413" s="837">
        <v>0</v>
      </c>
      <c r="I413" s="849">
        <v>1</v>
      </c>
      <c r="J413" s="849">
        <v>366.31</v>
      </c>
      <c r="K413" s="837">
        <v>1</v>
      </c>
      <c r="L413" s="849">
        <v>1</v>
      </c>
      <c r="M413" s="850">
        <v>366.31</v>
      </c>
    </row>
    <row r="414" spans="1:13" ht="14.4" customHeight="1" x14ac:dyDescent="0.3">
      <c r="A414" s="831" t="s">
        <v>2446</v>
      </c>
      <c r="B414" s="832" t="s">
        <v>2206</v>
      </c>
      <c r="C414" s="832" t="s">
        <v>2753</v>
      </c>
      <c r="D414" s="832" t="s">
        <v>2748</v>
      </c>
      <c r="E414" s="832" t="s">
        <v>2754</v>
      </c>
      <c r="F414" s="849">
        <v>1</v>
      </c>
      <c r="G414" s="849">
        <v>338.58</v>
      </c>
      <c r="H414" s="837">
        <v>1</v>
      </c>
      <c r="I414" s="849"/>
      <c r="J414" s="849"/>
      <c r="K414" s="837">
        <v>0</v>
      </c>
      <c r="L414" s="849">
        <v>1</v>
      </c>
      <c r="M414" s="850">
        <v>338.58</v>
      </c>
    </row>
    <row r="415" spans="1:13" ht="14.4" customHeight="1" x14ac:dyDescent="0.3">
      <c r="A415" s="831" t="s">
        <v>2446</v>
      </c>
      <c r="B415" s="832" t="s">
        <v>2206</v>
      </c>
      <c r="C415" s="832" t="s">
        <v>2747</v>
      </c>
      <c r="D415" s="832" t="s">
        <v>2748</v>
      </c>
      <c r="E415" s="832" t="s">
        <v>2209</v>
      </c>
      <c r="F415" s="849">
        <v>1</v>
      </c>
      <c r="G415" s="849">
        <v>169.29</v>
      </c>
      <c r="H415" s="837">
        <v>1</v>
      </c>
      <c r="I415" s="849"/>
      <c r="J415" s="849"/>
      <c r="K415" s="837">
        <v>0</v>
      </c>
      <c r="L415" s="849">
        <v>1</v>
      </c>
      <c r="M415" s="850">
        <v>169.29</v>
      </c>
    </row>
    <row r="416" spans="1:13" ht="14.4" customHeight="1" x14ac:dyDescent="0.3">
      <c r="A416" s="831" t="s">
        <v>2446</v>
      </c>
      <c r="B416" s="832" t="s">
        <v>2099</v>
      </c>
      <c r="C416" s="832" t="s">
        <v>3176</v>
      </c>
      <c r="D416" s="832" t="s">
        <v>965</v>
      </c>
      <c r="E416" s="832" t="s">
        <v>3177</v>
      </c>
      <c r="F416" s="849"/>
      <c r="G416" s="849"/>
      <c r="H416" s="837">
        <v>0</v>
      </c>
      <c r="I416" s="849">
        <v>1</v>
      </c>
      <c r="J416" s="849">
        <v>998.76</v>
      </c>
      <c r="K416" s="837">
        <v>1</v>
      </c>
      <c r="L416" s="849">
        <v>1</v>
      </c>
      <c r="M416" s="850">
        <v>998.76</v>
      </c>
    </row>
    <row r="417" spans="1:13" ht="14.4" customHeight="1" x14ac:dyDescent="0.3">
      <c r="A417" s="831" t="s">
        <v>2446</v>
      </c>
      <c r="B417" s="832" t="s">
        <v>2105</v>
      </c>
      <c r="C417" s="832" t="s">
        <v>3155</v>
      </c>
      <c r="D417" s="832" t="s">
        <v>3156</v>
      </c>
      <c r="E417" s="832" t="s">
        <v>2108</v>
      </c>
      <c r="F417" s="849">
        <v>1</v>
      </c>
      <c r="G417" s="849">
        <v>9.4</v>
      </c>
      <c r="H417" s="837">
        <v>1</v>
      </c>
      <c r="I417" s="849"/>
      <c r="J417" s="849"/>
      <c r="K417" s="837">
        <v>0</v>
      </c>
      <c r="L417" s="849">
        <v>1</v>
      </c>
      <c r="M417" s="850">
        <v>9.4</v>
      </c>
    </row>
    <row r="418" spans="1:13" ht="14.4" customHeight="1" x14ac:dyDescent="0.3">
      <c r="A418" s="831" t="s">
        <v>2446</v>
      </c>
      <c r="B418" s="832" t="s">
        <v>2118</v>
      </c>
      <c r="C418" s="832" t="s">
        <v>2119</v>
      </c>
      <c r="D418" s="832" t="s">
        <v>2120</v>
      </c>
      <c r="E418" s="832" t="s">
        <v>2121</v>
      </c>
      <c r="F418" s="849"/>
      <c r="G418" s="849"/>
      <c r="H418" s="837">
        <v>0</v>
      </c>
      <c r="I418" s="849">
        <v>2</v>
      </c>
      <c r="J418" s="849">
        <v>245.92</v>
      </c>
      <c r="K418" s="837">
        <v>1</v>
      </c>
      <c r="L418" s="849">
        <v>2</v>
      </c>
      <c r="M418" s="850">
        <v>245.92</v>
      </c>
    </row>
    <row r="419" spans="1:13" ht="14.4" customHeight="1" x14ac:dyDescent="0.3">
      <c r="A419" s="831" t="s">
        <v>2446</v>
      </c>
      <c r="B419" s="832" t="s">
        <v>2126</v>
      </c>
      <c r="C419" s="832" t="s">
        <v>2127</v>
      </c>
      <c r="D419" s="832" t="s">
        <v>2128</v>
      </c>
      <c r="E419" s="832" t="s">
        <v>2129</v>
      </c>
      <c r="F419" s="849"/>
      <c r="G419" s="849"/>
      <c r="H419" s="837">
        <v>0</v>
      </c>
      <c r="I419" s="849">
        <v>1</v>
      </c>
      <c r="J419" s="849">
        <v>561.76</v>
      </c>
      <c r="K419" s="837">
        <v>1</v>
      </c>
      <c r="L419" s="849">
        <v>1</v>
      </c>
      <c r="M419" s="850">
        <v>561.76</v>
      </c>
    </row>
    <row r="420" spans="1:13" ht="14.4" customHeight="1" x14ac:dyDescent="0.3">
      <c r="A420" s="831" t="s">
        <v>2446</v>
      </c>
      <c r="B420" s="832" t="s">
        <v>2126</v>
      </c>
      <c r="C420" s="832" t="s">
        <v>3164</v>
      </c>
      <c r="D420" s="832" t="s">
        <v>2128</v>
      </c>
      <c r="E420" s="832" t="s">
        <v>3165</v>
      </c>
      <c r="F420" s="849"/>
      <c r="G420" s="849"/>
      <c r="H420" s="837">
        <v>0</v>
      </c>
      <c r="I420" s="849">
        <v>1</v>
      </c>
      <c r="J420" s="849">
        <v>70.23</v>
      </c>
      <c r="K420" s="837">
        <v>1</v>
      </c>
      <c r="L420" s="849">
        <v>1</v>
      </c>
      <c r="M420" s="850">
        <v>70.23</v>
      </c>
    </row>
    <row r="421" spans="1:13" ht="14.4" customHeight="1" x14ac:dyDescent="0.3">
      <c r="A421" s="831" t="s">
        <v>2446</v>
      </c>
      <c r="B421" s="832" t="s">
        <v>2332</v>
      </c>
      <c r="C421" s="832" t="s">
        <v>2333</v>
      </c>
      <c r="D421" s="832" t="s">
        <v>2334</v>
      </c>
      <c r="E421" s="832" t="s">
        <v>2335</v>
      </c>
      <c r="F421" s="849"/>
      <c r="G421" s="849"/>
      <c r="H421" s="837">
        <v>0</v>
      </c>
      <c r="I421" s="849">
        <v>1</v>
      </c>
      <c r="J421" s="849">
        <v>1179.5</v>
      </c>
      <c r="K421" s="837">
        <v>1</v>
      </c>
      <c r="L421" s="849">
        <v>1</v>
      </c>
      <c r="M421" s="850">
        <v>1179.5</v>
      </c>
    </row>
    <row r="422" spans="1:13" ht="14.4" customHeight="1" x14ac:dyDescent="0.3">
      <c r="A422" s="831" t="s">
        <v>2446</v>
      </c>
      <c r="B422" s="832" t="s">
        <v>1916</v>
      </c>
      <c r="C422" s="832" t="s">
        <v>2892</v>
      </c>
      <c r="D422" s="832" t="s">
        <v>1918</v>
      </c>
      <c r="E422" s="832" t="s">
        <v>2893</v>
      </c>
      <c r="F422" s="849"/>
      <c r="G422" s="849"/>
      <c r="H422" s="837">
        <v>0</v>
      </c>
      <c r="I422" s="849">
        <v>1</v>
      </c>
      <c r="J422" s="849">
        <v>5339.52</v>
      </c>
      <c r="K422" s="837">
        <v>1</v>
      </c>
      <c r="L422" s="849">
        <v>1</v>
      </c>
      <c r="M422" s="850">
        <v>5339.52</v>
      </c>
    </row>
    <row r="423" spans="1:13" ht="14.4" customHeight="1" x14ac:dyDescent="0.3">
      <c r="A423" s="831" t="s">
        <v>2447</v>
      </c>
      <c r="B423" s="832" t="s">
        <v>1874</v>
      </c>
      <c r="C423" s="832" t="s">
        <v>1878</v>
      </c>
      <c r="D423" s="832" t="s">
        <v>1876</v>
      </c>
      <c r="E423" s="832" t="s">
        <v>1879</v>
      </c>
      <c r="F423" s="849"/>
      <c r="G423" s="849"/>
      <c r="H423" s="837">
        <v>0</v>
      </c>
      <c r="I423" s="849">
        <v>2</v>
      </c>
      <c r="J423" s="849">
        <v>115.2</v>
      </c>
      <c r="K423" s="837">
        <v>1</v>
      </c>
      <c r="L423" s="849">
        <v>2</v>
      </c>
      <c r="M423" s="850">
        <v>115.2</v>
      </c>
    </row>
    <row r="424" spans="1:13" ht="14.4" customHeight="1" x14ac:dyDescent="0.3">
      <c r="A424" s="831" t="s">
        <v>2447</v>
      </c>
      <c r="B424" s="832" t="s">
        <v>1874</v>
      </c>
      <c r="C424" s="832" t="s">
        <v>1875</v>
      </c>
      <c r="D424" s="832" t="s">
        <v>1876</v>
      </c>
      <c r="E424" s="832" t="s">
        <v>1877</v>
      </c>
      <c r="F424" s="849"/>
      <c r="G424" s="849"/>
      <c r="H424" s="837">
        <v>0</v>
      </c>
      <c r="I424" s="849">
        <v>2</v>
      </c>
      <c r="J424" s="849">
        <v>32.24</v>
      </c>
      <c r="K424" s="837">
        <v>1</v>
      </c>
      <c r="L424" s="849">
        <v>2</v>
      </c>
      <c r="M424" s="850">
        <v>32.24</v>
      </c>
    </row>
    <row r="425" spans="1:13" ht="14.4" customHeight="1" x14ac:dyDescent="0.3">
      <c r="A425" s="831" t="s">
        <v>2447</v>
      </c>
      <c r="B425" s="832" t="s">
        <v>1905</v>
      </c>
      <c r="C425" s="832" t="s">
        <v>2349</v>
      </c>
      <c r="D425" s="832" t="s">
        <v>2350</v>
      </c>
      <c r="E425" s="832" t="s">
        <v>2351</v>
      </c>
      <c r="F425" s="849"/>
      <c r="G425" s="849"/>
      <c r="H425" s="837">
        <v>0</v>
      </c>
      <c r="I425" s="849">
        <v>1</v>
      </c>
      <c r="J425" s="849">
        <v>120.61</v>
      </c>
      <c r="K425" s="837">
        <v>1</v>
      </c>
      <c r="L425" s="849">
        <v>1</v>
      </c>
      <c r="M425" s="850">
        <v>120.61</v>
      </c>
    </row>
    <row r="426" spans="1:13" ht="14.4" customHeight="1" x14ac:dyDescent="0.3">
      <c r="A426" s="831" t="s">
        <v>2447</v>
      </c>
      <c r="B426" s="832" t="s">
        <v>1905</v>
      </c>
      <c r="C426" s="832" t="s">
        <v>3270</v>
      </c>
      <c r="D426" s="832" t="s">
        <v>2350</v>
      </c>
      <c r="E426" s="832" t="s">
        <v>1968</v>
      </c>
      <c r="F426" s="849">
        <v>2</v>
      </c>
      <c r="G426" s="849">
        <v>369.48</v>
      </c>
      <c r="H426" s="837">
        <v>1</v>
      </c>
      <c r="I426" s="849"/>
      <c r="J426" s="849"/>
      <c r="K426" s="837">
        <v>0</v>
      </c>
      <c r="L426" s="849">
        <v>2</v>
      </c>
      <c r="M426" s="850">
        <v>369.48</v>
      </c>
    </row>
    <row r="427" spans="1:13" ht="14.4" customHeight="1" x14ac:dyDescent="0.3">
      <c r="A427" s="831" t="s">
        <v>2447</v>
      </c>
      <c r="B427" s="832" t="s">
        <v>1909</v>
      </c>
      <c r="C427" s="832" t="s">
        <v>2689</v>
      </c>
      <c r="D427" s="832" t="s">
        <v>2690</v>
      </c>
      <c r="E427" s="832" t="s">
        <v>2691</v>
      </c>
      <c r="F427" s="849"/>
      <c r="G427" s="849"/>
      <c r="H427" s="837">
        <v>0</v>
      </c>
      <c r="I427" s="849">
        <v>3</v>
      </c>
      <c r="J427" s="849">
        <v>1472.67</v>
      </c>
      <c r="K427" s="837">
        <v>1</v>
      </c>
      <c r="L427" s="849">
        <v>3</v>
      </c>
      <c r="M427" s="850">
        <v>1472.67</v>
      </c>
    </row>
    <row r="428" spans="1:13" ht="14.4" customHeight="1" x14ac:dyDescent="0.3">
      <c r="A428" s="831" t="s">
        <v>2447</v>
      </c>
      <c r="B428" s="832" t="s">
        <v>1912</v>
      </c>
      <c r="C428" s="832" t="s">
        <v>2636</v>
      </c>
      <c r="D428" s="832" t="s">
        <v>2637</v>
      </c>
      <c r="E428" s="832" t="s">
        <v>2638</v>
      </c>
      <c r="F428" s="849">
        <v>19</v>
      </c>
      <c r="G428" s="849">
        <v>5706.2699999999995</v>
      </c>
      <c r="H428" s="837">
        <v>1</v>
      </c>
      <c r="I428" s="849"/>
      <c r="J428" s="849"/>
      <c r="K428" s="837">
        <v>0</v>
      </c>
      <c r="L428" s="849">
        <v>19</v>
      </c>
      <c r="M428" s="850">
        <v>5706.2699999999995</v>
      </c>
    </row>
    <row r="429" spans="1:13" ht="14.4" customHeight="1" x14ac:dyDescent="0.3">
      <c r="A429" s="831" t="s">
        <v>2447</v>
      </c>
      <c r="B429" s="832" t="s">
        <v>1912</v>
      </c>
      <c r="C429" s="832" t="s">
        <v>1913</v>
      </c>
      <c r="D429" s="832" t="s">
        <v>1914</v>
      </c>
      <c r="E429" s="832" t="s">
        <v>1915</v>
      </c>
      <c r="F429" s="849"/>
      <c r="G429" s="849"/>
      <c r="H429" s="837">
        <v>0</v>
      </c>
      <c r="I429" s="849">
        <v>2</v>
      </c>
      <c r="J429" s="849">
        <v>373.74</v>
      </c>
      <c r="K429" s="837">
        <v>1</v>
      </c>
      <c r="L429" s="849">
        <v>2</v>
      </c>
      <c r="M429" s="850">
        <v>373.74</v>
      </c>
    </row>
    <row r="430" spans="1:13" ht="14.4" customHeight="1" x14ac:dyDescent="0.3">
      <c r="A430" s="831" t="s">
        <v>2447</v>
      </c>
      <c r="B430" s="832" t="s">
        <v>1912</v>
      </c>
      <c r="C430" s="832" t="s">
        <v>3221</v>
      </c>
      <c r="D430" s="832" t="s">
        <v>2637</v>
      </c>
      <c r="E430" s="832" t="s">
        <v>3222</v>
      </c>
      <c r="F430" s="849">
        <v>1</v>
      </c>
      <c r="G430" s="849">
        <v>100.11</v>
      </c>
      <c r="H430" s="837">
        <v>1</v>
      </c>
      <c r="I430" s="849"/>
      <c r="J430" s="849"/>
      <c r="K430" s="837">
        <v>0</v>
      </c>
      <c r="L430" s="849">
        <v>1</v>
      </c>
      <c r="M430" s="850">
        <v>100.11</v>
      </c>
    </row>
    <row r="431" spans="1:13" ht="14.4" customHeight="1" x14ac:dyDescent="0.3">
      <c r="A431" s="831" t="s">
        <v>2447</v>
      </c>
      <c r="B431" s="832" t="s">
        <v>1933</v>
      </c>
      <c r="C431" s="832" t="s">
        <v>3215</v>
      </c>
      <c r="D431" s="832" t="s">
        <v>3216</v>
      </c>
      <c r="E431" s="832" t="s">
        <v>1936</v>
      </c>
      <c r="F431" s="849">
        <v>1</v>
      </c>
      <c r="G431" s="849">
        <v>42.51</v>
      </c>
      <c r="H431" s="837">
        <v>1</v>
      </c>
      <c r="I431" s="849"/>
      <c r="J431" s="849"/>
      <c r="K431" s="837">
        <v>0</v>
      </c>
      <c r="L431" s="849">
        <v>1</v>
      </c>
      <c r="M431" s="850">
        <v>42.51</v>
      </c>
    </row>
    <row r="432" spans="1:13" ht="14.4" customHeight="1" x14ac:dyDescent="0.3">
      <c r="A432" s="831" t="s">
        <v>2447</v>
      </c>
      <c r="B432" s="832" t="s">
        <v>2235</v>
      </c>
      <c r="C432" s="832" t="s">
        <v>2280</v>
      </c>
      <c r="D432" s="832" t="s">
        <v>1132</v>
      </c>
      <c r="E432" s="832" t="s">
        <v>1474</v>
      </c>
      <c r="F432" s="849"/>
      <c r="G432" s="849"/>
      <c r="H432" s="837">
        <v>0</v>
      </c>
      <c r="I432" s="849">
        <v>1</v>
      </c>
      <c r="J432" s="849">
        <v>10.65</v>
      </c>
      <c r="K432" s="837">
        <v>1</v>
      </c>
      <c r="L432" s="849">
        <v>1</v>
      </c>
      <c r="M432" s="850">
        <v>10.65</v>
      </c>
    </row>
    <row r="433" spans="1:13" ht="14.4" customHeight="1" x14ac:dyDescent="0.3">
      <c r="A433" s="831" t="s">
        <v>2447</v>
      </c>
      <c r="B433" s="832" t="s">
        <v>2235</v>
      </c>
      <c r="C433" s="832" t="s">
        <v>3249</v>
      </c>
      <c r="D433" s="832" t="s">
        <v>1322</v>
      </c>
      <c r="E433" s="832" t="s">
        <v>3250</v>
      </c>
      <c r="F433" s="849"/>
      <c r="G433" s="849"/>
      <c r="H433" s="837">
        <v>0</v>
      </c>
      <c r="I433" s="849">
        <v>1</v>
      </c>
      <c r="J433" s="849">
        <v>70.23</v>
      </c>
      <c r="K433" s="837">
        <v>1</v>
      </c>
      <c r="L433" s="849">
        <v>1</v>
      </c>
      <c r="M433" s="850">
        <v>70.23</v>
      </c>
    </row>
    <row r="434" spans="1:13" ht="14.4" customHeight="1" x14ac:dyDescent="0.3">
      <c r="A434" s="831" t="s">
        <v>2447</v>
      </c>
      <c r="B434" s="832" t="s">
        <v>2235</v>
      </c>
      <c r="C434" s="832" t="s">
        <v>3251</v>
      </c>
      <c r="D434" s="832" t="s">
        <v>1132</v>
      </c>
      <c r="E434" s="832" t="s">
        <v>1324</v>
      </c>
      <c r="F434" s="849"/>
      <c r="G434" s="849"/>
      <c r="H434" s="837">
        <v>0</v>
      </c>
      <c r="I434" s="849">
        <v>2</v>
      </c>
      <c r="J434" s="849">
        <v>35.119999999999997</v>
      </c>
      <c r="K434" s="837">
        <v>1</v>
      </c>
      <c r="L434" s="849">
        <v>2</v>
      </c>
      <c r="M434" s="850">
        <v>35.119999999999997</v>
      </c>
    </row>
    <row r="435" spans="1:13" ht="14.4" customHeight="1" x14ac:dyDescent="0.3">
      <c r="A435" s="831" t="s">
        <v>2447</v>
      </c>
      <c r="B435" s="832" t="s">
        <v>1950</v>
      </c>
      <c r="C435" s="832" t="s">
        <v>1951</v>
      </c>
      <c r="D435" s="832" t="s">
        <v>1952</v>
      </c>
      <c r="E435" s="832" t="s">
        <v>1953</v>
      </c>
      <c r="F435" s="849"/>
      <c r="G435" s="849"/>
      <c r="H435" s="837">
        <v>0</v>
      </c>
      <c r="I435" s="849">
        <v>4</v>
      </c>
      <c r="J435" s="849">
        <v>124.36</v>
      </c>
      <c r="K435" s="837">
        <v>1</v>
      </c>
      <c r="L435" s="849">
        <v>4</v>
      </c>
      <c r="M435" s="850">
        <v>124.36</v>
      </c>
    </row>
    <row r="436" spans="1:13" ht="14.4" customHeight="1" x14ac:dyDescent="0.3">
      <c r="A436" s="831" t="s">
        <v>2447</v>
      </c>
      <c r="B436" s="832" t="s">
        <v>1950</v>
      </c>
      <c r="C436" s="832" t="s">
        <v>1954</v>
      </c>
      <c r="D436" s="832" t="s">
        <v>1952</v>
      </c>
      <c r="E436" s="832" t="s">
        <v>1955</v>
      </c>
      <c r="F436" s="849"/>
      <c r="G436" s="849"/>
      <c r="H436" s="837">
        <v>0</v>
      </c>
      <c r="I436" s="849">
        <v>1</v>
      </c>
      <c r="J436" s="849">
        <v>62.18</v>
      </c>
      <c r="K436" s="837">
        <v>1</v>
      </c>
      <c r="L436" s="849">
        <v>1</v>
      </c>
      <c r="M436" s="850">
        <v>62.18</v>
      </c>
    </row>
    <row r="437" spans="1:13" ht="14.4" customHeight="1" x14ac:dyDescent="0.3">
      <c r="A437" s="831" t="s">
        <v>2447</v>
      </c>
      <c r="B437" s="832" t="s">
        <v>1960</v>
      </c>
      <c r="C437" s="832" t="s">
        <v>1961</v>
      </c>
      <c r="D437" s="832" t="s">
        <v>950</v>
      </c>
      <c r="E437" s="832" t="s">
        <v>1945</v>
      </c>
      <c r="F437" s="849"/>
      <c r="G437" s="849"/>
      <c r="H437" s="837">
        <v>0</v>
      </c>
      <c r="I437" s="849">
        <v>8</v>
      </c>
      <c r="J437" s="849">
        <v>381.6</v>
      </c>
      <c r="K437" s="837">
        <v>1</v>
      </c>
      <c r="L437" s="849">
        <v>8</v>
      </c>
      <c r="M437" s="850">
        <v>381.6</v>
      </c>
    </row>
    <row r="438" spans="1:13" ht="14.4" customHeight="1" x14ac:dyDescent="0.3">
      <c r="A438" s="831" t="s">
        <v>2447</v>
      </c>
      <c r="B438" s="832" t="s">
        <v>1969</v>
      </c>
      <c r="C438" s="832" t="s">
        <v>2153</v>
      </c>
      <c r="D438" s="832" t="s">
        <v>1971</v>
      </c>
      <c r="E438" s="832" t="s">
        <v>2154</v>
      </c>
      <c r="F438" s="849"/>
      <c r="G438" s="849"/>
      <c r="H438" s="837">
        <v>0</v>
      </c>
      <c r="I438" s="849">
        <v>1</v>
      </c>
      <c r="J438" s="849">
        <v>234.91</v>
      </c>
      <c r="K438" s="837">
        <v>1</v>
      </c>
      <c r="L438" s="849">
        <v>1</v>
      </c>
      <c r="M438" s="850">
        <v>234.91</v>
      </c>
    </row>
    <row r="439" spans="1:13" ht="14.4" customHeight="1" x14ac:dyDescent="0.3">
      <c r="A439" s="831" t="s">
        <v>2447</v>
      </c>
      <c r="B439" s="832" t="s">
        <v>1973</v>
      </c>
      <c r="C439" s="832" t="s">
        <v>3191</v>
      </c>
      <c r="D439" s="832" t="s">
        <v>2482</v>
      </c>
      <c r="E439" s="832" t="s">
        <v>3192</v>
      </c>
      <c r="F439" s="849"/>
      <c r="G439" s="849"/>
      <c r="H439" s="837">
        <v>0</v>
      </c>
      <c r="I439" s="849">
        <v>1</v>
      </c>
      <c r="J439" s="849">
        <v>278.63</v>
      </c>
      <c r="K439" s="837">
        <v>1</v>
      </c>
      <c r="L439" s="849">
        <v>1</v>
      </c>
      <c r="M439" s="850">
        <v>278.63</v>
      </c>
    </row>
    <row r="440" spans="1:13" ht="14.4" customHeight="1" x14ac:dyDescent="0.3">
      <c r="A440" s="831" t="s">
        <v>2447</v>
      </c>
      <c r="B440" s="832" t="s">
        <v>1973</v>
      </c>
      <c r="C440" s="832" t="s">
        <v>3193</v>
      </c>
      <c r="D440" s="832" t="s">
        <v>3158</v>
      </c>
      <c r="E440" s="832" t="s">
        <v>2774</v>
      </c>
      <c r="F440" s="849">
        <v>2</v>
      </c>
      <c r="G440" s="849">
        <v>559.05999999999995</v>
      </c>
      <c r="H440" s="837">
        <v>1</v>
      </c>
      <c r="I440" s="849"/>
      <c r="J440" s="849"/>
      <c r="K440" s="837">
        <v>0</v>
      </c>
      <c r="L440" s="849">
        <v>2</v>
      </c>
      <c r="M440" s="850">
        <v>559.05999999999995</v>
      </c>
    </row>
    <row r="441" spans="1:13" ht="14.4" customHeight="1" x14ac:dyDescent="0.3">
      <c r="A441" s="831" t="s">
        <v>2447</v>
      </c>
      <c r="B441" s="832" t="s">
        <v>1973</v>
      </c>
      <c r="C441" s="832" t="s">
        <v>3194</v>
      </c>
      <c r="D441" s="832" t="s">
        <v>3158</v>
      </c>
      <c r="E441" s="832" t="s">
        <v>2294</v>
      </c>
      <c r="F441" s="849">
        <v>2</v>
      </c>
      <c r="G441" s="849">
        <v>860.1</v>
      </c>
      <c r="H441" s="837">
        <v>1</v>
      </c>
      <c r="I441" s="849"/>
      <c r="J441" s="849"/>
      <c r="K441" s="837">
        <v>0</v>
      </c>
      <c r="L441" s="849">
        <v>2</v>
      </c>
      <c r="M441" s="850">
        <v>860.1</v>
      </c>
    </row>
    <row r="442" spans="1:13" ht="14.4" customHeight="1" x14ac:dyDescent="0.3">
      <c r="A442" s="831" t="s">
        <v>2447</v>
      </c>
      <c r="B442" s="832" t="s">
        <v>1973</v>
      </c>
      <c r="C442" s="832" t="s">
        <v>2481</v>
      </c>
      <c r="D442" s="832" t="s">
        <v>2482</v>
      </c>
      <c r="E442" s="832" t="s">
        <v>2173</v>
      </c>
      <c r="F442" s="849">
        <v>3</v>
      </c>
      <c r="G442" s="849">
        <v>588.59999999999991</v>
      </c>
      <c r="H442" s="837">
        <v>1</v>
      </c>
      <c r="I442" s="849"/>
      <c r="J442" s="849"/>
      <c r="K442" s="837">
        <v>0</v>
      </c>
      <c r="L442" s="849">
        <v>3</v>
      </c>
      <c r="M442" s="850">
        <v>588.59999999999991</v>
      </c>
    </row>
    <row r="443" spans="1:13" ht="14.4" customHeight="1" x14ac:dyDescent="0.3">
      <c r="A443" s="831" t="s">
        <v>2447</v>
      </c>
      <c r="B443" s="832" t="s">
        <v>1973</v>
      </c>
      <c r="C443" s="832" t="s">
        <v>3195</v>
      </c>
      <c r="D443" s="832" t="s">
        <v>2482</v>
      </c>
      <c r="E443" s="832" t="s">
        <v>1332</v>
      </c>
      <c r="F443" s="849">
        <v>1</v>
      </c>
      <c r="G443" s="849">
        <v>117.71</v>
      </c>
      <c r="H443" s="837">
        <v>1</v>
      </c>
      <c r="I443" s="849"/>
      <c r="J443" s="849"/>
      <c r="K443" s="837">
        <v>0</v>
      </c>
      <c r="L443" s="849">
        <v>1</v>
      </c>
      <c r="M443" s="850">
        <v>117.71</v>
      </c>
    </row>
    <row r="444" spans="1:13" ht="14.4" customHeight="1" x14ac:dyDescent="0.3">
      <c r="A444" s="831" t="s">
        <v>2447</v>
      </c>
      <c r="B444" s="832" t="s">
        <v>1973</v>
      </c>
      <c r="C444" s="832" t="s">
        <v>2483</v>
      </c>
      <c r="D444" s="832" t="s">
        <v>2482</v>
      </c>
      <c r="E444" s="832" t="s">
        <v>2484</v>
      </c>
      <c r="F444" s="849">
        <v>6</v>
      </c>
      <c r="G444" s="849">
        <v>2354.46</v>
      </c>
      <c r="H444" s="837">
        <v>1</v>
      </c>
      <c r="I444" s="849"/>
      <c r="J444" s="849"/>
      <c r="K444" s="837">
        <v>0</v>
      </c>
      <c r="L444" s="849">
        <v>6</v>
      </c>
      <c r="M444" s="850">
        <v>2354.46</v>
      </c>
    </row>
    <row r="445" spans="1:13" ht="14.4" customHeight="1" x14ac:dyDescent="0.3">
      <c r="A445" s="831" t="s">
        <v>2447</v>
      </c>
      <c r="B445" s="832" t="s">
        <v>1973</v>
      </c>
      <c r="C445" s="832" t="s">
        <v>2485</v>
      </c>
      <c r="D445" s="832" t="s">
        <v>2482</v>
      </c>
      <c r="E445" s="832" t="s">
        <v>2486</v>
      </c>
      <c r="F445" s="849">
        <v>1</v>
      </c>
      <c r="G445" s="849">
        <v>603.72</v>
      </c>
      <c r="H445" s="837">
        <v>1</v>
      </c>
      <c r="I445" s="849"/>
      <c r="J445" s="849"/>
      <c r="K445" s="837">
        <v>0</v>
      </c>
      <c r="L445" s="849">
        <v>1</v>
      </c>
      <c r="M445" s="850">
        <v>603.72</v>
      </c>
    </row>
    <row r="446" spans="1:13" ht="14.4" customHeight="1" x14ac:dyDescent="0.3">
      <c r="A446" s="831" t="s">
        <v>2447</v>
      </c>
      <c r="B446" s="832" t="s">
        <v>1973</v>
      </c>
      <c r="C446" s="832" t="s">
        <v>3196</v>
      </c>
      <c r="D446" s="832" t="s">
        <v>3158</v>
      </c>
      <c r="E446" s="832" t="s">
        <v>3197</v>
      </c>
      <c r="F446" s="849">
        <v>3</v>
      </c>
      <c r="G446" s="849">
        <v>359.64</v>
      </c>
      <c r="H446" s="837">
        <v>1</v>
      </c>
      <c r="I446" s="849"/>
      <c r="J446" s="849"/>
      <c r="K446" s="837">
        <v>0</v>
      </c>
      <c r="L446" s="849">
        <v>3</v>
      </c>
      <c r="M446" s="850">
        <v>359.64</v>
      </c>
    </row>
    <row r="447" spans="1:13" ht="14.4" customHeight="1" x14ac:dyDescent="0.3">
      <c r="A447" s="831" t="s">
        <v>2447</v>
      </c>
      <c r="B447" s="832" t="s">
        <v>2012</v>
      </c>
      <c r="C447" s="832" t="s">
        <v>3278</v>
      </c>
      <c r="D447" s="832" t="s">
        <v>3279</v>
      </c>
      <c r="E447" s="832" t="s">
        <v>3280</v>
      </c>
      <c r="F447" s="849">
        <v>1</v>
      </c>
      <c r="G447" s="849">
        <v>154.36000000000001</v>
      </c>
      <c r="H447" s="837">
        <v>1</v>
      </c>
      <c r="I447" s="849"/>
      <c r="J447" s="849"/>
      <c r="K447" s="837">
        <v>0</v>
      </c>
      <c r="L447" s="849">
        <v>1</v>
      </c>
      <c r="M447" s="850">
        <v>154.36000000000001</v>
      </c>
    </row>
    <row r="448" spans="1:13" ht="14.4" customHeight="1" x14ac:dyDescent="0.3">
      <c r="A448" s="831" t="s">
        <v>2447</v>
      </c>
      <c r="B448" s="832" t="s">
        <v>2012</v>
      </c>
      <c r="C448" s="832" t="s">
        <v>3281</v>
      </c>
      <c r="D448" s="832" t="s">
        <v>3279</v>
      </c>
      <c r="E448" s="832" t="s">
        <v>3282</v>
      </c>
      <c r="F448" s="849">
        <v>2</v>
      </c>
      <c r="G448" s="849">
        <v>308.72000000000003</v>
      </c>
      <c r="H448" s="837">
        <v>1</v>
      </c>
      <c r="I448" s="849"/>
      <c r="J448" s="849"/>
      <c r="K448" s="837">
        <v>0</v>
      </c>
      <c r="L448" s="849">
        <v>2</v>
      </c>
      <c r="M448" s="850">
        <v>308.72000000000003</v>
      </c>
    </row>
    <row r="449" spans="1:13" ht="14.4" customHeight="1" x14ac:dyDescent="0.3">
      <c r="A449" s="831" t="s">
        <v>2447</v>
      </c>
      <c r="B449" s="832" t="s">
        <v>2050</v>
      </c>
      <c r="C449" s="832" t="s">
        <v>3188</v>
      </c>
      <c r="D449" s="832" t="s">
        <v>3189</v>
      </c>
      <c r="E449" s="832" t="s">
        <v>2053</v>
      </c>
      <c r="F449" s="849">
        <v>1</v>
      </c>
      <c r="G449" s="849">
        <v>36.270000000000003</v>
      </c>
      <c r="H449" s="837">
        <v>1</v>
      </c>
      <c r="I449" s="849"/>
      <c r="J449" s="849"/>
      <c r="K449" s="837">
        <v>0</v>
      </c>
      <c r="L449" s="849">
        <v>1</v>
      </c>
      <c r="M449" s="850">
        <v>36.270000000000003</v>
      </c>
    </row>
    <row r="450" spans="1:13" ht="14.4" customHeight="1" x14ac:dyDescent="0.3">
      <c r="A450" s="831" t="s">
        <v>2447</v>
      </c>
      <c r="B450" s="832" t="s">
        <v>5291</v>
      </c>
      <c r="C450" s="832" t="s">
        <v>2993</v>
      </c>
      <c r="D450" s="832" t="s">
        <v>2994</v>
      </c>
      <c r="E450" s="832" t="s">
        <v>2992</v>
      </c>
      <c r="F450" s="849"/>
      <c r="G450" s="849"/>
      <c r="H450" s="837">
        <v>0</v>
      </c>
      <c r="I450" s="849">
        <v>3</v>
      </c>
      <c r="J450" s="849">
        <v>617.40000000000009</v>
      </c>
      <c r="K450" s="837">
        <v>1</v>
      </c>
      <c r="L450" s="849">
        <v>3</v>
      </c>
      <c r="M450" s="850">
        <v>617.40000000000009</v>
      </c>
    </row>
    <row r="451" spans="1:13" ht="14.4" customHeight="1" x14ac:dyDescent="0.3">
      <c r="A451" s="831" t="s">
        <v>2447</v>
      </c>
      <c r="B451" s="832" t="s">
        <v>2082</v>
      </c>
      <c r="C451" s="832" t="s">
        <v>3000</v>
      </c>
      <c r="D451" s="832" t="s">
        <v>3001</v>
      </c>
      <c r="E451" s="832" t="s">
        <v>3002</v>
      </c>
      <c r="F451" s="849">
        <v>4</v>
      </c>
      <c r="G451" s="849">
        <v>439.56</v>
      </c>
      <c r="H451" s="837">
        <v>1</v>
      </c>
      <c r="I451" s="849"/>
      <c r="J451" s="849"/>
      <c r="K451" s="837">
        <v>0</v>
      </c>
      <c r="L451" s="849">
        <v>4</v>
      </c>
      <c r="M451" s="850">
        <v>439.56</v>
      </c>
    </row>
    <row r="452" spans="1:13" ht="14.4" customHeight="1" x14ac:dyDescent="0.3">
      <c r="A452" s="831" t="s">
        <v>2447</v>
      </c>
      <c r="B452" s="832" t="s">
        <v>2082</v>
      </c>
      <c r="C452" s="832" t="s">
        <v>3016</v>
      </c>
      <c r="D452" s="832" t="s">
        <v>3001</v>
      </c>
      <c r="E452" s="832" t="s">
        <v>3017</v>
      </c>
      <c r="F452" s="849">
        <v>6</v>
      </c>
      <c r="G452" s="849">
        <v>1098.96</v>
      </c>
      <c r="H452" s="837">
        <v>1</v>
      </c>
      <c r="I452" s="849"/>
      <c r="J452" s="849"/>
      <c r="K452" s="837">
        <v>0</v>
      </c>
      <c r="L452" s="849">
        <v>6</v>
      </c>
      <c r="M452" s="850">
        <v>1098.96</v>
      </c>
    </row>
    <row r="453" spans="1:13" ht="14.4" customHeight="1" x14ac:dyDescent="0.3">
      <c r="A453" s="831" t="s">
        <v>2447</v>
      </c>
      <c r="B453" s="832" t="s">
        <v>2082</v>
      </c>
      <c r="C453" s="832" t="s">
        <v>2667</v>
      </c>
      <c r="D453" s="832" t="s">
        <v>2668</v>
      </c>
      <c r="E453" s="832" t="s">
        <v>2669</v>
      </c>
      <c r="F453" s="849">
        <v>10</v>
      </c>
      <c r="G453" s="849">
        <v>3663.1</v>
      </c>
      <c r="H453" s="837">
        <v>1</v>
      </c>
      <c r="I453" s="849"/>
      <c r="J453" s="849"/>
      <c r="K453" s="837">
        <v>0</v>
      </c>
      <c r="L453" s="849">
        <v>10</v>
      </c>
      <c r="M453" s="850">
        <v>3663.1</v>
      </c>
    </row>
    <row r="454" spans="1:13" ht="14.4" customHeight="1" x14ac:dyDescent="0.3">
      <c r="A454" s="831" t="s">
        <v>2447</v>
      </c>
      <c r="B454" s="832" t="s">
        <v>2082</v>
      </c>
      <c r="C454" s="832" t="s">
        <v>2318</v>
      </c>
      <c r="D454" s="832" t="s">
        <v>2084</v>
      </c>
      <c r="E454" s="832" t="s">
        <v>2319</v>
      </c>
      <c r="F454" s="849"/>
      <c r="G454" s="849"/>
      <c r="H454" s="837">
        <v>0</v>
      </c>
      <c r="I454" s="849">
        <v>117</v>
      </c>
      <c r="J454" s="849">
        <v>42858.270000000004</v>
      </c>
      <c r="K454" s="837">
        <v>1</v>
      </c>
      <c r="L454" s="849">
        <v>117</v>
      </c>
      <c r="M454" s="850">
        <v>42858.270000000004</v>
      </c>
    </row>
    <row r="455" spans="1:13" ht="14.4" customHeight="1" x14ac:dyDescent="0.3">
      <c r="A455" s="831" t="s">
        <v>2447</v>
      </c>
      <c r="B455" s="832" t="s">
        <v>2082</v>
      </c>
      <c r="C455" s="832" t="s">
        <v>2365</v>
      </c>
      <c r="D455" s="832" t="s">
        <v>2366</v>
      </c>
      <c r="E455" s="832" t="s">
        <v>2367</v>
      </c>
      <c r="F455" s="849"/>
      <c r="G455" s="849"/>
      <c r="H455" s="837">
        <v>0</v>
      </c>
      <c r="I455" s="849">
        <v>8</v>
      </c>
      <c r="J455" s="849">
        <v>1758.2400000000002</v>
      </c>
      <c r="K455" s="837">
        <v>1</v>
      </c>
      <c r="L455" s="849">
        <v>8</v>
      </c>
      <c r="M455" s="850">
        <v>1758.2400000000002</v>
      </c>
    </row>
    <row r="456" spans="1:13" ht="14.4" customHeight="1" x14ac:dyDescent="0.3">
      <c r="A456" s="831" t="s">
        <v>2447</v>
      </c>
      <c r="B456" s="832" t="s">
        <v>2082</v>
      </c>
      <c r="C456" s="832" t="s">
        <v>3226</v>
      </c>
      <c r="D456" s="832" t="s">
        <v>2668</v>
      </c>
      <c r="E456" s="832" t="s">
        <v>3227</v>
      </c>
      <c r="F456" s="849">
        <v>2</v>
      </c>
      <c r="G456" s="849">
        <v>659.34</v>
      </c>
      <c r="H456" s="837">
        <v>1</v>
      </c>
      <c r="I456" s="849"/>
      <c r="J456" s="849"/>
      <c r="K456" s="837">
        <v>0</v>
      </c>
      <c r="L456" s="849">
        <v>2</v>
      </c>
      <c r="M456" s="850">
        <v>659.34</v>
      </c>
    </row>
    <row r="457" spans="1:13" ht="14.4" customHeight="1" x14ac:dyDescent="0.3">
      <c r="A457" s="831" t="s">
        <v>2447</v>
      </c>
      <c r="B457" s="832" t="s">
        <v>2082</v>
      </c>
      <c r="C457" s="832" t="s">
        <v>3022</v>
      </c>
      <c r="D457" s="832" t="s">
        <v>3001</v>
      </c>
      <c r="E457" s="832" t="s">
        <v>3023</v>
      </c>
      <c r="F457" s="849">
        <v>2</v>
      </c>
      <c r="G457" s="849">
        <v>732.62</v>
      </c>
      <c r="H457" s="837">
        <v>1</v>
      </c>
      <c r="I457" s="849"/>
      <c r="J457" s="849"/>
      <c r="K457" s="837">
        <v>0</v>
      </c>
      <c r="L457" s="849">
        <v>2</v>
      </c>
      <c r="M457" s="850">
        <v>732.62</v>
      </c>
    </row>
    <row r="458" spans="1:13" ht="14.4" customHeight="1" x14ac:dyDescent="0.3">
      <c r="A458" s="831" t="s">
        <v>2447</v>
      </c>
      <c r="B458" s="832" t="s">
        <v>2086</v>
      </c>
      <c r="C458" s="832" t="s">
        <v>2202</v>
      </c>
      <c r="D458" s="832" t="s">
        <v>2088</v>
      </c>
      <c r="E458" s="832" t="s">
        <v>2203</v>
      </c>
      <c r="F458" s="849"/>
      <c r="G458" s="849"/>
      <c r="H458" s="837">
        <v>0</v>
      </c>
      <c r="I458" s="849">
        <v>92</v>
      </c>
      <c r="J458" s="849">
        <v>47537.32</v>
      </c>
      <c r="K458" s="837">
        <v>1</v>
      </c>
      <c r="L458" s="849">
        <v>92</v>
      </c>
      <c r="M458" s="850">
        <v>47537.32</v>
      </c>
    </row>
    <row r="459" spans="1:13" ht="14.4" customHeight="1" x14ac:dyDescent="0.3">
      <c r="A459" s="831" t="s">
        <v>2447</v>
      </c>
      <c r="B459" s="832" t="s">
        <v>2086</v>
      </c>
      <c r="C459" s="832" t="s">
        <v>2674</v>
      </c>
      <c r="D459" s="832" t="s">
        <v>2088</v>
      </c>
      <c r="E459" s="832" t="s">
        <v>2675</v>
      </c>
      <c r="F459" s="849"/>
      <c r="G459" s="849"/>
      <c r="H459" s="837">
        <v>0</v>
      </c>
      <c r="I459" s="849">
        <v>61</v>
      </c>
      <c r="J459" s="849">
        <v>3377.5699999999997</v>
      </c>
      <c r="K459" s="837">
        <v>1</v>
      </c>
      <c r="L459" s="849">
        <v>61</v>
      </c>
      <c r="M459" s="850">
        <v>3377.5699999999997</v>
      </c>
    </row>
    <row r="460" spans="1:13" ht="14.4" customHeight="1" x14ac:dyDescent="0.3">
      <c r="A460" s="831" t="s">
        <v>2447</v>
      </c>
      <c r="B460" s="832" t="s">
        <v>2086</v>
      </c>
      <c r="C460" s="832" t="s">
        <v>2087</v>
      </c>
      <c r="D460" s="832" t="s">
        <v>2088</v>
      </c>
      <c r="E460" s="832" t="s">
        <v>2089</v>
      </c>
      <c r="F460" s="849"/>
      <c r="G460" s="849"/>
      <c r="H460" s="837">
        <v>0</v>
      </c>
      <c r="I460" s="849">
        <v>87</v>
      </c>
      <c r="J460" s="849">
        <v>9633.51</v>
      </c>
      <c r="K460" s="837">
        <v>1</v>
      </c>
      <c r="L460" s="849">
        <v>87</v>
      </c>
      <c r="M460" s="850">
        <v>9633.51</v>
      </c>
    </row>
    <row r="461" spans="1:13" ht="14.4" customHeight="1" x14ac:dyDescent="0.3">
      <c r="A461" s="831" t="s">
        <v>2447</v>
      </c>
      <c r="B461" s="832" t="s">
        <v>2086</v>
      </c>
      <c r="C461" s="832" t="s">
        <v>3228</v>
      </c>
      <c r="D461" s="832" t="s">
        <v>3229</v>
      </c>
      <c r="E461" s="832" t="s">
        <v>3230</v>
      </c>
      <c r="F461" s="849">
        <v>10</v>
      </c>
      <c r="G461" s="849">
        <v>790.90000000000009</v>
      </c>
      <c r="H461" s="837">
        <v>1</v>
      </c>
      <c r="I461" s="849"/>
      <c r="J461" s="849"/>
      <c r="K461" s="837">
        <v>0</v>
      </c>
      <c r="L461" s="849">
        <v>10</v>
      </c>
      <c r="M461" s="850">
        <v>790.90000000000009</v>
      </c>
    </row>
    <row r="462" spans="1:13" ht="14.4" customHeight="1" x14ac:dyDescent="0.3">
      <c r="A462" s="831" t="s">
        <v>2447</v>
      </c>
      <c r="B462" s="832" t="s">
        <v>5298</v>
      </c>
      <c r="C462" s="832" t="s">
        <v>3110</v>
      </c>
      <c r="D462" s="832" t="s">
        <v>3111</v>
      </c>
      <c r="E462" s="832" t="s">
        <v>2473</v>
      </c>
      <c r="F462" s="849"/>
      <c r="G462" s="849"/>
      <c r="H462" s="837">
        <v>0</v>
      </c>
      <c r="I462" s="849">
        <v>3</v>
      </c>
      <c r="J462" s="849">
        <v>1900.59</v>
      </c>
      <c r="K462" s="837">
        <v>1</v>
      </c>
      <c r="L462" s="849">
        <v>3</v>
      </c>
      <c r="M462" s="850">
        <v>1900.59</v>
      </c>
    </row>
    <row r="463" spans="1:13" ht="14.4" customHeight="1" x14ac:dyDescent="0.3">
      <c r="A463" s="831" t="s">
        <v>2447</v>
      </c>
      <c r="B463" s="832" t="s">
        <v>5298</v>
      </c>
      <c r="C463" s="832" t="s">
        <v>3112</v>
      </c>
      <c r="D463" s="832" t="s">
        <v>3111</v>
      </c>
      <c r="E463" s="832" t="s">
        <v>2648</v>
      </c>
      <c r="F463" s="849"/>
      <c r="G463" s="849"/>
      <c r="H463" s="837">
        <v>0</v>
      </c>
      <c r="I463" s="849">
        <v>3</v>
      </c>
      <c r="J463" s="849">
        <v>706.14</v>
      </c>
      <c r="K463" s="837">
        <v>1</v>
      </c>
      <c r="L463" s="849">
        <v>3</v>
      </c>
      <c r="M463" s="850">
        <v>706.14</v>
      </c>
    </row>
    <row r="464" spans="1:13" ht="14.4" customHeight="1" x14ac:dyDescent="0.3">
      <c r="A464" s="831" t="s">
        <v>2447</v>
      </c>
      <c r="B464" s="832" t="s">
        <v>5298</v>
      </c>
      <c r="C464" s="832" t="s">
        <v>3271</v>
      </c>
      <c r="D464" s="832" t="s">
        <v>3272</v>
      </c>
      <c r="E464" s="832" t="s">
        <v>2473</v>
      </c>
      <c r="F464" s="849">
        <v>5</v>
      </c>
      <c r="G464" s="849">
        <v>3167.6499999999996</v>
      </c>
      <c r="H464" s="837">
        <v>1</v>
      </c>
      <c r="I464" s="849"/>
      <c r="J464" s="849"/>
      <c r="K464" s="837">
        <v>0</v>
      </c>
      <c r="L464" s="849">
        <v>5</v>
      </c>
      <c r="M464" s="850">
        <v>3167.6499999999996</v>
      </c>
    </row>
    <row r="465" spans="1:13" ht="14.4" customHeight="1" x14ac:dyDescent="0.3">
      <c r="A465" s="831" t="s">
        <v>2447</v>
      </c>
      <c r="B465" s="832" t="s">
        <v>2090</v>
      </c>
      <c r="C465" s="832" t="s">
        <v>2091</v>
      </c>
      <c r="D465" s="832" t="s">
        <v>2092</v>
      </c>
      <c r="E465" s="832" t="s">
        <v>2093</v>
      </c>
      <c r="F465" s="849"/>
      <c r="G465" s="849"/>
      <c r="H465" s="837">
        <v>0</v>
      </c>
      <c r="I465" s="849">
        <v>21</v>
      </c>
      <c r="J465" s="849">
        <v>19114.2</v>
      </c>
      <c r="K465" s="837">
        <v>1</v>
      </c>
      <c r="L465" s="849">
        <v>21</v>
      </c>
      <c r="M465" s="850">
        <v>19114.2</v>
      </c>
    </row>
    <row r="466" spans="1:13" ht="14.4" customHeight="1" x14ac:dyDescent="0.3">
      <c r="A466" s="831" t="s">
        <v>2447</v>
      </c>
      <c r="B466" s="832" t="s">
        <v>2090</v>
      </c>
      <c r="C466" s="832" t="s">
        <v>2096</v>
      </c>
      <c r="D466" s="832" t="s">
        <v>2097</v>
      </c>
      <c r="E466" s="832" t="s">
        <v>2098</v>
      </c>
      <c r="F466" s="849">
        <v>4</v>
      </c>
      <c r="G466" s="849">
        <v>910.24</v>
      </c>
      <c r="H466" s="837">
        <v>1</v>
      </c>
      <c r="I466" s="849"/>
      <c r="J466" s="849"/>
      <c r="K466" s="837">
        <v>0</v>
      </c>
      <c r="L466" s="849">
        <v>4</v>
      </c>
      <c r="M466" s="850">
        <v>910.24</v>
      </c>
    </row>
    <row r="467" spans="1:13" ht="14.4" customHeight="1" x14ac:dyDescent="0.3">
      <c r="A467" s="831" t="s">
        <v>2447</v>
      </c>
      <c r="B467" s="832" t="s">
        <v>2090</v>
      </c>
      <c r="C467" s="832" t="s">
        <v>2677</v>
      </c>
      <c r="D467" s="832" t="s">
        <v>2097</v>
      </c>
      <c r="E467" s="832" t="s">
        <v>2093</v>
      </c>
      <c r="F467" s="849">
        <v>15</v>
      </c>
      <c r="G467" s="849">
        <v>13653.000000000002</v>
      </c>
      <c r="H467" s="837">
        <v>1</v>
      </c>
      <c r="I467" s="849"/>
      <c r="J467" s="849"/>
      <c r="K467" s="837">
        <v>0</v>
      </c>
      <c r="L467" s="849">
        <v>15</v>
      </c>
      <c r="M467" s="850">
        <v>13653.000000000002</v>
      </c>
    </row>
    <row r="468" spans="1:13" ht="14.4" customHeight="1" x14ac:dyDescent="0.3">
      <c r="A468" s="831" t="s">
        <v>2447</v>
      </c>
      <c r="B468" s="832" t="s">
        <v>2090</v>
      </c>
      <c r="C468" s="832" t="s">
        <v>3232</v>
      </c>
      <c r="D468" s="832" t="s">
        <v>2097</v>
      </c>
      <c r="E468" s="832" t="s">
        <v>2095</v>
      </c>
      <c r="F468" s="849">
        <v>8</v>
      </c>
      <c r="G468" s="849">
        <v>14563.2</v>
      </c>
      <c r="H468" s="837">
        <v>1</v>
      </c>
      <c r="I468" s="849"/>
      <c r="J468" s="849"/>
      <c r="K468" s="837">
        <v>0</v>
      </c>
      <c r="L468" s="849">
        <v>8</v>
      </c>
      <c r="M468" s="850">
        <v>14563.2</v>
      </c>
    </row>
    <row r="469" spans="1:13" ht="14.4" customHeight="1" x14ac:dyDescent="0.3">
      <c r="A469" s="831" t="s">
        <v>2447</v>
      </c>
      <c r="B469" s="832" t="s">
        <v>2090</v>
      </c>
      <c r="C469" s="832" t="s">
        <v>3032</v>
      </c>
      <c r="D469" s="832" t="s">
        <v>2679</v>
      </c>
      <c r="E469" s="832" t="s">
        <v>2098</v>
      </c>
      <c r="F469" s="849">
        <v>114</v>
      </c>
      <c r="G469" s="849">
        <v>25941.84</v>
      </c>
      <c r="H469" s="837">
        <v>1</v>
      </c>
      <c r="I469" s="849"/>
      <c r="J469" s="849"/>
      <c r="K469" s="837">
        <v>0</v>
      </c>
      <c r="L469" s="849">
        <v>114</v>
      </c>
      <c r="M469" s="850">
        <v>25941.84</v>
      </c>
    </row>
    <row r="470" spans="1:13" ht="14.4" customHeight="1" x14ac:dyDescent="0.3">
      <c r="A470" s="831" t="s">
        <v>2447</v>
      </c>
      <c r="B470" s="832" t="s">
        <v>2090</v>
      </c>
      <c r="C470" s="832" t="s">
        <v>3035</v>
      </c>
      <c r="D470" s="832" t="s">
        <v>2679</v>
      </c>
      <c r="E470" s="832" t="s">
        <v>3036</v>
      </c>
      <c r="F470" s="849">
        <v>6</v>
      </c>
      <c r="G470" s="849">
        <v>2730.6000000000004</v>
      </c>
      <c r="H470" s="837">
        <v>1</v>
      </c>
      <c r="I470" s="849"/>
      <c r="J470" s="849"/>
      <c r="K470" s="837">
        <v>0</v>
      </c>
      <c r="L470" s="849">
        <v>6</v>
      </c>
      <c r="M470" s="850">
        <v>2730.6000000000004</v>
      </c>
    </row>
    <row r="471" spans="1:13" ht="14.4" customHeight="1" x14ac:dyDescent="0.3">
      <c r="A471" s="831" t="s">
        <v>2447</v>
      </c>
      <c r="B471" s="832" t="s">
        <v>2090</v>
      </c>
      <c r="C471" s="832" t="s">
        <v>2678</v>
      </c>
      <c r="D471" s="832" t="s">
        <v>2679</v>
      </c>
      <c r="E471" s="832" t="s">
        <v>2093</v>
      </c>
      <c r="F471" s="849">
        <v>138</v>
      </c>
      <c r="G471" s="849">
        <v>125607.60000000003</v>
      </c>
      <c r="H471" s="837">
        <v>1</v>
      </c>
      <c r="I471" s="849"/>
      <c r="J471" s="849"/>
      <c r="K471" s="837">
        <v>0</v>
      </c>
      <c r="L471" s="849">
        <v>138</v>
      </c>
      <c r="M471" s="850">
        <v>125607.60000000003</v>
      </c>
    </row>
    <row r="472" spans="1:13" ht="14.4" customHeight="1" x14ac:dyDescent="0.3">
      <c r="A472" s="831" t="s">
        <v>2447</v>
      </c>
      <c r="B472" s="832" t="s">
        <v>2090</v>
      </c>
      <c r="C472" s="832" t="s">
        <v>3033</v>
      </c>
      <c r="D472" s="832" t="s">
        <v>2679</v>
      </c>
      <c r="E472" s="832" t="s">
        <v>3034</v>
      </c>
      <c r="F472" s="849">
        <v>129</v>
      </c>
      <c r="G472" s="849">
        <v>117415.80000000002</v>
      </c>
      <c r="H472" s="837">
        <v>1</v>
      </c>
      <c r="I472" s="849"/>
      <c r="J472" s="849"/>
      <c r="K472" s="837">
        <v>0</v>
      </c>
      <c r="L472" s="849">
        <v>129</v>
      </c>
      <c r="M472" s="850">
        <v>117415.80000000002</v>
      </c>
    </row>
    <row r="473" spans="1:13" ht="14.4" customHeight="1" x14ac:dyDescent="0.3">
      <c r="A473" s="831" t="s">
        <v>2447</v>
      </c>
      <c r="B473" s="832" t="s">
        <v>2090</v>
      </c>
      <c r="C473" s="832" t="s">
        <v>2094</v>
      </c>
      <c r="D473" s="832" t="s">
        <v>2092</v>
      </c>
      <c r="E473" s="832" t="s">
        <v>2095</v>
      </c>
      <c r="F473" s="849"/>
      <c r="G473" s="849"/>
      <c r="H473" s="837">
        <v>0</v>
      </c>
      <c r="I473" s="849">
        <v>10</v>
      </c>
      <c r="J473" s="849">
        <v>18204</v>
      </c>
      <c r="K473" s="837">
        <v>1</v>
      </c>
      <c r="L473" s="849">
        <v>10</v>
      </c>
      <c r="M473" s="850">
        <v>18204</v>
      </c>
    </row>
    <row r="474" spans="1:13" ht="14.4" customHeight="1" x14ac:dyDescent="0.3">
      <c r="A474" s="831" t="s">
        <v>2447</v>
      </c>
      <c r="B474" s="832" t="s">
        <v>2090</v>
      </c>
      <c r="C474" s="832" t="s">
        <v>3233</v>
      </c>
      <c r="D474" s="832" t="s">
        <v>2092</v>
      </c>
      <c r="E474" s="832" t="s">
        <v>2098</v>
      </c>
      <c r="F474" s="849"/>
      <c r="G474" s="849"/>
      <c r="H474" s="837">
        <v>0</v>
      </c>
      <c r="I474" s="849">
        <v>4</v>
      </c>
      <c r="J474" s="849">
        <v>910.24</v>
      </c>
      <c r="K474" s="837">
        <v>1</v>
      </c>
      <c r="L474" s="849">
        <v>4</v>
      </c>
      <c r="M474" s="850">
        <v>910.24</v>
      </c>
    </row>
    <row r="475" spans="1:13" ht="14.4" customHeight="1" x14ac:dyDescent="0.3">
      <c r="A475" s="831" t="s">
        <v>2447</v>
      </c>
      <c r="B475" s="832" t="s">
        <v>2090</v>
      </c>
      <c r="C475" s="832" t="s">
        <v>3236</v>
      </c>
      <c r="D475" s="832" t="s">
        <v>3237</v>
      </c>
      <c r="E475" s="832" t="s">
        <v>3238</v>
      </c>
      <c r="F475" s="849">
        <v>3</v>
      </c>
      <c r="G475" s="849">
        <v>2184.48</v>
      </c>
      <c r="H475" s="837">
        <v>1</v>
      </c>
      <c r="I475" s="849"/>
      <c r="J475" s="849"/>
      <c r="K475" s="837">
        <v>0</v>
      </c>
      <c r="L475" s="849">
        <v>3</v>
      </c>
      <c r="M475" s="850">
        <v>2184.48</v>
      </c>
    </row>
    <row r="476" spans="1:13" ht="14.4" customHeight="1" x14ac:dyDescent="0.3">
      <c r="A476" s="831" t="s">
        <v>2447</v>
      </c>
      <c r="B476" s="832" t="s">
        <v>2090</v>
      </c>
      <c r="C476" s="832" t="s">
        <v>3239</v>
      </c>
      <c r="D476" s="832" t="s">
        <v>3237</v>
      </c>
      <c r="E476" s="832" t="s">
        <v>3240</v>
      </c>
      <c r="F476" s="849">
        <v>1</v>
      </c>
      <c r="G476" s="849">
        <v>1092.25</v>
      </c>
      <c r="H476" s="837">
        <v>1</v>
      </c>
      <c r="I476" s="849"/>
      <c r="J476" s="849"/>
      <c r="K476" s="837">
        <v>0</v>
      </c>
      <c r="L476" s="849">
        <v>1</v>
      </c>
      <c r="M476" s="850">
        <v>1092.25</v>
      </c>
    </row>
    <row r="477" spans="1:13" ht="14.4" customHeight="1" x14ac:dyDescent="0.3">
      <c r="A477" s="831" t="s">
        <v>2447</v>
      </c>
      <c r="B477" s="832" t="s">
        <v>2090</v>
      </c>
      <c r="C477" s="832" t="s">
        <v>3241</v>
      </c>
      <c r="D477" s="832" t="s">
        <v>3242</v>
      </c>
      <c r="E477" s="832" t="s">
        <v>2093</v>
      </c>
      <c r="F477" s="849">
        <v>2</v>
      </c>
      <c r="G477" s="849">
        <v>1820.4</v>
      </c>
      <c r="H477" s="837">
        <v>1</v>
      </c>
      <c r="I477" s="849"/>
      <c r="J477" s="849"/>
      <c r="K477" s="837">
        <v>0</v>
      </c>
      <c r="L477" s="849">
        <v>2</v>
      </c>
      <c r="M477" s="850">
        <v>1820.4</v>
      </c>
    </row>
    <row r="478" spans="1:13" ht="14.4" customHeight="1" x14ac:dyDescent="0.3">
      <c r="A478" s="831" t="s">
        <v>2447</v>
      </c>
      <c r="B478" s="832" t="s">
        <v>2206</v>
      </c>
      <c r="C478" s="832" t="s">
        <v>2753</v>
      </c>
      <c r="D478" s="832" t="s">
        <v>2748</v>
      </c>
      <c r="E478" s="832" t="s">
        <v>2754</v>
      </c>
      <c r="F478" s="849">
        <v>4</v>
      </c>
      <c r="G478" s="849">
        <v>1354.32</v>
      </c>
      <c r="H478" s="837">
        <v>1</v>
      </c>
      <c r="I478" s="849"/>
      <c r="J478" s="849"/>
      <c r="K478" s="837">
        <v>0</v>
      </c>
      <c r="L478" s="849">
        <v>4</v>
      </c>
      <c r="M478" s="850">
        <v>1354.32</v>
      </c>
    </row>
    <row r="479" spans="1:13" ht="14.4" customHeight="1" x14ac:dyDescent="0.3">
      <c r="A479" s="831" t="s">
        <v>2447</v>
      </c>
      <c r="B479" s="832" t="s">
        <v>2211</v>
      </c>
      <c r="C479" s="832" t="s">
        <v>3284</v>
      </c>
      <c r="D479" s="832" t="s">
        <v>3285</v>
      </c>
      <c r="E479" s="832" t="s">
        <v>3286</v>
      </c>
      <c r="F479" s="849"/>
      <c r="G479" s="849"/>
      <c r="H479" s="837">
        <v>0</v>
      </c>
      <c r="I479" s="849">
        <v>2</v>
      </c>
      <c r="J479" s="849">
        <v>1062.24</v>
      </c>
      <c r="K479" s="837">
        <v>1</v>
      </c>
      <c r="L479" s="849">
        <v>2</v>
      </c>
      <c r="M479" s="850">
        <v>1062.24</v>
      </c>
    </row>
    <row r="480" spans="1:13" ht="14.4" customHeight="1" x14ac:dyDescent="0.3">
      <c r="A480" s="831" t="s">
        <v>2447</v>
      </c>
      <c r="B480" s="832" t="s">
        <v>2211</v>
      </c>
      <c r="C480" s="832" t="s">
        <v>3287</v>
      </c>
      <c r="D480" s="832" t="s">
        <v>3288</v>
      </c>
      <c r="E480" s="832" t="s">
        <v>3286</v>
      </c>
      <c r="F480" s="849">
        <v>3</v>
      </c>
      <c r="G480" s="849">
        <v>1593.3600000000001</v>
      </c>
      <c r="H480" s="837">
        <v>1</v>
      </c>
      <c r="I480" s="849"/>
      <c r="J480" s="849"/>
      <c r="K480" s="837">
        <v>0</v>
      </c>
      <c r="L480" s="849">
        <v>3</v>
      </c>
      <c r="M480" s="850">
        <v>1593.3600000000001</v>
      </c>
    </row>
    <row r="481" spans="1:13" ht="14.4" customHeight="1" x14ac:dyDescent="0.3">
      <c r="A481" s="831" t="s">
        <v>2447</v>
      </c>
      <c r="B481" s="832" t="s">
        <v>2214</v>
      </c>
      <c r="C481" s="832" t="s">
        <v>3259</v>
      </c>
      <c r="D481" s="832" t="s">
        <v>2738</v>
      </c>
      <c r="E481" s="832" t="s">
        <v>3260</v>
      </c>
      <c r="F481" s="849">
        <v>2</v>
      </c>
      <c r="G481" s="849">
        <v>2367.7800000000002</v>
      </c>
      <c r="H481" s="837">
        <v>1</v>
      </c>
      <c r="I481" s="849"/>
      <c r="J481" s="849"/>
      <c r="K481" s="837">
        <v>0</v>
      </c>
      <c r="L481" s="849">
        <v>2</v>
      </c>
      <c r="M481" s="850">
        <v>2367.7800000000002</v>
      </c>
    </row>
    <row r="482" spans="1:13" ht="14.4" customHeight="1" x14ac:dyDescent="0.3">
      <c r="A482" s="831" t="s">
        <v>2447</v>
      </c>
      <c r="B482" s="832" t="s">
        <v>2130</v>
      </c>
      <c r="C482" s="832" t="s">
        <v>3205</v>
      </c>
      <c r="D482" s="832" t="s">
        <v>2503</v>
      </c>
      <c r="E482" s="832" t="s">
        <v>1473</v>
      </c>
      <c r="F482" s="849"/>
      <c r="G482" s="849"/>
      <c r="H482" s="837">
        <v>0</v>
      </c>
      <c r="I482" s="849">
        <v>2</v>
      </c>
      <c r="J482" s="849">
        <v>207.6</v>
      </c>
      <c r="K482" s="837">
        <v>1</v>
      </c>
      <c r="L482" s="849">
        <v>2</v>
      </c>
      <c r="M482" s="850">
        <v>207.6</v>
      </c>
    </row>
    <row r="483" spans="1:13" ht="14.4" customHeight="1" x14ac:dyDescent="0.3">
      <c r="A483" s="831" t="s">
        <v>2447</v>
      </c>
      <c r="B483" s="832" t="s">
        <v>1916</v>
      </c>
      <c r="C483" s="832" t="s">
        <v>2352</v>
      </c>
      <c r="D483" s="832" t="s">
        <v>1918</v>
      </c>
      <c r="E483" s="832" t="s">
        <v>2353</v>
      </c>
      <c r="F483" s="849"/>
      <c r="G483" s="849"/>
      <c r="H483" s="837">
        <v>0</v>
      </c>
      <c r="I483" s="849">
        <v>3</v>
      </c>
      <c r="J483" s="849">
        <v>5701.84</v>
      </c>
      <c r="K483" s="837">
        <v>1</v>
      </c>
      <c r="L483" s="849">
        <v>3</v>
      </c>
      <c r="M483" s="850">
        <v>5701.84</v>
      </c>
    </row>
    <row r="484" spans="1:13" ht="14.4" customHeight="1" x14ac:dyDescent="0.3">
      <c r="A484" s="831" t="s">
        <v>2447</v>
      </c>
      <c r="B484" s="832" t="s">
        <v>1916</v>
      </c>
      <c r="C484" s="832" t="s">
        <v>2892</v>
      </c>
      <c r="D484" s="832" t="s">
        <v>1918</v>
      </c>
      <c r="E484" s="832" t="s">
        <v>2893</v>
      </c>
      <c r="F484" s="849"/>
      <c r="G484" s="849"/>
      <c r="H484" s="837">
        <v>0</v>
      </c>
      <c r="I484" s="849">
        <v>5</v>
      </c>
      <c r="J484" s="849">
        <v>26644.2</v>
      </c>
      <c r="K484" s="837">
        <v>1</v>
      </c>
      <c r="L484" s="849">
        <v>5</v>
      </c>
      <c r="M484" s="850">
        <v>26644.2</v>
      </c>
    </row>
    <row r="485" spans="1:13" ht="14.4" customHeight="1" x14ac:dyDescent="0.3">
      <c r="A485" s="831" t="s">
        <v>2448</v>
      </c>
      <c r="B485" s="832" t="s">
        <v>1896</v>
      </c>
      <c r="C485" s="832" t="s">
        <v>3289</v>
      </c>
      <c r="D485" s="832" t="s">
        <v>3290</v>
      </c>
      <c r="E485" s="832" t="s">
        <v>3291</v>
      </c>
      <c r="F485" s="849"/>
      <c r="G485" s="849"/>
      <c r="H485" s="837">
        <v>0</v>
      </c>
      <c r="I485" s="849">
        <v>1</v>
      </c>
      <c r="J485" s="849">
        <v>146.9</v>
      </c>
      <c r="K485" s="837">
        <v>1</v>
      </c>
      <c r="L485" s="849">
        <v>1</v>
      </c>
      <c r="M485" s="850">
        <v>146.9</v>
      </c>
    </row>
    <row r="486" spans="1:13" ht="14.4" customHeight="1" x14ac:dyDescent="0.3">
      <c r="A486" s="831" t="s">
        <v>2449</v>
      </c>
      <c r="B486" s="832" t="s">
        <v>1874</v>
      </c>
      <c r="C486" s="832" t="s">
        <v>4661</v>
      </c>
      <c r="D486" s="832" t="s">
        <v>4662</v>
      </c>
      <c r="E486" s="832" t="s">
        <v>4663</v>
      </c>
      <c r="F486" s="849">
        <v>3</v>
      </c>
      <c r="G486" s="849">
        <v>48.36</v>
      </c>
      <c r="H486" s="837">
        <v>1</v>
      </c>
      <c r="I486" s="849"/>
      <c r="J486" s="849"/>
      <c r="K486" s="837">
        <v>0</v>
      </c>
      <c r="L486" s="849">
        <v>3</v>
      </c>
      <c r="M486" s="850">
        <v>48.36</v>
      </c>
    </row>
    <row r="487" spans="1:13" ht="14.4" customHeight="1" x14ac:dyDescent="0.3">
      <c r="A487" s="831" t="s">
        <v>2449</v>
      </c>
      <c r="B487" s="832" t="s">
        <v>1882</v>
      </c>
      <c r="C487" s="832" t="s">
        <v>4650</v>
      </c>
      <c r="D487" s="832" t="s">
        <v>844</v>
      </c>
      <c r="E487" s="832" t="s">
        <v>4651</v>
      </c>
      <c r="F487" s="849"/>
      <c r="G487" s="849"/>
      <c r="H487" s="837">
        <v>0</v>
      </c>
      <c r="I487" s="849">
        <v>4</v>
      </c>
      <c r="J487" s="849">
        <v>64.48</v>
      </c>
      <c r="K487" s="837">
        <v>1</v>
      </c>
      <c r="L487" s="849">
        <v>4</v>
      </c>
      <c r="M487" s="850">
        <v>64.48</v>
      </c>
    </row>
    <row r="488" spans="1:13" ht="14.4" customHeight="1" x14ac:dyDescent="0.3">
      <c r="A488" s="831" t="s">
        <v>2449</v>
      </c>
      <c r="B488" s="832" t="s">
        <v>1909</v>
      </c>
      <c r="C488" s="832" t="s">
        <v>4657</v>
      </c>
      <c r="D488" s="832" t="s">
        <v>3580</v>
      </c>
      <c r="E488" s="832" t="s">
        <v>4658</v>
      </c>
      <c r="F488" s="849"/>
      <c r="G488" s="849"/>
      <c r="H488" s="837">
        <v>0</v>
      </c>
      <c r="I488" s="849">
        <v>1</v>
      </c>
      <c r="J488" s="849">
        <v>2309.36</v>
      </c>
      <c r="K488" s="837">
        <v>1</v>
      </c>
      <c r="L488" s="849">
        <v>1</v>
      </c>
      <c r="M488" s="850">
        <v>2309.36</v>
      </c>
    </row>
    <row r="489" spans="1:13" ht="14.4" customHeight="1" x14ac:dyDescent="0.3">
      <c r="A489" s="831" t="s">
        <v>2449</v>
      </c>
      <c r="B489" s="832" t="s">
        <v>1950</v>
      </c>
      <c r="C489" s="832" t="s">
        <v>1951</v>
      </c>
      <c r="D489" s="832" t="s">
        <v>1952</v>
      </c>
      <c r="E489" s="832" t="s">
        <v>1953</v>
      </c>
      <c r="F489" s="849"/>
      <c r="G489" s="849"/>
      <c r="H489" s="837">
        <v>0</v>
      </c>
      <c r="I489" s="849">
        <v>1</v>
      </c>
      <c r="J489" s="849">
        <v>31.09</v>
      </c>
      <c r="K489" s="837">
        <v>1</v>
      </c>
      <c r="L489" s="849">
        <v>1</v>
      </c>
      <c r="M489" s="850">
        <v>31.09</v>
      </c>
    </row>
    <row r="490" spans="1:13" ht="14.4" customHeight="1" x14ac:dyDescent="0.3">
      <c r="A490" s="831" t="s">
        <v>2449</v>
      </c>
      <c r="B490" s="832" t="s">
        <v>1969</v>
      </c>
      <c r="C490" s="832" t="s">
        <v>3062</v>
      </c>
      <c r="D490" s="832" t="s">
        <v>1971</v>
      </c>
      <c r="E490" s="832" t="s">
        <v>3063</v>
      </c>
      <c r="F490" s="849"/>
      <c r="G490" s="849"/>
      <c r="H490" s="837">
        <v>0</v>
      </c>
      <c r="I490" s="849">
        <v>1</v>
      </c>
      <c r="J490" s="849">
        <v>819.07</v>
      </c>
      <c r="K490" s="837">
        <v>1</v>
      </c>
      <c r="L490" s="849">
        <v>1</v>
      </c>
      <c r="M490" s="850">
        <v>819.07</v>
      </c>
    </row>
    <row r="491" spans="1:13" ht="14.4" customHeight="1" x14ac:dyDescent="0.3">
      <c r="A491" s="831" t="s">
        <v>2449</v>
      </c>
      <c r="B491" s="832" t="s">
        <v>2166</v>
      </c>
      <c r="C491" s="832" t="s">
        <v>4675</v>
      </c>
      <c r="D491" s="832" t="s">
        <v>4676</v>
      </c>
      <c r="E491" s="832" t="s">
        <v>4677</v>
      </c>
      <c r="F491" s="849">
        <v>1</v>
      </c>
      <c r="G491" s="849">
        <v>221.48</v>
      </c>
      <c r="H491" s="837">
        <v>1</v>
      </c>
      <c r="I491" s="849"/>
      <c r="J491" s="849"/>
      <c r="K491" s="837">
        <v>0</v>
      </c>
      <c r="L491" s="849">
        <v>1</v>
      </c>
      <c r="M491" s="850">
        <v>221.48</v>
      </c>
    </row>
    <row r="492" spans="1:13" ht="14.4" customHeight="1" x14ac:dyDescent="0.3">
      <c r="A492" s="831" t="s">
        <v>2449</v>
      </c>
      <c r="B492" s="832" t="s">
        <v>1989</v>
      </c>
      <c r="C492" s="832" t="s">
        <v>4670</v>
      </c>
      <c r="D492" s="832" t="s">
        <v>773</v>
      </c>
      <c r="E492" s="832" t="s">
        <v>4671</v>
      </c>
      <c r="F492" s="849"/>
      <c r="G492" s="849"/>
      <c r="H492" s="837">
        <v>0</v>
      </c>
      <c r="I492" s="849">
        <v>1</v>
      </c>
      <c r="J492" s="849">
        <v>300.31</v>
      </c>
      <c r="K492" s="837">
        <v>1</v>
      </c>
      <c r="L492" s="849">
        <v>1</v>
      </c>
      <c r="M492" s="850">
        <v>300.31</v>
      </c>
    </row>
    <row r="493" spans="1:13" ht="14.4" customHeight="1" x14ac:dyDescent="0.3">
      <c r="A493" s="831" t="s">
        <v>2449</v>
      </c>
      <c r="B493" s="832" t="s">
        <v>1992</v>
      </c>
      <c r="C493" s="832" t="s">
        <v>4070</v>
      </c>
      <c r="D493" s="832" t="s">
        <v>3677</v>
      </c>
      <c r="E493" s="832" t="s">
        <v>4071</v>
      </c>
      <c r="F493" s="849"/>
      <c r="G493" s="849"/>
      <c r="H493" s="837">
        <v>0</v>
      </c>
      <c r="I493" s="849">
        <v>4</v>
      </c>
      <c r="J493" s="849">
        <v>131.47999999999999</v>
      </c>
      <c r="K493" s="837">
        <v>1</v>
      </c>
      <c r="L493" s="849">
        <v>4</v>
      </c>
      <c r="M493" s="850">
        <v>131.47999999999999</v>
      </c>
    </row>
    <row r="494" spans="1:13" ht="14.4" customHeight="1" x14ac:dyDescent="0.3">
      <c r="A494" s="831" t="s">
        <v>2449</v>
      </c>
      <c r="B494" s="832" t="s">
        <v>1992</v>
      </c>
      <c r="C494" s="832" t="s">
        <v>3676</v>
      </c>
      <c r="D494" s="832" t="s">
        <v>3677</v>
      </c>
      <c r="E494" s="832" t="s">
        <v>3678</v>
      </c>
      <c r="F494" s="849"/>
      <c r="G494" s="849"/>
      <c r="H494" s="837">
        <v>0</v>
      </c>
      <c r="I494" s="849">
        <v>4</v>
      </c>
      <c r="J494" s="849">
        <v>876.72</v>
      </c>
      <c r="K494" s="837">
        <v>1</v>
      </c>
      <c r="L494" s="849">
        <v>4</v>
      </c>
      <c r="M494" s="850">
        <v>876.72</v>
      </c>
    </row>
    <row r="495" spans="1:13" ht="14.4" customHeight="1" x14ac:dyDescent="0.3">
      <c r="A495" s="831" t="s">
        <v>2449</v>
      </c>
      <c r="B495" s="832" t="s">
        <v>2012</v>
      </c>
      <c r="C495" s="832" t="s">
        <v>2015</v>
      </c>
      <c r="D495" s="832" t="s">
        <v>1074</v>
      </c>
      <c r="E495" s="832" t="s">
        <v>2016</v>
      </c>
      <c r="F495" s="849"/>
      <c r="G495" s="849"/>
      <c r="H495" s="837">
        <v>0</v>
      </c>
      <c r="I495" s="849">
        <v>2</v>
      </c>
      <c r="J495" s="849">
        <v>308.72000000000003</v>
      </c>
      <c r="K495" s="837">
        <v>1</v>
      </c>
      <c r="L495" s="849">
        <v>2</v>
      </c>
      <c r="M495" s="850">
        <v>308.72000000000003</v>
      </c>
    </row>
    <row r="496" spans="1:13" ht="14.4" customHeight="1" x14ac:dyDescent="0.3">
      <c r="A496" s="831" t="s">
        <v>2449</v>
      </c>
      <c r="B496" s="832" t="s">
        <v>2028</v>
      </c>
      <c r="C496" s="832" t="s">
        <v>2029</v>
      </c>
      <c r="D496" s="832" t="s">
        <v>2030</v>
      </c>
      <c r="E496" s="832" t="s">
        <v>2031</v>
      </c>
      <c r="F496" s="849"/>
      <c r="G496" s="849"/>
      <c r="H496" s="837">
        <v>0</v>
      </c>
      <c r="I496" s="849">
        <v>2</v>
      </c>
      <c r="J496" s="849">
        <v>239.4</v>
      </c>
      <c r="K496" s="837">
        <v>1</v>
      </c>
      <c r="L496" s="849">
        <v>2</v>
      </c>
      <c r="M496" s="850">
        <v>239.4</v>
      </c>
    </row>
    <row r="497" spans="1:13" ht="14.4" customHeight="1" x14ac:dyDescent="0.3">
      <c r="A497" s="831" t="s">
        <v>2449</v>
      </c>
      <c r="B497" s="832" t="s">
        <v>2028</v>
      </c>
      <c r="C497" s="832" t="s">
        <v>3616</v>
      </c>
      <c r="D497" s="832" t="s">
        <v>2030</v>
      </c>
      <c r="E497" s="832" t="s">
        <v>3617</v>
      </c>
      <c r="F497" s="849"/>
      <c r="G497" s="849"/>
      <c r="H497" s="837">
        <v>0</v>
      </c>
      <c r="I497" s="849">
        <v>1</v>
      </c>
      <c r="J497" s="849">
        <v>425.17</v>
      </c>
      <c r="K497" s="837">
        <v>1</v>
      </c>
      <c r="L497" s="849">
        <v>1</v>
      </c>
      <c r="M497" s="850">
        <v>425.17</v>
      </c>
    </row>
    <row r="498" spans="1:13" ht="14.4" customHeight="1" x14ac:dyDescent="0.3">
      <c r="A498" s="831" t="s">
        <v>2449</v>
      </c>
      <c r="B498" s="832" t="s">
        <v>2072</v>
      </c>
      <c r="C498" s="832" t="s">
        <v>2073</v>
      </c>
      <c r="D498" s="832" t="s">
        <v>911</v>
      </c>
      <c r="E498" s="832" t="s">
        <v>912</v>
      </c>
      <c r="F498" s="849"/>
      <c r="G498" s="849"/>
      <c r="H498" s="837"/>
      <c r="I498" s="849">
        <v>9</v>
      </c>
      <c r="J498" s="849">
        <v>0</v>
      </c>
      <c r="K498" s="837"/>
      <c r="L498" s="849">
        <v>9</v>
      </c>
      <c r="M498" s="850">
        <v>0</v>
      </c>
    </row>
    <row r="499" spans="1:13" ht="14.4" customHeight="1" x14ac:dyDescent="0.3">
      <c r="A499" s="831" t="s">
        <v>2449</v>
      </c>
      <c r="B499" s="832" t="s">
        <v>5290</v>
      </c>
      <c r="C499" s="832" t="s">
        <v>2818</v>
      </c>
      <c r="D499" s="832" t="s">
        <v>2815</v>
      </c>
      <c r="E499" s="832" t="s">
        <v>2807</v>
      </c>
      <c r="F499" s="849"/>
      <c r="G499" s="849"/>
      <c r="H499" s="837">
        <v>0</v>
      </c>
      <c r="I499" s="849">
        <v>1</v>
      </c>
      <c r="J499" s="849">
        <v>60.39</v>
      </c>
      <c r="K499" s="837">
        <v>1</v>
      </c>
      <c r="L499" s="849">
        <v>1</v>
      </c>
      <c r="M499" s="850">
        <v>60.39</v>
      </c>
    </row>
    <row r="500" spans="1:13" ht="14.4" customHeight="1" x14ac:dyDescent="0.3">
      <c r="A500" s="831" t="s">
        <v>2449</v>
      </c>
      <c r="B500" s="832" t="s">
        <v>2082</v>
      </c>
      <c r="C500" s="832" t="s">
        <v>2318</v>
      </c>
      <c r="D500" s="832" t="s">
        <v>2084</v>
      </c>
      <c r="E500" s="832" t="s">
        <v>2319</v>
      </c>
      <c r="F500" s="849"/>
      <c r="G500" s="849"/>
      <c r="H500" s="837">
        <v>0</v>
      </c>
      <c r="I500" s="849">
        <v>2</v>
      </c>
      <c r="J500" s="849">
        <v>732.62</v>
      </c>
      <c r="K500" s="837">
        <v>1</v>
      </c>
      <c r="L500" s="849">
        <v>2</v>
      </c>
      <c r="M500" s="850">
        <v>732.62</v>
      </c>
    </row>
    <row r="501" spans="1:13" ht="14.4" customHeight="1" x14ac:dyDescent="0.3">
      <c r="A501" s="831" t="s">
        <v>2449</v>
      </c>
      <c r="B501" s="832" t="s">
        <v>2090</v>
      </c>
      <c r="C501" s="832" t="s">
        <v>3033</v>
      </c>
      <c r="D501" s="832" t="s">
        <v>2679</v>
      </c>
      <c r="E501" s="832" t="s">
        <v>3034</v>
      </c>
      <c r="F501" s="849">
        <v>3</v>
      </c>
      <c r="G501" s="849">
        <v>2730.6000000000004</v>
      </c>
      <c r="H501" s="837">
        <v>1</v>
      </c>
      <c r="I501" s="849"/>
      <c r="J501" s="849"/>
      <c r="K501" s="837">
        <v>0</v>
      </c>
      <c r="L501" s="849">
        <v>3</v>
      </c>
      <c r="M501" s="850">
        <v>2730.6000000000004</v>
      </c>
    </row>
    <row r="502" spans="1:13" ht="14.4" customHeight="1" x14ac:dyDescent="0.3">
      <c r="A502" s="831" t="s">
        <v>2449</v>
      </c>
      <c r="B502" s="832" t="s">
        <v>2206</v>
      </c>
      <c r="C502" s="832" t="s">
        <v>2753</v>
      </c>
      <c r="D502" s="832" t="s">
        <v>2748</v>
      </c>
      <c r="E502" s="832" t="s">
        <v>2754</v>
      </c>
      <c r="F502" s="849">
        <v>2</v>
      </c>
      <c r="G502" s="849">
        <v>677.16</v>
      </c>
      <c r="H502" s="837">
        <v>1</v>
      </c>
      <c r="I502" s="849"/>
      <c r="J502" s="849"/>
      <c r="K502" s="837">
        <v>0</v>
      </c>
      <c r="L502" s="849">
        <v>2</v>
      </c>
      <c r="M502" s="850">
        <v>677.16</v>
      </c>
    </row>
    <row r="503" spans="1:13" ht="14.4" customHeight="1" x14ac:dyDescent="0.3">
      <c r="A503" s="831" t="s">
        <v>2449</v>
      </c>
      <c r="B503" s="832" t="s">
        <v>2206</v>
      </c>
      <c r="C503" s="832" t="s">
        <v>2747</v>
      </c>
      <c r="D503" s="832" t="s">
        <v>2748</v>
      </c>
      <c r="E503" s="832" t="s">
        <v>2209</v>
      </c>
      <c r="F503" s="849">
        <v>3</v>
      </c>
      <c r="G503" s="849">
        <v>507.87</v>
      </c>
      <c r="H503" s="837">
        <v>1</v>
      </c>
      <c r="I503" s="849"/>
      <c r="J503" s="849"/>
      <c r="K503" s="837">
        <v>0</v>
      </c>
      <c r="L503" s="849">
        <v>3</v>
      </c>
      <c r="M503" s="850">
        <v>507.87</v>
      </c>
    </row>
    <row r="504" spans="1:13" ht="14.4" customHeight="1" x14ac:dyDescent="0.3">
      <c r="A504" s="831" t="s">
        <v>2449</v>
      </c>
      <c r="B504" s="832" t="s">
        <v>2206</v>
      </c>
      <c r="C504" s="832" t="s">
        <v>2749</v>
      </c>
      <c r="D504" s="832" t="s">
        <v>2748</v>
      </c>
      <c r="E504" s="832" t="s">
        <v>2750</v>
      </c>
      <c r="F504" s="849">
        <v>3</v>
      </c>
      <c r="G504" s="849">
        <v>1015.74</v>
      </c>
      <c r="H504" s="837">
        <v>1</v>
      </c>
      <c r="I504" s="849"/>
      <c r="J504" s="849"/>
      <c r="K504" s="837">
        <v>0</v>
      </c>
      <c r="L504" s="849">
        <v>3</v>
      </c>
      <c r="M504" s="850">
        <v>1015.74</v>
      </c>
    </row>
    <row r="505" spans="1:13" ht="14.4" customHeight="1" x14ac:dyDescent="0.3">
      <c r="A505" s="831" t="s">
        <v>2449</v>
      </c>
      <c r="B505" s="832" t="s">
        <v>2211</v>
      </c>
      <c r="C505" s="832" t="s">
        <v>2212</v>
      </c>
      <c r="D505" s="832" t="s">
        <v>1222</v>
      </c>
      <c r="E505" s="832" t="s">
        <v>2213</v>
      </c>
      <c r="F505" s="849"/>
      <c r="G505" s="849"/>
      <c r="H505" s="837">
        <v>0</v>
      </c>
      <c r="I505" s="849">
        <v>2</v>
      </c>
      <c r="J505" s="849">
        <v>424.9</v>
      </c>
      <c r="K505" s="837">
        <v>1</v>
      </c>
      <c r="L505" s="849">
        <v>2</v>
      </c>
      <c r="M505" s="850">
        <v>424.9</v>
      </c>
    </row>
    <row r="506" spans="1:13" ht="14.4" customHeight="1" x14ac:dyDescent="0.3">
      <c r="A506" s="831" t="s">
        <v>2449</v>
      </c>
      <c r="B506" s="832" t="s">
        <v>5286</v>
      </c>
      <c r="C506" s="832" t="s">
        <v>3470</v>
      </c>
      <c r="D506" s="832" t="s">
        <v>3468</v>
      </c>
      <c r="E506" s="832" t="s">
        <v>3471</v>
      </c>
      <c r="F506" s="849">
        <v>2</v>
      </c>
      <c r="G506" s="849">
        <v>1429.18</v>
      </c>
      <c r="H506" s="837">
        <v>1</v>
      </c>
      <c r="I506" s="849"/>
      <c r="J506" s="849"/>
      <c r="K506" s="837">
        <v>0</v>
      </c>
      <c r="L506" s="849">
        <v>2</v>
      </c>
      <c r="M506" s="850">
        <v>1429.18</v>
      </c>
    </row>
    <row r="507" spans="1:13" ht="14.4" customHeight="1" x14ac:dyDescent="0.3">
      <c r="A507" s="831" t="s">
        <v>2449</v>
      </c>
      <c r="B507" s="832" t="s">
        <v>5296</v>
      </c>
      <c r="C507" s="832" t="s">
        <v>3603</v>
      </c>
      <c r="D507" s="832" t="s">
        <v>3604</v>
      </c>
      <c r="E507" s="832" t="s">
        <v>3605</v>
      </c>
      <c r="F507" s="849">
        <v>18</v>
      </c>
      <c r="G507" s="849">
        <v>1880.6399999999999</v>
      </c>
      <c r="H507" s="837">
        <v>1</v>
      </c>
      <c r="I507" s="849"/>
      <c r="J507" s="849"/>
      <c r="K507" s="837">
        <v>0</v>
      </c>
      <c r="L507" s="849">
        <v>18</v>
      </c>
      <c r="M507" s="850">
        <v>1880.6399999999999</v>
      </c>
    </row>
    <row r="508" spans="1:13" ht="14.4" customHeight="1" x14ac:dyDescent="0.3">
      <c r="A508" s="831" t="s">
        <v>2449</v>
      </c>
      <c r="B508" s="832" t="s">
        <v>2099</v>
      </c>
      <c r="C508" s="832" t="s">
        <v>3424</v>
      </c>
      <c r="D508" s="832" t="s">
        <v>965</v>
      </c>
      <c r="E508" s="832" t="s">
        <v>3425</v>
      </c>
      <c r="F508" s="849"/>
      <c r="G508" s="849"/>
      <c r="H508" s="837">
        <v>0</v>
      </c>
      <c r="I508" s="849">
        <v>3</v>
      </c>
      <c r="J508" s="849">
        <v>4773.42</v>
      </c>
      <c r="K508" s="837">
        <v>1</v>
      </c>
      <c r="L508" s="849">
        <v>3</v>
      </c>
      <c r="M508" s="850">
        <v>4773.42</v>
      </c>
    </row>
    <row r="509" spans="1:13" ht="14.4" customHeight="1" x14ac:dyDescent="0.3">
      <c r="A509" s="831" t="s">
        <v>2449</v>
      </c>
      <c r="B509" s="832" t="s">
        <v>2105</v>
      </c>
      <c r="C509" s="832" t="s">
        <v>2109</v>
      </c>
      <c r="D509" s="832" t="s">
        <v>2107</v>
      </c>
      <c r="E509" s="832" t="s">
        <v>2110</v>
      </c>
      <c r="F509" s="849"/>
      <c r="G509" s="849"/>
      <c r="H509" s="837">
        <v>0</v>
      </c>
      <c r="I509" s="849">
        <v>1</v>
      </c>
      <c r="J509" s="849">
        <v>4.7</v>
      </c>
      <c r="K509" s="837">
        <v>1</v>
      </c>
      <c r="L509" s="849">
        <v>1</v>
      </c>
      <c r="M509" s="850">
        <v>4.7</v>
      </c>
    </row>
    <row r="510" spans="1:13" ht="14.4" customHeight="1" x14ac:dyDescent="0.3">
      <c r="A510" s="831" t="s">
        <v>2449</v>
      </c>
      <c r="B510" s="832" t="s">
        <v>2115</v>
      </c>
      <c r="C510" s="832" t="s">
        <v>3740</v>
      </c>
      <c r="D510" s="832" t="s">
        <v>1051</v>
      </c>
      <c r="E510" s="832" t="s">
        <v>2873</v>
      </c>
      <c r="F510" s="849">
        <v>1</v>
      </c>
      <c r="G510" s="849">
        <v>0</v>
      </c>
      <c r="H510" s="837"/>
      <c r="I510" s="849"/>
      <c r="J510" s="849"/>
      <c r="K510" s="837"/>
      <c r="L510" s="849">
        <v>1</v>
      </c>
      <c r="M510" s="850">
        <v>0</v>
      </c>
    </row>
    <row r="511" spans="1:13" ht="14.4" customHeight="1" x14ac:dyDescent="0.3">
      <c r="A511" s="831" t="s">
        <v>2449</v>
      </c>
      <c r="B511" s="832" t="s">
        <v>2115</v>
      </c>
      <c r="C511" s="832" t="s">
        <v>2872</v>
      </c>
      <c r="D511" s="832" t="s">
        <v>1051</v>
      </c>
      <c r="E511" s="832" t="s">
        <v>2873</v>
      </c>
      <c r="F511" s="849"/>
      <c r="G511" s="849"/>
      <c r="H511" s="837"/>
      <c r="I511" s="849">
        <v>1</v>
      </c>
      <c r="J511" s="849">
        <v>0</v>
      </c>
      <c r="K511" s="837"/>
      <c r="L511" s="849">
        <v>1</v>
      </c>
      <c r="M511" s="850">
        <v>0</v>
      </c>
    </row>
    <row r="512" spans="1:13" ht="14.4" customHeight="1" x14ac:dyDescent="0.3">
      <c r="A512" s="831" t="s">
        <v>2449</v>
      </c>
      <c r="B512" s="832" t="s">
        <v>2115</v>
      </c>
      <c r="C512" s="832" t="s">
        <v>3741</v>
      </c>
      <c r="D512" s="832" t="s">
        <v>3742</v>
      </c>
      <c r="E512" s="832" t="s">
        <v>2873</v>
      </c>
      <c r="F512" s="849">
        <v>1</v>
      </c>
      <c r="G512" s="849">
        <v>0</v>
      </c>
      <c r="H512" s="837"/>
      <c r="I512" s="849"/>
      <c r="J512" s="849"/>
      <c r="K512" s="837"/>
      <c r="L512" s="849">
        <v>1</v>
      </c>
      <c r="M512" s="850">
        <v>0</v>
      </c>
    </row>
    <row r="513" spans="1:13" ht="14.4" customHeight="1" x14ac:dyDescent="0.3">
      <c r="A513" s="831" t="s">
        <v>2449</v>
      </c>
      <c r="B513" s="832" t="s">
        <v>2115</v>
      </c>
      <c r="C513" s="832" t="s">
        <v>3107</v>
      </c>
      <c r="D513" s="832" t="s">
        <v>3108</v>
      </c>
      <c r="E513" s="832" t="s">
        <v>2173</v>
      </c>
      <c r="F513" s="849">
        <v>1</v>
      </c>
      <c r="G513" s="849">
        <v>0</v>
      </c>
      <c r="H513" s="837"/>
      <c r="I513" s="849"/>
      <c r="J513" s="849"/>
      <c r="K513" s="837"/>
      <c r="L513" s="849">
        <v>1</v>
      </c>
      <c r="M513" s="850">
        <v>0</v>
      </c>
    </row>
    <row r="514" spans="1:13" ht="14.4" customHeight="1" x14ac:dyDescent="0.3">
      <c r="A514" s="831" t="s">
        <v>2449</v>
      </c>
      <c r="B514" s="832" t="s">
        <v>2118</v>
      </c>
      <c r="C514" s="832" t="s">
        <v>2119</v>
      </c>
      <c r="D514" s="832" t="s">
        <v>2120</v>
      </c>
      <c r="E514" s="832" t="s">
        <v>2121</v>
      </c>
      <c r="F514" s="849"/>
      <c r="G514" s="849"/>
      <c r="H514" s="837">
        <v>0</v>
      </c>
      <c r="I514" s="849">
        <v>3</v>
      </c>
      <c r="J514" s="849">
        <v>368.88</v>
      </c>
      <c r="K514" s="837">
        <v>1</v>
      </c>
      <c r="L514" s="849">
        <v>3</v>
      </c>
      <c r="M514" s="850">
        <v>368.88</v>
      </c>
    </row>
    <row r="515" spans="1:13" ht="14.4" customHeight="1" x14ac:dyDescent="0.3">
      <c r="A515" s="831" t="s">
        <v>2449</v>
      </c>
      <c r="B515" s="832" t="s">
        <v>2222</v>
      </c>
      <c r="C515" s="832" t="s">
        <v>2575</v>
      </c>
      <c r="D515" s="832" t="s">
        <v>2576</v>
      </c>
      <c r="E515" s="832" t="s">
        <v>697</v>
      </c>
      <c r="F515" s="849">
        <v>3</v>
      </c>
      <c r="G515" s="849">
        <v>396</v>
      </c>
      <c r="H515" s="837">
        <v>1</v>
      </c>
      <c r="I515" s="849"/>
      <c r="J515" s="849"/>
      <c r="K515" s="837">
        <v>0</v>
      </c>
      <c r="L515" s="849">
        <v>3</v>
      </c>
      <c r="M515" s="850">
        <v>396</v>
      </c>
    </row>
    <row r="516" spans="1:13" ht="14.4" customHeight="1" x14ac:dyDescent="0.3">
      <c r="A516" s="831" t="s">
        <v>2449</v>
      </c>
      <c r="B516" s="832" t="s">
        <v>2222</v>
      </c>
      <c r="C516" s="832" t="s">
        <v>2322</v>
      </c>
      <c r="D516" s="832" t="s">
        <v>2224</v>
      </c>
      <c r="E516" s="832" t="s">
        <v>2323</v>
      </c>
      <c r="F516" s="849"/>
      <c r="G516" s="849"/>
      <c r="H516" s="837">
        <v>0</v>
      </c>
      <c r="I516" s="849">
        <v>1</v>
      </c>
      <c r="J516" s="849">
        <v>431.18</v>
      </c>
      <c r="K516" s="837">
        <v>1</v>
      </c>
      <c r="L516" s="849">
        <v>1</v>
      </c>
      <c r="M516" s="850">
        <v>431.18</v>
      </c>
    </row>
    <row r="517" spans="1:13" ht="14.4" customHeight="1" x14ac:dyDescent="0.3">
      <c r="A517" s="831" t="s">
        <v>2449</v>
      </c>
      <c r="B517" s="832" t="s">
        <v>5293</v>
      </c>
      <c r="C517" s="832" t="s">
        <v>2853</v>
      </c>
      <c r="D517" s="832" t="s">
        <v>2854</v>
      </c>
      <c r="E517" s="832" t="s">
        <v>2855</v>
      </c>
      <c r="F517" s="849"/>
      <c r="G517" s="849"/>
      <c r="H517" s="837">
        <v>0</v>
      </c>
      <c r="I517" s="849">
        <v>2</v>
      </c>
      <c r="J517" s="849">
        <v>161.06</v>
      </c>
      <c r="K517" s="837">
        <v>1</v>
      </c>
      <c r="L517" s="849">
        <v>2</v>
      </c>
      <c r="M517" s="850">
        <v>161.06</v>
      </c>
    </row>
    <row r="518" spans="1:13" ht="14.4" customHeight="1" x14ac:dyDescent="0.3">
      <c r="A518" s="831" t="s">
        <v>2449</v>
      </c>
      <c r="B518" s="832" t="s">
        <v>5293</v>
      </c>
      <c r="C518" s="832" t="s">
        <v>2856</v>
      </c>
      <c r="D518" s="832" t="s">
        <v>2854</v>
      </c>
      <c r="E518" s="832" t="s">
        <v>2857</v>
      </c>
      <c r="F518" s="849"/>
      <c r="G518" s="849"/>
      <c r="H518" s="837">
        <v>0</v>
      </c>
      <c r="I518" s="849">
        <v>1</v>
      </c>
      <c r="J518" s="849">
        <v>400.17</v>
      </c>
      <c r="K518" s="837">
        <v>1</v>
      </c>
      <c r="L518" s="849">
        <v>1</v>
      </c>
      <c r="M518" s="850">
        <v>400.17</v>
      </c>
    </row>
    <row r="519" spans="1:13" ht="14.4" customHeight="1" x14ac:dyDescent="0.3">
      <c r="A519" s="831" t="s">
        <v>2449</v>
      </c>
      <c r="B519" s="832" t="s">
        <v>2126</v>
      </c>
      <c r="C519" s="832" t="s">
        <v>2127</v>
      </c>
      <c r="D519" s="832" t="s">
        <v>2128</v>
      </c>
      <c r="E519" s="832" t="s">
        <v>2129</v>
      </c>
      <c r="F519" s="849"/>
      <c r="G519" s="849"/>
      <c r="H519" s="837">
        <v>0</v>
      </c>
      <c r="I519" s="849">
        <v>10</v>
      </c>
      <c r="J519" s="849">
        <v>5617.6</v>
      </c>
      <c r="K519" s="837">
        <v>1</v>
      </c>
      <c r="L519" s="849">
        <v>10</v>
      </c>
      <c r="M519" s="850">
        <v>5617.6</v>
      </c>
    </row>
    <row r="520" spans="1:13" ht="14.4" customHeight="1" x14ac:dyDescent="0.3">
      <c r="A520" s="831" t="s">
        <v>2449</v>
      </c>
      <c r="B520" s="832" t="s">
        <v>2126</v>
      </c>
      <c r="C520" s="832" t="s">
        <v>3164</v>
      </c>
      <c r="D520" s="832" t="s">
        <v>2128</v>
      </c>
      <c r="E520" s="832" t="s">
        <v>3165</v>
      </c>
      <c r="F520" s="849"/>
      <c r="G520" s="849"/>
      <c r="H520" s="837">
        <v>0</v>
      </c>
      <c r="I520" s="849">
        <v>2</v>
      </c>
      <c r="J520" s="849">
        <v>140.46</v>
      </c>
      <c r="K520" s="837">
        <v>1</v>
      </c>
      <c r="L520" s="849">
        <v>2</v>
      </c>
      <c r="M520" s="850">
        <v>140.46</v>
      </c>
    </row>
    <row r="521" spans="1:13" ht="14.4" customHeight="1" x14ac:dyDescent="0.3">
      <c r="A521" s="831" t="s">
        <v>2449</v>
      </c>
      <c r="B521" s="832" t="s">
        <v>2328</v>
      </c>
      <c r="C521" s="832" t="s">
        <v>2329</v>
      </c>
      <c r="D521" s="832" t="s">
        <v>2330</v>
      </c>
      <c r="E521" s="832" t="s">
        <v>2331</v>
      </c>
      <c r="F521" s="849"/>
      <c r="G521" s="849"/>
      <c r="H521" s="837">
        <v>0</v>
      </c>
      <c r="I521" s="849">
        <v>1</v>
      </c>
      <c r="J521" s="849">
        <v>141.25</v>
      </c>
      <c r="K521" s="837">
        <v>1</v>
      </c>
      <c r="L521" s="849">
        <v>1</v>
      </c>
      <c r="M521" s="850">
        <v>141.25</v>
      </c>
    </row>
    <row r="522" spans="1:13" ht="14.4" customHeight="1" x14ac:dyDescent="0.3">
      <c r="A522" s="831" t="s">
        <v>2450</v>
      </c>
      <c r="B522" s="832" t="s">
        <v>1933</v>
      </c>
      <c r="C522" s="832" t="s">
        <v>3215</v>
      </c>
      <c r="D522" s="832" t="s">
        <v>3216</v>
      </c>
      <c r="E522" s="832" t="s">
        <v>1936</v>
      </c>
      <c r="F522" s="849">
        <v>1</v>
      </c>
      <c r="G522" s="849">
        <v>42.51</v>
      </c>
      <c r="H522" s="837">
        <v>1</v>
      </c>
      <c r="I522" s="849"/>
      <c r="J522" s="849"/>
      <c r="K522" s="837">
        <v>0</v>
      </c>
      <c r="L522" s="849">
        <v>1</v>
      </c>
      <c r="M522" s="850">
        <v>42.51</v>
      </c>
    </row>
    <row r="523" spans="1:13" ht="14.4" customHeight="1" x14ac:dyDescent="0.3">
      <c r="A523" s="831" t="s">
        <v>2450</v>
      </c>
      <c r="B523" s="832" t="s">
        <v>1939</v>
      </c>
      <c r="C523" s="832" t="s">
        <v>5216</v>
      </c>
      <c r="D523" s="832" t="s">
        <v>5217</v>
      </c>
      <c r="E523" s="832" t="s">
        <v>5218</v>
      </c>
      <c r="F523" s="849">
        <v>1</v>
      </c>
      <c r="G523" s="849">
        <v>117.03</v>
      </c>
      <c r="H523" s="837">
        <v>1</v>
      </c>
      <c r="I523" s="849"/>
      <c r="J523" s="849"/>
      <c r="K523" s="837">
        <v>0</v>
      </c>
      <c r="L523" s="849">
        <v>1</v>
      </c>
      <c r="M523" s="850">
        <v>117.03</v>
      </c>
    </row>
    <row r="524" spans="1:13" ht="14.4" customHeight="1" x14ac:dyDescent="0.3">
      <c r="A524" s="831" t="s">
        <v>2450</v>
      </c>
      <c r="B524" s="832" t="s">
        <v>1939</v>
      </c>
      <c r="C524" s="832" t="s">
        <v>5215</v>
      </c>
      <c r="D524" s="832" t="s">
        <v>1941</v>
      </c>
      <c r="E524" s="832" t="s">
        <v>4582</v>
      </c>
      <c r="F524" s="849"/>
      <c r="G524" s="849"/>
      <c r="H524" s="837">
        <v>0</v>
      </c>
      <c r="I524" s="849">
        <v>1</v>
      </c>
      <c r="J524" s="849">
        <v>229.38</v>
      </c>
      <c r="K524" s="837">
        <v>1</v>
      </c>
      <c r="L524" s="849">
        <v>1</v>
      </c>
      <c r="M524" s="850">
        <v>229.38</v>
      </c>
    </row>
    <row r="525" spans="1:13" ht="14.4" customHeight="1" x14ac:dyDescent="0.3">
      <c r="A525" s="831" t="s">
        <v>2450</v>
      </c>
      <c r="B525" s="832" t="s">
        <v>1950</v>
      </c>
      <c r="C525" s="832" t="s">
        <v>4728</v>
      </c>
      <c r="D525" s="832" t="s">
        <v>4729</v>
      </c>
      <c r="E525" s="832" t="s">
        <v>1955</v>
      </c>
      <c r="F525" s="849">
        <v>1</v>
      </c>
      <c r="G525" s="849">
        <v>62.18</v>
      </c>
      <c r="H525" s="837">
        <v>1</v>
      </c>
      <c r="I525" s="849"/>
      <c r="J525" s="849"/>
      <c r="K525" s="837">
        <v>0</v>
      </c>
      <c r="L525" s="849">
        <v>1</v>
      </c>
      <c r="M525" s="850">
        <v>62.18</v>
      </c>
    </row>
    <row r="526" spans="1:13" ht="14.4" customHeight="1" x14ac:dyDescent="0.3">
      <c r="A526" s="831" t="s">
        <v>2450</v>
      </c>
      <c r="B526" s="832" t="s">
        <v>1960</v>
      </c>
      <c r="C526" s="832" t="s">
        <v>1961</v>
      </c>
      <c r="D526" s="832" t="s">
        <v>950</v>
      </c>
      <c r="E526" s="832" t="s">
        <v>1945</v>
      </c>
      <c r="F526" s="849"/>
      <c r="G526" s="849"/>
      <c r="H526" s="837">
        <v>0</v>
      </c>
      <c r="I526" s="849">
        <v>1</v>
      </c>
      <c r="J526" s="849">
        <v>47.7</v>
      </c>
      <c r="K526" s="837">
        <v>1</v>
      </c>
      <c r="L526" s="849">
        <v>1</v>
      </c>
      <c r="M526" s="850">
        <v>47.7</v>
      </c>
    </row>
    <row r="527" spans="1:13" ht="14.4" customHeight="1" x14ac:dyDescent="0.3">
      <c r="A527" s="831" t="s">
        <v>2450</v>
      </c>
      <c r="B527" s="832" t="s">
        <v>1992</v>
      </c>
      <c r="C527" s="832" t="s">
        <v>4070</v>
      </c>
      <c r="D527" s="832" t="s">
        <v>3677</v>
      </c>
      <c r="E527" s="832" t="s">
        <v>4071</v>
      </c>
      <c r="F527" s="849"/>
      <c r="G527" s="849"/>
      <c r="H527" s="837">
        <v>0</v>
      </c>
      <c r="I527" s="849">
        <v>1</v>
      </c>
      <c r="J527" s="849">
        <v>32.869999999999997</v>
      </c>
      <c r="K527" s="837">
        <v>1</v>
      </c>
      <c r="L527" s="849">
        <v>1</v>
      </c>
      <c r="M527" s="850">
        <v>32.869999999999997</v>
      </c>
    </row>
    <row r="528" spans="1:13" ht="14.4" customHeight="1" x14ac:dyDescent="0.3">
      <c r="A528" s="831" t="s">
        <v>2450</v>
      </c>
      <c r="B528" s="832" t="s">
        <v>1992</v>
      </c>
      <c r="C528" s="832" t="s">
        <v>3676</v>
      </c>
      <c r="D528" s="832" t="s">
        <v>3677</v>
      </c>
      <c r="E528" s="832" t="s">
        <v>3678</v>
      </c>
      <c r="F528" s="849"/>
      <c r="G528" s="849"/>
      <c r="H528" s="837">
        <v>0</v>
      </c>
      <c r="I528" s="849">
        <v>3</v>
      </c>
      <c r="J528" s="849">
        <v>657.54</v>
      </c>
      <c r="K528" s="837">
        <v>1</v>
      </c>
      <c r="L528" s="849">
        <v>3</v>
      </c>
      <c r="M528" s="850">
        <v>657.54</v>
      </c>
    </row>
    <row r="529" spans="1:13" ht="14.4" customHeight="1" x14ac:dyDescent="0.3">
      <c r="A529" s="831" t="s">
        <v>2450</v>
      </c>
      <c r="B529" s="832" t="s">
        <v>2012</v>
      </c>
      <c r="C529" s="832" t="s">
        <v>3278</v>
      </c>
      <c r="D529" s="832" t="s">
        <v>3279</v>
      </c>
      <c r="E529" s="832" t="s">
        <v>3280</v>
      </c>
      <c r="F529" s="849">
        <v>2</v>
      </c>
      <c r="G529" s="849">
        <v>308.72000000000003</v>
      </c>
      <c r="H529" s="837">
        <v>1</v>
      </c>
      <c r="I529" s="849"/>
      <c r="J529" s="849"/>
      <c r="K529" s="837">
        <v>0</v>
      </c>
      <c r="L529" s="849">
        <v>2</v>
      </c>
      <c r="M529" s="850">
        <v>308.72000000000003</v>
      </c>
    </row>
    <row r="530" spans="1:13" ht="14.4" customHeight="1" x14ac:dyDescent="0.3">
      <c r="A530" s="831" t="s">
        <v>2450</v>
      </c>
      <c r="B530" s="832" t="s">
        <v>2072</v>
      </c>
      <c r="C530" s="832" t="s">
        <v>2073</v>
      </c>
      <c r="D530" s="832" t="s">
        <v>911</v>
      </c>
      <c r="E530" s="832" t="s">
        <v>912</v>
      </c>
      <c r="F530" s="849"/>
      <c r="G530" s="849"/>
      <c r="H530" s="837"/>
      <c r="I530" s="849">
        <v>8</v>
      </c>
      <c r="J530" s="849">
        <v>0</v>
      </c>
      <c r="K530" s="837"/>
      <c r="L530" s="849">
        <v>8</v>
      </c>
      <c r="M530" s="850">
        <v>0</v>
      </c>
    </row>
    <row r="531" spans="1:13" ht="14.4" customHeight="1" x14ac:dyDescent="0.3">
      <c r="A531" s="831" t="s">
        <v>2450</v>
      </c>
      <c r="B531" s="832" t="s">
        <v>2082</v>
      </c>
      <c r="C531" s="832" t="s">
        <v>2318</v>
      </c>
      <c r="D531" s="832" t="s">
        <v>2084</v>
      </c>
      <c r="E531" s="832" t="s">
        <v>2319</v>
      </c>
      <c r="F531" s="849"/>
      <c r="G531" s="849"/>
      <c r="H531" s="837">
        <v>0</v>
      </c>
      <c r="I531" s="849">
        <v>2</v>
      </c>
      <c r="J531" s="849">
        <v>732.62</v>
      </c>
      <c r="K531" s="837">
        <v>1</v>
      </c>
      <c r="L531" s="849">
        <v>2</v>
      </c>
      <c r="M531" s="850">
        <v>732.62</v>
      </c>
    </row>
    <row r="532" spans="1:13" ht="14.4" customHeight="1" x14ac:dyDescent="0.3">
      <c r="A532" s="831" t="s">
        <v>2450</v>
      </c>
      <c r="B532" s="832" t="s">
        <v>2086</v>
      </c>
      <c r="C532" s="832" t="s">
        <v>2674</v>
      </c>
      <c r="D532" s="832" t="s">
        <v>2088</v>
      </c>
      <c r="E532" s="832" t="s">
        <v>2675</v>
      </c>
      <c r="F532" s="849"/>
      <c r="G532" s="849"/>
      <c r="H532" s="837">
        <v>0</v>
      </c>
      <c r="I532" s="849">
        <v>1</v>
      </c>
      <c r="J532" s="849">
        <v>55.37</v>
      </c>
      <c r="K532" s="837">
        <v>1</v>
      </c>
      <c r="L532" s="849">
        <v>1</v>
      </c>
      <c r="M532" s="850">
        <v>55.37</v>
      </c>
    </row>
    <row r="533" spans="1:13" ht="14.4" customHeight="1" x14ac:dyDescent="0.3">
      <c r="A533" s="831" t="s">
        <v>2450</v>
      </c>
      <c r="B533" s="832" t="s">
        <v>2086</v>
      </c>
      <c r="C533" s="832" t="s">
        <v>2087</v>
      </c>
      <c r="D533" s="832" t="s">
        <v>2088</v>
      </c>
      <c r="E533" s="832" t="s">
        <v>2089</v>
      </c>
      <c r="F533" s="849"/>
      <c r="G533" s="849"/>
      <c r="H533" s="837">
        <v>0</v>
      </c>
      <c r="I533" s="849">
        <v>8</v>
      </c>
      <c r="J533" s="849">
        <v>885.83999999999992</v>
      </c>
      <c r="K533" s="837">
        <v>1</v>
      </c>
      <c r="L533" s="849">
        <v>8</v>
      </c>
      <c r="M533" s="850">
        <v>885.83999999999992</v>
      </c>
    </row>
    <row r="534" spans="1:13" ht="14.4" customHeight="1" x14ac:dyDescent="0.3">
      <c r="A534" s="831" t="s">
        <v>2450</v>
      </c>
      <c r="B534" s="832" t="s">
        <v>2090</v>
      </c>
      <c r="C534" s="832" t="s">
        <v>3032</v>
      </c>
      <c r="D534" s="832" t="s">
        <v>2679</v>
      </c>
      <c r="E534" s="832" t="s">
        <v>2098</v>
      </c>
      <c r="F534" s="849">
        <v>4</v>
      </c>
      <c r="G534" s="849">
        <v>910.24</v>
      </c>
      <c r="H534" s="837">
        <v>1</v>
      </c>
      <c r="I534" s="849"/>
      <c r="J534" s="849"/>
      <c r="K534" s="837">
        <v>0</v>
      </c>
      <c r="L534" s="849">
        <v>4</v>
      </c>
      <c r="M534" s="850">
        <v>910.24</v>
      </c>
    </row>
    <row r="535" spans="1:13" ht="14.4" customHeight="1" x14ac:dyDescent="0.3">
      <c r="A535" s="831" t="s">
        <v>2450</v>
      </c>
      <c r="B535" s="832" t="s">
        <v>2090</v>
      </c>
      <c r="C535" s="832" t="s">
        <v>2678</v>
      </c>
      <c r="D535" s="832" t="s">
        <v>2679</v>
      </c>
      <c r="E535" s="832" t="s">
        <v>2093</v>
      </c>
      <c r="F535" s="849">
        <v>3</v>
      </c>
      <c r="G535" s="849">
        <v>2730.6000000000004</v>
      </c>
      <c r="H535" s="837">
        <v>1</v>
      </c>
      <c r="I535" s="849"/>
      <c r="J535" s="849"/>
      <c r="K535" s="837">
        <v>0</v>
      </c>
      <c r="L535" s="849">
        <v>3</v>
      </c>
      <c r="M535" s="850">
        <v>2730.6000000000004</v>
      </c>
    </row>
    <row r="536" spans="1:13" ht="14.4" customHeight="1" x14ac:dyDescent="0.3">
      <c r="A536" s="831" t="s">
        <v>2450</v>
      </c>
      <c r="B536" s="832" t="s">
        <v>2206</v>
      </c>
      <c r="C536" s="832" t="s">
        <v>2751</v>
      </c>
      <c r="D536" s="832" t="s">
        <v>2748</v>
      </c>
      <c r="E536" s="832" t="s">
        <v>2752</v>
      </c>
      <c r="F536" s="849">
        <v>2</v>
      </c>
      <c r="G536" s="849">
        <v>1354.36</v>
      </c>
      <c r="H536" s="837">
        <v>1</v>
      </c>
      <c r="I536" s="849"/>
      <c r="J536" s="849"/>
      <c r="K536" s="837">
        <v>0</v>
      </c>
      <c r="L536" s="849">
        <v>2</v>
      </c>
      <c r="M536" s="850">
        <v>1354.36</v>
      </c>
    </row>
    <row r="537" spans="1:13" ht="14.4" customHeight="1" x14ac:dyDescent="0.3">
      <c r="A537" s="831" t="s">
        <v>2450</v>
      </c>
      <c r="B537" s="832" t="s">
        <v>2206</v>
      </c>
      <c r="C537" s="832" t="s">
        <v>2747</v>
      </c>
      <c r="D537" s="832" t="s">
        <v>2748</v>
      </c>
      <c r="E537" s="832" t="s">
        <v>2209</v>
      </c>
      <c r="F537" s="849">
        <v>3</v>
      </c>
      <c r="G537" s="849">
        <v>507.87</v>
      </c>
      <c r="H537" s="837">
        <v>1</v>
      </c>
      <c r="I537" s="849"/>
      <c r="J537" s="849"/>
      <c r="K537" s="837">
        <v>0</v>
      </c>
      <c r="L537" s="849">
        <v>3</v>
      </c>
      <c r="M537" s="850">
        <v>507.87</v>
      </c>
    </row>
    <row r="538" spans="1:13" ht="14.4" customHeight="1" x14ac:dyDescent="0.3">
      <c r="A538" s="831" t="s">
        <v>2450</v>
      </c>
      <c r="B538" s="832" t="s">
        <v>2206</v>
      </c>
      <c r="C538" s="832" t="s">
        <v>2749</v>
      </c>
      <c r="D538" s="832" t="s">
        <v>2748</v>
      </c>
      <c r="E538" s="832" t="s">
        <v>2750</v>
      </c>
      <c r="F538" s="849">
        <v>1</v>
      </c>
      <c r="G538" s="849">
        <v>338.58</v>
      </c>
      <c r="H538" s="837">
        <v>1</v>
      </c>
      <c r="I538" s="849"/>
      <c r="J538" s="849"/>
      <c r="K538" s="837">
        <v>0</v>
      </c>
      <c r="L538" s="849">
        <v>1</v>
      </c>
      <c r="M538" s="850">
        <v>338.58</v>
      </c>
    </row>
    <row r="539" spans="1:13" ht="14.4" customHeight="1" x14ac:dyDescent="0.3">
      <c r="A539" s="831" t="s">
        <v>2450</v>
      </c>
      <c r="B539" s="832" t="s">
        <v>2211</v>
      </c>
      <c r="C539" s="832" t="s">
        <v>3465</v>
      </c>
      <c r="D539" s="832" t="s">
        <v>3288</v>
      </c>
      <c r="E539" s="832" t="s">
        <v>3286</v>
      </c>
      <c r="F539" s="849">
        <v>3</v>
      </c>
      <c r="G539" s="849">
        <v>1593.3600000000001</v>
      </c>
      <c r="H539" s="837">
        <v>1</v>
      </c>
      <c r="I539" s="849"/>
      <c r="J539" s="849"/>
      <c r="K539" s="837">
        <v>0</v>
      </c>
      <c r="L539" s="849">
        <v>3</v>
      </c>
      <c r="M539" s="850">
        <v>1593.3600000000001</v>
      </c>
    </row>
    <row r="540" spans="1:13" ht="14.4" customHeight="1" x14ac:dyDescent="0.3">
      <c r="A540" s="831" t="s">
        <v>2450</v>
      </c>
      <c r="B540" s="832" t="s">
        <v>2211</v>
      </c>
      <c r="C540" s="832" t="s">
        <v>2212</v>
      </c>
      <c r="D540" s="832" t="s">
        <v>1222</v>
      </c>
      <c r="E540" s="832" t="s">
        <v>2213</v>
      </c>
      <c r="F540" s="849"/>
      <c r="G540" s="849"/>
      <c r="H540" s="837">
        <v>0</v>
      </c>
      <c r="I540" s="849">
        <v>3</v>
      </c>
      <c r="J540" s="849">
        <v>637.34999999999991</v>
      </c>
      <c r="K540" s="837">
        <v>1</v>
      </c>
      <c r="L540" s="849">
        <v>3</v>
      </c>
      <c r="M540" s="850">
        <v>637.34999999999991</v>
      </c>
    </row>
    <row r="541" spans="1:13" ht="14.4" customHeight="1" x14ac:dyDescent="0.3">
      <c r="A541" s="831" t="s">
        <v>2450</v>
      </c>
      <c r="B541" s="832" t="s">
        <v>2211</v>
      </c>
      <c r="C541" s="832" t="s">
        <v>3939</v>
      </c>
      <c r="D541" s="832" t="s">
        <v>3940</v>
      </c>
      <c r="E541" s="832" t="s">
        <v>2213</v>
      </c>
      <c r="F541" s="849">
        <v>1</v>
      </c>
      <c r="G541" s="849">
        <v>212.45</v>
      </c>
      <c r="H541" s="837">
        <v>1</v>
      </c>
      <c r="I541" s="849"/>
      <c r="J541" s="849"/>
      <c r="K541" s="837">
        <v>0</v>
      </c>
      <c r="L541" s="849">
        <v>1</v>
      </c>
      <c r="M541" s="850">
        <v>212.45</v>
      </c>
    </row>
    <row r="542" spans="1:13" ht="14.4" customHeight="1" x14ac:dyDescent="0.3">
      <c r="A542" s="831" t="s">
        <v>2450</v>
      </c>
      <c r="B542" s="832" t="s">
        <v>5286</v>
      </c>
      <c r="C542" s="832" t="s">
        <v>3467</v>
      </c>
      <c r="D542" s="832" t="s">
        <v>3468</v>
      </c>
      <c r="E542" s="832" t="s">
        <v>3469</v>
      </c>
      <c r="F542" s="849">
        <v>3</v>
      </c>
      <c r="G542" s="849">
        <v>1809.69</v>
      </c>
      <c r="H542" s="837">
        <v>1</v>
      </c>
      <c r="I542" s="849"/>
      <c r="J542" s="849"/>
      <c r="K542" s="837">
        <v>0</v>
      </c>
      <c r="L542" s="849">
        <v>3</v>
      </c>
      <c r="M542" s="850">
        <v>1809.69</v>
      </c>
    </row>
    <row r="543" spans="1:13" ht="14.4" customHeight="1" x14ac:dyDescent="0.3">
      <c r="A543" s="831" t="s">
        <v>2450</v>
      </c>
      <c r="B543" s="832" t="s">
        <v>5286</v>
      </c>
      <c r="C543" s="832" t="s">
        <v>3470</v>
      </c>
      <c r="D543" s="832" t="s">
        <v>3468</v>
      </c>
      <c r="E543" s="832" t="s">
        <v>3471</v>
      </c>
      <c r="F543" s="849">
        <v>4</v>
      </c>
      <c r="G543" s="849">
        <v>2858.36</v>
      </c>
      <c r="H543" s="837">
        <v>1</v>
      </c>
      <c r="I543" s="849"/>
      <c r="J543" s="849"/>
      <c r="K543" s="837">
        <v>0</v>
      </c>
      <c r="L543" s="849">
        <v>4</v>
      </c>
      <c r="M543" s="850">
        <v>2858.36</v>
      </c>
    </row>
    <row r="544" spans="1:13" ht="14.4" customHeight="1" x14ac:dyDescent="0.3">
      <c r="A544" s="831" t="s">
        <v>2450</v>
      </c>
      <c r="B544" s="832" t="s">
        <v>2099</v>
      </c>
      <c r="C544" s="832" t="s">
        <v>3426</v>
      </c>
      <c r="D544" s="832" t="s">
        <v>3427</v>
      </c>
      <c r="E544" s="832" t="s">
        <v>3428</v>
      </c>
      <c r="F544" s="849">
        <v>1</v>
      </c>
      <c r="G544" s="849">
        <v>1591.14</v>
      </c>
      <c r="H544" s="837">
        <v>1</v>
      </c>
      <c r="I544" s="849"/>
      <c r="J544" s="849"/>
      <c r="K544" s="837">
        <v>0</v>
      </c>
      <c r="L544" s="849">
        <v>1</v>
      </c>
      <c r="M544" s="850">
        <v>1591.14</v>
      </c>
    </row>
    <row r="545" spans="1:13" ht="14.4" customHeight="1" x14ac:dyDescent="0.3">
      <c r="A545" s="831" t="s">
        <v>2450</v>
      </c>
      <c r="B545" s="832" t="s">
        <v>2101</v>
      </c>
      <c r="C545" s="832" t="s">
        <v>3085</v>
      </c>
      <c r="D545" s="832" t="s">
        <v>3086</v>
      </c>
      <c r="E545" s="832" t="s">
        <v>3087</v>
      </c>
      <c r="F545" s="849">
        <v>1</v>
      </c>
      <c r="G545" s="849">
        <v>152.96</v>
      </c>
      <c r="H545" s="837">
        <v>1</v>
      </c>
      <c r="I545" s="849"/>
      <c r="J545" s="849"/>
      <c r="K545" s="837">
        <v>0</v>
      </c>
      <c r="L545" s="849">
        <v>1</v>
      </c>
      <c r="M545" s="850">
        <v>152.96</v>
      </c>
    </row>
    <row r="546" spans="1:13" ht="14.4" customHeight="1" x14ac:dyDescent="0.3">
      <c r="A546" s="831" t="s">
        <v>2450</v>
      </c>
      <c r="B546" s="832" t="s">
        <v>2105</v>
      </c>
      <c r="C546" s="832" t="s">
        <v>2106</v>
      </c>
      <c r="D546" s="832" t="s">
        <v>2107</v>
      </c>
      <c r="E546" s="832" t="s">
        <v>2108</v>
      </c>
      <c r="F546" s="849"/>
      <c r="G546" s="849"/>
      <c r="H546" s="837">
        <v>0</v>
      </c>
      <c r="I546" s="849">
        <v>1</v>
      </c>
      <c r="J546" s="849">
        <v>9.4</v>
      </c>
      <c r="K546" s="837">
        <v>1</v>
      </c>
      <c r="L546" s="849">
        <v>1</v>
      </c>
      <c r="M546" s="850">
        <v>9.4</v>
      </c>
    </row>
    <row r="547" spans="1:13" ht="14.4" customHeight="1" x14ac:dyDescent="0.3">
      <c r="A547" s="831" t="s">
        <v>2450</v>
      </c>
      <c r="B547" s="832" t="s">
        <v>5287</v>
      </c>
      <c r="C547" s="832" t="s">
        <v>3313</v>
      </c>
      <c r="D547" s="832" t="s">
        <v>1331</v>
      </c>
      <c r="E547" s="832" t="s">
        <v>3314</v>
      </c>
      <c r="F547" s="849"/>
      <c r="G547" s="849"/>
      <c r="H547" s="837">
        <v>0</v>
      </c>
      <c r="I547" s="849">
        <v>2</v>
      </c>
      <c r="J547" s="849">
        <v>528</v>
      </c>
      <c r="K547" s="837">
        <v>1</v>
      </c>
      <c r="L547" s="849">
        <v>2</v>
      </c>
      <c r="M547" s="850">
        <v>528</v>
      </c>
    </row>
    <row r="548" spans="1:13" ht="14.4" customHeight="1" x14ac:dyDescent="0.3">
      <c r="A548" s="831" t="s">
        <v>2450</v>
      </c>
      <c r="B548" s="832" t="s">
        <v>2222</v>
      </c>
      <c r="C548" s="832" t="s">
        <v>2953</v>
      </c>
      <c r="D548" s="832" t="s">
        <v>2578</v>
      </c>
      <c r="E548" s="832" t="s">
        <v>2954</v>
      </c>
      <c r="F548" s="849">
        <v>1</v>
      </c>
      <c r="G548" s="849">
        <v>246.39</v>
      </c>
      <c r="H548" s="837">
        <v>1</v>
      </c>
      <c r="I548" s="849"/>
      <c r="J548" s="849"/>
      <c r="K548" s="837">
        <v>0</v>
      </c>
      <c r="L548" s="849">
        <v>1</v>
      </c>
      <c r="M548" s="850">
        <v>246.39</v>
      </c>
    </row>
    <row r="549" spans="1:13" ht="14.4" customHeight="1" x14ac:dyDescent="0.3">
      <c r="A549" s="831" t="s">
        <v>2450</v>
      </c>
      <c r="B549" s="832" t="s">
        <v>2222</v>
      </c>
      <c r="C549" s="832" t="s">
        <v>2575</v>
      </c>
      <c r="D549" s="832" t="s">
        <v>2576</v>
      </c>
      <c r="E549" s="832" t="s">
        <v>697</v>
      </c>
      <c r="F549" s="849">
        <v>2</v>
      </c>
      <c r="G549" s="849">
        <v>264</v>
      </c>
      <c r="H549" s="837">
        <v>1</v>
      </c>
      <c r="I549" s="849"/>
      <c r="J549" s="849"/>
      <c r="K549" s="837">
        <v>0</v>
      </c>
      <c r="L549" s="849">
        <v>2</v>
      </c>
      <c r="M549" s="850">
        <v>264</v>
      </c>
    </row>
    <row r="550" spans="1:13" ht="14.4" customHeight="1" x14ac:dyDescent="0.3">
      <c r="A550" s="831" t="s">
        <v>2450</v>
      </c>
      <c r="B550" s="832" t="s">
        <v>2222</v>
      </c>
      <c r="C550" s="832" t="s">
        <v>2577</v>
      </c>
      <c r="D550" s="832" t="s">
        <v>2578</v>
      </c>
      <c r="E550" s="832" t="s">
        <v>2579</v>
      </c>
      <c r="F550" s="849">
        <v>1</v>
      </c>
      <c r="G550" s="849">
        <v>123.2</v>
      </c>
      <c r="H550" s="837">
        <v>1</v>
      </c>
      <c r="I550" s="849"/>
      <c r="J550" s="849"/>
      <c r="K550" s="837">
        <v>0</v>
      </c>
      <c r="L550" s="849">
        <v>1</v>
      </c>
      <c r="M550" s="850">
        <v>123.2</v>
      </c>
    </row>
    <row r="551" spans="1:13" ht="14.4" customHeight="1" x14ac:dyDescent="0.3">
      <c r="A551" s="831" t="s">
        <v>2450</v>
      </c>
      <c r="B551" s="832" t="s">
        <v>2122</v>
      </c>
      <c r="C551" s="832" t="s">
        <v>3998</v>
      </c>
      <c r="D551" s="832" t="s">
        <v>3373</v>
      </c>
      <c r="E551" s="832" t="s">
        <v>3999</v>
      </c>
      <c r="F551" s="849">
        <v>1</v>
      </c>
      <c r="G551" s="849">
        <v>483.17</v>
      </c>
      <c r="H551" s="837">
        <v>1</v>
      </c>
      <c r="I551" s="849"/>
      <c r="J551" s="849"/>
      <c r="K551" s="837">
        <v>0</v>
      </c>
      <c r="L551" s="849">
        <v>1</v>
      </c>
      <c r="M551" s="850">
        <v>483.17</v>
      </c>
    </row>
    <row r="552" spans="1:13" ht="14.4" customHeight="1" x14ac:dyDescent="0.3">
      <c r="A552" s="831" t="s">
        <v>2450</v>
      </c>
      <c r="B552" s="832" t="s">
        <v>2126</v>
      </c>
      <c r="C552" s="832" t="s">
        <v>2127</v>
      </c>
      <c r="D552" s="832" t="s">
        <v>2128</v>
      </c>
      <c r="E552" s="832" t="s">
        <v>2129</v>
      </c>
      <c r="F552" s="849"/>
      <c r="G552" s="849"/>
      <c r="H552" s="837">
        <v>0</v>
      </c>
      <c r="I552" s="849">
        <v>2</v>
      </c>
      <c r="J552" s="849">
        <v>1123.52</v>
      </c>
      <c r="K552" s="837">
        <v>1</v>
      </c>
      <c r="L552" s="849">
        <v>2</v>
      </c>
      <c r="M552" s="850">
        <v>1123.52</v>
      </c>
    </row>
    <row r="553" spans="1:13" ht="14.4" customHeight="1" x14ac:dyDescent="0.3">
      <c r="A553" s="831" t="s">
        <v>2450</v>
      </c>
      <c r="B553" s="832" t="s">
        <v>2130</v>
      </c>
      <c r="C553" s="832" t="s">
        <v>2501</v>
      </c>
      <c r="D553" s="832" t="s">
        <v>1472</v>
      </c>
      <c r="E553" s="832" t="s">
        <v>1473</v>
      </c>
      <c r="F553" s="849">
        <v>1</v>
      </c>
      <c r="G553" s="849">
        <v>103.8</v>
      </c>
      <c r="H553" s="837">
        <v>1</v>
      </c>
      <c r="I553" s="849"/>
      <c r="J553" s="849"/>
      <c r="K553" s="837">
        <v>0</v>
      </c>
      <c r="L553" s="849">
        <v>1</v>
      </c>
      <c r="M553" s="850">
        <v>103.8</v>
      </c>
    </row>
    <row r="554" spans="1:13" ht="14.4" customHeight="1" x14ac:dyDescent="0.3">
      <c r="A554" s="831" t="s">
        <v>2450</v>
      </c>
      <c r="B554" s="832" t="s">
        <v>2130</v>
      </c>
      <c r="C554" s="832" t="s">
        <v>2502</v>
      </c>
      <c r="D554" s="832" t="s">
        <v>2503</v>
      </c>
      <c r="E554" s="832" t="s">
        <v>1473</v>
      </c>
      <c r="F554" s="849"/>
      <c r="G554" s="849"/>
      <c r="H554" s="837">
        <v>0</v>
      </c>
      <c r="I554" s="849">
        <v>1</v>
      </c>
      <c r="J554" s="849">
        <v>103.8</v>
      </c>
      <c r="K554" s="837">
        <v>1</v>
      </c>
      <c r="L554" s="849">
        <v>1</v>
      </c>
      <c r="M554" s="850">
        <v>103.8</v>
      </c>
    </row>
    <row r="555" spans="1:13" ht="14.4" customHeight="1" x14ac:dyDescent="0.3">
      <c r="A555" s="831" t="s">
        <v>2450</v>
      </c>
      <c r="B555" s="832" t="s">
        <v>2328</v>
      </c>
      <c r="C555" s="832" t="s">
        <v>5234</v>
      </c>
      <c r="D555" s="832" t="s">
        <v>5235</v>
      </c>
      <c r="E555" s="832" t="s">
        <v>3830</v>
      </c>
      <c r="F555" s="849">
        <v>1</v>
      </c>
      <c r="G555" s="849">
        <v>141.25</v>
      </c>
      <c r="H555" s="837">
        <v>1</v>
      </c>
      <c r="I555" s="849"/>
      <c r="J555" s="849"/>
      <c r="K555" s="837">
        <v>0</v>
      </c>
      <c r="L555" s="849">
        <v>1</v>
      </c>
      <c r="M555" s="850">
        <v>141.25</v>
      </c>
    </row>
    <row r="556" spans="1:13" ht="14.4" customHeight="1" x14ac:dyDescent="0.3">
      <c r="A556" s="831" t="s">
        <v>2450</v>
      </c>
      <c r="B556" s="832" t="s">
        <v>2196</v>
      </c>
      <c r="C556" s="832" t="s">
        <v>2907</v>
      </c>
      <c r="D556" s="832" t="s">
        <v>2908</v>
      </c>
      <c r="E556" s="832" t="s">
        <v>2909</v>
      </c>
      <c r="F556" s="849">
        <v>3</v>
      </c>
      <c r="G556" s="849">
        <v>299.82</v>
      </c>
      <c r="H556" s="837">
        <v>1</v>
      </c>
      <c r="I556" s="849"/>
      <c r="J556" s="849"/>
      <c r="K556" s="837">
        <v>0</v>
      </c>
      <c r="L556" s="849">
        <v>3</v>
      </c>
      <c r="M556" s="850">
        <v>299.82</v>
      </c>
    </row>
    <row r="557" spans="1:13" ht="14.4" customHeight="1" x14ac:dyDescent="0.3">
      <c r="A557" s="831" t="s">
        <v>2451</v>
      </c>
      <c r="B557" s="832" t="s">
        <v>1874</v>
      </c>
      <c r="C557" s="832" t="s">
        <v>1875</v>
      </c>
      <c r="D557" s="832" t="s">
        <v>1876</v>
      </c>
      <c r="E557" s="832" t="s">
        <v>1877</v>
      </c>
      <c r="F557" s="849"/>
      <c r="G557" s="849"/>
      <c r="H557" s="837">
        <v>0</v>
      </c>
      <c r="I557" s="849">
        <v>4</v>
      </c>
      <c r="J557" s="849">
        <v>64.48</v>
      </c>
      <c r="K557" s="837">
        <v>1</v>
      </c>
      <c r="L557" s="849">
        <v>4</v>
      </c>
      <c r="M557" s="850">
        <v>64.48</v>
      </c>
    </row>
    <row r="558" spans="1:13" ht="14.4" customHeight="1" x14ac:dyDescent="0.3">
      <c r="A558" s="831" t="s">
        <v>2451</v>
      </c>
      <c r="B558" s="832" t="s">
        <v>1905</v>
      </c>
      <c r="C558" s="832" t="s">
        <v>1906</v>
      </c>
      <c r="D558" s="832" t="s">
        <v>1907</v>
      </c>
      <c r="E558" s="832" t="s">
        <v>1908</v>
      </c>
      <c r="F558" s="849"/>
      <c r="G558" s="849"/>
      <c r="H558" s="837">
        <v>0</v>
      </c>
      <c r="I558" s="849">
        <v>1</v>
      </c>
      <c r="J558" s="849">
        <v>184.74</v>
      </c>
      <c r="K558" s="837">
        <v>1</v>
      </c>
      <c r="L558" s="849">
        <v>1</v>
      </c>
      <c r="M558" s="850">
        <v>184.74</v>
      </c>
    </row>
    <row r="559" spans="1:13" ht="14.4" customHeight="1" x14ac:dyDescent="0.3">
      <c r="A559" s="831" t="s">
        <v>2451</v>
      </c>
      <c r="B559" s="832" t="s">
        <v>1909</v>
      </c>
      <c r="C559" s="832" t="s">
        <v>2689</v>
      </c>
      <c r="D559" s="832" t="s">
        <v>2690</v>
      </c>
      <c r="E559" s="832" t="s">
        <v>2691</v>
      </c>
      <c r="F559" s="849"/>
      <c r="G559" s="849"/>
      <c r="H559" s="837">
        <v>0</v>
      </c>
      <c r="I559" s="849">
        <v>1</v>
      </c>
      <c r="J559" s="849">
        <v>490.89</v>
      </c>
      <c r="K559" s="837">
        <v>1</v>
      </c>
      <c r="L559" s="849">
        <v>1</v>
      </c>
      <c r="M559" s="850">
        <v>490.89</v>
      </c>
    </row>
    <row r="560" spans="1:13" ht="14.4" customHeight="1" x14ac:dyDescent="0.3">
      <c r="A560" s="831" t="s">
        <v>2451</v>
      </c>
      <c r="B560" s="832" t="s">
        <v>1912</v>
      </c>
      <c r="C560" s="832" t="s">
        <v>2636</v>
      </c>
      <c r="D560" s="832" t="s">
        <v>2637</v>
      </c>
      <c r="E560" s="832" t="s">
        <v>2638</v>
      </c>
      <c r="F560" s="849">
        <v>1</v>
      </c>
      <c r="G560" s="849">
        <v>300.33</v>
      </c>
      <c r="H560" s="837">
        <v>1</v>
      </c>
      <c r="I560" s="849"/>
      <c r="J560" s="849"/>
      <c r="K560" s="837">
        <v>0</v>
      </c>
      <c r="L560" s="849">
        <v>1</v>
      </c>
      <c r="M560" s="850">
        <v>300.33</v>
      </c>
    </row>
    <row r="561" spans="1:13" ht="14.4" customHeight="1" x14ac:dyDescent="0.3">
      <c r="A561" s="831" t="s">
        <v>2451</v>
      </c>
      <c r="B561" s="832" t="s">
        <v>1912</v>
      </c>
      <c r="C561" s="832" t="s">
        <v>1913</v>
      </c>
      <c r="D561" s="832" t="s">
        <v>1914</v>
      </c>
      <c r="E561" s="832" t="s">
        <v>1915</v>
      </c>
      <c r="F561" s="849"/>
      <c r="G561" s="849"/>
      <c r="H561" s="837">
        <v>0</v>
      </c>
      <c r="I561" s="849">
        <v>2</v>
      </c>
      <c r="J561" s="849">
        <v>373.74</v>
      </c>
      <c r="K561" s="837">
        <v>1</v>
      </c>
      <c r="L561" s="849">
        <v>2</v>
      </c>
      <c r="M561" s="850">
        <v>373.74</v>
      </c>
    </row>
    <row r="562" spans="1:13" ht="14.4" customHeight="1" x14ac:dyDescent="0.3">
      <c r="A562" s="831" t="s">
        <v>2451</v>
      </c>
      <c r="B562" s="832" t="s">
        <v>1933</v>
      </c>
      <c r="C562" s="832" t="s">
        <v>1935</v>
      </c>
      <c r="D562" s="832" t="s">
        <v>779</v>
      </c>
      <c r="E562" s="832" t="s">
        <v>1936</v>
      </c>
      <c r="F562" s="849"/>
      <c r="G562" s="849"/>
      <c r="H562" s="837">
        <v>0</v>
      </c>
      <c r="I562" s="849">
        <v>3</v>
      </c>
      <c r="J562" s="849">
        <v>127.53</v>
      </c>
      <c r="K562" s="837">
        <v>1</v>
      </c>
      <c r="L562" s="849">
        <v>3</v>
      </c>
      <c r="M562" s="850">
        <v>127.53</v>
      </c>
    </row>
    <row r="563" spans="1:13" ht="14.4" customHeight="1" x14ac:dyDescent="0.3">
      <c r="A563" s="831" t="s">
        <v>2451</v>
      </c>
      <c r="B563" s="832" t="s">
        <v>1933</v>
      </c>
      <c r="C563" s="832" t="s">
        <v>3215</v>
      </c>
      <c r="D563" s="832" t="s">
        <v>3216</v>
      </c>
      <c r="E563" s="832" t="s">
        <v>1936</v>
      </c>
      <c r="F563" s="849">
        <v>1</v>
      </c>
      <c r="G563" s="849">
        <v>42.51</v>
      </c>
      <c r="H563" s="837">
        <v>1</v>
      </c>
      <c r="I563" s="849"/>
      <c r="J563" s="849"/>
      <c r="K563" s="837">
        <v>0</v>
      </c>
      <c r="L563" s="849">
        <v>1</v>
      </c>
      <c r="M563" s="850">
        <v>42.51</v>
      </c>
    </row>
    <row r="564" spans="1:13" ht="14.4" customHeight="1" x14ac:dyDescent="0.3">
      <c r="A564" s="831" t="s">
        <v>2451</v>
      </c>
      <c r="B564" s="832" t="s">
        <v>1943</v>
      </c>
      <c r="C564" s="832" t="s">
        <v>2143</v>
      </c>
      <c r="D564" s="832" t="s">
        <v>1479</v>
      </c>
      <c r="E564" s="832" t="s">
        <v>2144</v>
      </c>
      <c r="F564" s="849"/>
      <c r="G564" s="849"/>
      <c r="H564" s="837">
        <v>0</v>
      </c>
      <c r="I564" s="849">
        <v>1</v>
      </c>
      <c r="J564" s="849">
        <v>17.559999999999999</v>
      </c>
      <c r="K564" s="837">
        <v>1</v>
      </c>
      <c r="L564" s="849">
        <v>1</v>
      </c>
      <c r="M564" s="850">
        <v>17.559999999999999</v>
      </c>
    </row>
    <row r="565" spans="1:13" ht="14.4" customHeight="1" x14ac:dyDescent="0.3">
      <c r="A565" s="831" t="s">
        <v>2451</v>
      </c>
      <c r="B565" s="832" t="s">
        <v>1950</v>
      </c>
      <c r="C565" s="832" t="s">
        <v>1951</v>
      </c>
      <c r="D565" s="832" t="s">
        <v>1952</v>
      </c>
      <c r="E565" s="832" t="s">
        <v>1953</v>
      </c>
      <c r="F565" s="849"/>
      <c r="G565" s="849"/>
      <c r="H565" s="837">
        <v>0</v>
      </c>
      <c r="I565" s="849">
        <v>2</v>
      </c>
      <c r="J565" s="849">
        <v>62.18</v>
      </c>
      <c r="K565" s="837">
        <v>1</v>
      </c>
      <c r="L565" s="849">
        <v>2</v>
      </c>
      <c r="M565" s="850">
        <v>62.18</v>
      </c>
    </row>
    <row r="566" spans="1:13" ht="14.4" customHeight="1" x14ac:dyDescent="0.3">
      <c r="A566" s="831" t="s">
        <v>2451</v>
      </c>
      <c r="B566" s="832" t="s">
        <v>1960</v>
      </c>
      <c r="C566" s="832" t="s">
        <v>1961</v>
      </c>
      <c r="D566" s="832" t="s">
        <v>950</v>
      </c>
      <c r="E566" s="832" t="s">
        <v>1945</v>
      </c>
      <c r="F566" s="849"/>
      <c r="G566" s="849"/>
      <c r="H566" s="837">
        <v>0</v>
      </c>
      <c r="I566" s="849">
        <v>3</v>
      </c>
      <c r="J566" s="849">
        <v>143.10000000000002</v>
      </c>
      <c r="K566" s="837">
        <v>1</v>
      </c>
      <c r="L566" s="849">
        <v>3</v>
      </c>
      <c r="M566" s="850">
        <v>143.10000000000002</v>
      </c>
    </row>
    <row r="567" spans="1:13" ht="14.4" customHeight="1" x14ac:dyDescent="0.3">
      <c r="A567" s="831" t="s">
        <v>2451</v>
      </c>
      <c r="B567" s="832" t="s">
        <v>1960</v>
      </c>
      <c r="C567" s="832" t="s">
        <v>1962</v>
      </c>
      <c r="D567" s="832" t="s">
        <v>950</v>
      </c>
      <c r="E567" s="832" t="s">
        <v>1963</v>
      </c>
      <c r="F567" s="849"/>
      <c r="G567" s="849"/>
      <c r="H567" s="837">
        <v>0</v>
      </c>
      <c r="I567" s="849">
        <v>1</v>
      </c>
      <c r="J567" s="849">
        <v>143.09</v>
      </c>
      <c r="K567" s="837">
        <v>1</v>
      </c>
      <c r="L567" s="849">
        <v>1</v>
      </c>
      <c r="M567" s="850">
        <v>143.09</v>
      </c>
    </row>
    <row r="568" spans="1:13" ht="14.4" customHeight="1" x14ac:dyDescent="0.3">
      <c r="A568" s="831" t="s">
        <v>2451</v>
      </c>
      <c r="B568" s="832" t="s">
        <v>1960</v>
      </c>
      <c r="C568" s="832" t="s">
        <v>2284</v>
      </c>
      <c r="D568" s="832" t="s">
        <v>1560</v>
      </c>
      <c r="E568" s="832" t="s">
        <v>2285</v>
      </c>
      <c r="F568" s="849"/>
      <c r="G568" s="849"/>
      <c r="H568" s="837">
        <v>0</v>
      </c>
      <c r="I568" s="849">
        <v>1</v>
      </c>
      <c r="J568" s="849">
        <v>286.18</v>
      </c>
      <c r="K568" s="837">
        <v>1</v>
      </c>
      <c r="L568" s="849">
        <v>1</v>
      </c>
      <c r="M568" s="850">
        <v>286.18</v>
      </c>
    </row>
    <row r="569" spans="1:13" ht="14.4" customHeight="1" x14ac:dyDescent="0.3">
      <c r="A569" s="831" t="s">
        <v>2451</v>
      </c>
      <c r="B569" s="832" t="s">
        <v>1973</v>
      </c>
      <c r="C569" s="832" t="s">
        <v>2295</v>
      </c>
      <c r="D569" s="832" t="s">
        <v>1975</v>
      </c>
      <c r="E569" s="832" t="s">
        <v>2296</v>
      </c>
      <c r="F569" s="849"/>
      <c r="G569" s="849"/>
      <c r="H569" s="837">
        <v>0</v>
      </c>
      <c r="I569" s="849">
        <v>1</v>
      </c>
      <c r="J569" s="849">
        <v>139.77000000000001</v>
      </c>
      <c r="K569" s="837">
        <v>1</v>
      </c>
      <c r="L569" s="849">
        <v>1</v>
      </c>
      <c r="M569" s="850">
        <v>139.77000000000001</v>
      </c>
    </row>
    <row r="570" spans="1:13" ht="14.4" customHeight="1" x14ac:dyDescent="0.3">
      <c r="A570" s="831" t="s">
        <v>2451</v>
      </c>
      <c r="B570" s="832" t="s">
        <v>1973</v>
      </c>
      <c r="C570" s="832" t="s">
        <v>2170</v>
      </c>
      <c r="D570" s="832" t="s">
        <v>1975</v>
      </c>
      <c r="E570" s="832" t="s">
        <v>2171</v>
      </c>
      <c r="F570" s="849"/>
      <c r="G570" s="849"/>
      <c r="H570" s="837">
        <v>0</v>
      </c>
      <c r="I570" s="849">
        <v>2</v>
      </c>
      <c r="J570" s="849">
        <v>559.05999999999995</v>
      </c>
      <c r="K570" s="837">
        <v>1</v>
      </c>
      <c r="L570" s="849">
        <v>2</v>
      </c>
      <c r="M570" s="850">
        <v>559.05999999999995</v>
      </c>
    </row>
    <row r="571" spans="1:13" ht="14.4" customHeight="1" x14ac:dyDescent="0.3">
      <c r="A571" s="831" t="s">
        <v>2451</v>
      </c>
      <c r="B571" s="832" t="s">
        <v>1973</v>
      </c>
      <c r="C571" s="832" t="s">
        <v>3194</v>
      </c>
      <c r="D571" s="832" t="s">
        <v>3158</v>
      </c>
      <c r="E571" s="832" t="s">
        <v>2294</v>
      </c>
      <c r="F571" s="849">
        <v>1</v>
      </c>
      <c r="G571" s="849">
        <v>430.05</v>
      </c>
      <c r="H571" s="837">
        <v>1</v>
      </c>
      <c r="I571" s="849"/>
      <c r="J571" s="849"/>
      <c r="K571" s="837">
        <v>0</v>
      </c>
      <c r="L571" s="849">
        <v>1</v>
      </c>
      <c r="M571" s="850">
        <v>430.05</v>
      </c>
    </row>
    <row r="572" spans="1:13" ht="14.4" customHeight="1" x14ac:dyDescent="0.3">
      <c r="A572" s="831" t="s">
        <v>2451</v>
      </c>
      <c r="B572" s="832" t="s">
        <v>1973</v>
      </c>
      <c r="C572" s="832" t="s">
        <v>2481</v>
      </c>
      <c r="D572" s="832" t="s">
        <v>2482</v>
      </c>
      <c r="E572" s="832" t="s">
        <v>2173</v>
      </c>
      <c r="F572" s="849">
        <v>1</v>
      </c>
      <c r="G572" s="849">
        <v>196.2</v>
      </c>
      <c r="H572" s="837">
        <v>1</v>
      </c>
      <c r="I572" s="849"/>
      <c r="J572" s="849"/>
      <c r="K572" s="837">
        <v>0</v>
      </c>
      <c r="L572" s="849">
        <v>1</v>
      </c>
      <c r="M572" s="850">
        <v>196.2</v>
      </c>
    </row>
    <row r="573" spans="1:13" ht="14.4" customHeight="1" x14ac:dyDescent="0.3">
      <c r="A573" s="831" t="s">
        <v>2451</v>
      </c>
      <c r="B573" s="832" t="s">
        <v>1973</v>
      </c>
      <c r="C573" s="832" t="s">
        <v>3195</v>
      </c>
      <c r="D573" s="832" t="s">
        <v>2482</v>
      </c>
      <c r="E573" s="832" t="s">
        <v>1332</v>
      </c>
      <c r="F573" s="849">
        <v>1</v>
      </c>
      <c r="G573" s="849">
        <v>117.71</v>
      </c>
      <c r="H573" s="837">
        <v>1</v>
      </c>
      <c r="I573" s="849"/>
      <c r="J573" s="849"/>
      <c r="K573" s="837">
        <v>0</v>
      </c>
      <c r="L573" s="849">
        <v>1</v>
      </c>
      <c r="M573" s="850">
        <v>117.71</v>
      </c>
    </row>
    <row r="574" spans="1:13" ht="14.4" customHeight="1" x14ac:dyDescent="0.3">
      <c r="A574" s="831" t="s">
        <v>2451</v>
      </c>
      <c r="B574" s="832" t="s">
        <v>1973</v>
      </c>
      <c r="C574" s="832" t="s">
        <v>2932</v>
      </c>
      <c r="D574" s="832" t="s">
        <v>2488</v>
      </c>
      <c r="E574" s="832" t="s">
        <v>2774</v>
      </c>
      <c r="F574" s="849">
        <v>2</v>
      </c>
      <c r="G574" s="849">
        <v>559.05999999999995</v>
      </c>
      <c r="H574" s="837">
        <v>1</v>
      </c>
      <c r="I574" s="849"/>
      <c r="J574" s="849"/>
      <c r="K574" s="837">
        <v>0</v>
      </c>
      <c r="L574" s="849">
        <v>2</v>
      </c>
      <c r="M574" s="850">
        <v>559.05999999999995</v>
      </c>
    </row>
    <row r="575" spans="1:13" ht="14.4" customHeight="1" x14ac:dyDescent="0.3">
      <c r="A575" s="831" t="s">
        <v>2451</v>
      </c>
      <c r="B575" s="832" t="s">
        <v>2297</v>
      </c>
      <c r="C575" s="832" t="s">
        <v>5035</v>
      </c>
      <c r="D575" s="832" t="s">
        <v>5036</v>
      </c>
      <c r="E575" s="832" t="s">
        <v>5037</v>
      </c>
      <c r="F575" s="849">
        <v>1</v>
      </c>
      <c r="G575" s="849">
        <v>3480.65</v>
      </c>
      <c r="H575" s="837">
        <v>1</v>
      </c>
      <c r="I575" s="849"/>
      <c r="J575" s="849"/>
      <c r="K575" s="837">
        <v>0</v>
      </c>
      <c r="L575" s="849">
        <v>1</v>
      </c>
      <c r="M575" s="850">
        <v>3480.65</v>
      </c>
    </row>
    <row r="576" spans="1:13" ht="14.4" customHeight="1" x14ac:dyDescent="0.3">
      <c r="A576" s="831" t="s">
        <v>2451</v>
      </c>
      <c r="B576" s="832" t="s">
        <v>2012</v>
      </c>
      <c r="C576" s="832" t="s">
        <v>2013</v>
      </c>
      <c r="D576" s="832" t="s">
        <v>1074</v>
      </c>
      <c r="E576" s="832" t="s">
        <v>2014</v>
      </c>
      <c r="F576" s="849"/>
      <c r="G576" s="849"/>
      <c r="H576" s="837">
        <v>0</v>
      </c>
      <c r="I576" s="849">
        <v>1</v>
      </c>
      <c r="J576" s="849">
        <v>225.06</v>
      </c>
      <c r="K576" s="837">
        <v>1</v>
      </c>
      <c r="L576" s="849">
        <v>1</v>
      </c>
      <c r="M576" s="850">
        <v>225.06</v>
      </c>
    </row>
    <row r="577" spans="1:13" ht="14.4" customHeight="1" x14ac:dyDescent="0.3">
      <c r="A577" s="831" t="s">
        <v>2451</v>
      </c>
      <c r="B577" s="832" t="s">
        <v>2028</v>
      </c>
      <c r="C577" s="832" t="s">
        <v>2029</v>
      </c>
      <c r="D577" s="832" t="s">
        <v>2030</v>
      </c>
      <c r="E577" s="832" t="s">
        <v>2031</v>
      </c>
      <c r="F577" s="849"/>
      <c r="G577" s="849"/>
      <c r="H577" s="837">
        <v>0</v>
      </c>
      <c r="I577" s="849">
        <v>3</v>
      </c>
      <c r="J577" s="849">
        <v>359.1</v>
      </c>
      <c r="K577" s="837">
        <v>1</v>
      </c>
      <c r="L577" s="849">
        <v>3</v>
      </c>
      <c r="M577" s="850">
        <v>359.1</v>
      </c>
    </row>
    <row r="578" spans="1:13" ht="14.4" customHeight="1" x14ac:dyDescent="0.3">
      <c r="A578" s="831" t="s">
        <v>2451</v>
      </c>
      <c r="B578" s="832" t="s">
        <v>5289</v>
      </c>
      <c r="C578" s="832" t="s">
        <v>5021</v>
      </c>
      <c r="D578" s="832" t="s">
        <v>5022</v>
      </c>
      <c r="E578" s="832" t="s">
        <v>2493</v>
      </c>
      <c r="F578" s="849">
        <v>9</v>
      </c>
      <c r="G578" s="849">
        <v>3812.7300000000005</v>
      </c>
      <c r="H578" s="837">
        <v>1</v>
      </c>
      <c r="I578" s="849"/>
      <c r="J578" s="849"/>
      <c r="K578" s="837">
        <v>0</v>
      </c>
      <c r="L578" s="849">
        <v>9</v>
      </c>
      <c r="M578" s="850">
        <v>3812.7300000000005</v>
      </c>
    </row>
    <row r="579" spans="1:13" ht="14.4" customHeight="1" x14ac:dyDescent="0.3">
      <c r="A579" s="831" t="s">
        <v>2451</v>
      </c>
      <c r="B579" s="832" t="s">
        <v>5289</v>
      </c>
      <c r="C579" s="832" t="s">
        <v>2494</v>
      </c>
      <c r="D579" s="832" t="s">
        <v>2495</v>
      </c>
      <c r="E579" s="832" t="s">
        <v>2493</v>
      </c>
      <c r="F579" s="849">
        <v>2</v>
      </c>
      <c r="G579" s="849">
        <v>687.45</v>
      </c>
      <c r="H579" s="837">
        <v>1</v>
      </c>
      <c r="I579" s="849"/>
      <c r="J579" s="849"/>
      <c r="K579" s="837">
        <v>0</v>
      </c>
      <c r="L579" s="849">
        <v>2</v>
      </c>
      <c r="M579" s="850">
        <v>687.45</v>
      </c>
    </row>
    <row r="580" spans="1:13" ht="14.4" customHeight="1" x14ac:dyDescent="0.3">
      <c r="A580" s="831" t="s">
        <v>2451</v>
      </c>
      <c r="B580" s="832" t="s">
        <v>2050</v>
      </c>
      <c r="C580" s="832" t="s">
        <v>4947</v>
      </c>
      <c r="D580" s="832" t="s">
        <v>3189</v>
      </c>
      <c r="E580" s="832" t="s">
        <v>2053</v>
      </c>
      <c r="F580" s="849">
        <v>1</v>
      </c>
      <c r="G580" s="849">
        <v>36.270000000000003</v>
      </c>
      <c r="H580" s="837">
        <v>1</v>
      </c>
      <c r="I580" s="849"/>
      <c r="J580" s="849"/>
      <c r="K580" s="837">
        <v>0</v>
      </c>
      <c r="L580" s="849">
        <v>1</v>
      </c>
      <c r="M580" s="850">
        <v>36.270000000000003</v>
      </c>
    </row>
    <row r="581" spans="1:13" ht="14.4" customHeight="1" x14ac:dyDescent="0.3">
      <c r="A581" s="831" t="s">
        <v>2451</v>
      </c>
      <c r="B581" s="832" t="s">
        <v>2050</v>
      </c>
      <c r="C581" s="832" t="s">
        <v>4347</v>
      </c>
      <c r="D581" s="832" t="s">
        <v>3189</v>
      </c>
      <c r="E581" s="832" t="s">
        <v>4348</v>
      </c>
      <c r="F581" s="849">
        <v>1</v>
      </c>
      <c r="G581" s="849">
        <v>121.75</v>
      </c>
      <c r="H581" s="837">
        <v>1</v>
      </c>
      <c r="I581" s="849"/>
      <c r="J581" s="849"/>
      <c r="K581" s="837">
        <v>0</v>
      </c>
      <c r="L581" s="849">
        <v>1</v>
      </c>
      <c r="M581" s="850">
        <v>121.75</v>
      </c>
    </row>
    <row r="582" spans="1:13" ht="14.4" customHeight="1" x14ac:dyDescent="0.3">
      <c r="A582" s="831" t="s">
        <v>2451</v>
      </c>
      <c r="B582" s="832" t="s">
        <v>2050</v>
      </c>
      <c r="C582" s="832" t="s">
        <v>2188</v>
      </c>
      <c r="D582" s="832" t="s">
        <v>1120</v>
      </c>
      <c r="E582" s="832" t="s">
        <v>1121</v>
      </c>
      <c r="F582" s="849"/>
      <c r="G582" s="849"/>
      <c r="H582" s="837">
        <v>0</v>
      </c>
      <c r="I582" s="849">
        <v>1</v>
      </c>
      <c r="J582" s="849">
        <v>72.55</v>
      </c>
      <c r="K582" s="837">
        <v>1</v>
      </c>
      <c r="L582" s="849">
        <v>1</v>
      </c>
      <c r="M582" s="850">
        <v>72.55</v>
      </c>
    </row>
    <row r="583" spans="1:13" ht="14.4" customHeight="1" x14ac:dyDescent="0.3">
      <c r="A583" s="831" t="s">
        <v>2451</v>
      </c>
      <c r="B583" s="832" t="s">
        <v>2072</v>
      </c>
      <c r="C583" s="832" t="s">
        <v>2073</v>
      </c>
      <c r="D583" s="832" t="s">
        <v>911</v>
      </c>
      <c r="E583" s="832" t="s">
        <v>912</v>
      </c>
      <c r="F583" s="849"/>
      <c r="G583" s="849"/>
      <c r="H583" s="837"/>
      <c r="I583" s="849">
        <v>5</v>
      </c>
      <c r="J583" s="849">
        <v>0</v>
      </c>
      <c r="K583" s="837"/>
      <c r="L583" s="849">
        <v>5</v>
      </c>
      <c r="M583" s="850">
        <v>0</v>
      </c>
    </row>
    <row r="584" spans="1:13" ht="14.4" customHeight="1" x14ac:dyDescent="0.3">
      <c r="A584" s="831" t="s">
        <v>2451</v>
      </c>
      <c r="B584" s="832" t="s">
        <v>2072</v>
      </c>
      <c r="C584" s="832" t="s">
        <v>2074</v>
      </c>
      <c r="D584" s="832" t="s">
        <v>911</v>
      </c>
      <c r="E584" s="832" t="s">
        <v>2075</v>
      </c>
      <c r="F584" s="849"/>
      <c r="G584" s="849"/>
      <c r="H584" s="837">
        <v>0</v>
      </c>
      <c r="I584" s="849">
        <v>3</v>
      </c>
      <c r="J584" s="849">
        <v>230.57999999999998</v>
      </c>
      <c r="K584" s="837">
        <v>1</v>
      </c>
      <c r="L584" s="849">
        <v>3</v>
      </c>
      <c r="M584" s="850">
        <v>230.57999999999998</v>
      </c>
    </row>
    <row r="585" spans="1:13" ht="14.4" customHeight="1" x14ac:dyDescent="0.3">
      <c r="A585" s="831" t="s">
        <v>2451</v>
      </c>
      <c r="B585" s="832" t="s">
        <v>2082</v>
      </c>
      <c r="C585" s="832" t="s">
        <v>2318</v>
      </c>
      <c r="D585" s="832" t="s">
        <v>2084</v>
      </c>
      <c r="E585" s="832" t="s">
        <v>2319</v>
      </c>
      <c r="F585" s="849"/>
      <c r="G585" s="849"/>
      <c r="H585" s="837">
        <v>0</v>
      </c>
      <c r="I585" s="849">
        <v>4</v>
      </c>
      <c r="J585" s="849">
        <v>1465.24</v>
      </c>
      <c r="K585" s="837">
        <v>1</v>
      </c>
      <c r="L585" s="849">
        <v>4</v>
      </c>
      <c r="M585" s="850">
        <v>1465.24</v>
      </c>
    </row>
    <row r="586" spans="1:13" ht="14.4" customHeight="1" x14ac:dyDescent="0.3">
      <c r="A586" s="831" t="s">
        <v>2451</v>
      </c>
      <c r="B586" s="832" t="s">
        <v>2086</v>
      </c>
      <c r="C586" s="832" t="s">
        <v>2202</v>
      </c>
      <c r="D586" s="832" t="s">
        <v>2088</v>
      </c>
      <c r="E586" s="832" t="s">
        <v>2203</v>
      </c>
      <c r="F586" s="849"/>
      <c r="G586" s="849"/>
      <c r="H586" s="837">
        <v>0</v>
      </c>
      <c r="I586" s="849">
        <v>4</v>
      </c>
      <c r="J586" s="849">
        <v>2066.84</v>
      </c>
      <c r="K586" s="837">
        <v>1</v>
      </c>
      <c r="L586" s="849">
        <v>4</v>
      </c>
      <c r="M586" s="850">
        <v>2066.84</v>
      </c>
    </row>
    <row r="587" spans="1:13" ht="14.4" customHeight="1" x14ac:dyDescent="0.3">
      <c r="A587" s="831" t="s">
        <v>2451</v>
      </c>
      <c r="B587" s="832" t="s">
        <v>2086</v>
      </c>
      <c r="C587" s="832" t="s">
        <v>2087</v>
      </c>
      <c r="D587" s="832" t="s">
        <v>2088</v>
      </c>
      <c r="E587" s="832" t="s">
        <v>2089</v>
      </c>
      <c r="F587" s="849"/>
      <c r="G587" s="849"/>
      <c r="H587" s="837">
        <v>0</v>
      </c>
      <c r="I587" s="849">
        <v>4</v>
      </c>
      <c r="J587" s="849">
        <v>442.92</v>
      </c>
      <c r="K587" s="837">
        <v>1</v>
      </c>
      <c r="L587" s="849">
        <v>4</v>
      </c>
      <c r="M587" s="850">
        <v>442.92</v>
      </c>
    </row>
    <row r="588" spans="1:13" ht="14.4" customHeight="1" x14ac:dyDescent="0.3">
      <c r="A588" s="831" t="s">
        <v>2451</v>
      </c>
      <c r="B588" s="832" t="s">
        <v>5295</v>
      </c>
      <c r="C588" s="832" t="s">
        <v>3883</v>
      </c>
      <c r="D588" s="832" t="s">
        <v>3884</v>
      </c>
      <c r="E588" s="832" t="s">
        <v>2600</v>
      </c>
      <c r="F588" s="849">
        <v>6</v>
      </c>
      <c r="G588" s="849">
        <v>2036.8200000000002</v>
      </c>
      <c r="H588" s="837">
        <v>1</v>
      </c>
      <c r="I588" s="849"/>
      <c r="J588" s="849"/>
      <c r="K588" s="837">
        <v>0</v>
      </c>
      <c r="L588" s="849">
        <v>6</v>
      </c>
      <c r="M588" s="850">
        <v>2036.8200000000002</v>
      </c>
    </row>
    <row r="589" spans="1:13" ht="14.4" customHeight="1" x14ac:dyDescent="0.3">
      <c r="A589" s="831" t="s">
        <v>2451</v>
      </c>
      <c r="B589" s="832" t="s">
        <v>2090</v>
      </c>
      <c r="C589" s="832" t="s">
        <v>2091</v>
      </c>
      <c r="D589" s="832" t="s">
        <v>2092</v>
      </c>
      <c r="E589" s="832" t="s">
        <v>2093</v>
      </c>
      <c r="F589" s="849"/>
      <c r="G589" s="849"/>
      <c r="H589" s="837">
        <v>0</v>
      </c>
      <c r="I589" s="849">
        <v>5</v>
      </c>
      <c r="J589" s="849">
        <v>4551</v>
      </c>
      <c r="K589" s="837">
        <v>1</v>
      </c>
      <c r="L589" s="849">
        <v>5</v>
      </c>
      <c r="M589" s="850">
        <v>4551</v>
      </c>
    </row>
    <row r="590" spans="1:13" ht="14.4" customHeight="1" x14ac:dyDescent="0.3">
      <c r="A590" s="831" t="s">
        <v>2451</v>
      </c>
      <c r="B590" s="832" t="s">
        <v>2090</v>
      </c>
      <c r="C590" s="832" t="s">
        <v>3033</v>
      </c>
      <c r="D590" s="832" t="s">
        <v>2679</v>
      </c>
      <c r="E590" s="832" t="s">
        <v>3034</v>
      </c>
      <c r="F590" s="849">
        <v>3</v>
      </c>
      <c r="G590" s="849">
        <v>2730.6000000000004</v>
      </c>
      <c r="H590" s="837">
        <v>1</v>
      </c>
      <c r="I590" s="849"/>
      <c r="J590" s="849"/>
      <c r="K590" s="837">
        <v>0</v>
      </c>
      <c r="L590" s="849">
        <v>3</v>
      </c>
      <c r="M590" s="850">
        <v>2730.6000000000004</v>
      </c>
    </row>
    <row r="591" spans="1:13" ht="14.4" customHeight="1" x14ac:dyDescent="0.3">
      <c r="A591" s="831" t="s">
        <v>2451</v>
      </c>
      <c r="B591" s="832" t="s">
        <v>2090</v>
      </c>
      <c r="C591" s="832" t="s">
        <v>3233</v>
      </c>
      <c r="D591" s="832" t="s">
        <v>2092</v>
      </c>
      <c r="E591" s="832" t="s">
        <v>2098</v>
      </c>
      <c r="F591" s="849"/>
      <c r="G591" s="849"/>
      <c r="H591" s="837">
        <v>0</v>
      </c>
      <c r="I591" s="849">
        <v>1</v>
      </c>
      <c r="J591" s="849">
        <v>227.56</v>
      </c>
      <c r="K591" s="837">
        <v>1</v>
      </c>
      <c r="L591" s="849">
        <v>1</v>
      </c>
      <c r="M591" s="850">
        <v>227.56</v>
      </c>
    </row>
    <row r="592" spans="1:13" ht="14.4" customHeight="1" x14ac:dyDescent="0.3">
      <c r="A592" s="831" t="s">
        <v>2451</v>
      </c>
      <c r="B592" s="832" t="s">
        <v>2206</v>
      </c>
      <c r="C592" s="832" t="s">
        <v>2753</v>
      </c>
      <c r="D592" s="832" t="s">
        <v>2748</v>
      </c>
      <c r="E592" s="832" t="s">
        <v>2754</v>
      </c>
      <c r="F592" s="849">
        <v>2</v>
      </c>
      <c r="G592" s="849">
        <v>677.16</v>
      </c>
      <c r="H592" s="837">
        <v>1</v>
      </c>
      <c r="I592" s="849"/>
      <c r="J592" s="849"/>
      <c r="K592" s="837">
        <v>0</v>
      </c>
      <c r="L592" s="849">
        <v>2</v>
      </c>
      <c r="M592" s="850">
        <v>677.16</v>
      </c>
    </row>
    <row r="593" spans="1:13" ht="14.4" customHeight="1" x14ac:dyDescent="0.3">
      <c r="A593" s="831" t="s">
        <v>2451</v>
      </c>
      <c r="B593" s="832" t="s">
        <v>2206</v>
      </c>
      <c r="C593" s="832" t="s">
        <v>2751</v>
      </c>
      <c r="D593" s="832" t="s">
        <v>2748</v>
      </c>
      <c r="E593" s="832" t="s">
        <v>2752</v>
      </c>
      <c r="F593" s="849">
        <v>6</v>
      </c>
      <c r="G593" s="849">
        <v>4063.08</v>
      </c>
      <c r="H593" s="837">
        <v>1</v>
      </c>
      <c r="I593" s="849"/>
      <c r="J593" s="849"/>
      <c r="K593" s="837">
        <v>0</v>
      </c>
      <c r="L593" s="849">
        <v>6</v>
      </c>
      <c r="M593" s="850">
        <v>4063.08</v>
      </c>
    </row>
    <row r="594" spans="1:13" ht="14.4" customHeight="1" x14ac:dyDescent="0.3">
      <c r="A594" s="831" t="s">
        <v>2451</v>
      </c>
      <c r="B594" s="832" t="s">
        <v>2206</v>
      </c>
      <c r="C594" s="832" t="s">
        <v>2749</v>
      </c>
      <c r="D594" s="832" t="s">
        <v>2748</v>
      </c>
      <c r="E594" s="832" t="s">
        <v>2750</v>
      </c>
      <c r="F594" s="849">
        <v>8</v>
      </c>
      <c r="G594" s="849">
        <v>2708.64</v>
      </c>
      <c r="H594" s="837">
        <v>1</v>
      </c>
      <c r="I594" s="849"/>
      <c r="J594" s="849"/>
      <c r="K594" s="837">
        <v>0</v>
      </c>
      <c r="L594" s="849">
        <v>8</v>
      </c>
      <c r="M594" s="850">
        <v>2708.64</v>
      </c>
    </row>
    <row r="595" spans="1:13" ht="14.4" customHeight="1" x14ac:dyDescent="0.3">
      <c r="A595" s="831" t="s">
        <v>2451</v>
      </c>
      <c r="B595" s="832" t="s">
        <v>2206</v>
      </c>
      <c r="C595" s="832" t="s">
        <v>4003</v>
      </c>
      <c r="D595" s="832" t="s">
        <v>1238</v>
      </c>
      <c r="E595" s="832" t="s">
        <v>4004</v>
      </c>
      <c r="F595" s="849"/>
      <c r="G595" s="849"/>
      <c r="H595" s="837">
        <v>0</v>
      </c>
      <c r="I595" s="849">
        <v>5</v>
      </c>
      <c r="J595" s="849">
        <v>12866.099999999999</v>
      </c>
      <c r="K595" s="837">
        <v>1</v>
      </c>
      <c r="L595" s="849">
        <v>5</v>
      </c>
      <c r="M595" s="850">
        <v>12866.099999999999</v>
      </c>
    </row>
    <row r="596" spans="1:13" ht="14.4" customHeight="1" x14ac:dyDescent="0.3">
      <c r="A596" s="831" t="s">
        <v>2451</v>
      </c>
      <c r="B596" s="832" t="s">
        <v>2206</v>
      </c>
      <c r="C596" s="832" t="s">
        <v>4914</v>
      </c>
      <c r="D596" s="832" t="s">
        <v>1238</v>
      </c>
      <c r="E596" s="832" t="s">
        <v>4915</v>
      </c>
      <c r="F596" s="849"/>
      <c r="G596" s="849"/>
      <c r="H596" s="837">
        <v>0</v>
      </c>
      <c r="I596" s="849">
        <v>1</v>
      </c>
      <c r="J596" s="849">
        <v>42.33</v>
      </c>
      <c r="K596" s="837">
        <v>1</v>
      </c>
      <c r="L596" s="849">
        <v>1</v>
      </c>
      <c r="M596" s="850">
        <v>42.33</v>
      </c>
    </row>
    <row r="597" spans="1:13" ht="14.4" customHeight="1" x14ac:dyDescent="0.3">
      <c r="A597" s="831" t="s">
        <v>2451</v>
      </c>
      <c r="B597" s="832" t="s">
        <v>2211</v>
      </c>
      <c r="C597" s="832" t="s">
        <v>3464</v>
      </c>
      <c r="D597" s="832" t="s">
        <v>3288</v>
      </c>
      <c r="E597" s="832" t="s">
        <v>2213</v>
      </c>
      <c r="F597" s="849">
        <v>4</v>
      </c>
      <c r="G597" s="849">
        <v>849.8</v>
      </c>
      <c r="H597" s="837">
        <v>1</v>
      </c>
      <c r="I597" s="849"/>
      <c r="J597" s="849"/>
      <c r="K597" s="837">
        <v>0</v>
      </c>
      <c r="L597" s="849">
        <v>4</v>
      </c>
      <c r="M597" s="850">
        <v>849.8</v>
      </c>
    </row>
    <row r="598" spans="1:13" ht="14.4" customHeight="1" x14ac:dyDescent="0.3">
      <c r="A598" s="831" t="s">
        <v>2451</v>
      </c>
      <c r="B598" s="832" t="s">
        <v>2211</v>
      </c>
      <c r="C598" s="832" t="s">
        <v>2212</v>
      </c>
      <c r="D598" s="832" t="s">
        <v>1222</v>
      </c>
      <c r="E598" s="832" t="s">
        <v>2213</v>
      </c>
      <c r="F598" s="849"/>
      <c r="G598" s="849"/>
      <c r="H598" s="837">
        <v>0</v>
      </c>
      <c r="I598" s="849">
        <v>5</v>
      </c>
      <c r="J598" s="849">
        <v>1062.25</v>
      </c>
      <c r="K598" s="837">
        <v>1</v>
      </c>
      <c r="L598" s="849">
        <v>5</v>
      </c>
      <c r="M598" s="850">
        <v>1062.25</v>
      </c>
    </row>
    <row r="599" spans="1:13" ht="14.4" customHeight="1" x14ac:dyDescent="0.3">
      <c r="A599" s="831" t="s">
        <v>2451</v>
      </c>
      <c r="B599" s="832" t="s">
        <v>5286</v>
      </c>
      <c r="C599" s="832" t="s">
        <v>3479</v>
      </c>
      <c r="D599" s="832" t="s">
        <v>3478</v>
      </c>
      <c r="E599" s="832" t="s">
        <v>3480</v>
      </c>
      <c r="F599" s="849"/>
      <c r="G599" s="849"/>
      <c r="H599" s="837">
        <v>0</v>
      </c>
      <c r="I599" s="849">
        <v>9</v>
      </c>
      <c r="J599" s="849">
        <v>5856.2100000000009</v>
      </c>
      <c r="K599" s="837">
        <v>1</v>
      </c>
      <c r="L599" s="849">
        <v>9</v>
      </c>
      <c r="M599" s="850">
        <v>5856.2100000000009</v>
      </c>
    </row>
    <row r="600" spans="1:13" ht="14.4" customHeight="1" x14ac:dyDescent="0.3">
      <c r="A600" s="831" t="s">
        <v>2451</v>
      </c>
      <c r="B600" s="832" t="s">
        <v>5286</v>
      </c>
      <c r="C600" s="832" t="s">
        <v>3475</v>
      </c>
      <c r="D600" s="832" t="s">
        <v>3476</v>
      </c>
      <c r="E600" s="832" t="s">
        <v>3471</v>
      </c>
      <c r="F600" s="849">
        <v>1</v>
      </c>
      <c r="G600" s="849">
        <v>714.59</v>
      </c>
      <c r="H600" s="837">
        <v>1</v>
      </c>
      <c r="I600" s="849"/>
      <c r="J600" s="849"/>
      <c r="K600" s="837">
        <v>0</v>
      </c>
      <c r="L600" s="849">
        <v>1</v>
      </c>
      <c r="M600" s="850">
        <v>714.59</v>
      </c>
    </row>
    <row r="601" spans="1:13" ht="14.4" customHeight="1" x14ac:dyDescent="0.3">
      <c r="A601" s="831" t="s">
        <v>2451</v>
      </c>
      <c r="B601" s="832" t="s">
        <v>5286</v>
      </c>
      <c r="C601" s="832" t="s">
        <v>3490</v>
      </c>
      <c r="D601" s="832" t="s">
        <v>3476</v>
      </c>
      <c r="E601" s="832" t="s">
        <v>3469</v>
      </c>
      <c r="F601" s="849">
        <v>2</v>
      </c>
      <c r="G601" s="849">
        <v>1206.46</v>
      </c>
      <c r="H601" s="837">
        <v>1</v>
      </c>
      <c r="I601" s="849"/>
      <c r="J601" s="849"/>
      <c r="K601" s="837">
        <v>0</v>
      </c>
      <c r="L601" s="849">
        <v>2</v>
      </c>
      <c r="M601" s="850">
        <v>1206.46</v>
      </c>
    </row>
    <row r="602" spans="1:13" ht="14.4" customHeight="1" x14ac:dyDescent="0.3">
      <c r="A602" s="831" t="s">
        <v>2451</v>
      </c>
      <c r="B602" s="832" t="s">
        <v>2099</v>
      </c>
      <c r="C602" s="832" t="s">
        <v>3424</v>
      </c>
      <c r="D602" s="832" t="s">
        <v>965</v>
      </c>
      <c r="E602" s="832" t="s">
        <v>3425</v>
      </c>
      <c r="F602" s="849"/>
      <c r="G602" s="849"/>
      <c r="H602" s="837">
        <v>0</v>
      </c>
      <c r="I602" s="849">
        <v>1</v>
      </c>
      <c r="J602" s="849">
        <v>1591.14</v>
      </c>
      <c r="K602" s="837">
        <v>1</v>
      </c>
      <c r="L602" s="849">
        <v>1</v>
      </c>
      <c r="M602" s="850">
        <v>1591.14</v>
      </c>
    </row>
    <row r="603" spans="1:13" ht="14.4" customHeight="1" x14ac:dyDescent="0.3">
      <c r="A603" s="831" t="s">
        <v>2451</v>
      </c>
      <c r="B603" s="832" t="s">
        <v>2099</v>
      </c>
      <c r="C603" s="832" t="s">
        <v>3426</v>
      </c>
      <c r="D603" s="832" t="s">
        <v>3427</v>
      </c>
      <c r="E603" s="832" t="s">
        <v>3428</v>
      </c>
      <c r="F603" s="849">
        <v>3</v>
      </c>
      <c r="G603" s="849">
        <v>4773.42</v>
      </c>
      <c r="H603" s="837">
        <v>1</v>
      </c>
      <c r="I603" s="849"/>
      <c r="J603" s="849"/>
      <c r="K603" s="837">
        <v>0</v>
      </c>
      <c r="L603" s="849">
        <v>3</v>
      </c>
      <c r="M603" s="850">
        <v>4773.42</v>
      </c>
    </row>
    <row r="604" spans="1:13" ht="14.4" customHeight="1" x14ac:dyDescent="0.3">
      <c r="A604" s="831" t="s">
        <v>2451</v>
      </c>
      <c r="B604" s="832" t="s">
        <v>2105</v>
      </c>
      <c r="C604" s="832" t="s">
        <v>2106</v>
      </c>
      <c r="D604" s="832" t="s">
        <v>2107</v>
      </c>
      <c r="E604" s="832" t="s">
        <v>2108</v>
      </c>
      <c r="F604" s="849"/>
      <c r="G604" s="849"/>
      <c r="H604" s="837">
        <v>0</v>
      </c>
      <c r="I604" s="849">
        <v>5</v>
      </c>
      <c r="J604" s="849">
        <v>47</v>
      </c>
      <c r="K604" s="837">
        <v>1</v>
      </c>
      <c r="L604" s="849">
        <v>5</v>
      </c>
      <c r="M604" s="850">
        <v>47</v>
      </c>
    </row>
    <row r="605" spans="1:13" ht="14.4" customHeight="1" x14ac:dyDescent="0.3">
      <c r="A605" s="831" t="s">
        <v>2451</v>
      </c>
      <c r="B605" s="832" t="s">
        <v>5287</v>
      </c>
      <c r="C605" s="832" t="s">
        <v>2937</v>
      </c>
      <c r="D605" s="832" t="s">
        <v>696</v>
      </c>
      <c r="E605" s="832" t="s">
        <v>697</v>
      </c>
      <c r="F605" s="849"/>
      <c r="G605" s="849"/>
      <c r="H605" s="837">
        <v>0</v>
      </c>
      <c r="I605" s="849">
        <v>4</v>
      </c>
      <c r="J605" s="849">
        <v>263.95999999999998</v>
      </c>
      <c r="K605" s="837">
        <v>1</v>
      </c>
      <c r="L605" s="849">
        <v>4</v>
      </c>
      <c r="M605" s="850">
        <v>263.95999999999998</v>
      </c>
    </row>
    <row r="606" spans="1:13" ht="14.4" customHeight="1" x14ac:dyDescent="0.3">
      <c r="A606" s="831" t="s">
        <v>2451</v>
      </c>
      <c r="B606" s="832" t="s">
        <v>2118</v>
      </c>
      <c r="C606" s="832" t="s">
        <v>2119</v>
      </c>
      <c r="D606" s="832" t="s">
        <v>2120</v>
      </c>
      <c r="E606" s="832" t="s">
        <v>2121</v>
      </c>
      <c r="F606" s="849"/>
      <c r="G606" s="849"/>
      <c r="H606" s="837">
        <v>0</v>
      </c>
      <c r="I606" s="849">
        <v>3</v>
      </c>
      <c r="J606" s="849">
        <v>368.88</v>
      </c>
      <c r="K606" s="837">
        <v>1</v>
      </c>
      <c r="L606" s="849">
        <v>3</v>
      </c>
      <c r="M606" s="850">
        <v>368.88</v>
      </c>
    </row>
    <row r="607" spans="1:13" ht="14.4" customHeight="1" x14ac:dyDescent="0.3">
      <c r="A607" s="831" t="s">
        <v>2451</v>
      </c>
      <c r="B607" s="832" t="s">
        <v>2222</v>
      </c>
      <c r="C607" s="832" t="s">
        <v>2575</v>
      </c>
      <c r="D607" s="832" t="s">
        <v>2576</v>
      </c>
      <c r="E607" s="832" t="s">
        <v>697</v>
      </c>
      <c r="F607" s="849">
        <v>3</v>
      </c>
      <c r="G607" s="849">
        <v>396</v>
      </c>
      <c r="H607" s="837">
        <v>1</v>
      </c>
      <c r="I607" s="849"/>
      <c r="J607" s="849"/>
      <c r="K607" s="837">
        <v>0</v>
      </c>
      <c r="L607" s="849">
        <v>3</v>
      </c>
      <c r="M607" s="850">
        <v>396</v>
      </c>
    </row>
    <row r="608" spans="1:13" ht="14.4" customHeight="1" x14ac:dyDescent="0.3">
      <c r="A608" s="831" t="s">
        <v>2451</v>
      </c>
      <c r="B608" s="832" t="s">
        <v>2222</v>
      </c>
      <c r="C608" s="832" t="s">
        <v>3336</v>
      </c>
      <c r="D608" s="832" t="s">
        <v>2224</v>
      </c>
      <c r="E608" s="832" t="s">
        <v>3328</v>
      </c>
      <c r="F608" s="849"/>
      <c r="G608" s="849"/>
      <c r="H608" s="837">
        <v>0</v>
      </c>
      <c r="I608" s="849">
        <v>1</v>
      </c>
      <c r="J608" s="849">
        <v>246.39</v>
      </c>
      <c r="K608" s="837">
        <v>1</v>
      </c>
      <c r="L608" s="849">
        <v>1</v>
      </c>
      <c r="M608" s="850">
        <v>246.39</v>
      </c>
    </row>
    <row r="609" spans="1:13" ht="14.4" customHeight="1" x14ac:dyDescent="0.3">
      <c r="A609" s="831" t="s">
        <v>2451</v>
      </c>
      <c r="B609" s="832" t="s">
        <v>5293</v>
      </c>
      <c r="C609" s="832" t="s">
        <v>2853</v>
      </c>
      <c r="D609" s="832" t="s">
        <v>2854</v>
      </c>
      <c r="E609" s="832" t="s">
        <v>2855</v>
      </c>
      <c r="F609" s="849"/>
      <c r="G609" s="849"/>
      <c r="H609" s="837">
        <v>0</v>
      </c>
      <c r="I609" s="849">
        <v>3</v>
      </c>
      <c r="J609" s="849">
        <v>241.59</v>
      </c>
      <c r="K609" s="837">
        <v>1</v>
      </c>
      <c r="L609" s="849">
        <v>3</v>
      </c>
      <c r="M609" s="850">
        <v>241.59</v>
      </c>
    </row>
    <row r="610" spans="1:13" ht="14.4" customHeight="1" x14ac:dyDescent="0.3">
      <c r="A610" s="831" t="s">
        <v>2451</v>
      </c>
      <c r="B610" s="832" t="s">
        <v>2130</v>
      </c>
      <c r="C610" s="832" t="s">
        <v>2131</v>
      </c>
      <c r="D610" s="832" t="s">
        <v>680</v>
      </c>
      <c r="E610" s="832" t="s">
        <v>681</v>
      </c>
      <c r="F610" s="849"/>
      <c r="G610" s="849"/>
      <c r="H610" s="837">
        <v>0</v>
      </c>
      <c r="I610" s="849">
        <v>1</v>
      </c>
      <c r="J610" s="849">
        <v>129.75</v>
      </c>
      <c r="K610" s="837">
        <v>1</v>
      </c>
      <c r="L610" s="849">
        <v>1</v>
      </c>
      <c r="M610" s="850">
        <v>129.75</v>
      </c>
    </row>
    <row r="611" spans="1:13" ht="14.4" customHeight="1" x14ac:dyDescent="0.3">
      <c r="A611" s="831" t="s">
        <v>2451</v>
      </c>
      <c r="B611" s="832" t="s">
        <v>2132</v>
      </c>
      <c r="C611" s="832" t="s">
        <v>2133</v>
      </c>
      <c r="D611" s="832" t="s">
        <v>1048</v>
      </c>
      <c r="E611" s="832" t="s">
        <v>697</v>
      </c>
      <c r="F611" s="849"/>
      <c r="G611" s="849"/>
      <c r="H611" s="837">
        <v>0</v>
      </c>
      <c r="I611" s="849">
        <v>1</v>
      </c>
      <c r="J611" s="849">
        <v>58.77</v>
      </c>
      <c r="K611" s="837">
        <v>1</v>
      </c>
      <c r="L611" s="849">
        <v>1</v>
      </c>
      <c r="M611" s="850">
        <v>58.77</v>
      </c>
    </row>
    <row r="612" spans="1:13" ht="14.4" customHeight="1" x14ac:dyDescent="0.3">
      <c r="A612" s="831" t="s">
        <v>2451</v>
      </c>
      <c r="B612" s="832" t="s">
        <v>1916</v>
      </c>
      <c r="C612" s="832" t="s">
        <v>2352</v>
      </c>
      <c r="D612" s="832" t="s">
        <v>1918</v>
      </c>
      <c r="E612" s="832" t="s">
        <v>2353</v>
      </c>
      <c r="F612" s="849"/>
      <c r="G612" s="849"/>
      <c r="H612" s="837">
        <v>0</v>
      </c>
      <c r="I612" s="849">
        <v>5</v>
      </c>
      <c r="J612" s="849">
        <v>9534.85</v>
      </c>
      <c r="K612" s="837">
        <v>1</v>
      </c>
      <c r="L612" s="849">
        <v>5</v>
      </c>
      <c r="M612" s="850">
        <v>9534.85</v>
      </c>
    </row>
    <row r="613" spans="1:13" ht="14.4" customHeight="1" x14ac:dyDescent="0.3">
      <c r="A613" s="831" t="s">
        <v>2451</v>
      </c>
      <c r="B613" s="832" t="s">
        <v>2160</v>
      </c>
      <c r="C613" s="832" t="s">
        <v>3931</v>
      </c>
      <c r="D613" s="832" t="s">
        <v>2162</v>
      </c>
      <c r="E613" s="832" t="s">
        <v>3932</v>
      </c>
      <c r="F613" s="849"/>
      <c r="G613" s="849"/>
      <c r="H613" s="837">
        <v>0</v>
      </c>
      <c r="I613" s="849">
        <v>2</v>
      </c>
      <c r="J613" s="849">
        <v>1088.76</v>
      </c>
      <c r="K613" s="837">
        <v>1</v>
      </c>
      <c r="L613" s="849">
        <v>2</v>
      </c>
      <c r="M613" s="850">
        <v>1088.76</v>
      </c>
    </row>
    <row r="614" spans="1:13" ht="14.4" customHeight="1" x14ac:dyDescent="0.3">
      <c r="A614" s="831" t="s">
        <v>2451</v>
      </c>
      <c r="B614" s="832" t="s">
        <v>2160</v>
      </c>
      <c r="C614" s="832" t="s">
        <v>3848</v>
      </c>
      <c r="D614" s="832" t="s">
        <v>2162</v>
      </c>
      <c r="E614" s="832" t="s">
        <v>3849</v>
      </c>
      <c r="F614" s="849"/>
      <c r="G614" s="849"/>
      <c r="H614" s="837">
        <v>0</v>
      </c>
      <c r="I614" s="849">
        <v>1</v>
      </c>
      <c r="J614" s="849">
        <v>654.95000000000005</v>
      </c>
      <c r="K614" s="837">
        <v>1</v>
      </c>
      <c r="L614" s="849">
        <v>1</v>
      </c>
      <c r="M614" s="850">
        <v>654.95000000000005</v>
      </c>
    </row>
    <row r="615" spans="1:13" ht="14.4" customHeight="1" x14ac:dyDescent="0.3">
      <c r="A615" s="831" t="s">
        <v>2452</v>
      </c>
      <c r="B615" s="832" t="s">
        <v>1874</v>
      </c>
      <c r="C615" s="832" t="s">
        <v>1878</v>
      </c>
      <c r="D615" s="832" t="s">
        <v>1876</v>
      </c>
      <c r="E615" s="832" t="s">
        <v>1879</v>
      </c>
      <c r="F615" s="849"/>
      <c r="G615" s="849"/>
      <c r="H615" s="837">
        <v>0</v>
      </c>
      <c r="I615" s="849">
        <v>1</v>
      </c>
      <c r="J615" s="849">
        <v>57.6</v>
      </c>
      <c r="K615" s="837">
        <v>1</v>
      </c>
      <c r="L615" s="849">
        <v>1</v>
      </c>
      <c r="M615" s="850">
        <v>57.6</v>
      </c>
    </row>
    <row r="616" spans="1:13" ht="14.4" customHeight="1" x14ac:dyDescent="0.3">
      <c r="A616" s="831" t="s">
        <v>2452</v>
      </c>
      <c r="B616" s="832" t="s">
        <v>1905</v>
      </c>
      <c r="C616" s="832" t="s">
        <v>2349</v>
      </c>
      <c r="D616" s="832" t="s">
        <v>2350</v>
      </c>
      <c r="E616" s="832" t="s">
        <v>2351</v>
      </c>
      <c r="F616" s="849"/>
      <c r="G616" s="849"/>
      <c r="H616" s="837">
        <v>0</v>
      </c>
      <c r="I616" s="849">
        <v>1</v>
      </c>
      <c r="J616" s="849">
        <v>120.61</v>
      </c>
      <c r="K616" s="837">
        <v>1</v>
      </c>
      <c r="L616" s="849">
        <v>1</v>
      </c>
      <c r="M616" s="850">
        <v>120.61</v>
      </c>
    </row>
    <row r="617" spans="1:13" ht="14.4" customHeight="1" x14ac:dyDescent="0.3">
      <c r="A617" s="831" t="s">
        <v>2452</v>
      </c>
      <c r="B617" s="832" t="s">
        <v>1905</v>
      </c>
      <c r="C617" s="832" t="s">
        <v>3270</v>
      </c>
      <c r="D617" s="832" t="s">
        <v>2350</v>
      </c>
      <c r="E617" s="832" t="s">
        <v>1968</v>
      </c>
      <c r="F617" s="849">
        <v>1</v>
      </c>
      <c r="G617" s="849">
        <v>184.74</v>
      </c>
      <c r="H617" s="837">
        <v>1</v>
      </c>
      <c r="I617" s="849"/>
      <c r="J617" s="849"/>
      <c r="K617" s="837">
        <v>0</v>
      </c>
      <c r="L617" s="849">
        <v>1</v>
      </c>
      <c r="M617" s="850">
        <v>184.74</v>
      </c>
    </row>
    <row r="618" spans="1:13" ht="14.4" customHeight="1" x14ac:dyDescent="0.3">
      <c r="A618" s="831" t="s">
        <v>2452</v>
      </c>
      <c r="B618" s="832" t="s">
        <v>1909</v>
      </c>
      <c r="C618" s="832" t="s">
        <v>4964</v>
      </c>
      <c r="D618" s="832" t="s">
        <v>2690</v>
      </c>
      <c r="E618" s="832" t="s">
        <v>4965</v>
      </c>
      <c r="F618" s="849"/>
      <c r="G618" s="849"/>
      <c r="H618" s="837">
        <v>0</v>
      </c>
      <c r="I618" s="849">
        <v>6</v>
      </c>
      <c r="J618" s="849">
        <v>2208.96</v>
      </c>
      <c r="K618" s="837">
        <v>1</v>
      </c>
      <c r="L618" s="849">
        <v>6</v>
      </c>
      <c r="M618" s="850">
        <v>2208.96</v>
      </c>
    </row>
    <row r="619" spans="1:13" ht="14.4" customHeight="1" x14ac:dyDescent="0.3">
      <c r="A619" s="831" t="s">
        <v>2452</v>
      </c>
      <c r="B619" s="832" t="s">
        <v>1912</v>
      </c>
      <c r="C619" s="832" t="s">
        <v>2636</v>
      </c>
      <c r="D619" s="832" t="s">
        <v>2637</v>
      </c>
      <c r="E619" s="832" t="s">
        <v>2638</v>
      </c>
      <c r="F619" s="849">
        <v>3</v>
      </c>
      <c r="G619" s="849">
        <v>900.99</v>
      </c>
      <c r="H619" s="837">
        <v>1</v>
      </c>
      <c r="I619" s="849"/>
      <c r="J619" s="849"/>
      <c r="K619" s="837">
        <v>0</v>
      </c>
      <c r="L619" s="849">
        <v>3</v>
      </c>
      <c r="M619" s="850">
        <v>900.99</v>
      </c>
    </row>
    <row r="620" spans="1:13" ht="14.4" customHeight="1" x14ac:dyDescent="0.3">
      <c r="A620" s="831" t="s">
        <v>2452</v>
      </c>
      <c r="B620" s="832" t="s">
        <v>1933</v>
      </c>
      <c r="C620" s="832" t="s">
        <v>3215</v>
      </c>
      <c r="D620" s="832" t="s">
        <v>3216</v>
      </c>
      <c r="E620" s="832" t="s">
        <v>1936</v>
      </c>
      <c r="F620" s="849">
        <v>2</v>
      </c>
      <c r="G620" s="849">
        <v>85.02</v>
      </c>
      <c r="H620" s="837">
        <v>1</v>
      </c>
      <c r="I620" s="849"/>
      <c r="J620" s="849"/>
      <c r="K620" s="837">
        <v>0</v>
      </c>
      <c r="L620" s="849">
        <v>2</v>
      </c>
      <c r="M620" s="850">
        <v>85.02</v>
      </c>
    </row>
    <row r="621" spans="1:13" ht="14.4" customHeight="1" x14ac:dyDescent="0.3">
      <c r="A621" s="831" t="s">
        <v>2452</v>
      </c>
      <c r="B621" s="832" t="s">
        <v>1956</v>
      </c>
      <c r="C621" s="832" t="s">
        <v>2237</v>
      </c>
      <c r="D621" s="832" t="s">
        <v>1958</v>
      </c>
      <c r="E621" s="832" t="s">
        <v>2238</v>
      </c>
      <c r="F621" s="849"/>
      <c r="G621" s="849"/>
      <c r="H621" s="837">
        <v>0</v>
      </c>
      <c r="I621" s="849">
        <v>1</v>
      </c>
      <c r="J621" s="849">
        <v>62.18</v>
      </c>
      <c r="K621" s="837">
        <v>1</v>
      </c>
      <c r="L621" s="849">
        <v>1</v>
      </c>
      <c r="M621" s="850">
        <v>62.18</v>
      </c>
    </row>
    <row r="622" spans="1:13" ht="14.4" customHeight="1" x14ac:dyDescent="0.3">
      <c r="A622" s="831" t="s">
        <v>2452</v>
      </c>
      <c r="B622" s="832" t="s">
        <v>1960</v>
      </c>
      <c r="C622" s="832" t="s">
        <v>1961</v>
      </c>
      <c r="D622" s="832" t="s">
        <v>950</v>
      </c>
      <c r="E622" s="832" t="s">
        <v>1945</v>
      </c>
      <c r="F622" s="849"/>
      <c r="G622" s="849"/>
      <c r="H622" s="837">
        <v>0</v>
      </c>
      <c r="I622" s="849">
        <v>1</v>
      </c>
      <c r="J622" s="849">
        <v>47.7</v>
      </c>
      <c r="K622" s="837">
        <v>1</v>
      </c>
      <c r="L622" s="849">
        <v>1</v>
      </c>
      <c r="M622" s="850">
        <v>47.7</v>
      </c>
    </row>
    <row r="623" spans="1:13" ht="14.4" customHeight="1" x14ac:dyDescent="0.3">
      <c r="A623" s="831" t="s">
        <v>2452</v>
      </c>
      <c r="B623" s="832" t="s">
        <v>2290</v>
      </c>
      <c r="C623" s="832" t="s">
        <v>4958</v>
      </c>
      <c r="D623" s="832" t="s">
        <v>4959</v>
      </c>
      <c r="E623" s="832" t="s">
        <v>4008</v>
      </c>
      <c r="F623" s="849">
        <v>1</v>
      </c>
      <c r="G623" s="849">
        <v>110.74</v>
      </c>
      <c r="H623" s="837">
        <v>1</v>
      </c>
      <c r="I623" s="849"/>
      <c r="J623" s="849"/>
      <c r="K623" s="837">
        <v>0</v>
      </c>
      <c r="L623" s="849">
        <v>1</v>
      </c>
      <c r="M623" s="850">
        <v>110.74</v>
      </c>
    </row>
    <row r="624" spans="1:13" ht="14.4" customHeight="1" x14ac:dyDescent="0.3">
      <c r="A624" s="831" t="s">
        <v>2452</v>
      </c>
      <c r="B624" s="832" t="s">
        <v>1973</v>
      </c>
      <c r="C624" s="832" t="s">
        <v>2295</v>
      </c>
      <c r="D624" s="832" t="s">
        <v>1975</v>
      </c>
      <c r="E624" s="832" t="s">
        <v>2296</v>
      </c>
      <c r="F624" s="849"/>
      <c r="G624" s="849"/>
      <c r="H624" s="837">
        <v>0</v>
      </c>
      <c r="I624" s="849">
        <v>4</v>
      </c>
      <c r="J624" s="849">
        <v>559.08000000000004</v>
      </c>
      <c r="K624" s="837">
        <v>1</v>
      </c>
      <c r="L624" s="849">
        <v>4</v>
      </c>
      <c r="M624" s="850">
        <v>559.08000000000004</v>
      </c>
    </row>
    <row r="625" spans="1:13" ht="14.4" customHeight="1" x14ac:dyDescent="0.3">
      <c r="A625" s="831" t="s">
        <v>2452</v>
      </c>
      <c r="B625" s="832" t="s">
        <v>1973</v>
      </c>
      <c r="C625" s="832" t="s">
        <v>2170</v>
      </c>
      <c r="D625" s="832" t="s">
        <v>1975</v>
      </c>
      <c r="E625" s="832" t="s">
        <v>2171</v>
      </c>
      <c r="F625" s="849"/>
      <c r="G625" s="849"/>
      <c r="H625" s="837">
        <v>0</v>
      </c>
      <c r="I625" s="849">
        <v>1</v>
      </c>
      <c r="J625" s="849">
        <v>279.52999999999997</v>
      </c>
      <c r="K625" s="837">
        <v>1</v>
      </c>
      <c r="L625" s="849">
        <v>1</v>
      </c>
      <c r="M625" s="850">
        <v>279.52999999999997</v>
      </c>
    </row>
    <row r="626" spans="1:13" ht="14.4" customHeight="1" x14ac:dyDescent="0.3">
      <c r="A626" s="831" t="s">
        <v>2452</v>
      </c>
      <c r="B626" s="832" t="s">
        <v>1973</v>
      </c>
      <c r="C626" s="832" t="s">
        <v>2483</v>
      </c>
      <c r="D626" s="832" t="s">
        <v>2482</v>
      </c>
      <c r="E626" s="832" t="s">
        <v>2484</v>
      </c>
      <c r="F626" s="849">
        <v>1</v>
      </c>
      <c r="G626" s="849">
        <v>392.41</v>
      </c>
      <c r="H626" s="837">
        <v>1</v>
      </c>
      <c r="I626" s="849"/>
      <c r="J626" s="849"/>
      <c r="K626" s="837">
        <v>0</v>
      </c>
      <c r="L626" s="849">
        <v>1</v>
      </c>
      <c r="M626" s="850">
        <v>392.41</v>
      </c>
    </row>
    <row r="627" spans="1:13" ht="14.4" customHeight="1" x14ac:dyDescent="0.3">
      <c r="A627" s="831" t="s">
        <v>2452</v>
      </c>
      <c r="B627" s="832" t="s">
        <v>1973</v>
      </c>
      <c r="C627" s="832" t="s">
        <v>4879</v>
      </c>
      <c r="D627" s="832" t="s">
        <v>2488</v>
      </c>
      <c r="E627" s="832" t="s">
        <v>1332</v>
      </c>
      <c r="F627" s="849">
        <v>1</v>
      </c>
      <c r="G627" s="849">
        <v>93.18</v>
      </c>
      <c r="H627" s="837">
        <v>1</v>
      </c>
      <c r="I627" s="849"/>
      <c r="J627" s="849"/>
      <c r="K627" s="837">
        <v>0</v>
      </c>
      <c r="L627" s="849">
        <v>1</v>
      </c>
      <c r="M627" s="850">
        <v>93.18</v>
      </c>
    </row>
    <row r="628" spans="1:13" ht="14.4" customHeight="1" x14ac:dyDescent="0.3">
      <c r="A628" s="831" t="s">
        <v>2452</v>
      </c>
      <c r="B628" s="832" t="s">
        <v>1992</v>
      </c>
      <c r="C628" s="832" t="s">
        <v>4070</v>
      </c>
      <c r="D628" s="832" t="s">
        <v>3677</v>
      </c>
      <c r="E628" s="832" t="s">
        <v>4071</v>
      </c>
      <c r="F628" s="849"/>
      <c r="G628" s="849"/>
      <c r="H628" s="837">
        <v>0</v>
      </c>
      <c r="I628" s="849">
        <v>2</v>
      </c>
      <c r="J628" s="849">
        <v>65.739999999999995</v>
      </c>
      <c r="K628" s="837">
        <v>1</v>
      </c>
      <c r="L628" s="849">
        <v>2</v>
      </c>
      <c r="M628" s="850">
        <v>65.739999999999995</v>
      </c>
    </row>
    <row r="629" spans="1:13" ht="14.4" customHeight="1" x14ac:dyDescent="0.3">
      <c r="A629" s="831" t="s">
        <v>2452</v>
      </c>
      <c r="B629" s="832" t="s">
        <v>1992</v>
      </c>
      <c r="C629" s="832" t="s">
        <v>3676</v>
      </c>
      <c r="D629" s="832" t="s">
        <v>3677</v>
      </c>
      <c r="E629" s="832" t="s">
        <v>3678</v>
      </c>
      <c r="F629" s="849"/>
      <c r="G629" s="849"/>
      <c r="H629" s="837">
        <v>0</v>
      </c>
      <c r="I629" s="849">
        <v>4</v>
      </c>
      <c r="J629" s="849">
        <v>876.72</v>
      </c>
      <c r="K629" s="837">
        <v>1</v>
      </c>
      <c r="L629" s="849">
        <v>4</v>
      </c>
      <c r="M629" s="850">
        <v>876.72</v>
      </c>
    </row>
    <row r="630" spans="1:13" ht="14.4" customHeight="1" x14ac:dyDescent="0.3">
      <c r="A630" s="831" t="s">
        <v>2452</v>
      </c>
      <c r="B630" s="832" t="s">
        <v>2001</v>
      </c>
      <c r="C630" s="832" t="s">
        <v>4969</v>
      </c>
      <c r="D630" s="832" t="s">
        <v>2003</v>
      </c>
      <c r="E630" s="832" t="s">
        <v>4970</v>
      </c>
      <c r="F630" s="849"/>
      <c r="G630" s="849"/>
      <c r="H630" s="837">
        <v>0</v>
      </c>
      <c r="I630" s="849">
        <v>1</v>
      </c>
      <c r="J630" s="849">
        <v>126.27</v>
      </c>
      <c r="K630" s="837">
        <v>1</v>
      </c>
      <c r="L630" s="849">
        <v>1</v>
      </c>
      <c r="M630" s="850">
        <v>126.27</v>
      </c>
    </row>
    <row r="631" spans="1:13" ht="14.4" customHeight="1" x14ac:dyDescent="0.3">
      <c r="A631" s="831" t="s">
        <v>2452</v>
      </c>
      <c r="B631" s="832" t="s">
        <v>2012</v>
      </c>
      <c r="C631" s="832" t="s">
        <v>3278</v>
      </c>
      <c r="D631" s="832" t="s">
        <v>3279</v>
      </c>
      <c r="E631" s="832" t="s">
        <v>3280</v>
      </c>
      <c r="F631" s="849">
        <v>1</v>
      </c>
      <c r="G631" s="849">
        <v>154.36000000000001</v>
      </c>
      <c r="H631" s="837">
        <v>1</v>
      </c>
      <c r="I631" s="849"/>
      <c r="J631" s="849"/>
      <c r="K631" s="837">
        <v>0</v>
      </c>
      <c r="L631" s="849">
        <v>1</v>
      </c>
      <c r="M631" s="850">
        <v>154.36000000000001</v>
      </c>
    </row>
    <row r="632" spans="1:13" ht="14.4" customHeight="1" x14ac:dyDescent="0.3">
      <c r="A632" s="831" t="s">
        <v>2452</v>
      </c>
      <c r="B632" s="832" t="s">
        <v>2017</v>
      </c>
      <c r="C632" s="832" t="s">
        <v>4358</v>
      </c>
      <c r="D632" s="832" t="s">
        <v>4153</v>
      </c>
      <c r="E632" s="832" t="s">
        <v>1089</v>
      </c>
      <c r="F632" s="849">
        <v>1</v>
      </c>
      <c r="G632" s="849">
        <v>170.52</v>
      </c>
      <c r="H632" s="837">
        <v>1</v>
      </c>
      <c r="I632" s="849"/>
      <c r="J632" s="849"/>
      <c r="K632" s="837">
        <v>0</v>
      </c>
      <c r="L632" s="849">
        <v>1</v>
      </c>
      <c r="M632" s="850">
        <v>170.52</v>
      </c>
    </row>
    <row r="633" spans="1:13" ht="14.4" customHeight="1" x14ac:dyDescent="0.3">
      <c r="A633" s="831" t="s">
        <v>2452</v>
      </c>
      <c r="B633" s="832" t="s">
        <v>5289</v>
      </c>
      <c r="C633" s="832" t="s">
        <v>2491</v>
      </c>
      <c r="D633" s="832" t="s">
        <v>2492</v>
      </c>
      <c r="E633" s="832" t="s">
        <v>2493</v>
      </c>
      <c r="F633" s="849"/>
      <c r="G633" s="849"/>
      <c r="H633" s="837">
        <v>0</v>
      </c>
      <c r="I633" s="849">
        <v>2</v>
      </c>
      <c r="J633" s="849">
        <v>687.45</v>
      </c>
      <c r="K633" s="837">
        <v>1</v>
      </c>
      <c r="L633" s="849">
        <v>2</v>
      </c>
      <c r="M633" s="850">
        <v>687.45</v>
      </c>
    </row>
    <row r="634" spans="1:13" ht="14.4" customHeight="1" x14ac:dyDescent="0.3">
      <c r="A634" s="831" t="s">
        <v>2452</v>
      </c>
      <c r="B634" s="832" t="s">
        <v>5289</v>
      </c>
      <c r="C634" s="832" t="s">
        <v>4058</v>
      </c>
      <c r="D634" s="832" t="s">
        <v>2492</v>
      </c>
      <c r="E634" s="832" t="s">
        <v>4059</v>
      </c>
      <c r="F634" s="849"/>
      <c r="G634" s="849"/>
      <c r="H634" s="837">
        <v>0</v>
      </c>
      <c r="I634" s="849">
        <v>1</v>
      </c>
      <c r="J634" s="849">
        <v>184.65</v>
      </c>
      <c r="K634" s="837">
        <v>1</v>
      </c>
      <c r="L634" s="849">
        <v>1</v>
      </c>
      <c r="M634" s="850">
        <v>184.65</v>
      </c>
    </row>
    <row r="635" spans="1:13" ht="14.4" customHeight="1" x14ac:dyDescent="0.3">
      <c r="A635" s="831" t="s">
        <v>2452</v>
      </c>
      <c r="B635" s="832" t="s">
        <v>2184</v>
      </c>
      <c r="C635" s="832" t="s">
        <v>4960</v>
      </c>
      <c r="D635" s="832" t="s">
        <v>2186</v>
      </c>
      <c r="E635" s="832" t="s">
        <v>4076</v>
      </c>
      <c r="F635" s="849"/>
      <c r="G635" s="849"/>
      <c r="H635" s="837">
        <v>0</v>
      </c>
      <c r="I635" s="849">
        <v>1</v>
      </c>
      <c r="J635" s="849">
        <v>46.99</v>
      </c>
      <c r="K635" s="837">
        <v>1</v>
      </c>
      <c r="L635" s="849">
        <v>1</v>
      </c>
      <c r="M635" s="850">
        <v>46.99</v>
      </c>
    </row>
    <row r="636" spans="1:13" ht="14.4" customHeight="1" x14ac:dyDescent="0.3">
      <c r="A636" s="831" t="s">
        <v>2452</v>
      </c>
      <c r="B636" s="832" t="s">
        <v>2050</v>
      </c>
      <c r="C636" s="832" t="s">
        <v>4947</v>
      </c>
      <c r="D636" s="832" t="s">
        <v>3189</v>
      </c>
      <c r="E636" s="832" t="s">
        <v>2053</v>
      </c>
      <c r="F636" s="849">
        <v>1</v>
      </c>
      <c r="G636" s="849">
        <v>36.270000000000003</v>
      </c>
      <c r="H636" s="837">
        <v>1</v>
      </c>
      <c r="I636" s="849"/>
      <c r="J636" s="849"/>
      <c r="K636" s="837">
        <v>0</v>
      </c>
      <c r="L636" s="849">
        <v>1</v>
      </c>
      <c r="M636" s="850">
        <v>36.270000000000003</v>
      </c>
    </row>
    <row r="637" spans="1:13" ht="14.4" customHeight="1" x14ac:dyDescent="0.3">
      <c r="A637" s="831" t="s">
        <v>2452</v>
      </c>
      <c r="B637" s="832" t="s">
        <v>2072</v>
      </c>
      <c r="C637" s="832" t="s">
        <v>2073</v>
      </c>
      <c r="D637" s="832" t="s">
        <v>911</v>
      </c>
      <c r="E637" s="832" t="s">
        <v>912</v>
      </c>
      <c r="F637" s="849"/>
      <c r="G637" s="849"/>
      <c r="H637" s="837"/>
      <c r="I637" s="849">
        <v>13</v>
      </c>
      <c r="J637" s="849">
        <v>0</v>
      </c>
      <c r="K637" s="837"/>
      <c r="L637" s="849">
        <v>13</v>
      </c>
      <c r="M637" s="850">
        <v>0</v>
      </c>
    </row>
    <row r="638" spans="1:13" ht="14.4" customHeight="1" x14ac:dyDescent="0.3">
      <c r="A638" s="831" t="s">
        <v>2452</v>
      </c>
      <c r="B638" s="832" t="s">
        <v>5290</v>
      </c>
      <c r="C638" s="832" t="s">
        <v>2800</v>
      </c>
      <c r="D638" s="832" t="s">
        <v>2801</v>
      </c>
      <c r="E638" s="832" t="s">
        <v>2802</v>
      </c>
      <c r="F638" s="849">
        <v>3</v>
      </c>
      <c r="G638" s="849">
        <v>181.17000000000002</v>
      </c>
      <c r="H638" s="837">
        <v>1</v>
      </c>
      <c r="I638" s="849"/>
      <c r="J638" s="849"/>
      <c r="K638" s="837">
        <v>0</v>
      </c>
      <c r="L638" s="849">
        <v>3</v>
      </c>
      <c r="M638" s="850">
        <v>181.17000000000002</v>
      </c>
    </row>
    <row r="639" spans="1:13" ht="14.4" customHeight="1" x14ac:dyDescent="0.3">
      <c r="A639" s="831" t="s">
        <v>2452</v>
      </c>
      <c r="B639" s="832" t="s">
        <v>2082</v>
      </c>
      <c r="C639" s="832" t="s">
        <v>2667</v>
      </c>
      <c r="D639" s="832" t="s">
        <v>2668</v>
      </c>
      <c r="E639" s="832" t="s">
        <v>2669</v>
      </c>
      <c r="F639" s="849">
        <v>2</v>
      </c>
      <c r="G639" s="849">
        <v>732.62</v>
      </c>
      <c r="H639" s="837">
        <v>1</v>
      </c>
      <c r="I639" s="849"/>
      <c r="J639" s="849"/>
      <c r="K639" s="837">
        <v>0</v>
      </c>
      <c r="L639" s="849">
        <v>2</v>
      </c>
      <c r="M639" s="850">
        <v>732.62</v>
      </c>
    </row>
    <row r="640" spans="1:13" ht="14.4" customHeight="1" x14ac:dyDescent="0.3">
      <c r="A640" s="831" t="s">
        <v>2452</v>
      </c>
      <c r="B640" s="832" t="s">
        <v>2082</v>
      </c>
      <c r="C640" s="832" t="s">
        <v>2365</v>
      </c>
      <c r="D640" s="832" t="s">
        <v>2366</v>
      </c>
      <c r="E640" s="832" t="s">
        <v>2367</v>
      </c>
      <c r="F640" s="849"/>
      <c r="G640" s="849"/>
      <c r="H640" s="837">
        <v>0</v>
      </c>
      <c r="I640" s="849">
        <v>2</v>
      </c>
      <c r="J640" s="849">
        <v>439.56</v>
      </c>
      <c r="K640" s="837">
        <v>1</v>
      </c>
      <c r="L640" s="849">
        <v>2</v>
      </c>
      <c r="M640" s="850">
        <v>439.56</v>
      </c>
    </row>
    <row r="641" spans="1:13" ht="14.4" customHeight="1" x14ac:dyDescent="0.3">
      <c r="A641" s="831" t="s">
        <v>2452</v>
      </c>
      <c r="B641" s="832" t="s">
        <v>2086</v>
      </c>
      <c r="C641" s="832" t="s">
        <v>3028</v>
      </c>
      <c r="D641" s="832" t="s">
        <v>2088</v>
      </c>
      <c r="E641" s="832" t="s">
        <v>3029</v>
      </c>
      <c r="F641" s="849"/>
      <c r="G641" s="849"/>
      <c r="H641" s="837">
        <v>0</v>
      </c>
      <c r="I641" s="849">
        <v>2</v>
      </c>
      <c r="J641" s="849">
        <v>442.88</v>
      </c>
      <c r="K641" s="837">
        <v>1</v>
      </c>
      <c r="L641" s="849">
        <v>2</v>
      </c>
      <c r="M641" s="850">
        <v>442.88</v>
      </c>
    </row>
    <row r="642" spans="1:13" ht="14.4" customHeight="1" x14ac:dyDescent="0.3">
      <c r="A642" s="831" t="s">
        <v>2452</v>
      </c>
      <c r="B642" s="832" t="s">
        <v>2086</v>
      </c>
      <c r="C642" s="832" t="s">
        <v>2202</v>
      </c>
      <c r="D642" s="832" t="s">
        <v>2088</v>
      </c>
      <c r="E642" s="832" t="s">
        <v>2203</v>
      </c>
      <c r="F642" s="849"/>
      <c r="G642" s="849"/>
      <c r="H642" s="837">
        <v>0</v>
      </c>
      <c r="I642" s="849">
        <v>1</v>
      </c>
      <c r="J642" s="849">
        <v>516.71</v>
      </c>
      <c r="K642" s="837">
        <v>1</v>
      </c>
      <c r="L642" s="849">
        <v>1</v>
      </c>
      <c r="M642" s="850">
        <v>516.71</v>
      </c>
    </row>
    <row r="643" spans="1:13" ht="14.4" customHeight="1" x14ac:dyDescent="0.3">
      <c r="A643" s="831" t="s">
        <v>2452</v>
      </c>
      <c r="B643" s="832" t="s">
        <v>5295</v>
      </c>
      <c r="C643" s="832" t="s">
        <v>4774</v>
      </c>
      <c r="D643" s="832" t="s">
        <v>3980</v>
      </c>
      <c r="E643" s="832" t="s">
        <v>4775</v>
      </c>
      <c r="F643" s="849"/>
      <c r="G643" s="849"/>
      <c r="H643" s="837">
        <v>0</v>
      </c>
      <c r="I643" s="849">
        <v>2</v>
      </c>
      <c r="J643" s="849">
        <v>1721.04</v>
      </c>
      <c r="K643" s="837">
        <v>1</v>
      </c>
      <c r="L643" s="849">
        <v>2</v>
      </c>
      <c r="M643" s="850">
        <v>1721.04</v>
      </c>
    </row>
    <row r="644" spans="1:13" ht="14.4" customHeight="1" x14ac:dyDescent="0.3">
      <c r="A644" s="831" t="s">
        <v>2452</v>
      </c>
      <c r="B644" s="832" t="s">
        <v>2090</v>
      </c>
      <c r="C644" s="832" t="s">
        <v>3032</v>
      </c>
      <c r="D644" s="832" t="s">
        <v>2679</v>
      </c>
      <c r="E644" s="832" t="s">
        <v>2098</v>
      </c>
      <c r="F644" s="849">
        <v>1</v>
      </c>
      <c r="G644" s="849">
        <v>227.56</v>
      </c>
      <c r="H644" s="837">
        <v>1</v>
      </c>
      <c r="I644" s="849"/>
      <c r="J644" s="849"/>
      <c r="K644" s="837">
        <v>0</v>
      </c>
      <c r="L644" s="849">
        <v>1</v>
      </c>
      <c r="M644" s="850">
        <v>227.56</v>
      </c>
    </row>
    <row r="645" spans="1:13" ht="14.4" customHeight="1" x14ac:dyDescent="0.3">
      <c r="A645" s="831" t="s">
        <v>2452</v>
      </c>
      <c r="B645" s="832" t="s">
        <v>2090</v>
      </c>
      <c r="C645" s="832" t="s">
        <v>2678</v>
      </c>
      <c r="D645" s="832" t="s">
        <v>2679</v>
      </c>
      <c r="E645" s="832" t="s">
        <v>2093</v>
      </c>
      <c r="F645" s="849">
        <v>1</v>
      </c>
      <c r="G645" s="849">
        <v>910.2</v>
      </c>
      <c r="H645" s="837">
        <v>1</v>
      </c>
      <c r="I645" s="849"/>
      <c r="J645" s="849"/>
      <c r="K645" s="837">
        <v>0</v>
      </c>
      <c r="L645" s="849">
        <v>1</v>
      </c>
      <c r="M645" s="850">
        <v>910.2</v>
      </c>
    </row>
    <row r="646" spans="1:13" ht="14.4" customHeight="1" x14ac:dyDescent="0.3">
      <c r="A646" s="831" t="s">
        <v>2452</v>
      </c>
      <c r="B646" s="832" t="s">
        <v>2206</v>
      </c>
      <c r="C646" s="832" t="s">
        <v>2753</v>
      </c>
      <c r="D646" s="832" t="s">
        <v>2748</v>
      </c>
      <c r="E646" s="832" t="s">
        <v>2754</v>
      </c>
      <c r="F646" s="849">
        <v>1</v>
      </c>
      <c r="G646" s="849">
        <v>338.58</v>
      </c>
      <c r="H646" s="837">
        <v>1</v>
      </c>
      <c r="I646" s="849"/>
      <c r="J646" s="849"/>
      <c r="K646" s="837">
        <v>0</v>
      </c>
      <c r="L646" s="849">
        <v>1</v>
      </c>
      <c r="M646" s="850">
        <v>338.58</v>
      </c>
    </row>
    <row r="647" spans="1:13" ht="14.4" customHeight="1" x14ac:dyDescent="0.3">
      <c r="A647" s="831" t="s">
        <v>2452</v>
      </c>
      <c r="B647" s="832" t="s">
        <v>2206</v>
      </c>
      <c r="C647" s="832" t="s">
        <v>2751</v>
      </c>
      <c r="D647" s="832" t="s">
        <v>2748</v>
      </c>
      <c r="E647" s="832" t="s">
        <v>2752</v>
      </c>
      <c r="F647" s="849">
        <v>3</v>
      </c>
      <c r="G647" s="849">
        <v>2031.54</v>
      </c>
      <c r="H647" s="837">
        <v>1</v>
      </c>
      <c r="I647" s="849"/>
      <c r="J647" s="849"/>
      <c r="K647" s="837">
        <v>0</v>
      </c>
      <c r="L647" s="849">
        <v>3</v>
      </c>
      <c r="M647" s="850">
        <v>2031.54</v>
      </c>
    </row>
    <row r="648" spans="1:13" ht="14.4" customHeight="1" x14ac:dyDescent="0.3">
      <c r="A648" s="831" t="s">
        <v>2452</v>
      </c>
      <c r="B648" s="832" t="s">
        <v>2206</v>
      </c>
      <c r="C648" s="832" t="s">
        <v>3591</v>
      </c>
      <c r="D648" s="832" t="s">
        <v>2756</v>
      </c>
      <c r="E648" s="832" t="s">
        <v>2750</v>
      </c>
      <c r="F648" s="849">
        <v>1</v>
      </c>
      <c r="G648" s="849">
        <v>338.58</v>
      </c>
      <c r="H648" s="837">
        <v>1</v>
      </c>
      <c r="I648" s="849"/>
      <c r="J648" s="849"/>
      <c r="K648" s="837">
        <v>0</v>
      </c>
      <c r="L648" s="849">
        <v>1</v>
      </c>
      <c r="M648" s="850">
        <v>338.58</v>
      </c>
    </row>
    <row r="649" spans="1:13" ht="14.4" customHeight="1" x14ac:dyDescent="0.3">
      <c r="A649" s="831" t="s">
        <v>2452</v>
      </c>
      <c r="B649" s="832" t="s">
        <v>2206</v>
      </c>
      <c r="C649" s="832" t="s">
        <v>2757</v>
      </c>
      <c r="D649" s="832" t="s">
        <v>1238</v>
      </c>
      <c r="E649" s="832" t="s">
        <v>2209</v>
      </c>
      <c r="F649" s="849"/>
      <c r="G649" s="849"/>
      <c r="H649" s="837">
        <v>0</v>
      </c>
      <c r="I649" s="849">
        <v>1</v>
      </c>
      <c r="J649" s="849">
        <v>169.29</v>
      </c>
      <c r="K649" s="837">
        <v>1</v>
      </c>
      <c r="L649" s="849">
        <v>1</v>
      </c>
      <c r="M649" s="850">
        <v>169.29</v>
      </c>
    </row>
    <row r="650" spans="1:13" ht="14.4" customHeight="1" x14ac:dyDescent="0.3">
      <c r="A650" s="831" t="s">
        <v>2452</v>
      </c>
      <c r="B650" s="832" t="s">
        <v>2211</v>
      </c>
      <c r="C650" s="832" t="s">
        <v>3284</v>
      </c>
      <c r="D650" s="832" t="s">
        <v>3285</v>
      </c>
      <c r="E650" s="832" t="s">
        <v>3286</v>
      </c>
      <c r="F650" s="849"/>
      <c r="G650" s="849"/>
      <c r="H650" s="837">
        <v>0</v>
      </c>
      <c r="I650" s="849">
        <v>2</v>
      </c>
      <c r="J650" s="849">
        <v>1062.24</v>
      </c>
      <c r="K650" s="837">
        <v>1</v>
      </c>
      <c r="L650" s="849">
        <v>2</v>
      </c>
      <c r="M650" s="850">
        <v>1062.24</v>
      </c>
    </row>
    <row r="651" spans="1:13" ht="14.4" customHeight="1" x14ac:dyDescent="0.3">
      <c r="A651" s="831" t="s">
        <v>2452</v>
      </c>
      <c r="B651" s="832" t="s">
        <v>2211</v>
      </c>
      <c r="C651" s="832" t="s">
        <v>3464</v>
      </c>
      <c r="D651" s="832" t="s">
        <v>3288</v>
      </c>
      <c r="E651" s="832" t="s">
        <v>2213</v>
      </c>
      <c r="F651" s="849">
        <v>3</v>
      </c>
      <c r="G651" s="849">
        <v>637.34999999999991</v>
      </c>
      <c r="H651" s="837">
        <v>1</v>
      </c>
      <c r="I651" s="849"/>
      <c r="J651" s="849"/>
      <c r="K651" s="837">
        <v>0</v>
      </c>
      <c r="L651" s="849">
        <v>3</v>
      </c>
      <c r="M651" s="850">
        <v>637.34999999999991</v>
      </c>
    </row>
    <row r="652" spans="1:13" ht="14.4" customHeight="1" x14ac:dyDescent="0.3">
      <c r="A652" s="831" t="s">
        <v>2452</v>
      </c>
      <c r="B652" s="832" t="s">
        <v>5286</v>
      </c>
      <c r="C652" s="832" t="s">
        <v>3470</v>
      </c>
      <c r="D652" s="832" t="s">
        <v>3468</v>
      </c>
      <c r="E652" s="832" t="s">
        <v>3471</v>
      </c>
      <c r="F652" s="849">
        <v>4</v>
      </c>
      <c r="G652" s="849">
        <v>2858.36</v>
      </c>
      <c r="H652" s="837">
        <v>1</v>
      </c>
      <c r="I652" s="849"/>
      <c r="J652" s="849"/>
      <c r="K652" s="837">
        <v>0</v>
      </c>
      <c r="L652" s="849">
        <v>4</v>
      </c>
      <c r="M652" s="850">
        <v>2858.36</v>
      </c>
    </row>
    <row r="653" spans="1:13" ht="14.4" customHeight="1" x14ac:dyDescent="0.3">
      <c r="A653" s="831" t="s">
        <v>2452</v>
      </c>
      <c r="B653" s="832" t="s">
        <v>2099</v>
      </c>
      <c r="C653" s="832" t="s">
        <v>3429</v>
      </c>
      <c r="D653" s="832" t="s">
        <v>965</v>
      </c>
      <c r="E653" s="832" t="s">
        <v>3430</v>
      </c>
      <c r="F653" s="849"/>
      <c r="G653" s="849"/>
      <c r="H653" s="837">
        <v>0</v>
      </c>
      <c r="I653" s="849">
        <v>4</v>
      </c>
      <c r="J653" s="849">
        <v>2121.52</v>
      </c>
      <c r="K653" s="837">
        <v>1</v>
      </c>
      <c r="L653" s="849">
        <v>4</v>
      </c>
      <c r="M653" s="850">
        <v>2121.52</v>
      </c>
    </row>
    <row r="654" spans="1:13" ht="14.4" customHeight="1" x14ac:dyDescent="0.3">
      <c r="A654" s="831" t="s">
        <v>2452</v>
      </c>
      <c r="B654" s="832" t="s">
        <v>2218</v>
      </c>
      <c r="C654" s="832" t="s">
        <v>3894</v>
      </c>
      <c r="D654" s="832" t="s">
        <v>2647</v>
      </c>
      <c r="E654" s="832" t="s">
        <v>2648</v>
      </c>
      <c r="F654" s="849">
        <v>1</v>
      </c>
      <c r="G654" s="849">
        <v>73.81</v>
      </c>
      <c r="H654" s="837">
        <v>1</v>
      </c>
      <c r="I654" s="849"/>
      <c r="J654" s="849"/>
      <c r="K654" s="837">
        <v>0</v>
      </c>
      <c r="L654" s="849">
        <v>1</v>
      </c>
      <c r="M654" s="850">
        <v>73.81</v>
      </c>
    </row>
    <row r="655" spans="1:13" ht="14.4" customHeight="1" x14ac:dyDescent="0.3">
      <c r="A655" s="831" t="s">
        <v>2452</v>
      </c>
      <c r="B655" s="832" t="s">
        <v>2118</v>
      </c>
      <c r="C655" s="832" t="s">
        <v>2119</v>
      </c>
      <c r="D655" s="832" t="s">
        <v>2120</v>
      </c>
      <c r="E655" s="832" t="s">
        <v>2121</v>
      </c>
      <c r="F655" s="849"/>
      <c r="G655" s="849"/>
      <c r="H655" s="837">
        <v>0</v>
      </c>
      <c r="I655" s="849">
        <v>1</v>
      </c>
      <c r="J655" s="849">
        <v>122.96</v>
      </c>
      <c r="K655" s="837">
        <v>1</v>
      </c>
      <c r="L655" s="849">
        <v>1</v>
      </c>
      <c r="M655" s="850">
        <v>122.96</v>
      </c>
    </row>
    <row r="656" spans="1:13" ht="14.4" customHeight="1" x14ac:dyDescent="0.3">
      <c r="A656" s="831" t="s">
        <v>2452</v>
      </c>
      <c r="B656" s="832" t="s">
        <v>2118</v>
      </c>
      <c r="C656" s="832" t="s">
        <v>4007</v>
      </c>
      <c r="D656" s="832" t="s">
        <v>3920</v>
      </c>
      <c r="E656" s="832" t="s">
        <v>4008</v>
      </c>
      <c r="F656" s="849">
        <v>1</v>
      </c>
      <c r="G656" s="849">
        <v>369.59</v>
      </c>
      <c r="H656" s="837">
        <v>1</v>
      </c>
      <c r="I656" s="849"/>
      <c r="J656" s="849"/>
      <c r="K656" s="837">
        <v>0</v>
      </c>
      <c r="L656" s="849">
        <v>1</v>
      </c>
      <c r="M656" s="850">
        <v>369.59</v>
      </c>
    </row>
    <row r="657" spans="1:13" ht="14.4" customHeight="1" x14ac:dyDescent="0.3">
      <c r="A657" s="831" t="s">
        <v>2452</v>
      </c>
      <c r="B657" s="832" t="s">
        <v>2118</v>
      </c>
      <c r="C657" s="832" t="s">
        <v>4966</v>
      </c>
      <c r="D657" s="832" t="s">
        <v>4237</v>
      </c>
      <c r="E657" s="832" t="s">
        <v>3163</v>
      </c>
      <c r="F657" s="849">
        <v>3</v>
      </c>
      <c r="G657" s="849">
        <v>396</v>
      </c>
      <c r="H657" s="837">
        <v>1</v>
      </c>
      <c r="I657" s="849"/>
      <c r="J657" s="849"/>
      <c r="K657" s="837">
        <v>0</v>
      </c>
      <c r="L657" s="849">
        <v>3</v>
      </c>
      <c r="M657" s="850">
        <v>396</v>
      </c>
    </row>
    <row r="658" spans="1:13" ht="14.4" customHeight="1" x14ac:dyDescent="0.3">
      <c r="A658" s="831" t="s">
        <v>2452</v>
      </c>
      <c r="B658" s="832" t="s">
        <v>2222</v>
      </c>
      <c r="C658" s="832" t="s">
        <v>2575</v>
      </c>
      <c r="D658" s="832" t="s">
        <v>2576</v>
      </c>
      <c r="E658" s="832" t="s">
        <v>697</v>
      </c>
      <c r="F658" s="849">
        <v>5</v>
      </c>
      <c r="G658" s="849">
        <v>660</v>
      </c>
      <c r="H658" s="837">
        <v>1</v>
      </c>
      <c r="I658" s="849"/>
      <c r="J658" s="849"/>
      <c r="K658" s="837">
        <v>0</v>
      </c>
      <c r="L658" s="849">
        <v>5</v>
      </c>
      <c r="M658" s="850">
        <v>660</v>
      </c>
    </row>
    <row r="659" spans="1:13" ht="14.4" customHeight="1" x14ac:dyDescent="0.3">
      <c r="A659" s="831" t="s">
        <v>2452</v>
      </c>
      <c r="B659" s="832" t="s">
        <v>2222</v>
      </c>
      <c r="C659" s="832" t="s">
        <v>2322</v>
      </c>
      <c r="D659" s="832" t="s">
        <v>2224</v>
      </c>
      <c r="E659" s="832" t="s">
        <v>2323</v>
      </c>
      <c r="F659" s="849"/>
      <c r="G659" s="849"/>
      <c r="H659" s="837">
        <v>0</v>
      </c>
      <c r="I659" s="849">
        <v>2</v>
      </c>
      <c r="J659" s="849">
        <v>862.36</v>
      </c>
      <c r="K659" s="837">
        <v>1</v>
      </c>
      <c r="L659" s="849">
        <v>2</v>
      </c>
      <c r="M659" s="850">
        <v>862.36</v>
      </c>
    </row>
    <row r="660" spans="1:13" ht="14.4" customHeight="1" x14ac:dyDescent="0.3">
      <c r="A660" s="831" t="s">
        <v>2452</v>
      </c>
      <c r="B660" s="832" t="s">
        <v>2222</v>
      </c>
      <c r="C660" s="832" t="s">
        <v>3336</v>
      </c>
      <c r="D660" s="832" t="s">
        <v>2224</v>
      </c>
      <c r="E660" s="832" t="s">
        <v>3328</v>
      </c>
      <c r="F660" s="849"/>
      <c r="G660" s="849"/>
      <c r="H660" s="837">
        <v>0</v>
      </c>
      <c r="I660" s="849">
        <v>1</v>
      </c>
      <c r="J660" s="849">
        <v>246.39</v>
      </c>
      <c r="K660" s="837">
        <v>1</v>
      </c>
      <c r="L660" s="849">
        <v>1</v>
      </c>
      <c r="M660" s="850">
        <v>246.39</v>
      </c>
    </row>
    <row r="661" spans="1:13" ht="14.4" customHeight="1" x14ac:dyDescent="0.3">
      <c r="A661" s="831" t="s">
        <v>2452</v>
      </c>
      <c r="B661" s="832" t="s">
        <v>5293</v>
      </c>
      <c r="C661" s="832" t="s">
        <v>2858</v>
      </c>
      <c r="D661" s="832" t="s">
        <v>2854</v>
      </c>
      <c r="E661" s="832" t="s">
        <v>2859</v>
      </c>
      <c r="F661" s="849"/>
      <c r="G661" s="849"/>
      <c r="H661" s="837">
        <v>0</v>
      </c>
      <c r="I661" s="849">
        <v>2</v>
      </c>
      <c r="J661" s="849">
        <v>1066.8599999999999</v>
      </c>
      <c r="K661" s="837">
        <v>1</v>
      </c>
      <c r="L661" s="849">
        <v>2</v>
      </c>
      <c r="M661" s="850">
        <v>1066.8599999999999</v>
      </c>
    </row>
    <row r="662" spans="1:13" ht="14.4" customHeight="1" x14ac:dyDescent="0.3">
      <c r="A662" s="831" t="s">
        <v>2452</v>
      </c>
      <c r="B662" s="832" t="s">
        <v>2269</v>
      </c>
      <c r="C662" s="832" t="s">
        <v>3845</v>
      </c>
      <c r="D662" s="832" t="s">
        <v>1434</v>
      </c>
      <c r="E662" s="832" t="s">
        <v>3371</v>
      </c>
      <c r="F662" s="849"/>
      <c r="G662" s="849"/>
      <c r="H662" s="837"/>
      <c r="I662" s="849">
        <v>1</v>
      </c>
      <c r="J662" s="849">
        <v>0</v>
      </c>
      <c r="K662" s="837"/>
      <c r="L662" s="849">
        <v>1</v>
      </c>
      <c r="M662" s="850">
        <v>0</v>
      </c>
    </row>
    <row r="663" spans="1:13" ht="14.4" customHeight="1" x14ac:dyDescent="0.3">
      <c r="A663" s="831" t="s">
        <v>2452</v>
      </c>
      <c r="B663" s="832" t="s">
        <v>2130</v>
      </c>
      <c r="C663" s="832" t="s">
        <v>2501</v>
      </c>
      <c r="D663" s="832" t="s">
        <v>1472</v>
      </c>
      <c r="E663" s="832" t="s">
        <v>1473</v>
      </c>
      <c r="F663" s="849">
        <v>1</v>
      </c>
      <c r="G663" s="849">
        <v>103.8</v>
      </c>
      <c r="H663" s="837">
        <v>1</v>
      </c>
      <c r="I663" s="849"/>
      <c r="J663" s="849"/>
      <c r="K663" s="837">
        <v>0</v>
      </c>
      <c r="L663" s="849">
        <v>1</v>
      </c>
      <c r="M663" s="850">
        <v>103.8</v>
      </c>
    </row>
    <row r="664" spans="1:13" ht="14.4" customHeight="1" x14ac:dyDescent="0.3">
      <c r="A664" s="831" t="s">
        <v>2452</v>
      </c>
      <c r="B664" s="832" t="s">
        <v>2130</v>
      </c>
      <c r="C664" s="832" t="s">
        <v>4948</v>
      </c>
      <c r="D664" s="832" t="s">
        <v>1472</v>
      </c>
      <c r="E664" s="832" t="s">
        <v>4949</v>
      </c>
      <c r="F664" s="849">
        <v>3</v>
      </c>
      <c r="G664" s="849">
        <v>467.09999999999997</v>
      </c>
      <c r="H664" s="837">
        <v>1</v>
      </c>
      <c r="I664" s="849"/>
      <c r="J664" s="849"/>
      <c r="K664" s="837">
        <v>0</v>
      </c>
      <c r="L664" s="849">
        <v>3</v>
      </c>
      <c r="M664" s="850">
        <v>467.09999999999997</v>
      </c>
    </row>
    <row r="665" spans="1:13" ht="14.4" customHeight="1" x14ac:dyDescent="0.3">
      <c r="A665" s="831" t="s">
        <v>2452</v>
      </c>
      <c r="B665" s="832" t="s">
        <v>2328</v>
      </c>
      <c r="C665" s="832" t="s">
        <v>2329</v>
      </c>
      <c r="D665" s="832" t="s">
        <v>2330</v>
      </c>
      <c r="E665" s="832" t="s">
        <v>2331</v>
      </c>
      <c r="F665" s="849"/>
      <c r="G665" s="849"/>
      <c r="H665" s="837">
        <v>0</v>
      </c>
      <c r="I665" s="849">
        <v>1</v>
      </c>
      <c r="J665" s="849">
        <v>141.25</v>
      </c>
      <c r="K665" s="837">
        <v>1</v>
      </c>
      <c r="L665" s="849">
        <v>1</v>
      </c>
      <c r="M665" s="850">
        <v>141.25</v>
      </c>
    </row>
    <row r="666" spans="1:13" ht="14.4" customHeight="1" x14ac:dyDescent="0.3">
      <c r="A666" s="831" t="s">
        <v>2452</v>
      </c>
      <c r="B666" s="832" t="s">
        <v>5294</v>
      </c>
      <c r="C666" s="832" t="s">
        <v>4953</v>
      </c>
      <c r="D666" s="832" t="s">
        <v>4954</v>
      </c>
      <c r="E666" s="832" t="s">
        <v>4399</v>
      </c>
      <c r="F666" s="849"/>
      <c r="G666" s="849"/>
      <c r="H666" s="837">
        <v>0</v>
      </c>
      <c r="I666" s="849">
        <v>1</v>
      </c>
      <c r="J666" s="849">
        <v>176.32</v>
      </c>
      <c r="K666" s="837">
        <v>1</v>
      </c>
      <c r="L666" s="849">
        <v>1</v>
      </c>
      <c r="M666" s="850">
        <v>176.32</v>
      </c>
    </row>
    <row r="667" spans="1:13" ht="14.4" customHeight="1" x14ac:dyDescent="0.3">
      <c r="A667" s="831" t="s">
        <v>2452</v>
      </c>
      <c r="B667" s="832" t="s">
        <v>2160</v>
      </c>
      <c r="C667" s="832" t="s">
        <v>3931</v>
      </c>
      <c r="D667" s="832" t="s">
        <v>2162</v>
      </c>
      <c r="E667" s="832" t="s">
        <v>3932</v>
      </c>
      <c r="F667" s="849"/>
      <c r="G667" s="849"/>
      <c r="H667" s="837">
        <v>0</v>
      </c>
      <c r="I667" s="849">
        <v>1</v>
      </c>
      <c r="J667" s="849">
        <v>544.38</v>
      </c>
      <c r="K667" s="837">
        <v>1</v>
      </c>
      <c r="L667" s="849">
        <v>1</v>
      </c>
      <c r="M667" s="850">
        <v>544.38</v>
      </c>
    </row>
    <row r="668" spans="1:13" ht="14.4" customHeight="1" x14ac:dyDescent="0.3">
      <c r="A668" s="831" t="s">
        <v>2452</v>
      </c>
      <c r="B668" s="832" t="s">
        <v>2196</v>
      </c>
      <c r="C668" s="832" t="s">
        <v>3124</v>
      </c>
      <c r="D668" s="832" t="s">
        <v>3122</v>
      </c>
      <c r="E668" s="832" t="s">
        <v>3125</v>
      </c>
      <c r="F668" s="849">
        <v>1</v>
      </c>
      <c r="G668" s="849">
        <v>50.32</v>
      </c>
      <c r="H668" s="837">
        <v>1</v>
      </c>
      <c r="I668" s="849"/>
      <c r="J668" s="849"/>
      <c r="K668" s="837">
        <v>0</v>
      </c>
      <c r="L668" s="849">
        <v>1</v>
      </c>
      <c r="M668" s="850">
        <v>50.32</v>
      </c>
    </row>
    <row r="669" spans="1:13" ht="14.4" customHeight="1" x14ac:dyDescent="0.3">
      <c r="A669" s="831" t="s">
        <v>2452</v>
      </c>
      <c r="B669" s="832" t="s">
        <v>2196</v>
      </c>
      <c r="C669" s="832" t="s">
        <v>4968</v>
      </c>
      <c r="D669" s="832" t="s">
        <v>4257</v>
      </c>
      <c r="E669" s="832" t="s">
        <v>3125</v>
      </c>
      <c r="F669" s="849">
        <v>2</v>
      </c>
      <c r="G669" s="849">
        <v>100.64</v>
      </c>
      <c r="H669" s="837">
        <v>1</v>
      </c>
      <c r="I669" s="849"/>
      <c r="J669" s="849"/>
      <c r="K669" s="837">
        <v>0</v>
      </c>
      <c r="L669" s="849">
        <v>2</v>
      </c>
      <c r="M669" s="850">
        <v>100.64</v>
      </c>
    </row>
    <row r="670" spans="1:13" ht="14.4" customHeight="1" x14ac:dyDescent="0.3">
      <c r="A670" s="831" t="s">
        <v>2453</v>
      </c>
      <c r="B670" s="832" t="s">
        <v>1874</v>
      </c>
      <c r="C670" s="832" t="s">
        <v>1878</v>
      </c>
      <c r="D670" s="832" t="s">
        <v>1876</v>
      </c>
      <c r="E670" s="832" t="s">
        <v>1879</v>
      </c>
      <c r="F670" s="849"/>
      <c r="G670" s="849"/>
      <c r="H670" s="837">
        <v>0</v>
      </c>
      <c r="I670" s="849">
        <v>1</v>
      </c>
      <c r="J670" s="849">
        <v>57.6</v>
      </c>
      <c r="K670" s="837">
        <v>1</v>
      </c>
      <c r="L670" s="849">
        <v>1</v>
      </c>
      <c r="M670" s="850">
        <v>57.6</v>
      </c>
    </row>
    <row r="671" spans="1:13" ht="14.4" customHeight="1" x14ac:dyDescent="0.3">
      <c r="A671" s="831" t="s">
        <v>2453</v>
      </c>
      <c r="B671" s="832" t="s">
        <v>1882</v>
      </c>
      <c r="C671" s="832" t="s">
        <v>3358</v>
      </c>
      <c r="D671" s="832" t="s">
        <v>844</v>
      </c>
      <c r="E671" s="832" t="s">
        <v>3359</v>
      </c>
      <c r="F671" s="849"/>
      <c r="G671" s="849"/>
      <c r="H671" s="837">
        <v>0</v>
      </c>
      <c r="I671" s="849">
        <v>2</v>
      </c>
      <c r="J671" s="849">
        <v>129</v>
      </c>
      <c r="K671" s="837">
        <v>1</v>
      </c>
      <c r="L671" s="849">
        <v>2</v>
      </c>
      <c r="M671" s="850">
        <v>129</v>
      </c>
    </row>
    <row r="672" spans="1:13" ht="14.4" customHeight="1" x14ac:dyDescent="0.3">
      <c r="A672" s="831" t="s">
        <v>2453</v>
      </c>
      <c r="B672" s="832" t="s">
        <v>1912</v>
      </c>
      <c r="C672" s="832" t="s">
        <v>2636</v>
      </c>
      <c r="D672" s="832" t="s">
        <v>2637</v>
      </c>
      <c r="E672" s="832" t="s">
        <v>2638</v>
      </c>
      <c r="F672" s="849">
        <v>3</v>
      </c>
      <c r="G672" s="849">
        <v>900.99</v>
      </c>
      <c r="H672" s="837">
        <v>1</v>
      </c>
      <c r="I672" s="849"/>
      <c r="J672" s="849"/>
      <c r="K672" s="837">
        <v>0</v>
      </c>
      <c r="L672" s="849">
        <v>3</v>
      </c>
      <c r="M672" s="850">
        <v>900.99</v>
      </c>
    </row>
    <row r="673" spans="1:13" ht="14.4" customHeight="1" x14ac:dyDescent="0.3">
      <c r="A673" s="831" t="s">
        <v>2453</v>
      </c>
      <c r="B673" s="832" t="s">
        <v>1912</v>
      </c>
      <c r="C673" s="832" t="s">
        <v>1913</v>
      </c>
      <c r="D673" s="832" t="s">
        <v>1914</v>
      </c>
      <c r="E673" s="832" t="s">
        <v>1915</v>
      </c>
      <c r="F673" s="849"/>
      <c r="G673" s="849"/>
      <c r="H673" s="837">
        <v>0</v>
      </c>
      <c r="I673" s="849">
        <v>4</v>
      </c>
      <c r="J673" s="849">
        <v>747.48</v>
      </c>
      <c r="K673" s="837">
        <v>1</v>
      </c>
      <c r="L673" s="849">
        <v>4</v>
      </c>
      <c r="M673" s="850">
        <v>747.48</v>
      </c>
    </row>
    <row r="674" spans="1:13" ht="14.4" customHeight="1" x14ac:dyDescent="0.3">
      <c r="A674" s="831" t="s">
        <v>2453</v>
      </c>
      <c r="B674" s="832" t="s">
        <v>1912</v>
      </c>
      <c r="C674" s="832" t="s">
        <v>3221</v>
      </c>
      <c r="D674" s="832" t="s">
        <v>2637</v>
      </c>
      <c r="E674" s="832" t="s">
        <v>3222</v>
      </c>
      <c r="F674" s="849">
        <v>2</v>
      </c>
      <c r="G674" s="849">
        <v>200.22</v>
      </c>
      <c r="H674" s="837">
        <v>1</v>
      </c>
      <c r="I674" s="849"/>
      <c r="J674" s="849"/>
      <c r="K674" s="837">
        <v>0</v>
      </c>
      <c r="L674" s="849">
        <v>2</v>
      </c>
      <c r="M674" s="850">
        <v>200.22</v>
      </c>
    </row>
    <row r="675" spans="1:13" ht="14.4" customHeight="1" x14ac:dyDescent="0.3">
      <c r="A675" s="831" t="s">
        <v>2453</v>
      </c>
      <c r="B675" s="832" t="s">
        <v>1933</v>
      </c>
      <c r="C675" s="832" t="s">
        <v>1935</v>
      </c>
      <c r="D675" s="832" t="s">
        <v>779</v>
      </c>
      <c r="E675" s="832" t="s">
        <v>1936</v>
      </c>
      <c r="F675" s="849"/>
      <c r="G675" s="849"/>
      <c r="H675" s="837">
        <v>0</v>
      </c>
      <c r="I675" s="849">
        <v>2</v>
      </c>
      <c r="J675" s="849">
        <v>85.02</v>
      </c>
      <c r="K675" s="837">
        <v>1</v>
      </c>
      <c r="L675" s="849">
        <v>2</v>
      </c>
      <c r="M675" s="850">
        <v>85.02</v>
      </c>
    </row>
    <row r="676" spans="1:13" ht="14.4" customHeight="1" x14ac:dyDescent="0.3">
      <c r="A676" s="831" t="s">
        <v>2453</v>
      </c>
      <c r="B676" s="832" t="s">
        <v>1933</v>
      </c>
      <c r="C676" s="832" t="s">
        <v>3215</v>
      </c>
      <c r="D676" s="832" t="s">
        <v>3216</v>
      </c>
      <c r="E676" s="832" t="s">
        <v>1936</v>
      </c>
      <c r="F676" s="849">
        <v>1</v>
      </c>
      <c r="G676" s="849">
        <v>42.51</v>
      </c>
      <c r="H676" s="837">
        <v>1</v>
      </c>
      <c r="I676" s="849"/>
      <c r="J676" s="849"/>
      <c r="K676" s="837">
        <v>0</v>
      </c>
      <c r="L676" s="849">
        <v>1</v>
      </c>
      <c r="M676" s="850">
        <v>42.51</v>
      </c>
    </row>
    <row r="677" spans="1:13" ht="14.4" customHeight="1" x14ac:dyDescent="0.3">
      <c r="A677" s="831" t="s">
        <v>2453</v>
      </c>
      <c r="B677" s="832" t="s">
        <v>1973</v>
      </c>
      <c r="C677" s="832" t="s">
        <v>2295</v>
      </c>
      <c r="D677" s="832" t="s">
        <v>1975</v>
      </c>
      <c r="E677" s="832" t="s">
        <v>2296</v>
      </c>
      <c r="F677" s="849"/>
      <c r="G677" s="849"/>
      <c r="H677" s="837">
        <v>0</v>
      </c>
      <c r="I677" s="849">
        <v>1</v>
      </c>
      <c r="J677" s="849">
        <v>139.77000000000001</v>
      </c>
      <c r="K677" s="837">
        <v>1</v>
      </c>
      <c r="L677" s="849">
        <v>1</v>
      </c>
      <c r="M677" s="850">
        <v>139.77000000000001</v>
      </c>
    </row>
    <row r="678" spans="1:13" ht="14.4" customHeight="1" x14ac:dyDescent="0.3">
      <c r="A678" s="831" t="s">
        <v>2453</v>
      </c>
      <c r="B678" s="832" t="s">
        <v>1973</v>
      </c>
      <c r="C678" s="832" t="s">
        <v>2481</v>
      </c>
      <c r="D678" s="832" t="s">
        <v>2482</v>
      </c>
      <c r="E678" s="832" t="s">
        <v>2173</v>
      </c>
      <c r="F678" s="849">
        <v>2</v>
      </c>
      <c r="G678" s="849">
        <v>392.4</v>
      </c>
      <c r="H678" s="837">
        <v>1</v>
      </c>
      <c r="I678" s="849"/>
      <c r="J678" s="849"/>
      <c r="K678" s="837">
        <v>0</v>
      </c>
      <c r="L678" s="849">
        <v>2</v>
      </c>
      <c r="M678" s="850">
        <v>392.4</v>
      </c>
    </row>
    <row r="679" spans="1:13" ht="14.4" customHeight="1" x14ac:dyDescent="0.3">
      <c r="A679" s="831" t="s">
        <v>2453</v>
      </c>
      <c r="B679" s="832" t="s">
        <v>1973</v>
      </c>
      <c r="C679" s="832" t="s">
        <v>3195</v>
      </c>
      <c r="D679" s="832" t="s">
        <v>2482</v>
      </c>
      <c r="E679" s="832" t="s">
        <v>1332</v>
      </c>
      <c r="F679" s="849">
        <v>2</v>
      </c>
      <c r="G679" s="849">
        <v>235.42</v>
      </c>
      <c r="H679" s="837">
        <v>1</v>
      </c>
      <c r="I679" s="849"/>
      <c r="J679" s="849"/>
      <c r="K679" s="837">
        <v>0</v>
      </c>
      <c r="L679" s="849">
        <v>2</v>
      </c>
      <c r="M679" s="850">
        <v>235.42</v>
      </c>
    </row>
    <row r="680" spans="1:13" ht="14.4" customHeight="1" x14ac:dyDescent="0.3">
      <c r="A680" s="831" t="s">
        <v>2453</v>
      </c>
      <c r="B680" s="832" t="s">
        <v>1985</v>
      </c>
      <c r="C680" s="832" t="s">
        <v>1986</v>
      </c>
      <c r="D680" s="832" t="s">
        <v>1987</v>
      </c>
      <c r="E680" s="832" t="s">
        <v>1988</v>
      </c>
      <c r="F680" s="849"/>
      <c r="G680" s="849"/>
      <c r="H680" s="837">
        <v>0</v>
      </c>
      <c r="I680" s="849">
        <v>1</v>
      </c>
      <c r="J680" s="849">
        <v>186.57</v>
      </c>
      <c r="K680" s="837">
        <v>1</v>
      </c>
      <c r="L680" s="849">
        <v>1</v>
      </c>
      <c r="M680" s="850">
        <v>186.57</v>
      </c>
    </row>
    <row r="681" spans="1:13" ht="14.4" customHeight="1" x14ac:dyDescent="0.3">
      <c r="A681" s="831" t="s">
        <v>2453</v>
      </c>
      <c r="B681" s="832" t="s">
        <v>2072</v>
      </c>
      <c r="C681" s="832" t="s">
        <v>2073</v>
      </c>
      <c r="D681" s="832" t="s">
        <v>911</v>
      </c>
      <c r="E681" s="832" t="s">
        <v>912</v>
      </c>
      <c r="F681" s="849"/>
      <c r="G681" s="849"/>
      <c r="H681" s="837"/>
      <c r="I681" s="849">
        <v>45</v>
      </c>
      <c r="J681" s="849">
        <v>0</v>
      </c>
      <c r="K681" s="837"/>
      <c r="L681" s="849">
        <v>45</v>
      </c>
      <c r="M681" s="850">
        <v>0</v>
      </c>
    </row>
    <row r="682" spans="1:13" ht="14.4" customHeight="1" x14ac:dyDescent="0.3">
      <c r="A682" s="831" t="s">
        <v>2453</v>
      </c>
      <c r="B682" s="832" t="s">
        <v>2082</v>
      </c>
      <c r="C682" s="832" t="s">
        <v>2667</v>
      </c>
      <c r="D682" s="832" t="s">
        <v>2668</v>
      </c>
      <c r="E682" s="832" t="s">
        <v>2669</v>
      </c>
      <c r="F682" s="849">
        <v>1</v>
      </c>
      <c r="G682" s="849">
        <v>366.31</v>
      </c>
      <c r="H682" s="837">
        <v>1</v>
      </c>
      <c r="I682" s="849"/>
      <c r="J682" s="849"/>
      <c r="K682" s="837">
        <v>0</v>
      </c>
      <c r="L682" s="849">
        <v>1</v>
      </c>
      <c r="M682" s="850">
        <v>366.31</v>
      </c>
    </row>
    <row r="683" spans="1:13" ht="14.4" customHeight="1" x14ac:dyDescent="0.3">
      <c r="A683" s="831" t="s">
        <v>2453</v>
      </c>
      <c r="B683" s="832" t="s">
        <v>2082</v>
      </c>
      <c r="C683" s="832" t="s">
        <v>3355</v>
      </c>
      <c r="D683" s="832" t="s">
        <v>2668</v>
      </c>
      <c r="E683" s="832" t="s">
        <v>3356</v>
      </c>
      <c r="F683" s="849">
        <v>1</v>
      </c>
      <c r="G683" s="849">
        <v>197.81</v>
      </c>
      <c r="H683" s="837">
        <v>1</v>
      </c>
      <c r="I683" s="849"/>
      <c r="J683" s="849"/>
      <c r="K683" s="837">
        <v>0</v>
      </c>
      <c r="L683" s="849">
        <v>1</v>
      </c>
      <c r="M683" s="850">
        <v>197.81</v>
      </c>
    </row>
    <row r="684" spans="1:13" ht="14.4" customHeight="1" x14ac:dyDescent="0.3">
      <c r="A684" s="831" t="s">
        <v>2453</v>
      </c>
      <c r="B684" s="832" t="s">
        <v>2086</v>
      </c>
      <c r="C684" s="832" t="s">
        <v>2087</v>
      </c>
      <c r="D684" s="832" t="s">
        <v>2088</v>
      </c>
      <c r="E684" s="832" t="s">
        <v>2089</v>
      </c>
      <c r="F684" s="849"/>
      <c r="G684" s="849"/>
      <c r="H684" s="837">
        <v>0</v>
      </c>
      <c r="I684" s="849">
        <v>5</v>
      </c>
      <c r="J684" s="849">
        <v>553.65</v>
      </c>
      <c r="K684" s="837">
        <v>1</v>
      </c>
      <c r="L684" s="849">
        <v>5</v>
      </c>
      <c r="M684" s="850">
        <v>553.65</v>
      </c>
    </row>
    <row r="685" spans="1:13" ht="14.4" customHeight="1" x14ac:dyDescent="0.3">
      <c r="A685" s="831" t="s">
        <v>2453</v>
      </c>
      <c r="B685" s="832" t="s">
        <v>5295</v>
      </c>
      <c r="C685" s="832" t="s">
        <v>3343</v>
      </c>
      <c r="D685" s="832" t="s">
        <v>3344</v>
      </c>
      <c r="E685" s="832" t="s">
        <v>2600</v>
      </c>
      <c r="F685" s="849">
        <v>4</v>
      </c>
      <c r="G685" s="849">
        <v>3393.96</v>
      </c>
      <c r="H685" s="837">
        <v>1</v>
      </c>
      <c r="I685" s="849"/>
      <c r="J685" s="849"/>
      <c r="K685" s="837">
        <v>0</v>
      </c>
      <c r="L685" s="849">
        <v>4</v>
      </c>
      <c r="M685" s="850">
        <v>3393.96</v>
      </c>
    </row>
    <row r="686" spans="1:13" ht="14.4" customHeight="1" x14ac:dyDescent="0.3">
      <c r="A686" s="831" t="s">
        <v>2453</v>
      </c>
      <c r="B686" s="832" t="s">
        <v>2206</v>
      </c>
      <c r="C686" s="832" t="s">
        <v>2747</v>
      </c>
      <c r="D686" s="832" t="s">
        <v>2748</v>
      </c>
      <c r="E686" s="832" t="s">
        <v>2209</v>
      </c>
      <c r="F686" s="849">
        <v>27</v>
      </c>
      <c r="G686" s="849">
        <v>4570.83</v>
      </c>
      <c r="H686" s="837">
        <v>1</v>
      </c>
      <c r="I686" s="849"/>
      <c r="J686" s="849"/>
      <c r="K686" s="837">
        <v>0</v>
      </c>
      <c r="L686" s="849">
        <v>27</v>
      </c>
      <c r="M686" s="850">
        <v>4570.83</v>
      </c>
    </row>
    <row r="687" spans="1:13" ht="14.4" customHeight="1" x14ac:dyDescent="0.3">
      <c r="A687" s="831" t="s">
        <v>2453</v>
      </c>
      <c r="B687" s="832" t="s">
        <v>2206</v>
      </c>
      <c r="C687" s="832" t="s">
        <v>2749</v>
      </c>
      <c r="D687" s="832" t="s">
        <v>2748</v>
      </c>
      <c r="E687" s="832" t="s">
        <v>2750</v>
      </c>
      <c r="F687" s="849">
        <v>26</v>
      </c>
      <c r="G687" s="849">
        <v>8803.08</v>
      </c>
      <c r="H687" s="837">
        <v>1</v>
      </c>
      <c r="I687" s="849"/>
      <c r="J687" s="849"/>
      <c r="K687" s="837">
        <v>0</v>
      </c>
      <c r="L687" s="849">
        <v>26</v>
      </c>
      <c r="M687" s="850">
        <v>8803.08</v>
      </c>
    </row>
    <row r="688" spans="1:13" ht="14.4" customHeight="1" x14ac:dyDescent="0.3">
      <c r="A688" s="831" t="s">
        <v>2453</v>
      </c>
      <c r="B688" s="832" t="s">
        <v>2206</v>
      </c>
      <c r="C688" s="832" t="s">
        <v>2757</v>
      </c>
      <c r="D688" s="832" t="s">
        <v>1238</v>
      </c>
      <c r="E688" s="832" t="s">
        <v>2209</v>
      </c>
      <c r="F688" s="849"/>
      <c r="G688" s="849"/>
      <c r="H688" s="837">
        <v>0</v>
      </c>
      <c r="I688" s="849">
        <v>8</v>
      </c>
      <c r="J688" s="849">
        <v>1354.32</v>
      </c>
      <c r="K688" s="837">
        <v>1</v>
      </c>
      <c r="L688" s="849">
        <v>8</v>
      </c>
      <c r="M688" s="850">
        <v>1354.32</v>
      </c>
    </row>
    <row r="689" spans="1:13" ht="14.4" customHeight="1" x14ac:dyDescent="0.3">
      <c r="A689" s="831" t="s">
        <v>2453</v>
      </c>
      <c r="B689" s="832" t="s">
        <v>2206</v>
      </c>
      <c r="C689" s="832" t="s">
        <v>2760</v>
      </c>
      <c r="D689" s="832" t="s">
        <v>1238</v>
      </c>
      <c r="E689" s="832" t="s">
        <v>2750</v>
      </c>
      <c r="F689" s="849"/>
      <c r="G689" s="849"/>
      <c r="H689" s="837">
        <v>0</v>
      </c>
      <c r="I689" s="849">
        <v>4</v>
      </c>
      <c r="J689" s="849">
        <v>1354.32</v>
      </c>
      <c r="K689" s="837">
        <v>1</v>
      </c>
      <c r="L689" s="849">
        <v>4</v>
      </c>
      <c r="M689" s="850">
        <v>1354.32</v>
      </c>
    </row>
    <row r="690" spans="1:13" ht="14.4" customHeight="1" x14ac:dyDescent="0.3">
      <c r="A690" s="831" t="s">
        <v>2453</v>
      </c>
      <c r="B690" s="832" t="s">
        <v>2206</v>
      </c>
      <c r="C690" s="832" t="s">
        <v>2761</v>
      </c>
      <c r="D690" s="832" t="s">
        <v>2748</v>
      </c>
      <c r="E690" s="832" t="s">
        <v>2762</v>
      </c>
      <c r="F690" s="849">
        <v>11</v>
      </c>
      <c r="G690" s="849">
        <v>5586.68</v>
      </c>
      <c r="H690" s="837">
        <v>1</v>
      </c>
      <c r="I690" s="849"/>
      <c r="J690" s="849"/>
      <c r="K690" s="837">
        <v>0</v>
      </c>
      <c r="L690" s="849">
        <v>11</v>
      </c>
      <c r="M690" s="850">
        <v>5586.68</v>
      </c>
    </row>
    <row r="691" spans="1:13" ht="14.4" customHeight="1" x14ac:dyDescent="0.3">
      <c r="A691" s="831" t="s">
        <v>2453</v>
      </c>
      <c r="B691" s="832" t="s">
        <v>2211</v>
      </c>
      <c r="C691" s="832" t="s">
        <v>3284</v>
      </c>
      <c r="D691" s="832" t="s">
        <v>3285</v>
      </c>
      <c r="E691" s="832" t="s">
        <v>3286</v>
      </c>
      <c r="F691" s="849"/>
      <c r="G691" s="849"/>
      <c r="H691" s="837">
        <v>0</v>
      </c>
      <c r="I691" s="849">
        <v>17</v>
      </c>
      <c r="J691" s="849">
        <v>9029.0400000000009</v>
      </c>
      <c r="K691" s="837">
        <v>1</v>
      </c>
      <c r="L691" s="849">
        <v>17</v>
      </c>
      <c r="M691" s="850">
        <v>9029.0400000000009</v>
      </c>
    </row>
    <row r="692" spans="1:13" ht="14.4" customHeight="1" x14ac:dyDescent="0.3">
      <c r="A692" s="831" t="s">
        <v>2453</v>
      </c>
      <c r="B692" s="832" t="s">
        <v>2211</v>
      </c>
      <c r="C692" s="832" t="s">
        <v>3464</v>
      </c>
      <c r="D692" s="832" t="s">
        <v>3288</v>
      </c>
      <c r="E692" s="832" t="s">
        <v>2213</v>
      </c>
      <c r="F692" s="849">
        <v>81</v>
      </c>
      <c r="G692" s="849">
        <v>17208.449999999997</v>
      </c>
      <c r="H692" s="837">
        <v>1</v>
      </c>
      <c r="I692" s="849"/>
      <c r="J692" s="849"/>
      <c r="K692" s="837">
        <v>0</v>
      </c>
      <c r="L692" s="849">
        <v>81</v>
      </c>
      <c r="M692" s="850">
        <v>17208.449999999997</v>
      </c>
    </row>
    <row r="693" spans="1:13" ht="14.4" customHeight="1" x14ac:dyDescent="0.3">
      <c r="A693" s="831" t="s">
        <v>2453</v>
      </c>
      <c r="B693" s="832" t="s">
        <v>2211</v>
      </c>
      <c r="C693" s="832" t="s">
        <v>3465</v>
      </c>
      <c r="D693" s="832" t="s">
        <v>3288</v>
      </c>
      <c r="E693" s="832" t="s">
        <v>3286</v>
      </c>
      <c r="F693" s="849">
        <v>50</v>
      </c>
      <c r="G693" s="849">
        <v>26556</v>
      </c>
      <c r="H693" s="837">
        <v>1</v>
      </c>
      <c r="I693" s="849"/>
      <c r="J693" s="849"/>
      <c r="K693" s="837">
        <v>0</v>
      </c>
      <c r="L693" s="849">
        <v>50</v>
      </c>
      <c r="M693" s="850">
        <v>26556</v>
      </c>
    </row>
    <row r="694" spans="1:13" ht="14.4" customHeight="1" x14ac:dyDescent="0.3">
      <c r="A694" s="831" t="s">
        <v>2453</v>
      </c>
      <c r="B694" s="832" t="s">
        <v>2211</v>
      </c>
      <c r="C694" s="832" t="s">
        <v>2212</v>
      </c>
      <c r="D694" s="832" t="s">
        <v>1222</v>
      </c>
      <c r="E694" s="832" t="s">
        <v>2213</v>
      </c>
      <c r="F694" s="849"/>
      <c r="G694" s="849"/>
      <c r="H694" s="837">
        <v>0</v>
      </c>
      <c r="I694" s="849">
        <v>31</v>
      </c>
      <c r="J694" s="849">
        <v>6585.9499999999989</v>
      </c>
      <c r="K694" s="837">
        <v>1</v>
      </c>
      <c r="L694" s="849">
        <v>31</v>
      </c>
      <c r="M694" s="850">
        <v>6585.9499999999989</v>
      </c>
    </row>
    <row r="695" spans="1:13" ht="14.4" customHeight="1" x14ac:dyDescent="0.3">
      <c r="A695" s="831" t="s">
        <v>2453</v>
      </c>
      <c r="B695" s="832" t="s">
        <v>2211</v>
      </c>
      <c r="C695" s="832" t="s">
        <v>3287</v>
      </c>
      <c r="D695" s="832" t="s">
        <v>3288</v>
      </c>
      <c r="E695" s="832" t="s">
        <v>3286</v>
      </c>
      <c r="F695" s="849">
        <v>18</v>
      </c>
      <c r="G695" s="849">
        <v>9560.16</v>
      </c>
      <c r="H695" s="837">
        <v>1</v>
      </c>
      <c r="I695" s="849"/>
      <c r="J695" s="849"/>
      <c r="K695" s="837">
        <v>0</v>
      </c>
      <c r="L695" s="849">
        <v>18</v>
      </c>
      <c r="M695" s="850">
        <v>9560.16</v>
      </c>
    </row>
    <row r="696" spans="1:13" ht="14.4" customHeight="1" x14ac:dyDescent="0.3">
      <c r="A696" s="831" t="s">
        <v>2453</v>
      </c>
      <c r="B696" s="832" t="s">
        <v>5286</v>
      </c>
      <c r="C696" s="832" t="s">
        <v>3467</v>
      </c>
      <c r="D696" s="832" t="s">
        <v>3468</v>
      </c>
      <c r="E696" s="832" t="s">
        <v>3469</v>
      </c>
      <c r="F696" s="849">
        <v>10</v>
      </c>
      <c r="G696" s="849">
        <v>6032.3</v>
      </c>
      <c r="H696" s="837">
        <v>1</v>
      </c>
      <c r="I696" s="849"/>
      <c r="J696" s="849"/>
      <c r="K696" s="837">
        <v>0</v>
      </c>
      <c r="L696" s="849">
        <v>10</v>
      </c>
      <c r="M696" s="850">
        <v>6032.3</v>
      </c>
    </row>
    <row r="697" spans="1:13" ht="14.4" customHeight="1" x14ac:dyDescent="0.3">
      <c r="A697" s="831" t="s">
        <v>2453</v>
      </c>
      <c r="B697" s="832" t="s">
        <v>5286</v>
      </c>
      <c r="C697" s="832" t="s">
        <v>3470</v>
      </c>
      <c r="D697" s="832" t="s">
        <v>3468</v>
      </c>
      <c r="E697" s="832" t="s">
        <v>3471</v>
      </c>
      <c r="F697" s="849">
        <v>7</v>
      </c>
      <c r="G697" s="849">
        <v>5002.13</v>
      </c>
      <c r="H697" s="837">
        <v>1</v>
      </c>
      <c r="I697" s="849"/>
      <c r="J697" s="849"/>
      <c r="K697" s="837">
        <v>0</v>
      </c>
      <c r="L697" s="849">
        <v>7</v>
      </c>
      <c r="M697" s="850">
        <v>5002.13</v>
      </c>
    </row>
    <row r="698" spans="1:13" ht="14.4" customHeight="1" x14ac:dyDescent="0.3">
      <c r="A698" s="831" t="s">
        <v>2453</v>
      </c>
      <c r="B698" s="832" t="s">
        <v>5286</v>
      </c>
      <c r="C698" s="832" t="s">
        <v>3479</v>
      </c>
      <c r="D698" s="832" t="s">
        <v>3478</v>
      </c>
      <c r="E698" s="832" t="s">
        <v>3480</v>
      </c>
      <c r="F698" s="849"/>
      <c r="G698" s="849"/>
      <c r="H698" s="837">
        <v>0</v>
      </c>
      <c r="I698" s="849">
        <v>18</v>
      </c>
      <c r="J698" s="849">
        <v>11712.420000000002</v>
      </c>
      <c r="K698" s="837">
        <v>1</v>
      </c>
      <c r="L698" s="849">
        <v>18</v>
      </c>
      <c r="M698" s="850">
        <v>11712.420000000002</v>
      </c>
    </row>
    <row r="699" spans="1:13" ht="14.4" customHeight="1" x14ac:dyDescent="0.3">
      <c r="A699" s="831" t="s">
        <v>2453</v>
      </c>
      <c r="B699" s="832" t="s">
        <v>5286</v>
      </c>
      <c r="C699" s="832" t="s">
        <v>3475</v>
      </c>
      <c r="D699" s="832" t="s">
        <v>3476</v>
      </c>
      <c r="E699" s="832" t="s">
        <v>3471</v>
      </c>
      <c r="F699" s="849">
        <v>9</v>
      </c>
      <c r="G699" s="849">
        <v>6431.3099999999995</v>
      </c>
      <c r="H699" s="837">
        <v>1</v>
      </c>
      <c r="I699" s="849"/>
      <c r="J699" s="849"/>
      <c r="K699" s="837">
        <v>0</v>
      </c>
      <c r="L699" s="849">
        <v>9</v>
      </c>
      <c r="M699" s="850">
        <v>6431.3099999999995</v>
      </c>
    </row>
    <row r="700" spans="1:13" ht="14.4" customHeight="1" x14ac:dyDescent="0.3">
      <c r="A700" s="831" t="s">
        <v>2453</v>
      </c>
      <c r="B700" s="832" t="s">
        <v>5286</v>
      </c>
      <c r="C700" s="832" t="s">
        <v>3477</v>
      </c>
      <c r="D700" s="832" t="s">
        <v>3478</v>
      </c>
      <c r="E700" s="832" t="s">
        <v>3471</v>
      </c>
      <c r="F700" s="849"/>
      <c r="G700" s="849"/>
      <c r="H700" s="837">
        <v>0</v>
      </c>
      <c r="I700" s="849">
        <v>13</v>
      </c>
      <c r="J700" s="849">
        <v>9289.67</v>
      </c>
      <c r="K700" s="837">
        <v>1</v>
      </c>
      <c r="L700" s="849">
        <v>13</v>
      </c>
      <c r="M700" s="850">
        <v>9289.67</v>
      </c>
    </row>
    <row r="701" spans="1:13" ht="14.4" customHeight="1" x14ac:dyDescent="0.3">
      <c r="A701" s="831" t="s">
        <v>2453</v>
      </c>
      <c r="B701" s="832" t="s">
        <v>5286</v>
      </c>
      <c r="C701" s="832" t="s">
        <v>3489</v>
      </c>
      <c r="D701" s="832" t="s">
        <v>3478</v>
      </c>
      <c r="E701" s="832" t="s">
        <v>3469</v>
      </c>
      <c r="F701" s="849"/>
      <c r="G701" s="849"/>
      <c r="H701" s="837">
        <v>0</v>
      </c>
      <c r="I701" s="849">
        <v>15</v>
      </c>
      <c r="J701" s="849">
        <v>9048.4500000000007</v>
      </c>
      <c r="K701" s="837">
        <v>1</v>
      </c>
      <c r="L701" s="849">
        <v>15</v>
      </c>
      <c r="M701" s="850">
        <v>9048.4500000000007</v>
      </c>
    </row>
    <row r="702" spans="1:13" ht="14.4" customHeight="1" x14ac:dyDescent="0.3">
      <c r="A702" s="831" t="s">
        <v>2453</v>
      </c>
      <c r="B702" s="832" t="s">
        <v>5286</v>
      </c>
      <c r="C702" s="832" t="s">
        <v>3482</v>
      </c>
      <c r="D702" s="832" t="s">
        <v>3483</v>
      </c>
      <c r="E702" s="832" t="s">
        <v>3469</v>
      </c>
      <c r="F702" s="849">
        <v>9</v>
      </c>
      <c r="G702" s="849">
        <v>5429.07</v>
      </c>
      <c r="H702" s="837">
        <v>1</v>
      </c>
      <c r="I702" s="849"/>
      <c r="J702" s="849"/>
      <c r="K702" s="837">
        <v>0</v>
      </c>
      <c r="L702" s="849">
        <v>9</v>
      </c>
      <c r="M702" s="850">
        <v>5429.07</v>
      </c>
    </row>
    <row r="703" spans="1:13" ht="14.4" customHeight="1" x14ac:dyDescent="0.3">
      <c r="A703" s="831" t="s">
        <v>2453</v>
      </c>
      <c r="B703" s="832" t="s">
        <v>5286</v>
      </c>
      <c r="C703" s="832" t="s">
        <v>3484</v>
      </c>
      <c r="D703" s="832" t="s">
        <v>3483</v>
      </c>
      <c r="E703" s="832" t="s">
        <v>3471</v>
      </c>
      <c r="F703" s="849">
        <v>16</v>
      </c>
      <c r="G703" s="849">
        <v>11433.44</v>
      </c>
      <c r="H703" s="837">
        <v>1</v>
      </c>
      <c r="I703" s="849"/>
      <c r="J703" s="849"/>
      <c r="K703" s="837">
        <v>0</v>
      </c>
      <c r="L703" s="849">
        <v>16</v>
      </c>
      <c r="M703" s="850">
        <v>11433.44</v>
      </c>
    </row>
    <row r="704" spans="1:13" ht="14.4" customHeight="1" x14ac:dyDescent="0.3">
      <c r="A704" s="831" t="s">
        <v>2453</v>
      </c>
      <c r="B704" s="832" t="s">
        <v>5286</v>
      </c>
      <c r="C704" s="832" t="s">
        <v>3485</v>
      </c>
      <c r="D704" s="832" t="s">
        <v>3478</v>
      </c>
      <c r="E704" s="832" t="s">
        <v>3486</v>
      </c>
      <c r="F704" s="849"/>
      <c r="G704" s="849"/>
      <c r="H704" s="837">
        <v>0</v>
      </c>
      <c r="I704" s="849">
        <v>4</v>
      </c>
      <c r="J704" s="849">
        <v>1870.84</v>
      </c>
      <c r="K704" s="837">
        <v>1</v>
      </c>
      <c r="L704" s="849">
        <v>4</v>
      </c>
      <c r="M704" s="850">
        <v>1870.84</v>
      </c>
    </row>
    <row r="705" spans="1:13" ht="14.4" customHeight="1" x14ac:dyDescent="0.3">
      <c r="A705" s="831" t="s">
        <v>2453</v>
      </c>
      <c r="B705" s="832" t="s">
        <v>5286</v>
      </c>
      <c r="C705" s="832" t="s">
        <v>3490</v>
      </c>
      <c r="D705" s="832" t="s">
        <v>3476</v>
      </c>
      <c r="E705" s="832" t="s">
        <v>3469</v>
      </c>
      <c r="F705" s="849">
        <v>1</v>
      </c>
      <c r="G705" s="849">
        <v>603.23</v>
      </c>
      <c r="H705" s="837">
        <v>1</v>
      </c>
      <c r="I705" s="849"/>
      <c r="J705" s="849"/>
      <c r="K705" s="837">
        <v>0</v>
      </c>
      <c r="L705" s="849">
        <v>1</v>
      </c>
      <c r="M705" s="850">
        <v>603.23</v>
      </c>
    </row>
    <row r="706" spans="1:13" ht="14.4" customHeight="1" x14ac:dyDescent="0.3">
      <c r="A706" s="831" t="s">
        <v>2453</v>
      </c>
      <c r="B706" s="832" t="s">
        <v>5296</v>
      </c>
      <c r="C706" s="832" t="s">
        <v>3305</v>
      </c>
      <c r="D706" s="832" t="s">
        <v>3306</v>
      </c>
      <c r="E706" s="832" t="s">
        <v>3307</v>
      </c>
      <c r="F706" s="849"/>
      <c r="G706" s="849"/>
      <c r="H706" s="837">
        <v>0</v>
      </c>
      <c r="I706" s="849">
        <v>25</v>
      </c>
      <c r="J706" s="849">
        <v>4701.5</v>
      </c>
      <c r="K706" s="837">
        <v>1</v>
      </c>
      <c r="L706" s="849">
        <v>25</v>
      </c>
      <c r="M706" s="850">
        <v>4701.5</v>
      </c>
    </row>
    <row r="707" spans="1:13" ht="14.4" customHeight="1" x14ac:dyDescent="0.3">
      <c r="A707" s="831" t="s">
        <v>2453</v>
      </c>
      <c r="B707" s="832" t="s">
        <v>2099</v>
      </c>
      <c r="C707" s="832" t="s">
        <v>3418</v>
      </c>
      <c r="D707" s="832" t="s">
        <v>965</v>
      </c>
      <c r="E707" s="832" t="s">
        <v>3419</v>
      </c>
      <c r="F707" s="849"/>
      <c r="G707" s="849"/>
      <c r="H707" s="837">
        <v>0</v>
      </c>
      <c r="I707" s="849">
        <v>3</v>
      </c>
      <c r="J707" s="849">
        <v>397.79999999999995</v>
      </c>
      <c r="K707" s="837">
        <v>1</v>
      </c>
      <c r="L707" s="849">
        <v>3</v>
      </c>
      <c r="M707" s="850">
        <v>397.79999999999995</v>
      </c>
    </row>
    <row r="708" spans="1:13" ht="14.4" customHeight="1" x14ac:dyDescent="0.3">
      <c r="A708" s="831" t="s">
        <v>2453</v>
      </c>
      <c r="B708" s="832" t="s">
        <v>2099</v>
      </c>
      <c r="C708" s="832" t="s">
        <v>3420</v>
      </c>
      <c r="D708" s="832" t="s">
        <v>965</v>
      </c>
      <c r="E708" s="832" t="s">
        <v>3421</v>
      </c>
      <c r="F708" s="849"/>
      <c r="G708" s="849"/>
      <c r="H708" s="837">
        <v>0</v>
      </c>
      <c r="I708" s="849">
        <v>4</v>
      </c>
      <c r="J708" s="849">
        <v>1591.2</v>
      </c>
      <c r="K708" s="837">
        <v>1</v>
      </c>
      <c r="L708" s="849">
        <v>4</v>
      </c>
      <c r="M708" s="850">
        <v>1591.2</v>
      </c>
    </row>
    <row r="709" spans="1:13" ht="14.4" customHeight="1" x14ac:dyDescent="0.3">
      <c r="A709" s="831" t="s">
        <v>2453</v>
      </c>
      <c r="B709" s="832" t="s">
        <v>2099</v>
      </c>
      <c r="C709" s="832" t="s">
        <v>3422</v>
      </c>
      <c r="D709" s="832" t="s">
        <v>965</v>
      </c>
      <c r="E709" s="832" t="s">
        <v>3423</v>
      </c>
      <c r="F709" s="849"/>
      <c r="G709" s="849"/>
      <c r="H709" s="837">
        <v>0</v>
      </c>
      <c r="I709" s="849">
        <v>3</v>
      </c>
      <c r="J709" s="849">
        <v>998.76</v>
      </c>
      <c r="K709" s="837">
        <v>1</v>
      </c>
      <c r="L709" s="849">
        <v>3</v>
      </c>
      <c r="M709" s="850">
        <v>998.76</v>
      </c>
    </row>
    <row r="710" spans="1:13" ht="14.4" customHeight="1" x14ac:dyDescent="0.3">
      <c r="A710" s="831" t="s">
        <v>2453</v>
      </c>
      <c r="B710" s="832" t="s">
        <v>2099</v>
      </c>
      <c r="C710" s="832" t="s">
        <v>3176</v>
      </c>
      <c r="D710" s="832" t="s">
        <v>965</v>
      </c>
      <c r="E710" s="832" t="s">
        <v>3177</v>
      </c>
      <c r="F710" s="849"/>
      <c r="G710" s="849"/>
      <c r="H710" s="837">
        <v>0</v>
      </c>
      <c r="I710" s="849">
        <v>2</v>
      </c>
      <c r="J710" s="849">
        <v>1997.52</v>
      </c>
      <c r="K710" s="837">
        <v>1</v>
      </c>
      <c r="L710" s="849">
        <v>2</v>
      </c>
      <c r="M710" s="850">
        <v>1997.52</v>
      </c>
    </row>
    <row r="711" spans="1:13" ht="14.4" customHeight="1" x14ac:dyDescent="0.3">
      <c r="A711" s="831" t="s">
        <v>2453</v>
      </c>
      <c r="B711" s="832" t="s">
        <v>2099</v>
      </c>
      <c r="C711" s="832" t="s">
        <v>3424</v>
      </c>
      <c r="D711" s="832" t="s">
        <v>965</v>
      </c>
      <c r="E711" s="832" t="s">
        <v>3425</v>
      </c>
      <c r="F711" s="849"/>
      <c r="G711" s="849"/>
      <c r="H711" s="837">
        <v>0</v>
      </c>
      <c r="I711" s="849">
        <v>33</v>
      </c>
      <c r="J711" s="849">
        <v>52507.619999999995</v>
      </c>
      <c r="K711" s="837">
        <v>1</v>
      </c>
      <c r="L711" s="849">
        <v>33</v>
      </c>
      <c r="M711" s="850">
        <v>52507.619999999995</v>
      </c>
    </row>
    <row r="712" spans="1:13" ht="14.4" customHeight="1" x14ac:dyDescent="0.3">
      <c r="A712" s="831" t="s">
        <v>2453</v>
      </c>
      <c r="B712" s="832" t="s">
        <v>2099</v>
      </c>
      <c r="C712" s="832" t="s">
        <v>3426</v>
      </c>
      <c r="D712" s="832" t="s">
        <v>3427</v>
      </c>
      <c r="E712" s="832" t="s">
        <v>3428</v>
      </c>
      <c r="F712" s="849">
        <v>3</v>
      </c>
      <c r="G712" s="849">
        <v>4773.42</v>
      </c>
      <c r="H712" s="837">
        <v>1</v>
      </c>
      <c r="I712" s="849"/>
      <c r="J712" s="849"/>
      <c r="K712" s="837">
        <v>0</v>
      </c>
      <c r="L712" s="849">
        <v>3</v>
      </c>
      <c r="M712" s="850">
        <v>4773.42</v>
      </c>
    </row>
    <row r="713" spans="1:13" ht="14.4" customHeight="1" x14ac:dyDescent="0.3">
      <c r="A713" s="831" t="s">
        <v>2453</v>
      </c>
      <c r="B713" s="832" t="s">
        <v>2099</v>
      </c>
      <c r="C713" s="832" t="s">
        <v>3429</v>
      </c>
      <c r="D713" s="832" t="s">
        <v>965</v>
      </c>
      <c r="E713" s="832" t="s">
        <v>3430</v>
      </c>
      <c r="F713" s="849"/>
      <c r="G713" s="849"/>
      <c r="H713" s="837">
        <v>0</v>
      </c>
      <c r="I713" s="849">
        <v>1</v>
      </c>
      <c r="J713" s="849">
        <v>530.38</v>
      </c>
      <c r="K713" s="837">
        <v>1</v>
      </c>
      <c r="L713" s="849">
        <v>1</v>
      </c>
      <c r="M713" s="850">
        <v>530.38</v>
      </c>
    </row>
    <row r="714" spans="1:13" ht="14.4" customHeight="1" x14ac:dyDescent="0.3">
      <c r="A714" s="831" t="s">
        <v>2453</v>
      </c>
      <c r="B714" s="832" t="s">
        <v>2214</v>
      </c>
      <c r="C714" s="832" t="s">
        <v>2737</v>
      </c>
      <c r="D714" s="832" t="s">
        <v>2738</v>
      </c>
      <c r="E714" s="832" t="s">
        <v>2739</v>
      </c>
      <c r="F714" s="849">
        <v>2</v>
      </c>
      <c r="G714" s="849">
        <v>608.86</v>
      </c>
      <c r="H714" s="837">
        <v>1</v>
      </c>
      <c r="I714" s="849"/>
      <c r="J714" s="849"/>
      <c r="K714" s="837">
        <v>0</v>
      </c>
      <c r="L714" s="849">
        <v>2</v>
      </c>
      <c r="M714" s="850">
        <v>608.86</v>
      </c>
    </row>
    <row r="715" spans="1:13" ht="14.4" customHeight="1" x14ac:dyDescent="0.3">
      <c r="A715" s="831" t="s">
        <v>2453</v>
      </c>
      <c r="B715" s="832" t="s">
        <v>2214</v>
      </c>
      <c r="C715" s="832" t="s">
        <v>3259</v>
      </c>
      <c r="D715" s="832" t="s">
        <v>2738</v>
      </c>
      <c r="E715" s="832" t="s">
        <v>3260</v>
      </c>
      <c r="F715" s="849">
        <v>17</v>
      </c>
      <c r="G715" s="849">
        <v>20126.13</v>
      </c>
      <c r="H715" s="837">
        <v>1</v>
      </c>
      <c r="I715" s="849"/>
      <c r="J715" s="849"/>
      <c r="K715" s="837">
        <v>0</v>
      </c>
      <c r="L715" s="849">
        <v>17</v>
      </c>
      <c r="M715" s="850">
        <v>20126.13</v>
      </c>
    </row>
    <row r="716" spans="1:13" ht="14.4" customHeight="1" x14ac:dyDescent="0.3">
      <c r="A716" s="831" t="s">
        <v>2453</v>
      </c>
      <c r="B716" s="832" t="s">
        <v>2214</v>
      </c>
      <c r="C716" s="832" t="s">
        <v>3383</v>
      </c>
      <c r="D716" s="832" t="s">
        <v>2216</v>
      </c>
      <c r="E716" s="832" t="s">
        <v>3384</v>
      </c>
      <c r="F716" s="849">
        <v>2</v>
      </c>
      <c r="G716" s="849">
        <v>527.70000000000005</v>
      </c>
      <c r="H716" s="837">
        <v>1</v>
      </c>
      <c r="I716" s="849"/>
      <c r="J716" s="849"/>
      <c r="K716" s="837">
        <v>0</v>
      </c>
      <c r="L716" s="849">
        <v>2</v>
      </c>
      <c r="M716" s="850">
        <v>527.70000000000005</v>
      </c>
    </row>
    <row r="717" spans="1:13" ht="14.4" customHeight="1" x14ac:dyDescent="0.3">
      <c r="A717" s="831" t="s">
        <v>2453</v>
      </c>
      <c r="B717" s="832" t="s">
        <v>2214</v>
      </c>
      <c r="C717" s="832" t="s">
        <v>3385</v>
      </c>
      <c r="D717" s="832" t="s">
        <v>3386</v>
      </c>
      <c r="E717" s="832" t="s">
        <v>3384</v>
      </c>
      <c r="F717" s="849">
        <v>2</v>
      </c>
      <c r="G717" s="849">
        <v>527.70000000000005</v>
      </c>
      <c r="H717" s="837">
        <v>1</v>
      </c>
      <c r="I717" s="849"/>
      <c r="J717" s="849"/>
      <c r="K717" s="837">
        <v>0</v>
      </c>
      <c r="L717" s="849">
        <v>2</v>
      </c>
      <c r="M717" s="850">
        <v>527.70000000000005</v>
      </c>
    </row>
    <row r="718" spans="1:13" ht="14.4" customHeight="1" x14ac:dyDescent="0.3">
      <c r="A718" s="831" t="s">
        <v>2453</v>
      </c>
      <c r="B718" s="832" t="s">
        <v>2214</v>
      </c>
      <c r="C718" s="832" t="s">
        <v>3389</v>
      </c>
      <c r="D718" s="832" t="s">
        <v>2216</v>
      </c>
      <c r="E718" s="832" t="s">
        <v>3390</v>
      </c>
      <c r="F718" s="849">
        <v>4</v>
      </c>
      <c r="G718" s="849">
        <v>178.6</v>
      </c>
      <c r="H718" s="837">
        <v>1</v>
      </c>
      <c r="I718" s="849"/>
      <c r="J718" s="849"/>
      <c r="K718" s="837">
        <v>0</v>
      </c>
      <c r="L718" s="849">
        <v>4</v>
      </c>
      <c r="M718" s="850">
        <v>178.6</v>
      </c>
    </row>
    <row r="719" spans="1:13" ht="14.4" customHeight="1" x14ac:dyDescent="0.3">
      <c r="A719" s="831" t="s">
        <v>2453</v>
      </c>
      <c r="B719" s="832" t="s">
        <v>2214</v>
      </c>
      <c r="C719" s="832" t="s">
        <v>3387</v>
      </c>
      <c r="D719" s="832" t="s">
        <v>2216</v>
      </c>
      <c r="E719" s="832" t="s">
        <v>3388</v>
      </c>
      <c r="F719" s="849">
        <v>5</v>
      </c>
      <c r="G719" s="849">
        <v>5327.5</v>
      </c>
      <c r="H719" s="837">
        <v>1</v>
      </c>
      <c r="I719" s="849"/>
      <c r="J719" s="849"/>
      <c r="K719" s="837">
        <v>0</v>
      </c>
      <c r="L719" s="849">
        <v>5</v>
      </c>
      <c r="M719" s="850">
        <v>5327.5</v>
      </c>
    </row>
    <row r="720" spans="1:13" ht="14.4" customHeight="1" x14ac:dyDescent="0.3">
      <c r="A720" s="831" t="s">
        <v>2453</v>
      </c>
      <c r="B720" s="832" t="s">
        <v>2214</v>
      </c>
      <c r="C720" s="832" t="s">
        <v>3391</v>
      </c>
      <c r="D720" s="832" t="s">
        <v>2216</v>
      </c>
      <c r="E720" s="832" t="s">
        <v>3392</v>
      </c>
      <c r="F720" s="849">
        <v>2</v>
      </c>
      <c r="G720" s="849">
        <v>263.83999999999997</v>
      </c>
      <c r="H720" s="837">
        <v>1</v>
      </c>
      <c r="I720" s="849"/>
      <c r="J720" s="849"/>
      <c r="K720" s="837">
        <v>0</v>
      </c>
      <c r="L720" s="849">
        <v>2</v>
      </c>
      <c r="M720" s="850">
        <v>263.83999999999997</v>
      </c>
    </row>
    <row r="721" spans="1:13" ht="14.4" customHeight="1" x14ac:dyDescent="0.3">
      <c r="A721" s="831" t="s">
        <v>2453</v>
      </c>
      <c r="B721" s="832" t="s">
        <v>2214</v>
      </c>
      <c r="C721" s="832" t="s">
        <v>3393</v>
      </c>
      <c r="D721" s="832" t="s">
        <v>2216</v>
      </c>
      <c r="E721" s="832" t="s">
        <v>3394</v>
      </c>
      <c r="F721" s="849">
        <v>1</v>
      </c>
      <c r="G721" s="849">
        <v>532.75</v>
      </c>
      <c r="H721" s="837">
        <v>1</v>
      </c>
      <c r="I721" s="849"/>
      <c r="J721" s="849"/>
      <c r="K721" s="837">
        <v>0</v>
      </c>
      <c r="L721" s="849">
        <v>1</v>
      </c>
      <c r="M721" s="850">
        <v>532.75</v>
      </c>
    </row>
    <row r="722" spans="1:13" ht="14.4" customHeight="1" x14ac:dyDescent="0.3">
      <c r="A722" s="831" t="s">
        <v>2453</v>
      </c>
      <c r="B722" s="832" t="s">
        <v>2214</v>
      </c>
      <c r="C722" s="832" t="s">
        <v>3395</v>
      </c>
      <c r="D722" s="832" t="s">
        <v>2216</v>
      </c>
      <c r="E722" s="832" t="s">
        <v>3396</v>
      </c>
      <c r="F722" s="849">
        <v>1</v>
      </c>
      <c r="G722" s="849">
        <v>3551.67</v>
      </c>
      <c r="H722" s="837">
        <v>1</v>
      </c>
      <c r="I722" s="849"/>
      <c r="J722" s="849"/>
      <c r="K722" s="837">
        <v>0</v>
      </c>
      <c r="L722" s="849">
        <v>1</v>
      </c>
      <c r="M722" s="850">
        <v>3551.67</v>
      </c>
    </row>
    <row r="723" spans="1:13" ht="14.4" customHeight="1" x14ac:dyDescent="0.3">
      <c r="A723" s="831" t="s">
        <v>2453</v>
      </c>
      <c r="B723" s="832" t="s">
        <v>2218</v>
      </c>
      <c r="C723" s="832" t="s">
        <v>2219</v>
      </c>
      <c r="D723" s="832" t="s">
        <v>2220</v>
      </c>
      <c r="E723" s="832" t="s">
        <v>2221</v>
      </c>
      <c r="F723" s="849"/>
      <c r="G723" s="849"/>
      <c r="H723" s="837">
        <v>0</v>
      </c>
      <c r="I723" s="849">
        <v>70</v>
      </c>
      <c r="J723" s="849">
        <v>6224.4000000000005</v>
      </c>
      <c r="K723" s="837">
        <v>1</v>
      </c>
      <c r="L723" s="849">
        <v>70</v>
      </c>
      <c r="M723" s="850">
        <v>6224.4000000000005</v>
      </c>
    </row>
    <row r="724" spans="1:13" ht="14.4" customHeight="1" x14ac:dyDescent="0.3">
      <c r="A724" s="831" t="s">
        <v>2453</v>
      </c>
      <c r="B724" s="832" t="s">
        <v>2218</v>
      </c>
      <c r="C724" s="832" t="s">
        <v>3350</v>
      </c>
      <c r="D724" s="832" t="s">
        <v>2651</v>
      </c>
      <c r="E724" s="832" t="s">
        <v>2648</v>
      </c>
      <c r="F724" s="849">
        <v>3</v>
      </c>
      <c r="G724" s="849">
        <v>733.5</v>
      </c>
      <c r="H724" s="837">
        <v>1</v>
      </c>
      <c r="I724" s="849"/>
      <c r="J724" s="849"/>
      <c r="K724" s="837">
        <v>0</v>
      </c>
      <c r="L724" s="849">
        <v>3</v>
      </c>
      <c r="M724" s="850">
        <v>733.5</v>
      </c>
    </row>
    <row r="725" spans="1:13" ht="14.4" customHeight="1" x14ac:dyDescent="0.3">
      <c r="A725" s="831" t="s">
        <v>2453</v>
      </c>
      <c r="B725" s="832" t="s">
        <v>2101</v>
      </c>
      <c r="C725" s="832" t="s">
        <v>3083</v>
      </c>
      <c r="D725" s="832" t="s">
        <v>3084</v>
      </c>
      <c r="E725" s="832" t="s">
        <v>2104</v>
      </c>
      <c r="F725" s="849">
        <v>2</v>
      </c>
      <c r="G725" s="849">
        <v>367.08</v>
      </c>
      <c r="H725" s="837">
        <v>1</v>
      </c>
      <c r="I725" s="849"/>
      <c r="J725" s="849"/>
      <c r="K725" s="837">
        <v>0</v>
      </c>
      <c r="L725" s="849">
        <v>2</v>
      </c>
      <c r="M725" s="850">
        <v>367.08</v>
      </c>
    </row>
    <row r="726" spans="1:13" ht="14.4" customHeight="1" x14ac:dyDescent="0.3">
      <c r="A726" s="831" t="s">
        <v>2453</v>
      </c>
      <c r="B726" s="832" t="s">
        <v>2101</v>
      </c>
      <c r="C726" s="832" t="s">
        <v>3402</v>
      </c>
      <c r="D726" s="832" t="s">
        <v>3084</v>
      </c>
      <c r="E726" s="832" t="s">
        <v>3403</v>
      </c>
      <c r="F726" s="849">
        <v>3</v>
      </c>
      <c r="G726" s="849">
        <v>1014</v>
      </c>
      <c r="H726" s="837">
        <v>1</v>
      </c>
      <c r="I726" s="849"/>
      <c r="J726" s="849"/>
      <c r="K726" s="837">
        <v>0</v>
      </c>
      <c r="L726" s="849">
        <v>3</v>
      </c>
      <c r="M726" s="850">
        <v>1014</v>
      </c>
    </row>
    <row r="727" spans="1:13" ht="14.4" customHeight="1" x14ac:dyDescent="0.3">
      <c r="A727" s="831" t="s">
        <v>2453</v>
      </c>
      <c r="B727" s="832" t="s">
        <v>2101</v>
      </c>
      <c r="C727" s="832" t="s">
        <v>2102</v>
      </c>
      <c r="D727" s="832" t="s">
        <v>2103</v>
      </c>
      <c r="E727" s="832" t="s">
        <v>2104</v>
      </c>
      <c r="F727" s="849"/>
      <c r="G727" s="849"/>
      <c r="H727" s="837">
        <v>0</v>
      </c>
      <c r="I727" s="849">
        <v>1</v>
      </c>
      <c r="J727" s="849">
        <v>183.54</v>
      </c>
      <c r="K727" s="837">
        <v>1</v>
      </c>
      <c r="L727" s="849">
        <v>1</v>
      </c>
      <c r="M727" s="850">
        <v>183.54</v>
      </c>
    </row>
    <row r="728" spans="1:13" ht="14.4" customHeight="1" x14ac:dyDescent="0.3">
      <c r="A728" s="831" t="s">
        <v>2453</v>
      </c>
      <c r="B728" s="832" t="s">
        <v>2101</v>
      </c>
      <c r="C728" s="832" t="s">
        <v>3404</v>
      </c>
      <c r="D728" s="832" t="s">
        <v>2103</v>
      </c>
      <c r="E728" s="832" t="s">
        <v>3403</v>
      </c>
      <c r="F728" s="849"/>
      <c r="G728" s="849"/>
      <c r="H728" s="837">
        <v>0</v>
      </c>
      <c r="I728" s="849">
        <v>2</v>
      </c>
      <c r="J728" s="849">
        <v>676</v>
      </c>
      <c r="K728" s="837">
        <v>1</v>
      </c>
      <c r="L728" s="849">
        <v>2</v>
      </c>
      <c r="M728" s="850">
        <v>676</v>
      </c>
    </row>
    <row r="729" spans="1:13" ht="14.4" customHeight="1" x14ac:dyDescent="0.3">
      <c r="A729" s="831" t="s">
        <v>2453</v>
      </c>
      <c r="B729" s="832" t="s">
        <v>2105</v>
      </c>
      <c r="C729" s="832" t="s">
        <v>3301</v>
      </c>
      <c r="D729" s="832" t="s">
        <v>3302</v>
      </c>
      <c r="E729" s="832" t="s">
        <v>2110</v>
      </c>
      <c r="F729" s="849">
        <v>1</v>
      </c>
      <c r="G729" s="849">
        <v>4.7</v>
      </c>
      <c r="H729" s="837">
        <v>1</v>
      </c>
      <c r="I729" s="849"/>
      <c r="J729" s="849"/>
      <c r="K729" s="837">
        <v>0</v>
      </c>
      <c r="L729" s="849">
        <v>1</v>
      </c>
      <c r="M729" s="850">
        <v>4.7</v>
      </c>
    </row>
    <row r="730" spans="1:13" ht="14.4" customHeight="1" x14ac:dyDescent="0.3">
      <c r="A730" s="831" t="s">
        <v>2453</v>
      </c>
      <c r="B730" s="832" t="s">
        <v>2105</v>
      </c>
      <c r="C730" s="832" t="s">
        <v>3303</v>
      </c>
      <c r="D730" s="832" t="s">
        <v>3156</v>
      </c>
      <c r="E730" s="832" t="s">
        <v>2110</v>
      </c>
      <c r="F730" s="849">
        <v>3</v>
      </c>
      <c r="G730" s="849">
        <v>14.100000000000001</v>
      </c>
      <c r="H730" s="837">
        <v>1</v>
      </c>
      <c r="I730" s="849"/>
      <c r="J730" s="849"/>
      <c r="K730" s="837">
        <v>0</v>
      </c>
      <c r="L730" s="849">
        <v>3</v>
      </c>
      <c r="M730" s="850">
        <v>14.100000000000001</v>
      </c>
    </row>
    <row r="731" spans="1:13" ht="14.4" customHeight="1" x14ac:dyDescent="0.3">
      <c r="A731" s="831" t="s">
        <v>2453</v>
      </c>
      <c r="B731" s="832" t="s">
        <v>2105</v>
      </c>
      <c r="C731" s="832" t="s">
        <v>2109</v>
      </c>
      <c r="D731" s="832" t="s">
        <v>2107</v>
      </c>
      <c r="E731" s="832" t="s">
        <v>2110</v>
      </c>
      <c r="F731" s="849"/>
      <c r="G731" s="849"/>
      <c r="H731" s="837">
        <v>0</v>
      </c>
      <c r="I731" s="849">
        <v>8</v>
      </c>
      <c r="J731" s="849">
        <v>37.6</v>
      </c>
      <c r="K731" s="837">
        <v>1</v>
      </c>
      <c r="L731" s="849">
        <v>8</v>
      </c>
      <c r="M731" s="850">
        <v>37.6</v>
      </c>
    </row>
    <row r="732" spans="1:13" ht="14.4" customHeight="1" x14ac:dyDescent="0.3">
      <c r="A732" s="831" t="s">
        <v>2453</v>
      </c>
      <c r="B732" s="832" t="s">
        <v>2115</v>
      </c>
      <c r="C732" s="832" t="s">
        <v>2116</v>
      </c>
      <c r="D732" s="832" t="s">
        <v>1051</v>
      </c>
      <c r="E732" s="832" t="s">
        <v>2117</v>
      </c>
      <c r="F732" s="849"/>
      <c r="G732" s="849"/>
      <c r="H732" s="837"/>
      <c r="I732" s="849">
        <v>3</v>
      </c>
      <c r="J732" s="849">
        <v>0</v>
      </c>
      <c r="K732" s="837"/>
      <c r="L732" s="849">
        <v>3</v>
      </c>
      <c r="M732" s="850">
        <v>0</v>
      </c>
    </row>
    <row r="733" spans="1:13" ht="14.4" customHeight="1" x14ac:dyDescent="0.3">
      <c r="A733" s="831" t="s">
        <v>2453</v>
      </c>
      <c r="B733" s="832" t="s">
        <v>5287</v>
      </c>
      <c r="C733" s="832" t="s">
        <v>3311</v>
      </c>
      <c r="D733" s="832" t="s">
        <v>1331</v>
      </c>
      <c r="E733" s="832" t="s">
        <v>1332</v>
      </c>
      <c r="F733" s="849"/>
      <c r="G733" s="849"/>
      <c r="H733" s="837">
        <v>0</v>
      </c>
      <c r="I733" s="849">
        <v>8</v>
      </c>
      <c r="J733" s="849">
        <v>1056</v>
      </c>
      <c r="K733" s="837">
        <v>1</v>
      </c>
      <c r="L733" s="849">
        <v>8</v>
      </c>
      <c r="M733" s="850">
        <v>1056</v>
      </c>
    </row>
    <row r="734" spans="1:13" ht="14.4" customHeight="1" x14ac:dyDescent="0.3">
      <c r="A734" s="831" t="s">
        <v>2453</v>
      </c>
      <c r="B734" s="832" t="s">
        <v>5287</v>
      </c>
      <c r="C734" s="832" t="s">
        <v>2937</v>
      </c>
      <c r="D734" s="832" t="s">
        <v>696</v>
      </c>
      <c r="E734" s="832" t="s">
        <v>697</v>
      </c>
      <c r="F734" s="849"/>
      <c r="G734" s="849"/>
      <c r="H734" s="837">
        <v>0</v>
      </c>
      <c r="I734" s="849">
        <v>5</v>
      </c>
      <c r="J734" s="849">
        <v>329.94999999999993</v>
      </c>
      <c r="K734" s="837">
        <v>1</v>
      </c>
      <c r="L734" s="849">
        <v>5</v>
      </c>
      <c r="M734" s="850">
        <v>329.94999999999993</v>
      </c>
    </row>
    <row r="735" spans="1:13" ht="14.4" customHeight="1" x14ac:dyDescent="0.3">
      <c r="A735" s="831" t="s">
        <v>2453</v>
      </c>
      <c r="B735" s="832" t="s">
        <v>5287</v>
      </c>
      <c r="C735" s="832" t="s">
        <v>3312</v>
      </c>
      <c r="D735" s="832" t="s">
        <v>1331</v>
      </c>
      <c r="E735" s="832" t="s">
        <v>1332</v>
      </c>
      <c r="F735" s="849"/>
      <c r="G735" s="849"/>
      <c r="H735" s="837">
        <v>0</v>
      </c>
      <c r="I735" s="849">
        <v>6</v>
      </c>
      <c r="J735" s="849">
        <v>792</v>
      </c>
      <c r="K735" s="837">
        <v>1</v>
      </c>
      <c r="L735" s="849">
        <v>6</v>
      </c>
      <c r="M735" s="850">
        <v>792</v>
      </c>
    </row>
    <row r="736" spans="1:13" ht="14.4" customHeight="1" x14ac:dyDescent="0.3">
      <c r="A736" s="831" t="s">
        <v>2453</v>
      </c>
      <c r="B736" s="832" t="s">
        <v>5287</v>
      </c>
      <c r="C736" s="832" t="s">
        <v>3313</v>
      </c>
      <c r="D736" s="832" t="s">
        <v>1331</v>
      </c>
      <c r="E736" s="832" t="s">
        <v>3314</v>
      </c>
      <c r="F736" s="849"/>
      <c r="G736" s="849"/>
      <c r="H736" s="837">
        <v>0</v>
      </c>
      <c r="I736" s="849">
        <v>6</v>
      </c>
      <c r="J736" s="849">
        <v>1584</v>
      </c>
      <c r="K736" s="837">
        <v>1</v>
      </c>
      <c r="L736" s="849">
        <v>6</v>
      </c>
      <c r="M736" s="850">
        <v>1584</v>
      </c>
    </row>
    <row r="737" spans="1:13" ht="14.4" customHeight="1" x14ac:dyDescent="0.3">
      <c r="A737" s="831" t="s">
        <v>2453</v>
      </c>
      <c r="B737" s="832" t="s">
        <v>2118</v>
      </c>
      <c r="C737" s="832" t="s">
        <v>2119</v>
      </c>
      <c r="D737" s="832" t="s">
        <v>2120</v>
      </c>
      <c r="E737" s="832" t="s">
        <v>2121</v>
      </c>
      <c r="F737" s="849"/>
      <c r="G737" s="849"/>
      <c r="H737" s="837">
        <v>0</v>
      </c>
      <c r="I737" s="849">
        <v>9</v>
      </c>
      <c r="J737" s="849">
        <v>1106.6399999999999</v>
      </c>
      <c r="K737" s="837">
        <v>1</v>
      </c>
      <c r="L737" s="849">
        <v>9</v>
      </c>
      <c r="M737" s="850">
        <v>1106.6399999999999</v>
      </c>
    </row>
    <row r="738" spans="1:13" ht="14.4" customHeight="1" x14ac:dyDescent="0.3">
      <c r="A738" s="831" t="s">
        <v>2453</v>
      </c>
      <c r="B738" s="832" t="s">
        <v>2118</v>
      </c>
      <c r="C738" s="832" t="s">
        <v>2320</v>
      </c>
      <c r="D738" s="832" t="s">
        <v>2120</v>
      </c>
      <c r="E738" s="832" t="s">
        <v>2321</v>
      </c>
      <c r="F738" s="849"/>
      <c r="G738" s="849"/>
      <c r="H738" s="837">
        <v>0</v>
      </c>
      <c r="I738" s="849">
        <v>12</v>
      </c>
      <c r="J738" s="849">
        <v>2950.92</v>
      </c>
      <c r="K738" s="837">
        <v>1</v>
      </c>
      <c r="L738" s="849">
        <v>12</v>
      </c>
      <c r="M738" s="850">
        <v>2950.92</v>
      </c>
    </row>
    <row r="739" spans="1:13" ht="14.4" customHeight="1" x14ac:dyDescent="0.3">
      <c r="A739" s="831" t="s">
        <v>2453</v>
      </c>
      <c r="B739" s="832" t="s">
        <v>2222</v>
      </c>
      <c r="C739" s="832" t="s">
        <v>2953</v>
      </c>
      <c r="D739" s="832" t="s">
        <v>2578</v>
      </c>
      <c r="E739" s="832" t="s">
        <v>2954</v>
      </c>
      <c r="F739" s="849">
        <v>36</v>
      </c>
      <c r="G739" s="849">
        <v>8870.0399999999991</v>
      </c>
      <c r="H739" s="837">
        <v>1</v>
      </c>
      <c r="I739" s="849"/>
      <c r="J739" s="849"/>
      <c r="K739" s="837">
        <v>0</v>
      </c>
      <c r="L739" s="849">
        <v>36</v>
      </c>
      <c r="M739" s="850">
        <v>8870.0399999999991</v>
      </c>
    </row>
    <row r="740" spans="1:13" ht="14.4" customHeight="1" x14ac:dyDescent="0.3">
      <c r="A740" s="831" t="s">
        <v>2453</v>
      </c>
      <c r="B740" s="832" t="s">
        <v>2222</v>
      </c>
      <c r="C740" s="832" t="s">
        <v>2584</v>
      </c>
      <c r="D740" s="832" t="s">
        <v>2585</v>
      </c>
      <c r="E740" s="832" t="s">
        <v>2225</v>
      </c>
      <c r="F740" s="849">
        <v>6</v>
      </c>
      <c r="G740" s="849">
        <v>739.2</v>
      </c>
      <c r="H740" s="837">
        <v>1</v>
      </c>
      <c r="I740" s="849"/>
      <c r="J740" s="849"/>
      <c r="K740" s="837">
        <v>0</v>
      </c>
      <c r="L740" s="849">
        <v>6</v>
      </c>
      <c r="M740" s="850">
        <v>739.2</v>
      </c>
    </row>
    <row r="741" spans="1:13" ht="14.4" customHeight="1" x14ac:dyDescent="0.3">
      <c r="A741" s="831" t="s">
        <v>2453</v>
      </c>
      <c r="B741" s="832" t="s">
        <v>2222</v>
      </c>
      <c r="C741" s="832" t="s">
        <v>2324</v>
      </c>
      <c r="D741" s="832" t="s">
        <v>2224</v>
      </c>
      <c r="E741" s="832" t="s">
        <v>1942</v>
      </c>
      <c r="F741" s="849"/>
      <c r="G741" s="849"/>
      <c r="H741" s="837">
        <v>0</v>
      </c>
      <c r="I741" s="849">
        <v>3</v>
      </c>
      <c r="J741" s="849">
        <v>739.17</v>
      </c>
      <c r="K741" s="837">
        <v>1</v>
      </c>
      <c r="L741" s="849">
        <v>3</v>
      </c>
      <c r="M741" s="850">
        <v>739.17</v>
      </c>
    </row>
    <row r="742" spans="1:13" ht="14.4" customHeight="1" x14ac:dyDescent="0.3">
      <c r="A742" s="831" t="s">
        <v>2453</v>
      </c>
      <c r="B742" s="832" t="s">
        <v>2222</v>
      </c>
      <c r="C742" s="832" t="s">
        <v>2575</v>
      </c>
      <c r="D742" s="832" t="s">
        <v>2576</v>
      </c>
      <c r="E742" s="832" t="s">
        <v>697</v>
      </c>
      <c r="F742" s="849">
        <v>27</v>
      </c>
      <c r="G742" s="849">
        <v>3564</v>
      </c>
      <c r="H742" s="837">
        <v>1</v>
      </c>
      <c r="I742" s="849"/>
      <c r="J742" s="849"/>
      <c r="K742" s="837">
        <v>0</v>
      </c>
      <c r="L742" s="849">
        <v>27</v>
      </c>
      <c r="M742" s="850">
        <v>3564</v>
      </c>
    </row>
    <row r="743" spans="1:13" ht="14.4" customHeight="1" x14ac:dyDescent="0.3">
      <c r="A743" s="831" t="s">
        <v>2453</v>
      </c>
      <c r="B743" s="832" t="s">
        <v>2222</v>
      </c>
      <c r="C743" s="832" t="s">
        <v>3333</v>
      </c>
      <c r="D743" s="832" t="s">
        <v>3334</v>
      </c>
      <c r="E743" s="832" t="s">
        <v>3335</v>
      </c>
      <c r="F743" s="849">
        <v>5</v>
      </c>
      <c r="G743" s="849">
        <v>1320</v>
      </c>
      <c r="H743" s="837">
        <v>1</v>
      </c>
      <c r="I743" s="849"/>
      <c r="J743" s="849"/>
      <c r="K743" s="837">
        <v>0</v>
      </c>
      <c r="L743" s="849">
        <v>5</v>
      </c>
      <c r="M743" s="850">
        <v>1320</v>
      </c>
    </row>
    <row r="744" spans="1:13" ht="14.4" customHeight="1" x14ac:dyDescent="0.3">
      <c r="A744" s="831" t="s">
        <v>2453</v>
      </c>
      <c r="B744" s="832" t="s">
        <v>2222</v>
      </c>
      <c r="C744" s="832" t="s">
        <v>3336</v>
      </c>
      <c r="D744" s="832" t="s">
        <v>2224</v>
      </c>
      <c r="E744" s="832" t="s">
        <v>3328</v>
      </c>
      <c r="F744" s="849"/>
      <c r="G744" s="849"/>
      <c r="H744" s="837">
        <v>0</v>
      </c>
      <c r="I744" s="849">
        <v>20</v>
      </c>
      <c r="J744" s="849">
        <v>4927.7999999999993</v>
      </c>
      <c r="K744" s="837">
        <v>1</v>
      </c>
      <c r="L744" s="849">
        <v>20</v>
      </c>
      <c r="M744" s="850">
        <v>4927.7999999999993</v>
      </c>
    </row>
    <row r="745" spans="1:13" ht="14.4" customHeight="1" x14ac:dyDescent="0.3">
      <c r="A745" s="831" t="s">
        <v>2453</v>
      </c>
      <c r="B745" s="832" t="s">
        <v>2222</v>
      </c>
      <c r="C745" s="832" t="s">
        <v>3337</v>
      </c>
      <c r="D745" s="832" t="s">
        <v>3338</v>
      </c>
      <c r="E745" s="832" t="s">
        <v>3339</v>
      </c>
      <c r="F745" s="849"/>
      <c r="G745" s="849"/>
      <c r="H745" s="837">
        <v>0</v>
      </c>
      <c r="I745" s="849">
        <v>3</v>
      </c>
      <c r="J745" s="849">
        <v>739.17</v>
      </c>
      <c r="K745" s="837">
        <v>1</v>
      </c>
      <c r="L745" s="849">
        <v>3</v>
      </c>
      <c r="M745" s="850">
        <v>739.17</v>
      </c>
    </row>
    <row r="746" spans="1:13" ht="14.4" customHeight="1" x14ac:dyDescent="0.3">
      <c r="A746" s="831" t="s">
        <v>2453</v>
      </c>
      <c r="B746" s="832" t="s">
        <v>2222</v>
      </c>
      <c r="C746" s="832" t="s">
        <v>3340</v>
      </c>
      <c r="D746" s="832" t="s">
        <v>3341</v>
      </c>
      <c r="E746" s="832" t="s">
        <v>3342</v>
      </c>
      <c r="F746" s="849">
        <v>3</v>
      </c>
      <c r="G746" s="849">
        <v>737.7</v>
      </c>
      <c r="H746" s="837">
        <v>1</v>
      </c>
      <c r="I746" s="849"/>
      <c r="J746" s="849"/>
      <c r="K746" s="837">
        <v>0</v>
      </c>
      <c r="L746" s="849">
        <v>3</v>
      </c>
      <c r="M746" s="850">
        <v>737.7</v>
      </c>
    </row>
    <row r="747" spans="1:13" ht="14.4" customHeight="1" x14ac:dyDescent="0.3">
      <c r="A747" s="831" t="s">
        <v>2453</v>
      </c>
      <c r="B747" s="832" t="s">
        <v>2122</v>
      </c>
      <c r="C747" s="832" t="s">
        <v>3372</v>
      </c>
      <c r="D747" s="832" t="s">
        <v>3373</v>
      </c>
      <c r="E747" s="832" t="s">
        <v>3374</v>
      </c>
      <c r="F747" s="849">
        <v>3</v>
      </c>
      <c r="G747" s="849">
        <v>724.77</v>
      </c>
      <c r="H747" s="837">
        <v>1</v>
      </c>
      <c r="I747" s="849"/>
      <c r="J747" s="849"/>
      <c r="K747" s="837">
        <v>0</v>
      </c>
      <c r="L747" s="849">
        <v>3</v>
      </c>
      <c r="M747" s="850">
        <v>724.77</v>
      </c>
    </row>
    <row r="748" spans="1:13" ht="14.4" customHeight="1" x14ac:dyDescent="0.3">
      <c r="A748" s="831" t="s">
        <v>2453</v>
      </c>
      <c r="B748" s="832" t="s">
        <v>2126</v>
      </c>
      <c r="C748" s="832" t="s">
        <v>2127</v>
      </c>
      <c r="D748" s="832" t="s">
        <v>2128</v>
      </c>
      <c r="E748" s="832" t="s">
        <v>2129</v>
      </c>
      <c r="F748" s="849"/>
      <c r="G748" s="849"/>
      <c r="H748" s="837">
        <v>0</v>
      </c>
      <c r="I748" s="849">
        <v>2</v>
      </c>
      <c r="J748" s="849">
        <v>1123.52</v>
      </c>
      <c r="K748" s="837">
        <v>1</v>
      </c>
      <c r="L748" s="849">
        <v>2</v>
      </c>
      <c r="M748" s="850">
        <v>1123.52</v>
      </c>
    </row>
    <row r="749" spans="1:13" ht="14.4" customHeight="1" x14ac:dyDescent="0.3">
      <c r="A749" s="831" t="s">
        <v>2453</v>
      </c>
      <c r="B749" s="832" t="s">
        <v>2269</v>
      </c>
      <c r="C749" s="832" t="s">
        <v>3448</v>
      </c>
      <c r="D749" s="832" t="s">
        <v>3449</v>
      </c>
      <c r="E749" s="832" t="s">
        <v>2283</v>
      </c>
      <c r="F749" s="849"/>
      <c r="G749" s="849"/>
      <c r="H749" s="837"/>
      <c r="I749" s="849">
        <v>2</v>
      </c>
      <c r="J749" s="849">
        <v>0</v>
      </c>
      <c r="K749" s="837"/>
      <c r="L749" s="849">
        <v>2</v>
      </c>
      <c r="M749" s="850">
        <v>0</v>
      </c>
    </row>
    <row r="750" spans="1:13" ht="14.4" customHeight="1" x14ac:dyDescent="0.3">
      <c r="A750" s="831" t="s">
        <v>2453</v>
      </c>
      <c r="B750" s="832" t="s">
        <v>2372</v>
      </c>
      <c r="C750" s="832" t="s">
        <v>3325</v>
      </c>
      <c r="D750" s="832" t="s">
        <v>3326</v>
      </c>
      <c r="E750" s="832" t="s">
        <v>2323</v>
      </c>
      <c r="F750" s="849">
        <v>1</v>
      </c>
      <c r="G750" s="849">
        <v>1849.56</v>
      </c>
      <c r="H750" s="837">
        <v>1</v>
      </c>
      <c r="I750" s="849"/>
      <c r="J750" s="849"/>
      <c r="K750" s="837">
        <v>0</v>
      </c>
      <c r="L750" s="849">
        <v>1</v>
      </c>
      <c r="M750" s="850">
        <v>1849.56</v>
      </c>
    </row>
    <row r="751" spans="1:13" ht="14.4" customHeight="1" x14ac:dyDescent="0.3">
      <c r="A751" s="831" t="s">
        <v>2453</v>
      </c>
      <c r="B751" s="832" t="s">
        <v>2372</v>
      </c>
      <c r="C751" s="832" t="s">
        <v>2373</v>
      </c>
      <c r="D751" s="832" t="s">
        <v>2374</v>
      </c>
      <c r="E751" s="832" t="s">
        <v>2371</v>
      </c>
      <c r="F751" s="849"/>
      <c r="G751" s="849"/>
      <c r="H751" s="837">
        <v>0</v>
      </c>
      <c r="I751" s="849">
        <v>3</v>
      </c>
      <c r="J751" s="849">
        <v>792.69</v>
      </c>
      <c r="K751" s="837">
        <v>1</v>
      </c>
      <c r="L751" s="849">
        <v>3</v>
      </c>
      <c r="M751" s="850">
        <v>792.69</v>
      </c>
    </row>
    <row r="752" spans="1:13" ht="14.4" customHeight="1" x14ac:dyDescent="0.3">
      <c r="A752" s="831" t="s">
        <v>2453</v>
      </c>
      <c r="B752" s="832" t="s">
        <v>2372</v>
      </c>
      <c r="C752" s="832" t="s">
        <v>3327</v>
      </c>
      <c r="D752" s="832" t="s">
        <v>2562</v>
      </c>
      <c r="E752" s="832" t="s">
        <v>3328</v>
      </c>
      <c r="F752" s="849">
        <v>3</v>
      </c>
      <c r="G752" s="849">
        <v>3170.67</v>
      </c>
      <c r="H752" s="837">
        <v>1</v>
      </c>
      <c r="I752" s="849"/>
      <c r="J752" s="849"/>
      <c r="K752" s="837">
        <v>0</v>
      </c>
      <c r="L752" s="849">
        <v>3</v>
      </c>
      <c r="M752" s="850">
        <v>3170.67</v>
      </c>
    </row>
    <row r="753" spans="1:13" ht="14.4" customHeight="1" x14ac:dyDescent="0.3">
      <c r="A753" s="831" t="s">
        <v>2453</v>
      </c>
      <c r="B753" s="832" t="s">
        <v>2130</v>
      </c>
      <c r="C753" s="832" t="s">
        <v>2131</v>
      </c>
      <c r="D753" s="832" t="s">
        <v>680</v>
      </c>
      <c r="E753" s="832" t="s">
        <v>681</v>
      </c>
      <c r="F753" s="849"/>
      <c r="G753" s="849"/>
      <c r="H753" s="837">
        <v>0</v>
      </c>
      <c r="I753" s="849">
        <v>4</v>
      </c>
      <c r="J753" s="849">
        <v>519</v>
      </c>
      <c r="K753" s="837">
        <v>1</v>
      </c>
      <c r="L753" s="849">
        <v>4</v>
      </c>
      <c r="M753" s="850">
        <v>519</v>
      </c>
    </row>
    <row r="754" spans="1:13" ht="14.4" customHeight="1" x14ac:dyDescent="0.3">
      <c r="A754" s="831" t="s">
        <v>2453</v>
      </c>
      <c r="B754" s="832" t="s">
        <v>2196</v>
      </c>
      <c r="C754" s="832" t="s">
        <v>3124</v>
      </c>
      <c r="D754" s="832" t="s">
        <v>3122</v>
      </c>
      <c r="E754" s="832" t="s">
        <v>3125</v>
      </c>
      <c r="F754" s="849">
        <v>3</v>
      </c>
      <c r="G754" s="849">
        <v>150.96</v>
      </c>
      <c r="H754" s="837">
        <v>1</v>
      </c>
      <c r="I754" s="849"/>
      <c r="J754" s="849"/>
      <c r="K754" s="837">
        <v>0</v>
      </c>
      <c r="L754" s="849">
        <v>3</v>
      </c>
      <c r="M754" s="850">
        <v>150.96</v>
      </c>
    </row>
    <row r="755" spans="1:13" ht="14.4" customHeight="1" x14ac:dyDescent="0.3">
      <c r="A755" s="831" t="s">
        <v>2453</v>
      </c>
      <c r="B755" s="832" t="s">
        <v>2196</v>
      </c>
      <c r="C755" s="832" t="s">
        <v>2907</v>
      </c>
      <c r="D755" s="832" t="s">
        <v>2908</v>
      </c>
      <c r="E755" s="832" t="s">
        <v>2909</v>
      </c>
      <c r="F755" s="849">
        <v>3</v>
      </c>
      <c r="G755" s="849">
        <v>299.82</v>
      </c>
      <c r="H755" s="837">
        <v>1</v>
      </c>
      <c r="I755" s="849"/>
      <c r="J755" s="849"/>
      <c r="K755" s="837">
        <v>0</v>
      </c>
      <c r="L755" s="849">
        <v>3</v>
      </c>
      <c r="M755" s="850">
        <v>299.82</v>
      </c>
    </row>
    <row r="756" spans="1:13" ht="14.4" customHeight="1" x14ac:dyDescent="0.3">
      <c r="A756" s="831" t="s">
        <v>2454</v>
      </c>
      <c r="B756" s="832" t="s">
        <v>5290</v>
      </c>
      <c r="C756" s="832" t="s">
        <v>2800</v>
      </c>
      <c r="D756" s="832" t="s">
        <v>2801</v>
      </c>
      <c r="E756" s="832" t="s">
        <v>2802</v>
      </c>
      <c r="F756" s="849">
        <v>2</v>
      </c>
      <c r="G756" s="849">
        <v>120.78</v>
      </c>
      <c r="H756" s="837">
        <v>1</v>
      </c>
      <c r="I756" s="849"/>
      <c r="J756" s="849"/>
      <c r="K756" s="837">
        <v>0</v>
      </c>
      <c r="L756" s="849">
        <v>2</v>
      </c>
      <c r="M756" s="850">
        <v>120.78</v>
      </c>
    </row>
    <row r="757" spans="1:13" ht="14.4" customHeight="1" x14ac:dyDescent="0.3">
      <c r="A757" s="831" t="s">
        <v>2454</v>
      </c>
      <c r="B757" s="832" t="s">
        <v>2082</v>
      </c>
      <c r="C757" s="832" t="s">
        <v>2318</v>
      </c>
      <c r="D757" s="832" t="s">
        <v>2084</v>
      </c>
      <c r="E757" s="832" t="s">
        <v>2319</v>
      </c>
      <c r="F757" s="849"/>
      <c r="G757" s="849"/>
      <c r="H757" s="837">
        <v>0</v>
      </c>
      <c r="I757" s="849">
        <v>1</v>
      </c>
      <c r="J757" s="849">
        <v>366.31</v>
      </c>
      <c r="K757" s="837">
        <v>1</v>
      </c>
      <c r="L757" s="849">
        <v>1</v>
      </c>
      <c r="M757" s="850">
        <v>366.31</v>
      </c>
    </row>
    <row r="758" spans="1:13" ht="14.4" customHeight="1" x14ac:dyDescent="0.3">
      <c r="A758" s="831" t="s">
        <v>2454</v>
      </c>
      <c r="B758" s="832" t="s">
        <v>2086</v>
      </c>
      <c r="C758" s="832" t="s">
        <v>2087</v>
      </c>
      <c r="D758" s="832" t="s">
        <v>2088</v>
      </c>
      <c r="E758" s="832" t="s">
        <v>2089</v>
      </c>
      <c r="F758" s="849"/>
      <c r="G758" s="849"/>
      <c r="H758" s="837">
        <v>0</v>
      </c>
      <c r="I758" s="849">
        <v>6</v>
      </c>
      <c r="J758" s="849">
        <v>664.38</v>
      </c>
      <c r="K758" s="837">
        <v>1</v>
      </c>
      <c r="L758" s="849">
        <v>6</v>
      </c>
      <c r="M758" s="850">
        <v>664.38</v>
      </c>
    </row>
    <row r="759" spans="1:13" ht="14.4" customHeight="1" x14ac:dyDescent="0.3">
      <c r="A759" s="831" t="s">
        <v>2454</v>
      </c>
      <c r="B759" s="832" t="s">
        <v>2090</v>
      </c>
      <c r="C759" s="832" t="s">
        <v>2678</v>
      </c>
      <c r="D759" s="832" t="s">
        <v>2679</v>
      </c>
      <c r="E759" s="832" t="s">
        <v>2093</v>
      </c>
      <c r="F759" s="849">
        <v>4</v>
      </c>
      <c r="G759" s="849">
        <v>3640.8</v>
      </c>
      <c r="H759" s="837">
        <v>1</v>
      </c>
      <c r="I759" s="849"/>
      <c r="J759" s="849"/>
      <c r="K759" s="837">
        <v>0</v>
      </c>
      <c r="L759" s="849">
        <v>4</v>
      </c>
      <c r="M759" s="850">
        <v>3640.8</v>
      </c>
    </row>
    <row r="760" spans="1:13" ht="14.4" customHeight="1" x14ac:dyDescent="0.3">
      <c r="A760" s="831" t="s">
        <v>2454</v>
      </c>
      <c r="B760" s="832" t="s">
        <v>2090</v>
      </c>
      <c r="C760" s="832" t="s">
        <v>2094</v>
      </c>
      <c r="D760" s="832" t="s">
        <v>2092</v>
      </c>
      <c r="E760" s="832" t="s">
        <v>2095</v>
      </c>
      <c r="F760" s="849"/>
      <c r="G760" s="849"/>
      <c r="H760" s="837">
        <v>0</v>
      </c>
      <c r="I760" s="849">
        <v>2</v>
      </c>
      <c r="J760" s="849">
        <v>3640.8</v>
      </c>
      <c r="K760" s="837">
        <v>1</v>
      </c>
      <c r="L760" s="849">
        <v>2</v>
      </c>
      <c r="M760" s="850">
        <v>3640.8</v>
      </c>
    </row>
    <row r="761" spans="1:13" ht="14.4" customHeight="1" x14ac:dyDescent="0.3">
      <c r="A761" s="831" t="s">
        <v>2454</v>
      </c>
      <c r="B761" s="832" t="s">
        <v>2206</v>
      </c>
      <c r="C761" s="832" t="s">
        <v>2749</v>
      </c>
      <c r="D761" s="832" t="s">
        <v>2748</v>
      </c>
      <c r="E761" s="832" t="s">
        <v>2750</v>
      </c>
      <c r="F761" s="849">
        <v>3</v>
      </c>
      <c r="G761" s="849">
        <v>1015.74</v>
      </c>
      <c r="H761" s="837">
        <v>1</v>
      </c>
      <c r="I761" s="849"/>
      <c r="J761" s="849"/>
      <c r="K761" s="837">
        <v>0</v>
      </c>
      <c r="L761" s="849">
        <v>3</v>
      </c>
      <c r="M761" s="850">
        <v>1015.74</v>
      </c>
    </row>
    <row r="762" spans="1:13" ht="14.4" customHeight="1" x14ac:dyDescent="0.3">
      <c r="A762" s="831" t="s">
        <v>2454</v>
      </c>
      <c r="B762" s="832" t="s">
        <v>2211</v>
      </c>
      <c r="C762" s="832" t="s">
        <v>3464</v>
      </c>
      <c r="D762" s="832" t="s">
        <v>3288</v>
      </c>
      <c r="E762" s="832" t="s">
        <v>2213</v>
      </c>
      <c r="F762" s="849">
        <v>15</v>
      </c>
      <c r="G762" s="849">
        <v>3186.75</v>
      </c>
      <c r="H762" s="837">
        <v>1</v>
      </c>
      <c r="I762" s="849"/>
      <c r="J762" s="849"/>
      <c r="K762" s="837">
        <v>0</v>
      </c>
      <c r="L762" s="849">
        <v>15</v>
      </c>
      <c r="M762" s="850">
        <v>3186.75</v>
      </c>
    </row>
    <row r="763" spans="1:13" ht="14.4" customHeight="1" x14ac:dyDescent="0.3">
      <c r="A763" s="831" t="s">
        <v>2454</v>
      </c>
      <c r="B763" s="832" t="s">
        <v>2211</v>
      </c>
      <c r="C763" s="832" t="s">
        <v>3465</v>
      </c>
      <c r="D763" s="832" t="s">
        <v>3288</v>
      </c>
      <c r="E763" s="832" t="s">
        <v>3286</v>
      </c>
      <c r="F763" s="849">
        <v>9</v>
      </c>
      <c r="G763" s="849">
        <v>4780.08</v>
      </c>
      <c r="H763" s="837">
        <v>1</v>
      </c>
      <c r="I763" s="849"/>
      <c r="J763" s="849"/>
      <c r="K763" s="837">
        <v>0</v>
      </c>
      <c r="L763" s="849">
        <v>9</v>
      </c>
      <c r="M763" s="850">
        <v>4780.08</v>
      </c>
    </row>
    <row r="764" spans="1:13" ht="14.4" customHeight="1" x14ac:dyDescent="0.3">
      <c r="A764" s="831" t="s">
        <v>2454</v>
      </c>
      <c r="B764" s="832" t="s">
        <v>5286</v>
      </c>
      <c r="C764" s="832" t="s">
        <v>3470</v>
      </c>
      <c r="D764" s="832" t="s">
        <v>3468</v>
      </c>
      <c r="E764" s="832" t="s">
        <v>3471</v>
      </c>
      <c r="F764" s="849">
        <v>6</v>
      </c>
      <c r="G764" s="849">
        <v>4287.54</v>
      </c>
      <c r="H764" s="837">
        <v>1</v>
      </c>
      <c r="I764" s="849"/>
      <c r="J764" s="849"/>
      <c r="K764" s="837">
        <v>0</v>
      </c>
      <c r="L764" s="849">
        <v>6</v>
      </c>
      <c r="M764" s="850">
        <v>4287.54</v>
      </c>
    </row>
    <row r="765" spans="1:13" ht="14.4" customHeight="1" x14ac:dyDescent="0.3">
      <c r="A765" s="831" t="s">
        <v>2454</v>
      </c>
      <c r="B765" s="832" t="s">
        <v>5286</v>
      </c>
      <c r="C765" s="832" t="s">
        <v>3558</v>
      </c>
      <c r="D765" s="832" t="s">
        <v>3468</v>
      </c>
      <c r="E765" s="832" t="s">
        <v>3480</v>
      </c>
      <c r="F765" s="849">
        <v>2</v>
      </c>
      <c r="G765" s="849">
        <v>1301.3800000000001</v>
      </c>
      <c r="H765" s="837">
        <v>1</v>
      </c>
      <c r="I765" s="849"/>
      <c r="J765" s="849"/>
      <c r="K765" s="837">
        <v>0</v>
      </c>
      <c r="L765" s="849">
        <v>2</v>
      </c>
      <c r="M765" s="850">
        <v>1301.3800000000001</v>
      </c>
    </row>
    <row r="766" spans="1:13" ht="14.4" customHeight="1" x14ac:dyDescent="0.3">
      <c r="A766" s="831" t="s">
        <v>2454</v>
      </c>
      <c r="B766" s="832" t="s">
        <v>5286</v>
      </c>
      <c r="C766" s="832" t="s">
        <v>3490</v>
      </c>
      <c r="D766" s="832" t="s">
        <v>3476</v>
      </c>
      <c r="E766" s="832" t="s">
        <v>3469</v>
      </c>
      <c r="F766" s="849">
        <v>4</v>
      </c>
      <c r="G766" s="849">
        <v>2412.92</v>
      </c>
      <c r="H766" s="837">
        <v>1</v>
      </c>
      <c r="I766" s="849"/>
      <c r="J766" s="849"/>
      <c r="K766" s="837">
        <v>0</v>
      </c>
      <c r="L766" s="849">
        <v>4</v>
      </c>
      <c r="M766" s="850">
        <v>2412.92</v>
      </c>
    </row>
    <row r="767" spans="1:13" ht="14.4" customHeight="1" x14ac:dyDescent="0.3">
      <c r="A767" s="831" t="s">
        <v>2454</v>
      </c>
      <c r="B767" s="832" t="s">
        <v>2099</v>
      </c>
      <c r="C767" s="832" t="s">
        <v>3424</v>
      </c>
      <c r="D767" s="832" t="s">
        <v>965</v>
      </c>
      <c r="E767" s="832" t="s">
        <v>3425</v>
      </c>
      <c r="F767" s="849"/>
      <c r="G767" s="849"/>
      <c r="H767" s="837">
        <v>0</v>
      </c>
      <c r="I767" s="849">
        <v>8</v>
      </c>
      <c r="J767" s="849">
        <v>12729.12</v>
      </c>
      <c r="K767" s="837">
        <v>1</v>
      </c>
      <c r="L767" s="849">
        <v>8</v>
      </c>
      <c r="M767" s="850">
        <v>12729.12</v>
      </c>
    </row>
    <row r="768" spans="1:13" ht="14.4" customHeight="1" x14ac:dyDescent="0.3">
      <c r="A768" s="831" t="s">
        <v>2454</v>
      </c>
      <c r="B768" s="832" t="s">
        <v>2099</v>
      </c>
      <c r="C768" s="832" t="s">
        <v>3539</v>
      </c>
      <c r="D768" s="832" t="s">
        <v>965</v>
      </c>
      <c r="E768" s="832" t="s">
        <v>3540</v>
      </c>
      <c r="F768" s="849"/>
      <c r="G768" s="849"/>
      <c r="H768" s="837">
        <v>0</v>
      </c>
      <c r="I768" s="849">
        <v>6</v>
      </c>
      <c r="J768" s="849">
        <v>9546.84</v>
      </c>
      <c r="K768" s="837">
        <v>1</v>
      </c>
      <c r="L768" s="849">
        <v>6</v>
      </c>
      <c r="M768" s="850">
        <v>9546.84</v>
      </c>
    </row>
    <row r="769" spans="1:13" ht="14.4" customHeight="1" x14ac:dyDescent="0.3">
      <c r="A769" s="831" t="s">
        <v>2454</v>
      </c>
      <c r="B769" s="832" t="s">
        <v>2222</v>
      </c>
      <c r="C769" s="832" t="s">
        <v>2577</v>
      </c>
      <c r="D769" s="832" t="s">
        <v>2578</v>
      </c>
      <c r="E769" s="832" t="s">
        <v>2579</v>
      </c>
      <c r="F769" s="849">
        <v>3</v>
      </c>
      <c r="G769" s="849">
        <v>369.6</v>
      </c>
      <c r="H769" s="837">
        <v>1</v>
      </c>
      <c r="I769" s="849"/>
      <c r="J769" s="849"/>
      <c r="K769" s="837">
        <v>0</v>
      </c>
      <c r="L769" s="849">
        <v>3</v>
      </c>
      <c r="M769" s="850">
        <v>369.6</v>
      </c>
    </row>
    <row r="770" spans="1:13" ht="14.4" customHeight="1" x14ac:dyDescent="0.3">
      <c r="A770" s="831" t="s">
        <v>2454</v>
      </c>
      <c r="B770" s="832" t="s">
        <v>2126</v>
      </c>
      <c r="C770" s="832" t="s">
        <v>2127</v>
      </c>
      <c r="D770" s="832" t="s">
        <v>2128</v>
      </c>
      <c r="E770" s="832" t="s">
        <v>2129</v>
      </c>
      <c r="F770" s="849"/>
      <c r="G770" s="849"/>
      <c r="H770" s="837">
        <v>0</v>
      </c>
      <c r="I770" s="849">
        <v>3</v>
      </c>
      <c r="J770" s="849">
        <v>1685.28</v>
      </c>
      <c r="K770" s="837">
        <v>1</v>
      </c>
      <c r="L770" s="849">
        <v>3</v>
      </c>
      <c r="M770" s="850">
        <v>1685.28</v>
      </c>
    </row>
    <row r="771" spans="1:13" ht="14.4" customHeight="1" x14ac:dyDescent="0.3">
      <c r="A771" s="831" t="s">
        <v>2454</v>
      </c>
      <c r="B771" s="832" t="s">
        <v>5301</v>
      </c>
      <c r="C771" s="832" t="s">
        <v>3555</v>
      </c>
      <c r="D771" s="832" t="s">
        <v>3556</v>
      </c>
      <c r="E771" s="832" t="s">
        <v>3557</v>
      </c>
      <c r="F771" s="849">
        <v>2</v>
      </c>
      <c r="G771" s="849">
        <v>2528.42</v>
      </c>
      <c r="H771" s="837">
        <v>1</v>
      </c>
      <c r="I771" s="849"/>
      <c r="J771" s="849"/>
      <c r="K771" s="837">
        <v>0</v>
      </c>
      <c r="L771" s="849">
        <v>2</v>
      </c>
      <c r="M771" s="850">
        <v>2528.42</v>
      </c>
    </row>
    <row r="772" spans="1:13" ht="14.4" customHeight="1" x14ac:dyDescent="0.3">
      <c r="A772" s="831" t="s">
        <v>2455</v>
      </c>
      <c r="B772" s="832" t="s">
        <v>1909</v>
      </c>
      <c r="C772" s="832" t="s">
        <v>3579</v>
      </c>
      <c r="D772" s="832" t="s">
        <v>3580</v>
      </c>
      <c r="E772" s="832" t="s">
        <v>3581</v>
      </c>
      <c r="F772" s="849"/>
      <c r="G772" s="849"/>
      <c r="H772" s="837">
        <v>0</v>
      </c>
      <c r="I772" s="849">
        <v>2</v>
      </c>
      <c r="J772" s="849">
        <v>2771.24</v>
      </c>
      <c r="K772" s="837">
        <v>1</v>
      </c>
      <c r="L772" s="849">
        <v>2</v>
      </c>
      <c r="M772" s="850">
        <v>2771.24</v>
      </c>
    </row>
    <row r="773" spans="1:13" ht="14.4" customHeight="1" x14ac:dyDescent="0.3">
      <c r="A773" s="831" t="s">
        <v>2455</v>
      </c>
      <c r="B773" s="832" t="s">
        <v>1909</v>
      </c>
      <c r="C773" s="832" t="s">
        <v>3582</v>
      </c>
      <c r="D773" s="832" t="s">
        <v>2690</v>
      </c>
      <c r="E773" s="832" t="s">
        <v>3583</v>
      </c>
      <c r="F773" s="849"/>
      <c r="G773" s="849"/>
      <c r="H773" s="837">
        <v>0</v>
      </c>
      <c r="I773" s="849">
        <v>3</v>
      </c>
      <c r="J773" s="849">
        <v>2771.2200000000003</v>
      </c>
      <c r="K773" s="837">
        <v>1</v>
      </c>
      <c r="L773" s="849">
        <v>3</v>
      </c>
      <c r="M773" s="850">
        <v>2771.2200000000003</v>
      </c>
    </row>
    <row r="774" spans="1:13" ht="14.4" customHeight="1" x14ac:dyDescent="0.3">
      <c r="A774" s="831" t="s">
        <v>2455</v>
      </c>
      <c r="B774" s="832" t="s">
        <v>1912</v>
      </c>
      <c r="C774" s="832" t="s">
        <v>2636</v>
      </c>
      <c r="D774" s="832" t="s">
        <v>2637</v>
      </c>
      <c r="E774" s="832" t="s">
        <v>2638</v>
      </c>
      <c r="F774" s="849">
        <v>9</v>
      </c>
      <c r="G774" s="849">
        <v>2702.97</v>
      </c>
      <c r="H774" s="837">
        <v>1</v>
      </c>
      <c r="I774" s="849"/>
      <c r="J774" s="849"/>
      <c r="K774" s="837">
        <v>0</v>
      </c>
      <c r="L774" s="849">
        <v>9</v>
      </c>
      <c r="M774" s="850">
        <v>2702.97</v>
      </c>
    </row>
    <row r="775" spans="1:13" ht="14.4" customHeight="1" x14ac:dyDescent="0.3">
      <c r="A775" s="831" t="s">
        <v>2455</v>
      </c>
      <c r="B775" s="832" t="s">
        <v>1912</v>
      </c>
      <c r="C775" s="832" t="s">
        <v>2641</v>
      </c>
      <c r="D775" s="832" t="s">
        <v>2637</v>
      </c>
      <c r="E775" s="832" t="s">
        <v>2638</v>
      </c>
      <c r="F775" s="849">
        <v>3</v>
      </c>
      <c r="G775" s="849">
        <v>900.99</v>
      </c>
      <c r="H775" s="837">
        <v>1</v>
      </c>
      <c r="I775" s="849"/>
      <c r="J775" s="849"/>
      <c r="K775" s="837">
        <v>0</v>
      </c>
      <c r="L775" s="849">
        <v>3</v>
      </c>
      <c r="M775" s="850">
        <v>900.99</v>
      </c>
    </row>
    <row r="776" spans="1:13" ht="14.4" customHeight="1" x14ac:dyDescent="0.3">
      <c r="A776" s="831" t="s">
        <v>2455</v>
      </c>
      <c r="B776" s="832" t="s">
        <v>2290</v>
      </c>
      <c r="C776" s="832" t="s">
        <v>2360</v>
      </c>
      <c r="D776" s="832" t="s">
        <v>1548</v>
      </c>
      <c r="E776" s="832" t="s">
        <v>2361</v>
      </c>
      <c r="F776" s="849"/>
      <c r="G776" s="849"/>
      <c r="H776" s="837">
        <v>0</v>
      </c>
      <c r="I776" s="849">
        <v>2</v>
      </c>
      <c r="J776" s="849">
        <v>237.3</v>
      </c>
      <c r="K776" s="837">
        <v>1</v>
      </c>
      <c r="L776" s="849">
        <v>2</v>
      </c>
      <c r="M776" s="850">
        <v>237.3</v>
      </c>
    </row>
    <row r="777" spans="1:13" ht="14.4" customHeight="1" x14ac:dyDescent="0.3">
      <c r="A777" s="831" t="s">
        <v>2455</v>
      </c>
      <c r="B777" s="832" t="s">
        <v>2166</v>
      </c>
      <c r="C777" s="832" t="s">
        <v>3596</v>
      </c>
      <c r="D777" s="832" t="s">
        <v>2168</v>
      </c>
      <c r="E777" s="832" t="s">
        <v>3597</v>
      </c>
      <c r="F777" s="849"/>
      <c r="G777" s="849"/>
      <c r="H777" s="837">
        <v>0</v>
      </c>
      <c r="I777" s="849">
        <v>1</v>
      </c>
      <c r="J777" s="849">
        <v>263.68</v>
      </c>
      <c r="K777" s="837">
        <v>1</v>
      </c>
      <c r="L777" s="849">
        <v>1</v>
      </c>
      <c r="M777" s="850">
        <v>263.68</v>
      </c>
    </row>
    <row r="778" spans="1:13" ht="14.4" customHeight="1" x14ac:dyDescent="0.3">
      <c r="A778" s="831" t="s">
        <v>2455</v>
      </c>
      <c r="B778" s="832" t="s">
        <v>1973</v>
      </c>
      <c r="C778" s="832" t="s">
        <v>3193</v>
      </c>
      <c r="D778" s="832" t="s">
        <v>3158</v>
      </c>
      <c r="E778" s="832" t="s">
        <v>2774</v>
      </c>
      <c r="F778" s="849">
        <v>1</v>
      </c>
      <c r="G778" s="849">
        <v>279.52999999999997</v>
      </c>
      <c r="H778" s="837">
        <v>1</v>
      </c>
      <c r="I778" s="849"/>
      <c r="J778" s="849"/>
      <c r="K778" s="837">
        <v>0</v>
      </c>
      <c r="L778" s="849">
        <v>1</v>
      </c>
      <c r="M778" s="850">
        <v>279.52999999999997</v>
      </c>
    </row>
    <row r="779" spans="1:13" ht="14.4" customHeight="1" x14ac:dyDescent="0.3">
      <c r="A779" s="831" t="s">
        <v>2455</v>
      </c>
      <c r="B779" s="832" t="s">
        <v>1973</v>
      </c>
      <c r="C779" s="832" t="s">
        <v>2481</v>
      </c>
      <c r="D779" s="832" t="s">
        <v>2482</v>
      </c>
      <c r="E779" s="832" t="s">
        <v>2173</v>
      </c>
      <c r="F779" s="849">
        <v>2</v>
      </c>
      <c r="G779" s="849">
        <v>392.4</v>
      </c>
      <c r="H779" s="837">
        <v>1</v>
      </c>
      <c r="I779" s="849"/>
      <c r="J779" s="849"/>
      <c r="K779" s="837">
        <v>0</v>
      </c>
      <c r="L779" s="849">
        <v>2</v>
      </c>
      <c r="M779" s="850">
        <v>392.4</v>
      </c>
    </row>
    <row r="780" spans="1:13" ht="14.4" customHeight="1" x14ac:dyDescent="0.3">
      <c r="A780" s="831" t="s">
        <v>2455</v>
      </c>
      <c r="B780" s="832" t="s">
        <v>1973</v>
      </c>
      <c r="C780" s="832" t="s">
        <v>2489</v>
      </c>
      <c r="D780" s="832" t="s">
        <v>2488</v>
      </c>
      <c r="E780" s="832" t="s">
        <v>2294</v>
      </c>
      <c r="F780" s="849">
        <v>2</v>
      </c>
      <c r="G780" s="849">
        <v>860.1</v>
      </c>
      <c r="H780" s="837">
        <v>1</v>
      </c>
      <c r="I780" s="849"/>
      <c r="J780" s="849"/>
      <c r="K780" s="837">
        <v>0</v>
      </c>
      <c r="L780" s="849">
        <v>2</v>
      </c>
      <c r="M780" s="850">
        <v>860.1</v>
      </c>
    </row>
    <row r="781" spans="1:13" ht="14.4" customHeight="1" x14ac:dyDescent="0.3">
      <c r="A781" s="831" t="s">
        <v>2455</v>
      </c>
      <c r="B781" s="832" t="s">
        <v>1981</v>
      </c>
      <c r="C781" s="832" t="s">
        <v>2772</v>
      </c>
      <c r="D781" s="832" t="s">
        <v>2773</v>
      </c>
      <c r="E781" s="832" t="s">
        <v>2774</v>
      </c>
      <c r="F781" s="849">
        <v>1</v>
      </c>
      <c r="G781" s="849">
        <v>430.05</v>
      </c>
      <c r="H781" s="837">
        <v>1</v>
      </c>
      <c r="I781" s="849"/>
      <c r="J781" s="849"/>
      <c r="K781" s="837">
        <v>0</v>
      </c>
      <c r="L781" s="849">
        <v>1</v>
      </c>
      <c r="M781" s="850">
        <v>430.05</v>
      </c>
    </row>
    <row r="782" spans="1:13" ht="14.4" customHeight="1" x14ac:dyDescent="0.3">
      <c r="A782" s="831" t="s">
        <v>2455</v>
      </c>
      <c r="B782" s="832" t="s">
        <v>2072</v>
      </c>
      <c r="C782" s="832" t="s">
        <v>2073</v>
      </c>
      <c r="D782" s="832" t="s">
        <v>911</v>
      </c>
      <c r="E782" s="832" t="s">
        <v>912</v>
      </c>
      <c r="F782" s="849"/>
      <c r="G782" s="849"/>
      <c r="H782" s="837"/>
      <c r="I782" s="849">
        <v>2</v>
      </c>
      <c r="J782" s="849">
        <v>0</v>
      </c>
      <c r="K782" s="837"/>
      <c r="L782" s="849">
        <v>2</v>
      </c>
      <c r="M782" s="850">
        <v>0</v>
      </c>
    </row>
    <row r="783" spans="1:13" ht="14.4" customHeight="1" x14ac:dyDescent="0.3">
      <c r="A783" s="831" t="s">
        <v>2455</v>
      </c>
      <c r="B783" s="832" t="s">
        <v>2206</v>
      </c>
      <c r="C783" s="832" t="s">
        <v>3591</v>
      </c>
      <c r="D783" s="832" t="s">
        <v>2756</v>
      </c>
      <c r="E783" s="832" t="s">
        <v>2750</v>
      </c>
      <c r="F783" s="849">
        <v>3</v>
      </c>
      <c r="G783" s="849">
        <v>1015.74</v>
      </c>
      <c r="H783" s="837">
        <v>1</v>
      </c>
      <c r="I783" s="849"/>
      <c r="J783" s="849"/>
      <c r="K783" s="837">
        <v>0</v>
      </c>
      <c r="L783" s="849">
        <v>3</v>
      </c>
      <c r="M783" s="850">
        <v>1015.74</v>
      </c>
    </row>
    <row r="784" spans="1:13" ht="14.4" customHeight="1" x14ac:dyDescent="0.3">
      <c r="A784" s="831" t="s">
        <v>2455</v>
      </c>
      <c r="B784" s="832" t="s">
        <v>5287</v>
      </c>
      <c r="C784" s="832" t="s">
        <v>3311</v>
      </c>
      <c r="D784" s="832" t="s">
        <v>1331</v>
      </c>
      <c r="E784" s="832" t="s">
        <v>1332</v>
      </c>
      <c r="F784" s="849"/>
      <c r="G784" s="849"/>
      <c r="H784" s="837">
        <v>0</v>
      </c>
      <c r="I784" s="849">
        <v>3</v>
      </c>
      <c r="J784" s="849">
        <v>396</v>
      </c>
      <c r="K784" s="837">
        <v>1</v>
      </c>
      <c r="L784" s="849">
        <v>3</v>
      </c>
      <c r="M784" s="850">
        <v>396</v>
      </c>
    </row>
    <row r="785" spans="1:13" ht="14.4" customHeight="1" x14ac:dyDescent="0.3">
      <c r="A785" s="831" t="s">
        <v>2455</v>
      </c>
      <c r="B785" s="832" t="s">
        <v>5287</v>
      </c>
      <c r="C785" s="832" t="s">
        <v>3313</v>
      </c>
      <c r="D785" s="832" t="s">
        <v>1331</v>
      </c>
      <c r="E785" s="832" t="s">
        <v>3314</v>
      </c>
      <c r="F785" s="849"/>
      <c r="G785" s="849"/>
      <c r="H785" s="837">
        <v>0</v>
      </c>
      <c r="I785" s="849">
        <v>1</v>
      </c>
      <c r="J785" s="849">
        <v>264</v>
      </c>
      <c r="K785" s="837">
        <v>1</v>
      </c>
      <c r="L785" s="849">
        <v>1</v>
      </c>
      <c r="M785" s="850">
        <v>264</v>
      </c>
    </row>
    <row r="786" spans="1:13" ht="14.4" customHeight="1" x14ac:dyDescent="0.3">
      <c r="A786" s="831" t="s">
        <v>2455</v>
      </c>
      <c r="B786" s="832" t="s">
        <v>2130</v>
      </c>
      <c r="C786" s="832" t="s">
        <v>2501</v>
      </c>
      <c r="D786" s="832" t="s">
        <v>1472</v>
      </c>
      <c r="E786" s="832" t="s">
        <v>1473</v>
      </c>
      <c r="F786" s="849">
        <v>2</v>
      </c>
      <c r="G786" s="849">
        <v>207.6</v>
      </c>
      <c r="H786" s="837">
        <v>1</v>
      </c>
      <c r="I786" s="849"/>
      <c r="J786" s="849"/>
      <c r="K786" s="837">
        <v>0</v>
      </c>
      <c r="L786" s="849">
        <v>2</v>
      </c>
      <c r="M786" s="850">
        <v>207.6</v>
      </c>
    </row>
    <row r="787" spans="1:13" ht="14.4" customHeight="1" x14ac:dyDescent="0.3">
      <c r="A787" s="831" t="s">
        <v>2456</v>
      </c>
      <c r="B787" s="832" t="s">
        <v>1874</v>
      </c>
      <c r="C787" s="832" t="s">
        <v>4000</v>
      </c>
      <c r="D787" s="832" t="s">
        <v>4001</v>
      </c>
      <c r="E787" s="832" t="s">
        <v>4002</v>
      </c>
      <c r="F787" s="849">
        <v>1</v>
      </c>
      <c r="G787" s="849">
        <v>56.45</v>
      </c>
      <c r="H787" s="837">
        <v>1</v>
      </c>
      <c r="I787" s="849"/>
      <c r="J787" s="849"/>
      <c r="K787" s="837">
        <v>0</v>
      </c>
      <c r="L787" s="849">
        <v>1</v>
      </c>
      <c r="M787" s="850">
        <v>56.45</v>
      </c>
    </row>
    <row r="788" spans="1:13" ht="14.4" customHeight="1" x14ac:dyDescent="0.3">
      <c r="A788" s="831" t="s">
        <v>2456</v>
      </c>
      <c r="B788" s="832" t="s">
        <v>1912</v>
      </c>
      <c r="C788" s="832" t="s">
        <v>2636</v>
      </c>
      <c r="D788" s="832" t="s">
        <v>2637</v>
      </c>
      <c r="E788" s="832" t="s">
        <v>2638</v>
      </c>
      <c r="F788" s="849">
        <v>2</v>
      </c>
      <c r="G788" s="849">
        <v>600.66</v>
      </c>
      <c r="H788" s="837">
        <v>1</v>
      </c>
      <c r="I788" s="849"/>
      <c r="J788" s="849"/>
      <c r="K788" s="837">
        <v>0</v>
      </c>
      <c r="L788" s="849">
        <v>2</v>
      </c>
      <c r="M788" s="850">
        <v>600.66</v>
      </c>
    </row>
    <row r="789" spans="1:13" ht="14.4" customHeight="1" x14ac:dyDescent="0.3">
      <c r="A789" s="831" t="s">
        <v>2456</v>
      </c>
      <c r="B789" s="832" t="s">
        <v>1912</v>
      </c>
      <c r="C789" s="832" t="s">
        <v>2641</v>
      </c>
      <c r="D789" s="832" t="s">
        <v>2637</v>
      </c>
      <c r="E789" s="832" t="s">
        <v>2638</v>
      </c>
      <c r="F789" s="849">
        <v>1</v>
      </c>
      <c r="G789" s="849">
        <v>300.33</v>
      </c>
      <c r="H789" s="837">
        <v>1</v>
      </c>
      <c r="I789" s="849"/>
      <c r="J789" s="849"/>
      <c r="K789" s="837">
        <v>0</v>
      </c>
      <c r="L789" s="849">
        <v>1</v>
      </c>
      <c r="M789" s="850">
        <v>300.33</v>
      </c>
    </row>
    <row r="790" spans="1:13" ht="14.4" customHeight="1" x14ac:dyDescent="0.3">
      <c r="A790" s="831" t="s">
        <v>2456</v>
      </c>
      <c r="B790" s="832" t="s">
        <v>1943</v>
      </c>
      <c r="C790" s="832" t="s">
        <v>4530</v>
      </c>
      <c r="D790" s="832" t="s">
        <v>4531</v>
      </c>
      <c r="E790" s="832" t="s">
        <v>1945</v>
      </c>
      <c r="F790" s="849">
        <v>1</v>
      </c>
      <c r="G790" s="849">
        <v>35.11</v>
      </c>
      <c r="H790" s="837">
        <v>1</v>
      </c>
      <c r="I790" s="849"/>
      <c r="J790" s="849"/>
      <c r="K790" s="837">
        <v>0</v>
      </c>
      <c r="L790" s="849">
        <v>1</v>
      </c>
      <c r="M790" s="850">
        <v>35.11</v>
      </c>
    </row>
    <row r="791" spans="1:13" ht="14.4" customHeight="1" x14ac:dyDescent="0.3">
      <c r="A791" s="831" t="s">
        <v>2456</v>
      </c>
      <c r="B791" s="832" t="s">
        <v>1960</v>
      </c>
      <c r="C791" s="832" t="s">
        <v>1961</v>
      </c>
      <c r="D791" s="832" t="s">
        <v>950</v>
      </c>
      <c r="E791" s="832" t="s">
        <v>1945</v>
      </c>
      <c r="F791" s="849"/>
      <c r="G791" s="849"/>
      <c r="H791" s="837">
        <v>0</v>
      </c>
      <c r="I791" s="849">
        <v>1</v>
      </c>
      <c r="J791" s="849">
        <v>47.7</v>
      </c>
      <c r="K791" s="837">
        <v>1</v>
      </c>
      <c r="L791" s="849">
        <v>1</v>
      </c>
      <c r="M791" s="850">
        <v>47.7</v>
      </c>
    </row>
    <row r="792" spans="1:13" ht="14.4" customHeight="1" x14ac:dyDescent="0.3">
      <c r="A792" s="831" t="s">
        <v>2456</v>
      </c>
      <c r="B792" s="832" t="s">
        <v>1965</v>
      </c>
      <c r="C792" s="832" t="s">
        <v>4594</v>
      </c>
      <c r="D792" s="832" t="s">
        <v>4595</v>
      </c>
      <c r="E792" s="832" t="s">
        <v>4596</v>
      </c>
      <c r="F792" s="849">
        <v>1</v>
      </c>
      <c r="G792" s="849">
        <v>51.68</v>
      </c>
      <c r="H792" s="837">
        <v>1</v>
      </c>
      <c r="I792" s="849"/>
      <c r="J792" s="849"/>
      <c r="K792" s="837">
        <v>0</v>
      </c>
      <c r="L792" s="849">
        <v>1</v>
      </c>
      <c r="M792" s="850">
        <v>51.68</v>
      </c>
    </row>
    <row r="793" spans="1:13" ht="14.4" customHeight="1" x14ac:dyDescent="0.3">
      <c r="A793" s="831" t="s">
        <v>2456</v>
      </c>
      <c r="B793" s="832" t="s">
        <v>5302</v>
      </c>
      <c r="C793" s="832" t="s">
        <v>4613</v>
      </c>
      <c r="D793" s="832" t="s">
        <v>4614</v>
      </c>
      <c r="E793" s="832" t="s">
        <v>697</v>
      </c>
      <c r="F793" s="849">
        <v>3</v>
      </c>
      <c r="G793" s="849">
        <v>69.900000000000006</v>
      </c>
      <c r="H793" s="837">
        <v>1</v>
      </c>
      <c r="I793" s="849"/>
      <c r="J793" s="849"/>
      <c r="K793" s="837">
        <v>0</v>
      </c>
      <c r="L793" s="849">
        <v>3</v>
      </c>
      <c r="M793" s="850">
        <v>69.900000000000006</v>
      </c>
    </row>
    <row r="794" spans="1:13" ht="14.4" customHeight="1" x14ac:dyDescent="0.3">
      <c r="A794" s="831" t="s">
        <v>2456</v>
      </c>
      <c r="B794" s="832" t="s">
        <v>5302</v>
      </c>
      <c r="C794" s="832" t="s">
        <v>4615</v>
      </c>
      <c r="D794" s="832" t="s">
        <v>4614</v>
      </c>
      <c r="E794" s="832" t="s">
        <v>2173</v>
      </c>
      <c r="F794" s="849">
        <v>1</v>
      </c>
      <c r="G794" s="849">
        <v>77.66</v>
      </c>
      <c r="H794" s="837">
        <v>1</v>
      </c>
      <c r="I794" s="849"/>
      <c r="J794" s="849"/>
      <c r="K794" s="837">
        <v>0</v>
      </c>
      <c r="L794" s="849">
        <v>1</v>
      </c>
      <c r="M794" s="850">
        <v>77.66</v>
      </c>
    </row>
    <row r="795" spans="1:13" ht="14.4" customHeight="1" x14ac:dyDescent="0.3">
      <c r="A795" s="831" t="s">
        <v>2456</v>
      </c>
      <c r="B795" s="832" t="s">
        <v>1973</v>
      </c>
      <c r="C795" s="832" t="s">
        <v>3157</v>
      </c>
      <c r="D795" s="832" t="s">
        <v>3158</v>
      </c>
      <c r="E795" s="832" t="s">
        <v>2232</v>
      </c>
      <c r="F795" s="849">
        <v>1</v>
      </c>
      <c r="G795" s="849">
        <v>139.77000000000001</v>
      </c>
      <c r="H795" s="837">
        <v>1</v>
      </c>
      <c r="I795" s="849"/>
      <c r="J795" s="849"/>
      <c r="K795" s="837">
        <v>0</v>
      </c>
      <c r="L795" s="849">
        <v>1</v>
      </c>
      <c r="M795" s="850">
        <v>139.77000000000001</v>
      </c>
    </row>
    <row r="796" spans="1:13" ht="14.4" customHeight="1" x14ac:dyDescent="0.3">
      <c r="A796" s="831" t="s">
        <v>2456</v>
      </c>
      <c r="B796" s="832" t="s">
        <v>1973</v>
      </c>
      <c r="C796" s="832" t="s">
        <v>2483</v>
      </c>
      <c r="D796" s="832" t="s">
        <v>2482</v>
      </c>
      <c r="E796" s="832" t="s">
        <v>2484</v>
      </c>
      <c r="F796" s="849">
        <v>1</v>
      </c>
      <c r="G796" s="849">
        <v>392.41</v>
      </c>
      <c r="H796" s="837">
        <v>1</v>
      </c>
      <c r="I796" s="849"/>
      <c r="J796" s="849"/>
      <c r="K796" s="837">
        <v>0</v>
      </c>
      <c r="L796" s="849">
        <v>1</v>
      </c>
      <c r="M796" s="850">
        <v>392.41</v>
      </c>
    </row>
    <row r="797" spans="1:13" ht="14.4" customHeight="1" x14ac:dyDescent="0.3">
      <c r="A797" s="831" t="s">
        <v>2456</v>
      </c>
      <c r="B797" s="832" t="s">
        <v>1973</v>
      </c>
      <c r="C797" s="832" t="s">
        <v>2932</v>
      </c>
      <c r="D797" s="832" t="s">
        <v>2488</v>
      </c>
      <c r="E797" s="832" t="s">
        <v>2774</v>
      </c>
      <c r="F797" s="849">
        <v>1</v>
      </c>
      <c r="G797" s="849">
        <v>279.52999999999997</v>
      </c>
      <c r="H797" s="837">
        <v>1</v>
      </c>
      <c r="I797" s="849"/>
      <c r="J797" s="849"/>
      <c r="K797" s="837">
        <v>0</v>
      </c>
      <c r="L797" s="849">
        <v>1</v>
      </c>
      <c r="M797" s="850">
        <v>279.52999999999997</v>
      </c>
    </row>
    <row r="798" spans="1:13" ht="14.4" customHeight="1" x14ac:dyDescent="0.3">
      <c r="A798" s="831" t="s">
        <v>2456</v>
      </c>
      <c r="B798" s="832" t="s">
        <v>1981</v>
      </c>
      <c r="C798" s="832" t="s">
        <v>4602</v>
      </c>
      <c r="D798" s="832" t="s">
        <v>1210</v>
      </c>
      <c r="E798" s="832" t="s">
        <v>697</v>
      </c>
      <c r="F798" s="849">
        <v>2</v>
      </c>
      <c r="G798" s="849">
        <v>186.36</v>
      </c>
      <c r="H798" s="837">
        <v>1</v>
      </c>
      <c r="I798" s="849"/>
      <c r="J798" s="849"/>
      <c r="K798" s="837">
        <v>0</v>
      </c>
      <c r="L798" s="849">
        <v>2</v>
      </c>
      <c r="M798" s="850">
        <v>186.36</v>
      </c>
    </row>
    <row r="799" spans="1:13" ht="14.4" customHeight="1" x14ac:dyDescent="0.3">
      <c r="A799" s="831" t="s">
        <v>2456</v>
      </c>
      <c r="B799" s="832" t="s">
        <v>1992</v>
      </c>
      <c r="C799" s="832" t="s">
        <v>3676</v>
      </c>
      <c r="D799" s="832" t="s">
        <v>3677</v>
      </c>
      <c r="E799" s="832" t="s">
        <v>3678</v>
      </c>
      <c r="F799" s="849"/>
      <c r="G799" s="849"/>
      <c r="H799" s="837">
        <v>0</v>
      </c>
      <c r="I799" s="849">
        <v>1</v>
      </c>
      <c r="J799" s="849">
        <v>219.18</v>
      </c>
      <c r="K799" s="837">
        <v>1</v>
      </c>
      <c r="L799" s="849">
        <v>1</v>
      </c>
      <c r="M799" s="850">
        <v>219.18</v>
      </c>
    </row>
    <row r="800" spans="1:13" ht="14.4" customHeight="1" x14ac:dyDescent="0.3">
      <c r="A800" s="831" t="s">
        <v>2456</v>
      </c>
      <c r="B800" s="832" t="s">
        <v>2192</v>
      </c>
      <c r="C800" s="832" t="s">
        <v>4533</v>
      </c>
      <c r="D800" s="832" t="s">
        <v>2194</v>
      </c>
      <c r="E800" s="832" t="s">
        <v>4534</v>
      </c>
      <c r="F800" s="849">
        <v>3</v>
      </c>
      <c r="G800" s="849">
        <v>4524.24</v>
      </c>
      <c r="H800" s="837">
        <v>1</v>
      </c>
      <c r="I800" s="849"/>
      <c r="J800" s="849"/>
      <c r="K800" s="837">
        <v>0</v>
      </c>
      <c r="L800" s="849">
        <v>3</v>
      </c>
      <c r="M800" s="850">
        <v>4524.24</v>
      </c>
    </row>
    <row r="801" spans="1:13" ht="14.4" customHeight="1" x14ac:dyDescent="0.3">
      <c r="A801" s="831" t="s">
        <v>2456</v>
      </c>
      <c r="B801" s="832" t="s">
        <v>2082</v>
      </c>
      <c r="C801" s="832" t="s">
        <v>2365</v>
      </c>
      <c r="D801" s="832" t="s">
        <v>2366</v>
      </c>
      <c r="E801" s="832" t="s">
        <v>2367</v>
      </c>
      <c r="F801" s="849"/>
      <c r="G801" s="849"/>
      <c r="H801" s="837">
        <v>0</v>
      </c>
      <c r="I801" s="849">
        <v>2</v>
      </c>
      <c r="J801" s="849">
        <v>439.56</v>
      </c>
      <c r="K801" s="837">
        <v>1</v>
      </c>
      <c r="L801" s="849">
        <v>2</v>
      </c>
      <c r="M801" s="850">
        <v>439.56</v>
      </c>
    </row>
    <row r="802" spans="1:13" ht="14.4" customHeight="1" x14ac:dyDescent="0.3">
      <c r="A802" s="831" t="s">
        <v>2456</v>
      </c>
      <c r="B802" s="832" t="s">
        <v>5295</v>
      </c>
      <c r="C802" s="832" t="s">
        <v>3343</v>
      </c>
      <c r="D802" s="832" t="s">
        <v>3344</v>
      </c>
      <c r="E802" s="832" t="s">
        <v>2600</v>
      </c>
      <c r="F802" s="849">
        <v>2</v>
      </c>
      <c r="G802" s="849">
        <v>1696.98</v>
      </c>
      <c r="H802" s="837">
        <v>1</v>
      </c>
      <c r="I802" s="849"/>
      <c r="J802" s="849"/>
      <c r="K802" s="837">
        <v>0</v>
      </c>
      <c r="L802" s="849">
        <v>2</v>
      </c>
      <c r="M802" s="850">
        <v>1696.98</v>
      </c>
    </row>
    <row r="803" spans="1:13" ht="14.4" customHeight="1" x14ac:dyDescent="0.3">
      <c r="A803" s="831" t="s">
        <v>2456</v>
      </c>
      <c r="B803" s="832" t="s">
        <v>2206</v>
      </c>
      <c r="C803" s="832" t="s">
        <v>2753</v>
      </c>
      <c r="D803" s="832" t="s">
        <v>2748</v>
      </c>
      <c r="E803" s="832" t="s">
        <v>2754</v>
      </c>
      <c r="F803" s="849">
        <v>3</v>
      </c>
      <c r="G803" s="849">
        <v>1015.74</v>
      </c>
      <c r="H803" s="837">
        <v>1</v>
      </c>
      <c r="I803" s="849"/>
      <c r="J803" s="849"/>
      <c r="K803" s="837">
        <v>0</v>
      </c>
      <c r="L803" s="849">
        <v>3</v>
      </c>
      <c r="M803" s="850">
        <v>1015.74</v>
      </c>
    </row>
    <row r="804" spans="1:13" ht="14.4" customHeight="1" x14ac:dyDescent="0.3">
      <c r="A804" s="831" t="s">
        <v>2456</v>
      </c>
      <c r="B804" s="832" t="s">
        <v>2206</v>
      </c>
      <c r="C804" s="832" t="s">
        <v>2747</v>
      </c>
      <c r="D804" s="832" t="s">
        <v>2748</v>
      </c>
      <c r="E804" s="832" t="s">
        <v>2209</v>
      </c>
      <c r="F804" s="849">
        <v>3</v>
      </c>
      <c r="G804" s="849">
        <v>507.87</v>
      </c>
      <c r="H804" s="837">
        <v>1</v>
      </c>
      <c r="I804" s="849"/>
      <c r="J804" s="849"/>
      <c r="K804" s="837">
        <v>0</v>
      </c>
      <c r="L804" s="849">
        <v>3</v>
      </c>
      <c r="M804" s="850">
        <v>507.87</v>
      </c>
    </row>
    <row r="805" spans="1:13" ht="14.4" customHeight="1" x14ac:dyDescent="0.3">
      <c r="A805" s="831" t="s">
        <v>2456</v>
      </c>
      <c r="B805" s="832" t="s">
        <v>2211</v>
      </c>
      <c r="C805" s="832" t="s">
        <v>3284</v>
      </c>
      <c r="D805" s="832" t="s">
        <v>3285</v>
      </c>
      <c r="E805" s="832" t="s">
        <v>3286</v>
      </c>
      <c r="F805" s="849"/>
      <c r="G805" s="849"/>
      <c r="H805" s="837">
        <v>0</v>
      </c>
      <c r="I805" s="849">
        <v>1</v>
      </c>
      <c r="J805" s="849">
        <v>531.12</v>
      </c>
      <c r="K805" s="837">
        <v>1</v>
      </c>
      <c r="L805" s="849">
        <v>1</v>
      </c>
      <c r="M805" s="850">
        <v>531.12</v>
      </c>
    </row>
    <row r="806" spans="1:13" ht="14.4" customHeight="1" x14ac:dyDescent="0.3">
      <c r="A806" s="831" t="s">
        <v>2456</v>
      </c>
      <c r="B806" s="832" t="s">
        <v>2211</v>
      </c>
      <c r="C806" s="832" t="s">
        <v>3464</v>
      </c>
      <c r="D806" s="832" t="s">
        <v>3288</v>
      </c>
      <c r="E806" s="832" t="s">
        <v>2213</v>
      </c>
      <c r="F806" s="849">
        <v>58</v>
      </c>
      <c r="G806" s="849">
        <v>12322.099999999999</v>
      </c>
      <c r="H806" s="837">
        <v>1</v>
      </c>
      <c r="I806" s="849"/>
      <c r="J806" s="849"/>
      <c r="K806" s="837">
        <v>0</v>
      </c>
      <c r="L806" s="849">
        <v>58</v>
      </c>
      <c r="M806" s="850">
        <v>12322.099999999999</v>
      </c>
    </row>
    <row r="807" spans="1:13" ht="14.4" customHeight="1" x14ac:dyDescent="0.3">
      <c r="A807" s="831" t="s">
        <v>2456</v>
      </c>
      <c r="B807" s="832" t="s">
        <v>2211</v>
      </c>
      <c r="C807" s="832" t="s">
        <v>3465</v>
      </c>
      <c r="D807" s="832" t="s">
        <v>3288</v>
      </c>
      <c r="E807" s="832" t="s">
        <v>3286</v>
      </c>
      <c r="F807" s="849">
        <v>12</v>
      </c>
      <c r="G807" s="849">
        <v>6373.4400000000005</v>
      </c>
      <c r="H807" s="837">
        <v>1</v>
      </c>
      <c r="I807" s="849"/>
      <c r="J807" s="849"/>
      <c r="K807" s="837">
        <v>0</v>
      </c>
      <c r="L807" s="849">
        <v>12</v>
      </c>
      <c r="M807" s="850">
        <v>6373.4400000000005</v>
      </c>
    </row>
    <row r="808" spans="1:13" ht="14.4" customHeight="1" x14ac:dyDescent="0.3">
      <c r="A808" s="831" t="s">
        <v>2456</v>
      </c>
      <c r="B808" s="832" t="s">
        <v>2211</v>
      </c>
      <c r="C808" s="832" t="s">
        <v>2212</v>
      </c>
      <c r="D808" s="832" t="s">
        <v>1222</v>
      </c>
      <c r="E808" s="832" t="s">
        <v>2213</v>
      </c>
      <c r="F808" s="849"/>
      <c r="G808" s="849"/>
      <c r="H808" s="837">
        <v>0</v>
      </c>
      <c r="I808" s="849">
        <v>17</v>
      </c>
      <c r="J808" s="849">
        <v>3611.6499999999996</v>
      </c>
      <c r="K808" s="837">
        <v>1</v>
      </c>
      <c r="L808" s="849">
        <v>17</v>
      </c>
      <c r="M808" s="850">
        <v>3611.6499999999996</v>
      </c>
    </row>
    <row r="809" spans="1:13" ht="14.4" customHeight="1" x14ac:dyDescent="0.3">
      <c r="A809" s="831" t="s">
        <v>2456</v>
      </c>
      <c r="B809" s="832" t="s">
        <v>2211</v>
      </c>
      <c r="C809" s="832" t="s">
        <v>3939</v>
      </c>
      <c r="D809" s="832" t="s">
        <v>3940</v>
      </c>
      <c r="E809" s="832" t="s">
        <v>2213</v>
      </c>
      <c r="F809" s="849">
        <v>7</v>
      </c>
      <c r="G809" s="849">
        <v>1487.1499999999999</v>
      </c>
      <c r="H809" s="837">
        <v>1</v>
      </c>
      <c r="I809" s="849"/>
      <c r="J809" s="849"/>
      <c r="K809" s="837">
        <v>0</v>
      </c>
      <c r="L809" s="849">
        <v>7</v>
      </c>
      <c r="M809" s="850">
        <v>1487.1499999999999</v>
      </c>
    </row>
    <row r="810" spans="1:13" ht="14.4" customHeight="1" x14ac:dyDescent="0.3">
      <c r="A810" s="831" t="s">
        <v>2456</v>
      </c>
      <c r="B810" s="832" t="s">
        <v>2211</v>
      </c>
      <c r="C810" s="832" t="s">
        <v>3287</v>
      </c>
      <c r="D810" s="832" t="s">
        <v>3288</v>
      </c>
      <c r="E810" s="832" t="s">
        <v>3286</v>
      </c>
      <c r="F810" s="849">
        <v>9</v>
      </c>
      <c r="G810" s="849">
        <v>4780.08</v>
      </c>
      <c r="H810" s="837">
        <v>1</v>
      </c>
      <c r="I810" s="849"/>
      <c r="J810" s="849"/>
      <c r="K810" s="837">
        <v>0</v>
      </c>
      <c r="L810" s="849">
        <v>9</v>
      </c>
      <c r="M810" s="850">
        <v>4780.08</v>
      </c>
    </row>
    <row r="811" spans="1:13" ht="14.4" customHeight="1" x14ac:dyDescent="0.3">
      <c r="A811" s="831" t="s">
        <v>2456</v>
      </c>
      <c r="B811" s="832" t="s">
        <v>5286</v>
      </c>
      <c r="C811" s="832" t="s">
        <v>3470</v>
      </c>
      <c r="D811" s="832" t="s">
        <v>3468</v>
      </c>
      <c r="E811" s="832" t="s">
        <v>3471</v>
      </c>
      <c r="F811" s="849">
        <v>2</v>
      </c>
      <c r="G811" s="849">
        <v>1429.18</v>
      </c>
      <c r="H811" s="837">
        <v>1</v>
      </c>
      <c r="I811" s="849"/>
      <c r="J811" s="849"/>
      <c r="K811" s="837">
        <v>0</v>
      </c>
      <c r="L811" s="849">
        <v>2</v>
      </c>
      <c r="M811" s="850">
        <v>1429.18</v>
      </c>
    </row>
    <row r="812" spans="1:13" ht="14.4" customHeight="1" x14ac:dyDescent="0.3">
      <c r="A812" s="831" t="s">
        <v>2456</v>
      </c>
      <c r="B812" s="832" t="s">
        <v>5286</v>
      </c>
      <c r="C812" s="832" t="s">
        <v>3477</v>
      </c>
      <c r="D812" s="832" t="s">
        <v>3478</v>
      </c>
      <c r="E812" s="832" t="s">
        <v>3471</v>
      </c>
      <c r="F812" s="849"/>
      <c r="G812" s="849"/>
      <c r="H812" s="837">
        <v>0</v>
      </c>
      <c r="I812" s="849">
        <v>2</v>
      </c>
      <c r="J812" s="849">
        <v>1429.18</v>
      </c>
      <c r="K812" s="837">
        <v>1</v>
      </c>
      <c r="L812" s="849">
        <v>2</v>
      </c>
      <c r="M812" s="850">
        <v>1429.18</v>
      </c>
    </row>
    <row r="813" spans="1:13" ht="14.4" customHeight="1" x14ac:dyDescent="0.3">
      <c r="A813" s="831" t="s">
        <v>2456</v>
      </c>
      <c r="B813" s="832" t="s">
        <v>5286</v>
      </c>
      <c r="C813" s="832" t="s">
        <v>3482</v>
      </c>
      <c r="D813" s="832" t="s">
        <v>3483</v>
      </c>
      <c r="E813" s="832" t="s">
        <v>3469</v>
      </c>
      <c r="F813" s="849">
        <v>10</v>
      </c>
      <c r="G813" s="849">
        <v>6032.2999999999993</v>
      </c>
      <c r="H813" s="837">
        <v>1</v>
      </c>
      <c r="I813" s="849"/>
      <c r="J813" s="849"/>
      <c r="K813" s="837">
        <v>0</v>
      </c>
      <c r="L813" s="849">
        <v>10</v>
      </c>
      <c r="M813" s="850">
        <v>6032.2999999999993</v>
      </c>
    </row>
    <row r="814" spans="1:13" ht="14.4" customHeight="1" x14ac:dyDescent="0.3">
      <c r="A814" s="831" t="s">
        <v>2456</v>
      </c>
      <c r="B814" s="832" t="s">
        <v>5286</v>
      </c>
      <c r="C814" s="832" t="s">
        <v>3484</v>
      </c>
      <c r="D814" s="832" t="s">
        <v>3483</v>
      </c>
      <c r="E814" s="832" t="s">
        <v>3471</v>
      </c>
      <c r="F814" s="849">
        <v>10</v>
      </c>
      <c r="G814" s="849">
        <v>7145.9000000000005</v>
      </c>
      <c r="H814" s="837">
        <v>1</v>
      </c>
      <c r="I814" s="849"/>
      <c r="J814" s="849"/>
      <c r="K814" s="837">
        <v>0</v>
      </c>
      <c r="L814" s="849">
        <v>10</v>
      </c>
      <c r="M814" s="850">
        <v>7145.9000000000005</v>
      </c>
    </row>
    <row r="815" spans="1:13" ht="14.4" customHeight="1" x14ac:dyDescent="0.3">
      <c r="A815" s="831" t="s">
        <v>2456</v>
      </c>
      <c r="B815" s="832" t="s">
        <v>5286</v>
      </c>
      <c r="C815" s="832" t="s">
        <v>4261</v>
      </c>
      <c r="D815" s="832" t="s">
        <v>3483</v>
      </c>
      <c r="E815" s="832" t="s">
        <v>3480</v>
      </c>
      <c r="F815" s="849">
        <v>4</v>
      </c>
      <c r="G815" s="849">
        <v>2602.7600000000002</v>
      </c>
      <c r="H815" s="837">
        <v>1</v>
      </c>
      <c r="I815" s="849"/>
      <c r="J815" s="849"/>
      <c r="K815" s="837">
        <v>0</v>
      </c>
      <c r="L815" s="849">
        <v>4</v>
      </c>
      <c r="M815" s="850">
        <v>2602.7600000000002</v>
      </c>
    </row>
    <row r="816" spans="1:13" ht="14.4" customHeight="1" x14ac:dyDescent="0.3">
      <c r="A816" s="831" t="s">
        <v>2456</v>
      </c>
      <c r="B816" s="832" t="s">
        <v>2099</v>
      </c>
      <c r="C816" s="832" t="s">
        <v>3420</v>
      </c>
      <c r="D816" s="832" t="s">
        <v>965</v>
      </c>
      <c r="E816" s="832" t="s">
        <v>3421</v>
      </c>
      <c r="F816" s="849"/>
      <c r="G816" s="849"/>
      <c r="H816" s="837">
        <v>0</v>
      </c>
      <c r="I816" s="849">
        <v>1</v>
      </c>
      <c r="J816" s="849">
        <v>397.8</v>
      </c>
      <c r="K816" s="837">
        <v>1</v>
      </c>
      <c r="L816" s="849">
        <v>1</v>
      </c>
      <c r="M816" s="850">
        <v>397.8</v>
      </c>
    </row>
    <row r="817" spans="1:13" ht="14.4" customHeight="1" x14ac:dyDescent="0.3">
      <c r="A817" s="831" t="s">
        <v>2456</v>
      </c>
      <c r="B817" s="832" t="s">
        <v>2099</v>
      </c>
      <c r="C817" s="832" t="s">
        <v>3424</v>
      </c>
      <c r="D817" s="832" t="s">
        <v>965</v>
      </c>
      <c r="E817" s="832" t="s">
        <v>3425</v>
      </c>
      <c r="F817" s="849"/>
      <c r="G817" s="849"/>
      <c r="H817" s="837">
        <v>0</v>
      </c>
      <c r="I817" s="849">
        <v>17</v>
      </c>
      <c r="J817" s="849">
        <v>27049.38</v>
      </c>
      <c r="K817" s="837">
        <v>1</v>
      </c>
      <c r="L817" s="849">
        <v>17</v>
      </c>
      <c r="M817" s="850">
        <v>27049.38</v>
      </c>
    </row>
    <row r="818" spans="1:13" ht="14.4" customHeight="1" x14ac:dyDescent="0.3">
      <c r="A818" s="831" t="s">
        <v>2456</v>
      </c>
      <c r="B818" s="832" t="s">
        <v>2214</v>
      </c>
      <c r="C818" s="832" t="s">
        <v>3259</v>
      </c>
      <c r="D818" s="832" t="s">
        <v>2738</v>
      </c>
      <c r="E818" s="832" t="s">
        <v>3260</v>
      </c>
      <c r="F818" s="849">
        <v>3</v>
      </c>
      <c r="G818" s="849">
        <v>3551.67</v>
      </c>
      <c r="H818" s="837">
        <v>1</v>
      </c>
      <c r="I818" s="849"/>
      <c r="J818" s="849"/>
      <c r="K818" s="837">
        <v>0</v>
      </c>
      <c r="L818" s="849">
        <v>3</v>
      </c>
      <c r="M818" s="850">
        <v>3551.67</v>
      </c>
    </row>
    <row r="819" spans="1:13" ht="14.4" customHeight="1" x14ac:dyDescent="0.3">
      <c r="A819" s="831" t="s">
        <v>2456</v>
      </c>
      <c r="B819" s="832" t="s">
        <v>2214</v>
      </c>
      <c r="C819" s="832" t="s">
        <v>4213</v>
      </c>
      <c r="D819" s="832" t="s">
        <v>4214</v>
      </c>
      <c r="E819" s="832" t="s">
        <v>3260</v>
      </c>
      <c r="F819" s="849"/>
      <c r="G819" s="849"/>
      <c r="H819" s="837">
        <v>0</v>
      </c>
      <c r="I819" s="849">
        <v>2</v>
      </c>
      <c r="J819" s="849">
        <v>2367.7800000000002</v>
      </c>
      <c r="K819" s="837">
        <v>1</v>
      </c>
      <c r="L819" s="849">
        <v>2</v>
      </c>
      <c r="M819" s="850">
        <v>2367.7800000000002</v>
      </c>
    </row>
    <row r="820" spans="1:13" ht="14.4" customHeight="1" x14ac:dyDescent="0.3">
      <c r="A820" s="831" t="s">
        <v>2456</v>
      </c>
      <c r="B820" s="832" t="s">
        <v>2218</v>
      </c>
      <c r="C820" s="832" t="s">
        <v>4563</v>
      </c>
      <c r="D820" s="832" t="s">
        <v>4564</v>
      </c>
      <c r="E820" s="832" t="s">
        <v>3893</v>
      </c>
      <c r="F820" s="849">
        <v>3</v>
      </c>
      <c r="G820" s="849">
        <v>110.72999999999999</v>
      </c>
      <c r="H820" s="837">
        <v>1</v>
      </c>
      <c r="I820" s="849"/>
      <c r="J820" s="849"/>
      <c r="K820" s="837">
        <v>0</v>
      </c>
      <c r="L820" s="849">
        <v>3</v>
      </c>
      <c r="M820" s="850">
        <v>110.72999999999999</v>
      </c>
    </row>
    <row r="821" spans="1:13" ht="14.4" customHeight="1" x14ac:dyDescent="0.3">
      <c r="A821" s="831" t="s">
        <v>2456</v>
      </c>
      <c r="B821" s="832" t="s">
        <v>2218</v>
      </c>
      <c r="C821" s="832" t="s">
        <v>4191</v>
      </c>
      <c r="D821" s="832" t="s">
        <v>2647</v>
      </c>
      <c r="E821" s="832" t="s">
        <v>3893</v>
      </c>
      <c r="F821" s="849">
        <v>3</v>
      </c>
      <c r="G821" s="849">
        <v>366.75</v>
      </c>
      <c r="H821" s="837">
        <v>1</v>
      </c>
      <c r="I821" s="849"/>
      <c r="J821" s="849"/>
      <c r="K821" s="837">
        <v>0</v>
      </c>
      <c r="L821" s="849">
        <v>3</v>
      </c>
      <c r="M821" s="850">
        <v>366.75</v>
      </c>
    </row>
    <row r="822" spans="1:13" ht="14.4" customHeight="1" x14ac:dyDescent="0.3">
      <c r="A822" s="831" t="s">
        <v>2456</v>
      </c>
      <c r="B822" s="832" t="s">
        <v>2218</v>
      </c>
      <c r="C822" s="832" t="s">
        <v>3894</v>
      </c>
      <c r="D822" s="832" t="s">
        <v>2647</v>
      </c>
      <c r="E822" s="832" t="s">
        <v>2648</v>
      </c>
      <c r="F822" s="849">
        <v>2</v>
      </c>
      <c r="G822" s="849">
        <v>147.62</v>
      </c>
      <c r="H822" s="837">
        <v>1</v>
      </c>
      <c r="I822" s="849"/>
      <c r="J822" s="849"/>
      <c r="K822" s="837">
        <v>0</v>
      </c>
      <c r="L822" s="849">
        <v>2</v>
      </c>
      <c r="M822" s="850">
        <v>147.62</v>
      </c>
    </row>
    <row r="823" spans="1:13" ht="14.4" customHeight="1" x14ac:dyDescent="0.3">
      <c r="A823" s="831" t="s">
        <v>2456</v>
      </c>
      <c r="B823" s="832" t="s">
        <v>2218</v>
      </c>
      <c r="C823" s="832" t="s">
        <v>4565</v>
      </c>
      <c r="D823" s="832" t="s">
        <v>2647</v>
      </c>
      <c r="E823" s="832" t="s">
        <v>2473</v>
      </c>
      <c r="F823" s="849">
        <v>3</v>
      </c>
      <c r="G823" s="849">
        <v>885.66000000000008</v>
      </c>
      <c r="H823" s="837">
        <v>1</v>
      </c>
      <c r="I823" s="849"/>
      <c r="J823" s="849"/>
      <c r="K823" s="837">
        <v>0</v>
      </c>
      <c r="L823" s="849">
        <v>3</v>
      </c>
      <c r="M823" s="850">
        <v>885.66000000000008</v>
      </c>
    </row>
    <row r="824" spans="1:13" ht="14.4" customHeight="1" x14ac:dyDescent="0.3">
      <c r="A824" s="831" t="s">
        <v>2456</v>
      </c>
      <c r="B824" s="832" t="s">
        <v>2218</v>
      </c>
      <c r="C824" s="832" t="s">
        <v>2646</v>
      </c>
      <c r="D824" s="832" t="s">
        <v>2647</v>
      </c>
      <c r="E824" s="832" t="s">
        <v>2648</v>
      </c>
      <c r="F824" s="849">
        <v>6</v>
      </c>
      <c r="G824" s="849">
        <v>442.86</v>
      </c>
      <c r="H824" s="837">
        <v>1</v>
      </c>
      <c r="I824" s="849"/>
      <c r="J824" s="849"/>
      <c r="K824" s="837">
        <v>0</v>
      </c>
      <c r="L824" s="849">
        <v>6</v>
      </c>
      <c r="M824" s="850">
        <v>442.86</v>
      </c>
    </row>
    <row r="825" spans="1:13" ht="14.4" customHeight="1" x14ac:dyDescent="0.3">
      <c r="A825" s="831" t="s">
        <v>2456</v>
      </c>
      <c r="B825" s="832" t="s">
        <v>2218</v>
      </c>
      <c r="C825" s="832" t="s">
        <v>4069</v>
      </c>
      <c r="D825" s="832" t="s">
        <v>4068</v>
      </c>
      <c r="E825" s="832" t="s">
        <v>2648</v>
      </c>
      <c r="F825" s="849">
        <v>2</v>
      </c>
      <c r="G825" s="849">
        <v>489</v>
      </c>
      <c r="H825" s="837">
        <v>1</v>
      </c>
      <c r="I825" s="849"/>
      <c r="J825" s="849"/>
      <c r="K825" s="837">
        <v>0</v>
      </c>
      <c r="L825" s="849">
        <v>2</v>
      </c>
      <c r="M825" s="850">
        <v>489</v>
      </c>
    </row>
    <row r="826" spans="1:13" ht="14.4" customHeight="1" x14ac:dyDescent="0.3">
      <c r="A826" s="831" t="s">
        <v>2456</v>
      </c>
      <c r="B826" s="832" t="s">
        <v>2105</v>
      </c>
      <c r="C826" s="832" t="s">
        <v>2109</v>
      </c>
      <c r="D826" s="832" t="s">
        <v>2107</v>
      </c>
      <c r="E826" s="832" t="s">
        <v>2110</v>
      </c>
      <c r="F826" s="849"/>
      <c r="G826" s="849"/>
      <c r="H826" s="837">
        <v>0</v>
      </c>
      <c r="I826" s="849">
        <v>3</v>
      </c>
      <c r="J826" s="849">
        <v>14.100000000000001</v>
      </c>
      <c r="K826" s="837">
        <v>1</v>
      </c>
      <c r="L826" s="849">
        <v>3</v>
      </c>
      <c r="M826" s="850">
        <v>14.100000000000001</v>
      </c>
    </row>
    <row r="827" spans="1:13" ht="14.4" customHeight="1" x14ac:dyDescent="0.3">
      <c r="A827" s="831" t="s">
        <v>2456</v>
      </c>
      <c r="B827" s="832" t="s">
        <v>2115</v>
      </c>
      <c r="C827" s="832" t="s">
        <v>2872</v>
      </c>
      <c r="D827" s="832" t="s">
        <v>1051</v>
      </c>
      <c r="E827" s="832" t="s">
        <v>2873</v>
      </c>
      <c r="F827" s="849"/>
      <c r="G827" s="849"/>
      <c r="H827" s="837"/>
      <c r="I827" s="849">
        <v>1</v>
      </c>
      <c r="J827" s="849">
        <v>0</v>
      </c>
      <c r="K827" s="837"/>
      <c r="L827" s="849">
        <v>1</v>
      </c>
      <c r="M827" s="850">
        <v>0</v>
      </c>
    </row>
    <row r="828" spans="1:13" ht="14.4" customHeight="1" x14ac:dyDescent="0.3">
      <c r="A828" s="831" t="s">
        <v>2456</v>
      </c>
      <c r="B828" s="832" t="s">
        <v>2115</v>
      </c>
      <c r="C828" s="832" t="s">
        <v>2116</v>
      </c>
      <c r="D828" s="832" t="s">
        <v>1051</v>
      </c>
      <c r="E828" s="832" t="s">
        <v>2117</v>
      </c>
      <c r="F828" s="849"/>
      <c r="G828" s="849"/>
      <c r="H828" s="837"/>
      <c r="I828" s="849">
        <v>7</v>
      </c>
      <c r="J828" s="849">
        <v>0</v>
      </c>
      <c r="K828" s="837"/>
      <c r="L828" s="849">
        <v>7</v>
      </c>
      <c r="M828" s="850">
        <v>0</v>
      </c>
    </row>
    <row r="829" spans="1:13" ht="14.4" customHeight="1" x14ac:dyDescent="0.3">
      <c r="A829" s="831" t="s">
        <v>2456</v>
      </c>
      <c r="B829" s="832" t="s">
        <v>5287</v>
      </c>
      <c r="C829" s="832" t="s">
        <v>3633</v>
      </c>
      <c r="D829" s="832" t="s">
        <v>1331</v>
      </c>
      <c r="E829" s="832" t="s">
        <v>3314</v>
      </c>
      <c r="F829" s="849"/>
      <c r="G829" s="849"/>
      <c r="H829" s="837">
        <v>0</v>
      </c>
      <c r="I829" s="849">
        <v>2</v>
      </c>
      <c r="J829" s="849">
        <v>528</v>
      </c>
      <c r="K829" s="837">
        <v>1</v>
      </c>
      <c r="L829" s="849">
        <v>2</v>
      </c>
      <c r="M829" s="850">
        <v>528</v>
      </c>
    </row>
    <row r="830" spans="1:13" ht="14.4" customHeight="1" x14ac:dyDescent="0.3">
      <c r="A830" s="831" t="s">
        <v>2456</v>
      </c>
      <c r="B830" s="832" t="s">
        <v>5287</v>
      </c>
      <c r="C830" s="832" t="s">
        <v>2937</v>
      </c>
      <c r="D830" s="832" t="s">
        <v>696</v>
      </c>
      <c r="E830" s="832" t="s">
        <v>697</v>
      </c>
      <c r="F830" s="849"/>
      <c r="G830" s="849"/>
      <c r="H830" s="837">
        <v>0</v>
      </c>
      <c r="I830" s="849">
        <v>3</v>
      </c>
      <c r="J830" s="849">
        <v>197.96999999999997</v>
      </c>
      <c r="K830" s="837">
        <v>1</v>
      </c>
      <c r="L830" s="849">
        <v>3</v>
      </c>
      <c r="M830" s="850">
        <v>197.96999999999997</v>
      </c>
    </row>
    <row r="831" spans="1:13" ht="14.4" customHeight="1" x14ac:dyDescent="0.3">
      <c r="A831" s="831" t="s">
        <v>2456</v>
      </c>
      <c r="B831" s="832" t="s">
        <v>5287</v>
      </c>
      <c r="C831" s="832" t="s">
        <v>3313</v>
      </c>
      <c r="D831" s="832" t="s">
        <v>1331</v>
      </c>
      <c r="E831" s="832" t="s">
        <v>3314</v>
      </c>
      <c r="F831" s="849"/>
      <c r="G831" s="849"/>
      <c r="H831" s="837">
        <v>0</v>
      </c>
      <c r="I831" s="849">
        <v>1</v>
      </c>
      <c r="J831" s="849">
        <v>264</v>
      </c>
      <c r="K831" s="837">
        <v>1</v>
      </c>
      <c r="L831" s="849">
        <v>1</v>
      </c>
      <c r="M831" s="850">
        <v>264</v>
      </c>
    </row>
    <row r="832" spans="1:13" ht="14.4" customHeight="1" x14ac:dyDescent="0.3">
      <c r="A832" s="831" t="s">
        <v>2456</v>
      </c>
      <c r="B832" s="832" t="s">
        <v>2118</v>
      </c>
      <c r="C832" s="832" t="s">
        <v>2119</v>
      </c>
      <c r="D832" s="832" t="s">
        <v>2120</v>
      </c>
      <c r="E832" s="832" t="s">
        <v>2121</v>
      </c>
      <c r="F832" s="849"/>
      <c r="G832" s="849"/>
      <c r="H832" s="837">
        <v>0</v>
      </c>
      <c r="I832" s="849">
        <v>4</v>
      </c>
      <c r="J832" s="849">
        <v>491.84</v>
      </c>
      <c r="K832" s="837">
        <v>1</v>
      </c>
      <c r="L832" s="849">
        <v>4</v>
      </c>
      <c r="M832" s="850">
        <v>491.84</v>
      </c>
    </row>
    <row r="833" spans="1:13" ht="14.4" customHeight="1" x14ac:dyDescent="0.3">
      <c r="A833" s="831" t="s">
        <v>2456</v>
      </c>
      <c r="B833" s="832" t="s">
        <v>2118</v>
      </c>
      <c r="C833" s="832" t="s">
        <v>4605</v>
      </c>
      <c r="D833" s="832" t="s">
        <v>3920</v>
      </c>
      <c r="E833" s="832" t="s">
        <v>4606</v>
      </c>
      <c r="F833" s="849">
        <v>1</v>
      </c>
      <c r="G833" s="849">
        <v>739.17</v>
      </c>
      <c r="H833" s="837">
        <v>1</v>
      </c>
      <c r="I833" s="849"/>
      <c r="J833" s="849"/>
      <c r="K833" s="837">
        <v>0</v>
      </c>
      <c r="L833" s="849">
        <v>1</v>
      </c>
      <c r="M833" s="850">
        <v>739.17</v>
      </c>
    </row>
    <row r="834" spans="1:13" ht="14.4" customHeight="1" x14ac:dyDescent="0.3">
      <c r="A834" s="831" t="s">
        <v>2456</v>
      </c>
      <c r="B834" s="832" t="s">
        <v>2222</v>
      </c>
      <c r="C834" s="832" t="s">
        <v>2223</v>
      </c>
      <c r="D834" s="832" t="s">
        <v>2224</v>
      </c>
      <c r="E834" s="832" t="s">
        <v>2225</v>
      </c>
      <c r="F834" s="849"/>
      <c r="G834" s="849"/>
      <c r="H834" s="837">
        <v>0</v>
      </c>
      <c r="I834" s="849">
        <v>1</v>
      </c>
      <c r="J834" s="849">
        <v>123.2</v>
      </c>
      <c r="K834" s="837">
        <v>1</v>
      </c>
      <c r="L834" s="849">
        <v>1</v>
      </c>
      <c r="M834" s="850">
        <v>123.2</v>
      </c>
    </row>
    <row r="835" spans="1:13" ht="14.4" customHeight="1" x14ac:dyDescent="0.3">
      <c r="A835" s="831" t="s">
        <v>2456</v>
      </c>
      <c r="B835" s="832" t="s">
        <v>2222</v>
      </c>
      <c r="C835" s="832" t="s">
        <v>2575</v>
      </c>
      <c r="D835" s="832" t="s">
        <v>2576</v>
      </c>
      <c r="E835" s="832" t="s">
        <v>697</v>
      </c>
      <c r="F835" s="849">
        <v>6</v>
      </c>
      <c r="G835" s="849">
        <v>792</v>
      </c>
      <c r="H835" s="837">
        <v>1</v>
      </c>
      <c r="I835" s="849"/>
      <c r="J835" s="849"/>
      <c r="K835" s="837">
        <v>0</v>
      </c>
      <c r="L835" s="849">
        <v>6</v>
      </c>
      <c r="M835" s="850">
        <v>792</v>
      </c>
    </row>
    <row r="836" spans="1:13" ht="14.4" customHeight="1" x14ac:dyDescent="0.3">
      <c r="A836" s="831" t="s">
        <v>2456</v>
      </c>
      <c r="B836" s="832" t="s">
        <v>2222</v>
      </c>
      <c r="C836" s="832" t="s">
        <v>2577</v>
      </c>
      <c r="D836" s="832" t="s">
        <v>2578</v>
      </c>
      <c r="E836" s="832" t="s">
        <v>2579</v>
      </c>
      <c r="F836" s="849">
        <v>27</v>
      </c>
      <c r="G836" s="849">
        <v>3326.4</v>
      </c>
      <c r="H836" s="837">
        <v>1</v>
      </c>
      <c r="I836" s="849"/>
      <c r="J836" s="849"/>
      <c r="K836" s="837">
        <v>0</v>
      </c>
      <c r="L836" s="849">
        <v>27</v>
      </c>
      <c r="M836" s="850">
        <v>3326.4</v>
      </c>
    </row>
    <row r="837" spans="1:13" ht="14.4" customHeight="1" x14ac:dyDescent="0.3">
      <c r="A837" s="831" t="s">
        <v>2456</v>
      </c>
      <c r="B837" s="832" t="s">
        <v>2222</v>
      </c>
      <c r="C837" s="832" t="s">
        <v>2322</v>
      </c>
      <c r="D837" s="832" t="s">
        <v>2224</v>
      </c>
      <c r="E837" s="832" t="s">
        <v>2323</v>
      </c>
      <c r="F837" s="849"/>
      <c r="G837" s="849"/>
      <c r="H837" s="837">
        <v>0</v>
      </c>
      <c r="I837" s="849">
        <v>3</v>
      </c>
      <c r="J837" s="849">
        <v>1293.54</v>
      </c>
      <c r="K837" s="837">
        <v>1</v>
      </c>
      <c r="L837" s="849">
        <v>3</v>
      </c>
      <c r="M837" s="850">
        <v>1293.54</v>
      </c>
    </row>
    <row r="838" spans="1:13" ht="14.4" customHeight="1" x14ac:dyDescent="0.3">
      <c r="A838" s="831" t="s">
        <v>2456</v>
      </c>
      <c r="B838" s="832" t="s">
        <v>2222</v>
      </c>
      <c r="C838" s="832" t="s">
        <v>4547</v>
      </c>
      <c r="D838" s="832" t="s">
        <v>4548</v>
      </c>
      <c r="E838" s="832" t="s">
        <v>2225</v>
      </c>
      <c r="F838" s="849">
        <v>3</v>
      </c>
      <c r="G838" s="849">
        <v>369.6</v>
      </c>
      <c r="H838" s="837">
        <v>1</v>
      </c>
      <c r="I838" s="849"/>
      <c r="J838" s="849"/>
      <c r="K838" s="837">
        <v>0</v>
      </c>
      <c r="L838" s="849">
        <v>3</v>
      </c>
      <c r="M838" s="850">
        <v>369.6</v>
      </c>
    </row>
    <row r="839" spans="1:13" ht="14.4" customHeight="1" x14ac:dyDescent="0.3">
      <c r="A839" s="831" t="s">
        <v>2456</v>
      </c>
      <c r="B839" s="832" t="s">
        <v>2222</v>
      </c>
      <c r="C839" s="832" t="s">
        <v>3336</v>
      </c>
      <c r="D839" s="832" t="s">
        <v>2224</v>
      </c>
      <c r="E839" s="832" t="s">
        <v>3328</v>
      </c>
      <c r="F839" s="849"/>
      <c r="G839" s="849"/>
      <c r="H839" s="837">
        <v>0</v>
      </c>
      <c r="I839" s="849">
        <v>1</v>
      </c>
      <c r="J839" s="849">
        <v>246.39</v>
      </c>
      <c r="K839" s="837">
        <v>1</v>
      </c>
      <c r="L839" s="849">
        <v>1</v>
      </c>
      <c r="M839" s="850">
        <v>246.39</v>
      </c>
    </row>
    <row r="840" spans="1:13" ht="14.4" customHeight="1" x14ac:dyDescent="0.3">
      <c r="A840" s="831" t="s">
        <v>2456</v>
      </c>
      <c r="B840" s="832" t="s">
        <v>5293</v>
      </c>
      <c r="C840" s="832" t="s">
        <v>2856</v>
      </c>
      <c r="D840" s="832" t="s">
        <v>2854</v>
      </c>
      <c r="E840" s="832" t="s">
        <v>2857</v>
      </c>
      <c r="F840" s="849"/>
      <c r="G840" s="849"/>
      <c r="H840" s="837">
        <v>0</v>
      </c>
      <c r="I840" s="849">
        <v>1</v>
      </c>
      <c r="J840" s="849">
        <v>400.17</v>
      </c>
      <c r="K840" s="837">
        <v>1</v>
      </c>
      <c r="L840" s="849">
        <v>1</v>
      </c>
      <c r="M840" s="850">
        <v>400.17</v>
      </c>
    </row>
    <row r="841" spans="1:13" ht="14.4" customHeight="1" x14ac:dyDescent="0.3">
      <c r="A841" s="831" t="s">
        <v>2456</v>
      </c>
      <c r="B841" s="832" t="s">
        <v>2269</v>
      </c>
      <c r="C841" s="832" t="s">
        <v>3448</v>
      </c>
      <c r="D841" s="832" t="s">
        <v>3449</v>
      </c>
      <c r="E841" s="832" t="s">
        <v>2283</v>
      </c>
      <c r="F841" s="849"/>
      <c r="G841" s="849"/>
      <c r="H841" s="837"/>
      <c r="I841" s="849">
        <v>1</v>
      </c>
      <c r="J841" s="849">
        <v>0</v>
      </c>
      <c r="K841" s="837"/>
      <c r="L841" s="849">
        <v>1</v>
      </c>
      <c r="M841" s="850">
        <v>0</v>
      </c>
    </row>
    <row r="842" spans="1:13" ht="14.4" customHeight="1" x14ac:dyDescent="0.3">
      <c r="A842" s="831" t="s">
        <v>2456</v>
      </c>
      <c r="B842" s="832" t="s">
        <v>2372</v>
      </c>
      <c r="C842" s="832" t="s">
        <v>3325</v>
      </c>
      <c r="D842" s="832" t="s">
        <v>3326</v>
      </c>
      <c r="E842" s="832" t="s">
        <v>2323</v>
      </c>
      <c r="F842" s="849">
        <v>2</v>
      </c>
      <c r="G842" s="849">
        <v>3699.12</v>
      </c>
      <c r="H842" s="837">
        <v>1</v>
      </c>
      <c r="I842" s="849"/>
      <c r="J842" s="849"/>
      <c r="K842" s="837">
        <v>0</v>
      </c>
      <c r="L842" s="849">
        <v>2</v>
      </c>
      <c r="M842" s="850">
        <v>3699.12</v>
      </c>
    </row>
    <row r="843" spans="1:13" ht="14.4" customHeight="1" x14ac:dyDescent="0.3">
      <c r="A843" s="831" t="s">
        <v>2456</v>
      </c>
      <c r="B843" s="832" t="s">
        <v>2372</v>
      </c>
      <c r="C843" s="832" t="s">
        <v>4539</v>
      </c>
      <c r="D843" s="832" t="s">
        <v>4540</v>
      </c>
      <c r="E843" s="832" t="s">
        <v>2225</v>
      </c>
      <c r="F843" s="849">
        <v>7</v>
      </c>
      <c r="G843" s="849">
        <v>3699.0800000000004</v>
      </c>
      <c r="H843" s="837">
        <v>1</v>
      </c>
      <c r="I843" s="849"/>
      <c r="J843" s="849"/>
      <c r="K843" s="837">
        <v>0</v>
      </c>
      <c r="L843" s="849">
        <v>7</v>
      </c>
      <c r="M843" s="850">
        <v>3699.0800000000004</v>
      </c>
    </row>
    <row r="844" spans="1:13" ht="14.4" customHeight="1" x14ac:dyDescent="0.3">
      <c r="A844" s="831" t="s">
        <v>2456</v>
      </c>
      <c r="B844" s="832" t="s">
        <v>2372</v>
      </c>
      <c r="C844" s="832" t="s">
        <v>3974</v>
      </c>
      <c r="D844" s="832" t="s">
        <v>2374</v>
      </c>
      <c r="E844" s="832" t="s">
        <v>2564</v>
      </c>
      <c r="F844" s="849"/>
      <c r="G844" s="849"/>
      <c r="H844" s="837">
        <v>0</v>
      </c>
      <c r="I844" s="849">
        <v>2</v>
      </c>
      <c r="J844" s="849">
        <v>3170.66</v>
      </c>
      <c r="K844" s="837">
        <v>1</v>
      </c>
      <c r="L844" s="849">
        <v>2</v>
      </c>
      <c r="M844" s="850">
        <v>3170.66</v>
      </c>
    </row>
    <row r="845" spans="1:13" ht="14.4" customHeight="1" x14ac:dyDescent="0.3">
      <c r="A845" s="831" t="s">
        <v>2456</v>
      </c>
      <c r="B845" s="832" t="s">
        <v>5303</v>
      </c>
      <c r="C845" s="832" t="s">
        <v>4580</v>
      </c>
      <c r="D845" s="832" t="s">
        <v>4581</v>
      </c>
      <c r="E845" s="832" t="s">
        <v>4582</v>
      </c>
      <c r="F845" s="849">
        <v>1</v>
      </c>
      <c r="G845" s="849">
        <v>4298.01</v>
      </c>
      <c r="H845" s="837">
        <v>1</v>
      </c>
      <c r="I845" s="849"/>
      <c r="J845" s="849"/>
      <c r="K845" s="837">
        <v>0</v>
      </c>
      <c r="L845" s="849">
        <v>1</v>
      </c>
      <c r="M845" s="850">
        <v>4298.01</v>
      </c>
    </row>
    <row r="846" spans="1:13" ht="14.4" customHeight="1" x14ac:dyDescent="0.3">
      <c r="A846" s="831" t="s">
        <v>2456</v>
      </c>
      <c r="B846" s="832" t="s">
        <v>2196</v>
      </c>
      <c r="C846" s="832" t="s">
        <v>3124</v>
      </c>
      <c r="D846" s="832" t="s">
        <v>3122</v>
      </c>
      <c r="E846" s="832" t="s">
        <v>3125</v>
      </c>
      <c r="F846" s="849">
        <v>1</v>
      </c>
      <c r="G846" s="849">
        <v>50.32</v>
      </c>
      <c r="H846" s="837">
        <v>1</v>
      </c>
      <c r="I846" s="849"/>
      <c r="J846" s="849"/>
      <c r="K846" s="837">
        <v>0</v>
      </c>
      <c r="L846" s="849">
        <v>1</v>
      </c>
      <c r="M846" s="850">
        <v>50.32</v>
      </c>
    </row>
    <row r="847" spans="1:13" ht="14.4" customHeight="1" x14ac:dyDescent="0.3">
      <c r="A847" s="831" t="s">
        <v>2457</v>
      </c>
      <c r="B847" s="832" t="s">
        <v>1874</v>
      </c>
      <c r="C847" s="832" t="s">
        <v>1875</v>
      </c>
      <c r="D847" s="832" t="s">
        <v>1876</v>
      </c>
      <c r="E847" s="832" t="s">
        <v>1877</v>
      </c>
      <c r="F847" s="849"/>
      <c r="G847" s="849"/>
      <c r="H847" s="837">
        <v>0</v>
      </c>
      <c r="I847" s="849">
        <v>3</v>
      </c>
      <c r="J847" s="849">
        <v>48.36</v>
      </c>
      <c r="K847" s="837">
        <v>1</v>
      </c>
      <c r="L847" s="849">
        <v>3</v>
      </c>
      <c r="M847" s="850">
        <v>48.36</v>
      </c>
    </row>
    <row r="848" spans="1:13" ht="14.4" customHeight="1" x14ac:dyDescent="0.3">
      <c r="A848" s="831" t="s">
        <v>2457</v>
      </c>
      <c r="B848" s="832" t="s">
        <v>1896</v>
      </c>
      <c r="C848" s="832" t="s">
        <v>3673</v>
      </c>
      <c r="D848" s="832" t="s">
        <v>980</v>
      </c>
      <c r="E848" s="832" t="s">
        <v>3674</v>
      </c>
      <c r="F848" s="849"/>
      <c r="G848" s="849"/>
      <c r="H848" s="837">
        <v>0</v>
      </c>
      <c r="I848" s="849">
        <v>1</v>
      </c>
      <c r="J848" s="849">
        <v>86.43</v>
      </c>
      <c r="K848" s="837">
        <v>1</v>
      </c>
      <c r="L848" s="849">
        <v>1</v>
      </c>
      <c r="M848" s="850">
        <v>86.43</v>
      </c>
    </row>
    <row r="849" spans="1:13" ht="14.4" customHeight="1" x14ac:dyDescent="0.3">
      <c r="A849" s="831" t="s">
        <v>2457</v>
      </c>
      <c r="B849" s="832" t="s">
        <v>5304</v>
      </c>
      <c r="C849" s="832" t="s">
        <v>3700</v>
      </c>
      <c r="D849" s="832" t="s">
        <v>3701</v>
      </c>
      <c r="E849" s="832" t="s">
        <v>3702</v>
      </c>
      <c r="F849" s="849">
        <v>1</v>
      </c>
      <c r="G849" s="849">
        <v>320.20999999999998</v>
      </c>
      <c r="H849" s="837">
        <v>1</v>
      </c>
      <c r="I849" s="849"/>
      <c r="J849" s="849"/>
      <c r="K849" s="837">
        <v>0</v>
      </c>
      <c r="L849" s="849">
        <v>1</v>
      </c>
      <c r="M849" s="850">
        <v>320.20999999999998</v>
      </c>
    </row>
    <row r="850" spans="1:13" ht="14.4" customHeight="1" x14ac:dyDescent="0.3">
      <c r="A850" s="831" t="s">
        <v>2457</v>
      </c>
      <c r="B850" s="832" t="s">
        <v>1933</v>
      </c>
      <c r="C850" s="832" t="s">
        <v>3215</v>
      </c>
      <c r="D850" s="832" t="s">
        <v>3216</v>
      </c>
      <c r="E850" s="832" t="s">
        <v>1936</v>
      </c>
      <c r="F850" s="849">
        <v>1</v>
      </c>
      <c r="G850" s="849">
        <v>42.51</v>
      </c>
      <c r="H850" s="837">
        <v>1</v>
      </c>
      <c r="I850" s="849"/>
      <c r="J850" s="849"/>
      <c r="K850" s="837">
        <v>0</v>
      </c>
      <c r="L850" s="849">
        <v>1</v>
      </c>
      <c r="M850" s="850">
        <v>42.51</v>
      </c>
    </row>
    <row r="851" spans="1:13" ht="14.4" customHeight="1" x14ac:dyDescent="0.3">
      <c r="A851" s="831" t="s">
        <v>2457</v>
      </c>
      <c r="B851" s="832" t="s">
        <v>2235</v>
      </c>
      <c r="C851" s="832" t="s">
        <v>3679</v>
      </c>
      <c r="D851" s="832" t="s">
        <v>1602</v>
      </c>
      <c r="E851" s="832" t="s">
        <v>2279</v>
      </c>
      <c r="F851" s="849">
        <v>2</v>
      </c>
      <c r="G851" s="849">
        <v>82.64</v>
      </c>
      <c r="H851" s="837">
        <v>1</v>
      </c>
      <c r="I851" s="849"/>
      <c r="J851" s="849"/>
      <c r="K851" s="837">
        <v>0</v>
      </c>
      <c r="L851" s="849">
        <v>2</v>
      </c>
      <c r="M851" s="850">
        <v>82.64</v>
      </c>
    </row>
    <row r="852" spans="1:13" ht="14.4" customHeight="1" x14ac:dyDescent="0.3">
      <c r="A852" s="831" t="s">
        <v>2457</v>
      </c>
      <c r="B852" s="832" t="s">
        <v>1943</v>
      </c>
      <c r="C852" s="832" t="s">
        <v>3621</v>
      </c>
      <c r="D852" s="832" t="s">
        <v>3622</v>
      </c>
      <c r="E852" s="832" t="s">
        <v>1945</v>
      </c>
      <c r="F852" s="849">
        <v>3</v>
      </c>
      <c r="G852" s="849">
        <v>105.33</v>
      </c>
      <c r="H852" s="837">
        <v>1</v>
      </c>
      <c r="I852" s="849"/>
      <c r="J852" s="849"/>
      <c r="K852" s="837">
        <v>0</v>
      </c>
      <c r="L852" s="849">
        <v>3</v>
      </c>
      <c r="M852" s="850">
        <v>105.33</v>
      </c>
    </row>
    <row r="853" spans="1:13" ht="14.4" customHeight="1" x14ac:dyDescent="0.3">
      <c r="A853" s="831" t="s">
        <v>2457</v>
      </c>
      <c r="B853" s="832" t="s">
        <v>1943</v>
      </c>
      <c r="C853" s="832" t="s">
        <v>2143</v>
      </c>
      <c r="D853" s="832" t="s">
        <v>1479</v>
      </c>
      <c r="E853" s="832" t="s">
        <v>2144</v>
      </c>
      <c r="F853" s="849"/>
      <c r="G853" s="849"/>
      <c r="H853" s="837">
        <v>0</v>
      </c>
      <c r="I853" s="849">
        <v>3</v>
      </c>
      <c r="J853" s="849">
        <v>52.679999999999993</v>
      </c>
      <c r="K853" s="837">
        <v>1</v>
      </c>
      <c r="L853" s="849">
        <v>3</v>
      </c>
      <c r="M853" s="850">
        <v>52.679999999999993</v>
      </c>
    </row>
    <row r="854" spans="1:13" ht="14.4" customHeight="1" x14ac:dyDescent="0.3">
      <c r="A854" s="831" t="s">
        <v>2457</v>
      </c>
      <c r="B854" s="832" t="s">
        <v>1960</v>
      </c>
      <c r="C854" s="832" t="s">
        <v>1961</v>
      </c>
      <c r="D854" s="832" t="s">
        <v>950</v>
      </c>
      <c r="E854" s="832" t="s">
        <v>1945</v>
      </c>
      <c r="F854" s="849"/>
      <c r="G854" s="849"/>
      <c r="H854" s="837">
        <v>0</v>
      </c>
      <c r="I854" s="849">
        <v>3</v>
      </c>
      <c r="J854" s="849">
        <v>143.10000000000002</v>
      </c>
      <c r="K854" s="837">
        <v>1</v>
      </c>
      <c r="L854" s="849">
        <v>3</v>
      </c>
      <c r="M854" s="850">
        <v>143.10000000000002</v>
      </c>
    </row>
    <row r="855" spans="1:13" ht="14.4" customHeight="1" x14ac:dyDescent="0.3">
      <c r="A855" s="831" t="s">
        <v>2457</v>
      </c>
      <c r="B855" s="832" t="s">
        <v>5302</v>
      </c>
      <c r="C855" s="832" t="s">
        <v>3722</v>
      </c>
      <c r="D855" s="832" t="s">
        <v>3723</v>
      </c>
      <c r="E855" s="832" t="s">
        <v>3724</v>
      </c>
      <c r="F855" s="849">
        <v>3</v>
      </c>
      <c r="G855" s="849">
        <v>139.80000000000001</v>
      </c>
      <c r="H855" s="837">
        <v>1</v>
      </c>
      <c r="I855" s="849"/>
      <c r="J855" s="849"/>
      <c r="K855" s="837">
        <v>0</v>
      </c>
      <c r="L855" s="849">
        <v>3</v>
      </c>
      <c r="M855" s="850">
        <v>139.80000000000001</v>
      </c>
    </row>
    <row r="856" spans="1:13" ht="14.4" customHeight="1" x14ac:dyDescent="0.3">
      <c r="A856" s="831" t="s">
        <v>2457</v>
      </c>
      <c r="B856" s="832" t="s">
        <v>1989</v>
      </c>
      <c r="C856" s="832" t="s">
        <v>3729</v>
      </c>
      <c r="D856" s="832" t="s">
        <v>3730</v>
      </c>
      <c r="E856" s="832" t="s">
        <v>3731</v>
      </c>
      <c r="F856" s="849">
        <v>1</v>
      </c>
      <c r="G856" s="849">
        <v>333.68</v>
      </c>
      <c r="H856" s="837">
        <v>1</v>
      </c>
      <c r="I856" s="849"/>
      <c r="J856" s="849"/>
      <c r="K856" s="837">
        <v>0</v>
      </c>
      <c r="L856" s="849">
        <v>1</v>
      </c>
      <c r="M856" s="850">
        <v>333.68</v>
      </c>
    </row>
    <row r="857" spans="1:13" ht="14.4" customHeight="1" x14ac:dyDescent="0.3">
      <c r="A857" s="831" t="s">
        <v>2457</v>
      </c>
      <c r="B857" s="832" t="s">
        <v>1989</v>
      </c>
      <c r="C857" s="832" t="s">
        <v>3732</v>
      </c>
      <c r="D857" s="832" t="s">
        <v>3730</v>
      </c>
      <c r="E857" s="832" t="s">
        <v>3733</v>
      </c>
      <c r="F857" s="849">
        <v>3</v>
      </c>
      <c r="G857" s="849">
        <v>300.29999999999995</v>
      </c>
      <c r="H857" s="837">
        <v>1</v>
      </c>
      <c r="I857" s="849"/>
      <c r="J857" s="849"/>
      <c r="K857" s="837">
        <v>0</v>
      </c>
      <c r="L857" s="849">
        <v>3</v>
      </c>
      <c r="M857" s="850">
        <v>300.29999999999995</v>
      </c>
    </row>
    <row r="858" spans="1:13" ht="14.4" customHeight="1" x14ac:dyDescent="0.3">
      <c r="A858" s="831" t="s">
        <v>2457</v>
      </c>
      <c r="B858" s="832" t="s">
        <v>1992</v>
      </c>
      <c r="C858" s="832" t="s">
        <v>3676</v>
      </c>
      <c r="D858" s="832" t="s">
        <v>3677</v>
      </c>
      <c r="E858" s="832" t="s">
        <v>3678</v>
      </c>
      <c r="F858" s="849"/>
      <c r="G858" s="849"/>
      <c r="H858" s="837">
        <v>0</v>
      </c>
      <c r="I858" s="849">
        <v>3</v>
      </c>
      <c r="J858" s="849">
        <v>657.54</v>
      </c>
      <c r="K858" s="837">
        <v>1</v>
      </c>
      <c r="L858" s="849">
        <v>3</v>
      </c>
      <c r="M858" s="850">
        <v>657.54</v>
      </c>
    </row>
    <row r="859" spans="1:13" ht="14.4" customHeight="1" x14ac:dyDescent="0.3">
      <c r="A859" s="831" t="s">
        <v>2457</v>
      </c>
      <c r="B859" s="832" t="s">
        <v>2001</v>
      </c>
      <c r="C859" s="832" t="s">
        <v>2005</v>
      </c>
      <c r="D859" s="832" t="s">
        <v>2003</v>
      </c>
      <c r="E859" s="832" t="s">
        <v>2006</v>
      </c>
      <c r="F859" s="849"/>
      <c r="G859" s="849"/>
      <c r="H859" s="837">
        <v>0</v>
      </c>
      <c r="I859" s="849">
        <v>1</v>
      </c>
      <c r="J859" s="849">
        <v>84.18</v>
      </c>
      <c r="K859" s="837">
        <v>1</v>
      </c>
      <c r="L859" s="849">
        <v>1</v>
      </c>
      <c r="M859" s="850">
        <v>84.18</v>
      </c>
    </row>
    <row r="860" spans="1:13" ht="14.4" customHeight="1" x14ac:dyDescent="0.3">
      <c r="A860" s="831" t="s">
        <v>2457</v>
      </c>
      <c r="B860" s="832" t="s">
        <v>2001</v>
      </c>
      <c r="C860" s="832" t="s">
        <v>2007</v>
      </c>
      <c r="D860" s="832" t="s">
        <v>2008</v>
      </c>
      <c r="E860" s="832" t="s">
        <v>2009</v>
      </c>
      <c r="F860" s="849"/>
      <c r="G860" s="849"/>
      <c r="H860" s="837">
        <v>0</v>
      </c>
      <c r="I860" s="849">
        <v>1</v>
      </c>
      <c r="J860" s="849">
        <v>49.08</v>
      </c>
      <c r="K860" s="837">
        <v>1</v>
      </c>
      <c r="L860" s="849">
        <v>1</v>
      </c>
      <c r="M860" s="850">
        <v>49.08</v>
      </c>
    </row>
    <row r="861" spans="1:13" ht="14.4" customHeight="1" x14ac:dyDescent="0.3">
      <c r="A861" s="831" t="s">
        <v>2457</v>
      </c>
      <c r="B861" s="832" t="s">
        <v>2001</v>
      </c>
      <c r="C861" s="832" t="s">
        <v>2303</v>
      </c>
      <c r="D861" s="832" t="s">
        <v>2003</v>
      </c>
      <c r="E861" s="832" t="s">
        <v>2304</v>
      </c>
      <c r="F861" s="849"/>
      <c r="G861" s="849"/>
      <c r="H861" s="837">
        <v>0</v>
      </c>
      <c r="I861" s="849">
        <v>2</v>
      </c>
      <c r="J861" s="849">
        <v>98.16</v>
      </c>
      <c r="K861" s="837">
        <v>1</v>
      </c>
      <c r="L861" s="849">
        <v>2</v>
      </c>
      <c r="M861" s="850">
        <v>98.16</v>
      </c>
    </row>
    <row r="862" spans="1:13" ht="14.4" customHeight="1" x14ac:dyDescent="0.3">
      <c r="A862" s="831" t="s">
        <v>2457</v>
      </c>
      <c r="B862" s="832" t="s">
        <v>2028</v>
      </c>
      <c r="C862" s="832" t="s">
        <v>3614</v>
      </c>
      <c r="D862" s="832" t="s">
        <v>3615</v>
      </c>
      <c r="E862" s="832" t="s">
        <v>2031</v>
      </c>
      <c r="F862" s="849">
        <v>2</v>
      </c>
      <c r="G862" s="849">
        <v>239.4</v>
      </c>
      <c r="H862" s="837">
        <v>1</v>
      </c>
      <c r="I862" s="849"/>
      <c r="J862" s="849"/>
      <c r="K862" s="837">
        <v>0</v>
      </c>
      <c r="L862" s="849">
        <v>2</v>
      </c>
      <c r="M862" s="850">
        <v>239.4</v>
      </c>
    </row>
    <row r="863" spans="1:13" ht="14.4" customHeight="1" x14ac:dyDescent="0.3">
      <c r="A863" s="831" t="s">
        <v>2457</v>
      </c>
      <c r="B863" s="832" t="s">
        <v>2028</v>
      </c>
      <c r="C863" s="832" t="s">
        <v>3616</v>
      </c>
      <c r="D863" s="832" t="s">
        <v>2030</v>
      </c>
      <c r="E863" s="832" t="s">
        <v>3617</v>
      </c>
      <c r="F863" s="849"/>
      <c r="G863" s="849"/>
      <c r="H863" s="837">
        <v>0</v>
      </c>
      <c r="I863" s="849">
        <v>3</v>
      </c>
      <c r="J863" s="849">
        <v>1275.51</v>
      </c>
      <c r="K863" s="837">
        <v>1</v>
      </c>
      <c r="L863" s="849">
        <v>3</v>
      </c>
      <c r="M863" s="850">
        <v>1275.51</v>
      </c>
    </row>
    <row r="864" spans="1:13" ht="14.4" customHeight="1" x14ac:dyDescent="0.3">
      <c r="A864" s="831" t="s">
        <v>2457</v>
      </c>
      <c r="B864" s="832" t="s">
        <v>5289</v>
      </c>
      <c r="C864" s="832" t="s">
        <v>2491</v>
      </c>
      <c r="D864" s="832" t="s">
        <v>2492</v>
      </c>
      <c r="E864" s="832" t="s">
        <v>2493</v>
      </c>
      <c r="F864" s="849"/>
      <c r="G864" s="849"/>
      <c r="H864" s="837">
        <v>0</v>
      </c>
      <c r="I864" s="849">
        <v>1</v>
      </c>
      <c r="J864" s="849">
        <v>369.29</v>
      </c>
      <c r="K864" s="837">
        <v>1</v>
      </c>
      <c r="L864" s="849">
        <v>1</v>
      </c>
      <c r="M864" s="850">
        <v>369.29</v>
      </c>
    </row>
    <row r="865" spans="1:13" ht="14.4" customHeight="1" x14ac:dyDescent="0.3">
      <c r="A865" s="831" t="s">
        <v>2457</v>
      </c>
      <c r="B865" s="832" t="s">
        <v>2184</v>
      </c>
      <c r="C865" s="832" t="s">
        <v>3668</v>
      </c>
      <c r="D865" s="832" t="s">
        <v>2682</v>
      </c>
      <c r="E865" s="832" t="s">
        <v>3669</v>
      </c>
      <c r="F865" s="849">
        <v>3</v>
      </c>
      <c r="G865" s="849">
        <v>211.44</v>
      </c>
      <c r="H865" s="837">
        <v>1</v>
      </c>
      <c r="I865" s="849"/>
      <c r="J865" s="849"/>
      <c r="K865" s="837">
        <v>0</v>
      </c>
      <c r="L865" s="849">
        <v>3</v>
      </c>
      <c r="M865" s="850">
        <v>211.44</v>
      </c>
    </row>
    <row r="866" spans="1:13" ht="14.4" customHeight="1" x14ac:dyDescent="0.3">
      <c r="A866" s="831" t="s">
        <v>2457</v>
      </c>
      <c r="B866" s="832" t="s">
        <v>2050</v>
      </c>
      <c r="C866" s="832" t="s">
        <v>3601</v>
      </c>
      <c r="D866" s="832" t="s">
        <v>3602</v>
      </c>
      <c r="E866" s="832" t="s">
        <v>1121</v>
      </c>
      <c r="F866" s="849">
        <v>2</v>
      </c>
      <c r="G866" s="849">
        <v>145.1</v>
      </c>
      <c r="H866" s="837">
        <v>1</v>
      </c>
      <c r="I866" s="849"/>
      <c r="J866" s="849"/>
      <c r="K866" s="837">
        <v>0</v>
      </c>
      <c r="L866" s="849">
        <v>2</v>
      </c>
      <c r="M866" s="850">
        <v>145.1</v>
      </c>
    </row>
    <row r="867" spans="1:13" ht="14.4" customHeight="1" x14ac:dyDescent="0.3">
      <c r="A867" s="831" t="s">
        <v>2457</v>
      </c>
      <c r="B867" s="832" t="s">
        <v>2072</v>
      </c>
      <c r="C867" s="832" t="s">
        <v>2073</v>
      </c>
      <c r="D867" s="832" t="s">
        <v>911</v>
      </c>
      <c r="E867" s="832" t="s">
        <v>912</v>
      </c>
      <c r="F867" s="849"/>
      <c r="G867" s="849"/>
      <c r="H867" s="837"/>
      <c r="I867" s="849">
        <v>6</v>
      </c>
      <c r="J867" s="849">
        <v>0</v>
      </c>
      <c r="K867" s="837"/>
      <c r="L867" s="849">
        <v>6</v>
      </c>
      <c r="M867" s="850">
        <v>0</v>
      </c>
    </row>
    <row r="868" spans="1:13" ht="14.4" customHeight="1" x14ac:dyDescent="0.3">
      <c r="A868" s="831" t="s">
        <v>2457</v>
      </c>
      <c r="B868" s="832" t="s">
        <v>5290</v>
      </c>
      <c r="C868" s="832" t="s">
        <v>2818</v>
      </c>
      <c r="D868" s="832" t="s">
        <v>2815</v>
      </c>
      <c r="E868" s="832" t="s">
        <v>2807</v>
      </c>
      <c r="F868" s="849"/>
      <c r="G868" s="849"/>
      <c r="H868" s="837">
        <v>0</v>
      </c>
      <c r="I868" s="849">
        <v>2</v>
      </c>
      <c r="J868" s="849">
        <v>120.78</v>
      </c>
      <c r="K868" s="837">
        <v>1</v>
      </c>
      <c r="L868" s="849">
        <v>2</v>
      </c>
      <c r="M868" s="850">
        <v>120.78</v>
      </c>
    </row>
    <row r="869" spans="1:13" ht="14.4" customHeight="1" x14ac:dyDescent="0.3">
      <c r="A869" s="831" t="s">
        <v>2457</v>
      </c>
      <c r="B869" s="832" t="s">
        <v>5291</v>
      </c>
      <c r="C869" s="832" t="s">
        <v>2624</v>
      </c>
      <c r="D869" s="832" t="s">
        <v>2625</v>
      </c>
      <c r="E869" s="832" t="s">
        <v>2626</v>
      </c>
      <c r="F869" s="849"/>
      <c r="G869" s="849"/>
      <c r="H869" s="837">
        <v>0</v>
      </c>
      <c r="I869" s="849">
        <v>4</v>
      </c>
      <c r="J869" s="849">
        <v>411.6</v>
      </c>
      <c r="K869" s="837">
        <v>1</v>
      </c>
      <c r="L869" s="849">
        <v>4</v>
      </c>
      <c r="M869" s="850">
        <v>411.6</v>
      </c>
    </row>
    <row r="870" spans="1:13" ht="14.4" customHeight="1" x14ac:dyDescent="0.3">
      <c r="A870" s="831" t="s">
        <v>2457</v>
      </c>
      <c r="B870" s="832" t="s">
        <v>2086</v>
      </c>
      <c r="C870" s="832" t="s">
        <v>2674</v>
      </c>
      <c r="D870" s="832" t="s">
        <v>2088</v>
      </c>
      <c r="E870" s="832" t="s">
        <v>2675</v>
      </c>
      <c r="F870" s="849"/>
      <c r="G870" s="849"/>
      <c r="H870" s="837">
        <v>0</v>
      </c>
      <c r="I870" s="849">
        <v>12</v>
      </c>
      <c r="J870" s="849">
        <v>664.43999999999994</v>
      </c>
      <c r="K870" s="837">
        <v>1</v>
      </c>
      <c r="L870" s="849">
        <v>12</v>
      </c>
      <c r="M870" s="850">
        <v>664.43999999999994</v>
      </c>
    </row>
    <row r="871" spans="1:13" ht="14.4" customHeight="1" x14ac:dyDescent="0.3">
      <c r="A871" s="831" t="s">
        <v>2457</v>
      </c>
      <c r="B871" s="832" t="s">
        <v>2206</v>
      </c>
      <c r="C871" s="832" t="s">
        <v>2753</v>
      </c>
      <c r="D871" s="832" t="s">
        <v>2748</v>
      </c>
      <c r="E871" s="832" t="s">
        <v>2754</v>
      </c>
      <c r="F871" s="849">
        <v>7</v>
      </c>
      <c r="G871" s="849">
        <v>2370.06</v>
      </c>
      <c r="H871" s="837">
        <v>1</v>
      </c>
      <c r="I871" s="849"/>
      <c r="J871" s="849"/>
      <c r="K871" s="837">
        <v>0</v>
      </c>
      <c r="L871" s="849">
        <v>7</v>
      </c>
      <c r="M871" s="850">
        <v>2370.06</v>
      </c>
    </row>
    <row r="872" spans="1:13" ht="14.4" customHeight="1" x14ac:dyDescent="0.3">
      <c r="A872" s="831" t="s">
        <v>2457</v>
      </c>
      <c r="B872" s="832" t="s">
        <v>2206</v>
      </c>
      <c r="C872" s="832" t="s">
        <v>2751</v>
      </c>
      <c r="D872" s="832" t="s">
        <v>2748</v>
      </c>
      <c r="E872" s="832" t="s">
        <v>2752</v>
      </c>
      <c r="F872" s="849">
        <v>8</v>
      </c>
      <c r="G872" s="849">
        <v>5417.44</v>
      </c>
      <c r="H872" s="837">
        <v>1</v>
      </c>
      <c r="I872" s="849"/>
      <c r="J872" s="849"/>
      <c r="K872" s="837">
        <v>0</v>
      </c>
      <c r="L872" s="849">
        <v>8</v>
      </c>
      <c r="M872" s="850">
        <v>5417.44</v>
      </c>
    </row>
    <row r="873" spans="1:13" ht="14.4" customHeight="1" x14ac:dyDescent="0.3">
      <c r="A873" s="831" t="s">
        <v>2457</v>
      </c>
      <c r="B873" s="832" t="s">
        <v>2206</v>
      </c>
      <c r="C873" s="832" t="s">
        <v>2747</v>
      </c>
      <c r="D873" s="832" t="s">
        <v>2748</v>
      </c>
      <c r="E873" s="832" t="s">
        <v>2209</v>
      </c>
      <c r="F873" s="849">
        <v>3</v>
      </c>
      <c r="G873" s="849">
        <v>507.87</v>
      </c>
      <c r="H873" s="837">
        <v>1</v>
      </c>
      <c r="I873" s="849"/>
      <c r="J873" s="849"/>
      <c r="K873" s="837">
        <v>0</v>
      </c>
      <c r="L873" s="849">
        <v>3</v>
      </c>
      <c r="M873" s="850">
        <v>507.87</v>
      </c>
    </row>
    <row r="874" spans="1:13" ht="14.4" customHeight="1" x14ac:dyDescent="0.3">
      <c r="A874" s="831" t="s">
        <v>2457</v>
      </c>
      <c r="B874" s="832" t="s">
        <v>2206</v>
      </c>
      <c r="C874" s="832" t="s">
        <v>2749</v>
      </c>
      <c r="D874" s="832" t="s">
        <v>2748</v>
      </c>
      <c r="E874" s="832" t="s">
        <v>2750</v>
      </c>
      <c r="F874" s="849">
        <v>2</v>
      </c>
      <c r="G874" s="849">
        <v>677.16</v>
      </c>
      <c r="H874" s="837">
        <v>1</v>
      </c>
      <c r="I874" s="849"/>
      <c r="J874" s="849"/>
      <c r="K874" s="837">
        <v>0</v>
      </c>
      <c r="L874" s="849">
        <v>2</v>
      </c>
      <c r="M874" s="850">
        <v>677.16</v>
      </c>
    </row>
    <row r="875" spans="1:13" ht="14.4" customHeight="1" x14ac:dyDescent="0.3">
      <c r="A875" s="831" t="s">
        <v>2457</v>
      </c>
      <c r="B875" s="832" t="s">
        <v>2206</v>
      </c>
      <c r="C875" s="832" t="s">
        <v>3077</v>
      </c>
      <c r="D875" s="832" t="s">
        <v>2748</v>
      </c>
      <c r="E875" s="832" t="s">
        <v>3078</v>
      </c>
      <c r="F875" s="849">
        <v>2</v>
      </c>
      <c r="G875" s="849">
        <v>1354.34</v>
      </c>
      <c r="H875" s="837">
        <v>1</v>
      </c>
      <c r="I875" s="849"/>
      <c r="J875" s="849"/>
      <c r="K875" s="837">
        <v>0</v>
      </c>
      <c r="L875" s="849">
        <v>2</v>
      </c>
      <c r="M875" s="850">
        <v>1354.34</v>
      </c>
    </row>
    <row r="876" spans="1:13" ht="14.4" customHeight="1" x14ac:dyDescent="0.3">
      <c r="A876" s="831" t="s">
        <v>2457</v>
      </c>
      <c r="B876" s="832" t="s">
        <v>2211</v>
      </c>
      <c r="C876" s="832" t="s">
        <v>3465</v>
      </c>
      <c r="D876" s="832" t="s">
        <v>3288</v>
      </c>
      <c r="E876" s="832" t="s">
        <v>3286</v>
      </c>
      <c r="F876" s="849">
        <v>6</v>
      </c>
      <c r="G876" s="849">
        <v>3186.7200000000003</v>
      </c>
      <c r="H876" s="837">
        <v>1</v>
      </c>
      <c r="I876" s="849"/>
      <c r="J876" s="849"/>
      <c r="K876" s="837">
        <v>0</v>
      </c>
      <c r="L876" s="849">
        <v>6</v>
      </c>
      <c r="M876" s="850">
        <v>3186.7200000000003</v>
      </c>
    </row>
    <row r="877" spans="1:13" ht="14.4" customHeight="1" x14ac:dyDescent="0.3">
      <c r="A877" s="831" t="s">
        <v>2457</v>
      </c>
      <c r="B877" s="832" t="s">
        <v>2211</v>
      </c>
      <c r="C877" s="832" t="s">
        <v>3756</v>
      </c>
      <c r="D877" s="832" t="s">
        <v>3757</v>
      </c>
      <c r="E877" s="832" t="s">
        <v>3286</v>
      </c>
      <c r="F877" s="849">
        <v>6</v>
      </c>
      <c r="G877" s="849">
        <v>3186.7200000000003</v>
      </c>
      <c r="H877" s="837">
        <v>1</v>
      </c>
      <c r="I877" s="849"/>
      <c r="J877" s="849"/>
      <c r="K877" s="837">
        <v>0</v>
      </c>
      <c r="L877" s="849">
        <v>6</v>
      </c>
      <c r="M877" s="850">
        <v>3186.7200000000003</v>
      </c>
    </row>
    <row r="878" spans="1:13" ht="14.4" customHeight="1" x14ac:dyDescent="0.3">
      <c r="A878" s="831" t="s">
        <v>2457</v>
      </c>
      <c r="B878" s="832" t="s">
        <v>5296</v>
      </c>
      <c r="C878" s="832" t="s">
        <v>3603</v>
      </c>
      <c r="D878" s="832" t="s">
        <v>3604</v>
      </c>
      <c r="E878" s="832" t="s">
        <v>3605</v>
      </c>
      <c r="F878" s="849">
        <v>14</v>
      </c>
      <c r="G878" s="849">
        <v>1462.7199999999998</v>
      </c>
      <c r="H878" s="837">
        <v>1</v>
      </c>
      <c r="I878" s="849"/>
      <c r="J878" s="849"/>
      <c r="K878" s="837">
        <v>0</v>
      </c>
      <c r="L878" s="849">
        <v>14</v>
      </c>
      <c r="M878" s="850">
        <v>1462.7199999999998</v>
      </c>
    </row>
    <row r="879" spans="1:13" ht="14.4" customHeight="1" x14ac:dyDescent="0.3">
      <c r="A879" s="831" t="s">
        <v>2457</v>
      </c>
      <c r="B879" s="832" t="s">
        <v>2105</v>
      </c>
      <c r="C879" s="832" t="s">
        <v>2368</v>
      </c>
      <c r="D879" s="832" t="s">
        <v>2107</v>
      </c>
      <c r="E879" s="832" t="s">
        <v>2369</v>
      </c>
      <c r="F879" s="849"/>
      <c r="G879" s="849"/>
      <c r="H879" s="837">
        <v>0</v>
      </c>
      <c r="I879" s="849">
        <v>6</v>
      </c>
      <c r="J879" s="849">
        <v>112.85999999999999</v>
      </c>
      <c r="K879" s="837">
        <v>1</v>
      </c>
      <c r="L879" s="849">
        <v>6</v>
      </c>
      <c r="M879" s="850">
        <v>112.85999999999999</v>
      </c>
    </row>
    <row r="880" spans="1:13" ht="14.4" customHeight="1" x14ac:dyDescent="0.3">
      <c r="A880" s="831" t="s">
        <v>2457</v>
      </c>
      <c r="B880" s="832" t="s">
        <v>2111</v>
      </c>
      <c r="C880" s="832" t="s">
        <v>3681</v>
      </c>
      <c r="D880" s="832" t="s">
        <v>3682</v>
      </c>
      <c r="E880" s="832" t="s">
        <v>3683</v>
      </c>
      <c r="F880" s="849">
        <v>3</v>
      </c>
      <c r="G880" s="849">
        <v>281.61</v>
      </c>
      <c r="H880" s="837">
        <v>1</v>
      </c>
      <c r="I880" s="849"/>
      <c r="J880" s="849"/>
      <c r="K880" s="837">
        <v>0</v>
      </c>
      <c r="L880" s="849">
        <v>3</v>
      </c>
      <c r="M880" s="850">
        <v>281.61</v>
      </c>
    </row>
    <row r="881" spans="1:13" ht="14.4" customHeight="1" x14ac:dyDescent="0.3">
      <c r="A881" s="831" t="s">
        <v>2457</v>
      </c>
      <c r="B881" s="832" t="s">
        <v>2115</v>
      </c>
      <c r="C881" s="832" t="s">
        <v>3740</v>
      </c>
      <c r="D881" s="832" t="s">
        <v>1051</v>
      </c>
      <c r="E881" s="832" t="s">
        <v>2873</v>
      </c>
      <c r="F881" s="849">
        <v>9</v>
      </c>
      <c r="G881" s="849">
        <v>0</v>
      </c>
      <c r="H881" s="837"/>
      <c r="I881" s="849"/>
      <c r="J881" s="849"/>
      <c r="K881" s="837"/>
      <c r="L881" s="849">
        <v>9</v>
      </c>
      <c r="M881" s="850">
        <v>0</v>
      </c>
    </row>
    <row r="882" spans="1:13" ht="14.4" customHeight="1" x14ac:dyDescent="0.3">
      <c r="A882" s="831" t="s">
        <v>2457</v>
      </c>
      <c r="B882" s="832" t="s">
        <v>2115</v>
      </c>
      <c r="C882" s="832" t="s">
        <v>3741</v>
      </c>
      <c r="D882" s="832" t="s">
        <v>3742</v>
      </c>
      <c r="E882" s="832" t="s">
        <v>2873</v>
      </c>
      <c r="F882" s="849">
        <v>2</v>
      </c>
      <c r="G882" s="849">
        <v>0</v>
      </c>
      <c r="H882" s="837"/>
      <c r="I882" s="849"/>
      <c r="J882" s="849"/>
      <c r="K882" s="837"/>
      <c r="L882" s="849">
        <v>2</v>
      </c>
      <c r="M882" s="850">
        <v>0</v>
      </c>
    </row>
    <row r="883" spans="1:13" ht="14.4" customHeight="1" x14ac:dyDescent="0.3">
      <c r="A883" s="831" t="s">
        <v>2457</v>
      </c>
      <c r="B883" s="832" t="s">
        <v>2115</v>
      </c>
      <c r="C883" s="832" t="s">
        <v>2116</v>
      </c>
      <c r="D883" s="832" t="s">
        <v>1051</v>
      </c>
      <c r="E883" s="832" t="s">
        <v>2117</v>
      </c>
      <c r="F883" s="849"/>
      <c r="G883" s="849"/>
      <c r="H883" s="837"/>
      <c r="I883" s="849">
        <v>27</v>
      </c>
      <c r="J883" s="849">
        <v>0</v>
      </c>
      <c r="K883" s="837"/>
      <c r="L883" s="849">
        <v>27</v>
      </c>
      <c r="M883" s="850">
        <v>0</v>
      </c>
    </row>
    <row r="884" spans="1:13" ht="14.4" customHeight="1" x14ac:dyDescent="0.3">
      <c r="A884" s="831" t="s">
        <v>2457</v>
      </c>
      <c r="B884" s="832" t="s">
        <v>5287</v>
      </c>
      <c r="C884" s="832" t="s">
        <v>3311</v>
      </c>
      <c r="D884" s="832" t="s">
        <v>1331</v>
      </c>
      <c r="E884" s="832" t="s">
        <v>1332</v>
      </c>
      <c r="F884" s="849"/>
      <c r="G884" s="849"/>
      <c r="H884" s="837">
        <v>0</v>
      </c>
      <c r="I884" s="849">
        <v>3</v>
      </c>
      <c r="J884" s="849">
        <v>396</v>
      </c>
      <c r="K884" s="837">
        <v>1</v>
      </c>
      <c r="L884" s="849">
        <v>3</v>
      </c>
      <c r="M884" s="850">
        <v>396</v>
      </c>
    </row>
    <row r="885" spans="1:13" ht="14.4" customHeight="1" x14ac:dyDescent="0.3">
      <c r="A885" s="831" t="s">
        <v>2457</v>
      </c>
      <c r="B885" s="832" t="s">
        <v>5287</v>
      </c>
      <c r="C885" s="832" t="s">
        <v>3633</v>
      </c>
      <c r="D885" s="832" t="s">
        <v>1331</v>
      </c>
      <c r="E885" s="832" t="s">
        <v>3314</v>
      </c>
      <c r="F885" s="849"/>
      <c r="G885" s="849"/>
      <c r="H885" s="837">
        <v>0</v>
      </c>
      <c r="I885" s="849">
        <v>3</v>
      </c>
      <c r="J885" s="849">
        <v>792</v>
      </c>
      <c r="K885" s="837">
        <v>1</v>
      </c>
      <c r="L885" s="849">
        <v>3</v>
      </c>
      <c r="M885" s="850">
        <v>792</v>
      </c>
    </row>
    <row r="886" spans="1:13" ht="14.4" customHeight="1" x14ac:dyDescent="0.3">
      <c r="A886" s="831" t="s">
        <v>2457</v>
      </c>
      <c r="B886" s="832" t="s">
        <v>5287</v>
      </c>
      <c r="C886" s="832" t="s">
        <v>3312</v>
      </c>
      <c r="D886" s="832" t="s">
        <v>1331</v>
      </c>
      <c r="E886" s="832" t="s">
        <v>1332</v>
      </c>
      <c r="F886" s="849"/>
      <c r="G886" s="849"/>
      <c r="H886" s="837">
        <v>0</v>
      </c>
      <c r="I886" s="849">
        <v>3</v>
      </c>
      <c r="J886" s="849">
        <v>396</v>
      </c>
      <c r="K886" s="837">
        <v>1</v>
      </c>
      <c r="L886" s="849">
        <v>3</v>
      </c>
      <c r="M886" s="850">
        <v>396</v>
      </c>
    </row>
    <row r="887" spans="1:13" ht="14.4" customHeight="1" x14ac:dyDescent="0.3">
      <c r="A887" s="831" t="s">
        <v>2457</v>
      </c>
      <c r="B887" s="832" t="s">
        <v>5287</v>
      </c>
      <c r="C887" s="832" t="s">
        <v>3634</v>
      </c>
      <c r="D887" s="832" t="s">
        <v>3635</v>
      </c>
      <c r="E887" s="832" t="s">
        <v>1942</v>
      </c>
      <c r="F887" s="849">
        <v>3</v>
      </c>
      <c r="G887" s="849">
        <v>369.6</v>
      </c>
      <c r="H887" s="837">
        <v>1</v>
      </c>
      <c r="I887" s="849"/>
      <c r="J887" s="849"/>
      <c r="K887" s="837">
        <v>0</v>
      </c>
      <c r="L887" s="849">
        <v>3</v>
      </c>
      <c r="M887" s="850">
        <v>369.6</v>
      </c>
    </row>
    <row r="888" spans="1:13" ht="14.4" customHeight="1" x14ac:dyDescent="0.3">
      <c r="A888" s="831" t="s">
        <v>2457</v>
      </c>
      <c r="B888" s="832" t="s">
        <v>2118</v>
      </c>
      <c r="C888" s="832" t="s">
        <v>2320</v>
      </c>
      <c r="D888" s="832" t="s">
        <v>2120</v>
      </c>
      <c r="E888" s="832" t="s">
        <v>2321</v>
      </c>
      <c r="F888" s="849"/>
      <c r="G888" s="849"/>
      <c r="H888" s="837">
        <v>0</v>
      </c>
      <c r="I888" s="849">
        <v>3</v>
      </c>
      <c r="J888" s="849">
        <v>737.73</v>
      </c>
      <c r="K888" s="837">
        <v>1</v>
      </c>
      <c r="L888" s="849">
        <v>3</v>
      </c>
      <c r="M888" s="850">
        <v>737.73</v>
      </c>
    </row>
    <row r="889" spans="1:13" ht="14.4" customHeight="1" x14ac:dyDescent="0.3">
      <c r="A889" s="831" t="s">
        <v>2457</v>
      </c>
      <c r="B889" s="832" t="s">
        <v>2222</v>
      </c>
      <c r="C889" s="832" t="s">
        <v>2223</v>
      </c>
      <c r="D889" s="832" t="s">
        <v>2224</v>
      </c>
      <c r="E889" s="832" t="s">
        <v>2225</v>
      </c>
      <c r="F889" s="849"/>
      <c r="G889" s="849"/>
      <c r="H889" s="837">
        <v>0</v>
      </c>
      <c r="I889" s="849">
        <v>17</v>
      </c>
      <c r="J889" s="849">
        <v>2094.4</v>
      </c>
      <c r="K889" s="837">
        <v>1</v>
      </c>
      <c r="L889" s="849">
        <v>17</v>
      </c>
      <c r="M889" s="850">
        <v>2094.4</v>
      </c>
    </row>
    <row r="890" spans="1:13" ht="14.4" customHeight="1" x14ac:dyDescent="0.3">
      <c r="A890" s="831" t="s">
        <v>2457</v>
      </c>
      <c r="B890" s="832" t="s">
        <v>2222</v>
      </c>
      <c r="C890" s="832" t="s">
        <v>2324</v>
      </c>
      <c r="D890" s="832" t="s">
        <v>2224</v>
      </c>
      <c r="E890" s="832" t="s">
        <v>1942</v>
      </c>
      <c r="F890" s="849"/>
      <c r="G890" s="849"/>
      <c r="H890" s="837">
        <v>0</v>
      </c>
      <c r="I890" s="849">
        <v>6</v>
      </c>
      <c r="J890" s="849">
        <v>1478.34</v>
      </c>
      <c r="K890" s="837">
        <v>1</v>
      </c>
      <c r="L890" s="849">
        <v>6</v>
      </c>
      <c r="M890" s="850">
        <v>1478.34</v>
      </c>
    </row>
    <row r="891" spans="1:13" ht="14.4" customHeight="1" x14ac:dyDescent="0.3">
      <c r="A891" s="831" t="s">
        <v>2457</v>
      </c>
      <c r="B891" s="832" t="s">
        <v>2222</v>
      </c>
      <c r="C891" s="832" t="s">
        <v>2575</v>
      </c>
      <c r="D891" s="832" t="s">
        <v>2576</v>
      </c>
      <c r="E891" s="832" t="s">
        <v>697</v>
      </c>
      <c r="F891" s="849">
        <v>6</v>
      </c>
      <c r="G891" s="849">
        <v>792</v>
      </c>
      <c r="H891" s="837">
        <v>1</v>
      </c>
      <c r="I891" s="849"/>
      <c r="J891" s="849"/>
      <c r="K891" s="837">
        <v>0</v>
      </c>
      <c r="L891" s="849">
        <v>6</v>
      </c>
      <c r="M891" s="850">
        <v>792</v>
      </c>
    </row>
    <row r="892" spans="1:13" ht="14.4" customHeight="1" x14ac:dyDescent="0.3">
      <c r="A892" s="831" t="s">
        <v>2457</v>
      </c>
      <c r="B892" s="832" t="s">
        <v>2222</v>
      </c>
      <c r="C892" s="832" t="s">
        <v>3333</v>
      </c>
      <c r="D892" s="832" t="s">
        <v>3334</v>
      </c>
      <c r="E892" s="832" t="s">
        <v>3335</v>
      </c>
      <c r="F892" s="849">
        <v>3</v>
      </c>
      <c r="G892" s="849">
        <v>792</v>
      </c>
      <c r="H892" s="837">
        <v>1</v>
      </c>
      <c r="I892" s="849"/>
      <c r="J892" s="849"/>
      <c r="K892" s="837">
        <v>0</v>
      </c>
      <c r="L892" s="849">
        <v>3</v>
      </c>
      <c r="M892" s="850">
        <v>792</v>
      </c>
    </row>
    <row r="893" spans="1:13" ht="14.4" customHeight="1" x14ac:dyDescent="0.3">
      <c r="A893" s="831" t="s">
        <v>2457</v>
      </c>
      <c r="B893" s="832" t="s">
        <v>2222</v>
      </c>
      <c r="C893" s="832" t="s">
        <v>2577</v>
      </c>
      <c r="D893" s="832" t="s">
        <v>2578</v>
      </c>
      <c r="E893" s="832" t="s">
        <v>2579</v>
      </c>
      <c r="F893" s="849">
        <v>3</v>
      </c>
      <c r="G893" s="849">
        <v>369.6</v>
      </c>
      <c r="H893" s="837">
        <v>1</v>
      </c>
      <c r="I893" s="849"/>
      <c r="J893" s="849"/>
      <c r="K893" s="837">
        <v>0</v>
      </c>
      <c r="L893" s="849">
        <v>3</v>
      </c>
      <c r="M893" s="850">
        <v>369.6</v>
      </c>
    </row>
    <row r="894" spans="1:13" ht="14.4" customHeight="1" x14ac:dyDescent="0.3">
      <c r="A894" s="831" t="s">
        <v>2457</v>
      </c>
      <c r="B894" s="832" t="s">
        <v>2222</v>
      </c>
      <c r="C894" s="832" t="s">
        <v>2322</v>
      </c>
      <c r="D894" s="832" t="s">
        <v>2224</v>
      </c>
      <c r="E894" s="832" t="s">
        <v>2323</v>
      </c>
      <c r="F894" s="849"/>
      <c r="G894" s="849"/>
      <c r="H894" s="837">
        <v>0</v>
      </c>
      <c r="I894" s="849">
        <v>1</v>
      </c>
      <c r="J894" s="849">
        <v>431.18</v>
      </c>
      <c r="K894" s="837">
        <v>1</v>
      </c>
      <c r="L894" s="849">
        <v>1</v>
      </c>
      <c r="M894" s="850">
        <v>431.18</v>
      </c>
    </row>
    <row r="895" spans="1:13" ht="14.4" customHeight="1" x14ac:dyDescent="0.3">
      <c r="A895" s="831" t="s">
        <v>2457</v>
      </c>
      <c r="B895" s="832" t="s">
        <v>2222</v>
      </c>
      <c r="C895" s="832" t="s">
        <v>3337</v>
      </c>
      <c r="D895" s="832" t="s">
        <v>3338</v>
      </c>
      <c r="E895" s="832" t="s">
        <v>3339</v>
      </c>
      <c r="F895" s="849"/>
      <c r="G895" s="849"/>
      <c r="H895" s="837">
        <v>0</v>
      </c>
      <c r="I895" s="849">
        <v>1</v>
      </c>
      <c r="J895" s="849">
        <v>246.39</v>
      </c>
      <c r="K895" s="837">
        <v>1</v>
      </c>
      <c r="L895" s="849">
        <v>1</v>
      </c>
      <c r="M895" s="850">
        <v>246.39</v>
      </c>
    </row>
    <row r="896" spans="1:13" ht="14.4" customHeight="1" x14ac:dyDescent="0.3">
      <c r="A896" s="831" t="s">
        <v>2457</v>
      </c>
      <c r="B896" s="832" t="s">
        <v>2372</v>
      </c>
      <c r="C896" s="832" t="s">
        <v>3640</v>
      </c>
      <c r="D896" s="832" t="s">
        <v>2562</v>
      </c>
      <c r="E896" s="832" t="s">
        <v>3641</v>
      </c>
      <c r="F896" s="849">
        <v>2</v>
      </c>
      <c r="G896" s="849">
        <v>1056.8800000000001</v>
      </c>
      <c r="H896" s="837">
        <v>1</v>
      </c>
      <c r="I896" s="849"/>
      <c r="J896" s="849"/>
      <c r="K896" s="837">
        <v>0</v>
      </c>
      <c r="L896" s="849">
        <v>2</v>
      </c>
      <c r="M896" s="850">
        <v>1056.8800000000001</v>
      </c>
    </row>
    <row r="897" spans="1:13" ht="14.4" customHeight="1" x14ac:dyDescent="0.3">
      <c r="A897" s="831" t="s">
        <v>2457</v>
      </c>
      <c r="B897" s="832" t="s">
        <v>2130</v>
      </c>
      <c r="C897" s="832" t="s">
        <v>2501</v>
      </c>
      <c r="D897" s="832" t="s">
        <v>1472</v>
      </c>
      <c r="E897" s="832" t="s">
        <v>1473</v>
      </c>
      <c r="F897" s="849">
        <v>5</v>
      </c>
      <c r="G897" s="849">
        <v>519</v>
      </c>
      <c r="H897" s="837">
        <v>1</v>
      </c>
      <c r="I897" s="849"/>
      <c r="J897" s="849"/>
      <c r="K897" s="837">
        <v>0</v>
      </c>
      <c r="L897" s="849">
        <v>5</v>
      </c>
      <c r="M897" s="850">
        <v>519</v>
      </c>
    </row>
    <row r="898" spans="1:13" ht="14.4" customHeight="1" x14ac:dyDescent="0.3">
      <c r="A898" s="831" t="s">
        <v>2457</v>
      </c>
      <c r="B898" s="832" t="s">
        <v>2130</v>
      </c>
      <c r="C898" s="832" t="s">
        <v>2325</v>
      </c>
      <c r="D898" s="832" t="s">
        <v>1475</v>
      </c>
      <c r="E898" s="832" t="s">
        <v>1476</v>
      </c>
      <c r="F898" s="849"/>
      <c r="G898" s="849"/>
      <c r="H898" s="837">
        <v>0</v>
      </c>
      <c r="I898" s="849">
        <v>3</v>
      </c>
      <c r="J898" s="849">
        <v>259.5</v>
      </c>
      <c r="K898" s="837">
        <v>1</v>
      </c>
      <c r="L898" s="849">
        <v>3</v>
      </c>
      <c r="M898" s="850">
        <v>259.5</v>
      </c>
    </row>
    <row r="899" spans="1:13" ht="14.4" customHeight="1" x14ac:dyDescent="0.3">
      <c r="A899" s="831" t="s">
        <v>2457</v>
      </c>
      <c r="B899" s="832" t="s">
        <v>5305</v>
      </c>
      <c r="C899" s="832" t="s">
        <v>3607</v>
      </c>
      <c r="D899" s="832" t="s">
        <v>1374</v>
      </c>
      <c r="E899" s="832" t="s">
        <v>3608</v>
      </c>
      <c r="F899" s="849">
        <v>3</v>
      </c>
      <c r="G899" s="849">
        <v>0</v>
      </c>
      <c r="H899" s="837"/>
      <c r="I899" s="849"/>
      <c r="J899" s="849"/>
      <c r="K899" s="837"/>
      <c r="L899" s="849">
        <v>3</v>
      </c>
      <c r="M899" s="850">
        <v>0</v>
      </c>
    </row>
    <row r="900" spans="1:13" ht="14.4" customHeight="1" x14ac:dyDescent="0.3">
      <c r="A900" s="831" t="s">
        <v>2457</v>
      </c>
      <c r="B900" s="832" t="s">
        <v>2132</v>
      </c>
      <c r="C900" s="832" t="s">
        <v>2342</v>
      </c>
      <c r="D900" s="832" t="s">
        <v>1048</v>
      </c>
      <c r="E900" s="832" t="s">
        <v>2343</v>
      </c>
      <c r="F900" s="849"/>
      <c r="G900" s="849"/>
      <c r="H900" s="837">
        <v>0</v>
      </c>
      <c r="I900" s="849">
        <v>1</v>
      </c>
      <c r="J900" s="849">
        <v>117.55</v>
      </c>
      <c r="K900" s="837">
        <v>1</v>
      </c>
      <c r="L900" s="849">
        <v>1</v>
      </c>
      <c r="M900" s="850">
        <v>117.55</v>
      </c>
    </row>
    <row r="901" spans="1:13" ht="14.4" customHeight="1" x14ac:dyDescent="0.3">
      <c r="A901" s="831" t="s">
        <v>2457</v>
      </c>
      <c r="B901" s="832" t="s">
        <v>2132</v>
      </c>
      <c r="C901" s="832" t="s">
        <v>2133</v>
      </c>
      <c r="D901" s="832" t="s">
        <v>1048</v>
      </c>
      <c r="E901" s="832" t="s">
        <v>697</v>
      </c>
      <c r="F901" s="849"/>
      <c r="G901" s="849"/>
      <c r="H901" s="837">
        <v>0</v>
      </c>
      <c r="I901" s="849">
        <v>3</v>
      </c>
      <c r="J901" s="849">
        <v>176.31</v>
      </c>
      <c r="K901" s="837">
        <v>1</v>
      </c>
      <c r="L901" s="849">
        <v>3</v>
      </c>
      <c r="M901" s="850">
        <v>176.31</v>
      </c>
    </row>
    <row r="902" spans="1:13" ht="14.4" customHeight="1" x14ac:dyDescent="0.3">
      <c r="A902" s="831" t="s">
        <v>2457</v>
      </c>
      <c r="B902" s="832" t="s">
        <v>2132</v>
      </c>
      <c r="C902" s="832" t="s">
        <v>3630</v>
      </c>
      <c r="D902" s="832" t="s">
        <v>1614</v>
      </c>
      <c r="E902" s="832" t="s">
        <v>2873</v>
      </c>
      <c r="F902" s="849">
        <v>2</v>
      </c>
      <c r="G902" s="849">
        <v>0</v>
      </c>
      <c r="H902" s="837"/>
      <c r="I902" s="849"/>
      <c r="J902" s="849"/>
      <c r="K902" s="837"/>
      <c r="L902" s="849">
        <v>2</v>
      </c>
      <c r="M902" s="850">
        <v>0</v>
      </c>
    </row>
    <row r="903" spans="1:13" ht="14.4" customHeight="1" x14ac:dyDescent="0.3">
      <c r="A903" s="831" t="s">
        <v>2457</v>
      </c>
      <c r="B903" s="832" t="s">
        <v>2264</v>
      </c>
      <c r="C903" s="832" t="s">
        <v>3759</v>
      </c>
      <c r="D903" s="832" t="s">
        <v>3760</v>
      </c>
      <c r="E903" s="832" t="s">
        <v>3761</v>
      </c>
      <c r="F903" s="849"/>
      <c r="G903" s="849"/>
      <c r="H903" s="837">
        <v>0</v>
      </c>
      <c r="I903" s="849">
        <v>90</v>
      </c>
      <c r="J903" s="849">
        <v>7125.3</v>
      </c>
      <c r="K903" s="837">
        <v>1</v>
      </c>
      <c r="L903" s="849">
        <v>90</v>
      </c>
      <c r="M903" s="850">
        <v>7125.3</v>
      </c>
    </row>
    <row r="904" spans="1:13" ht="14.4" customHeight="1" x14ac:dyDescent="0.3">
      <c r="A904" s="831" t="s">
        <v>2458</v>
      </c>
      <c r="B904" s="832" t="s">
        <v>1874</v>
      </c>
      <c r="C904" s="832" t="s">
        <v>1875</v>
      </c>
      <c r="D904" s="832" t="s">
        <v>1876</v>
      </c>
      <c r="E904" s="832" t="s">
        <v>1877</v>
      </c>
      <c r="F904" s="849"/>
      <c r="G904" s="849"/>
      <c r="H904" s="837">
        <v>0</v>
      </c>
      <c r="I904" s="849">
        <v>1</v>
      </c>
      <c r="J904" s="849">
        <v>16.12</v>
      </c>
      <c r="K904" s="837">
        <v>1</v>
      </c>
      <c r="L904" s="849">
        <v>1</v>
      </c>
      <c r="M904" s="850">
        <v>16.12</v>
      </c>
    </row>
    <row r="905" spans="1:13" ht="14.4" customHeight="1" x14ac:dyDescent="0.3">
      <c r="A905" s="831" t="s">
        <v>2458</v>
      </c>
      <c r="B905" s="832" t="s">
        <v>1912</v>
      </c>
      <c r="C905" s="832" t="s">
        <v>2636</v>
      </c>
      <c r="D905" s="832" t="s">
        <v>2637</v>
      </c>
      <c r="E905" s="832" t="s">
        <v>2638</v>
      </c>
      <c r="F905" s="849">
        <v>5</v>
      </c>
      <c r="G905" s="849">
        <v>1501.65</v>
      </c>
      <c r="H905" s="837">
        <v>1</v>
      </c>
      <c r="I905" s="849"/>
      <c r="J905" s="849"/>
      <c r="K905" s="837">
        <v>0</v>
      </c>
      <c r="L905" s="849">
        <v>5</v>
      </c>
      <c r="M905" s="850">
        <v>1501.65</v>
      </c>
    </row>
    <row r="906" spans="1:13" ht="14.4" customHeight="1" x14ac:dyDescent="0.3">
      <c r="A906" s="831" t="s">
        <v>2458</v>
      </c>
      <c r="B906" s="832" t="s">
        <v>1943</v>
      </c>
      <c r="C906" s="832" t="s">
        <v>2143</v>
      </c>
      <c r="D906" s="832" t="s">
        <v>1479</v>
      </c>
      <c r="E906" s="832" t="s">
        <v>2144</v>
      </c>
      <c r="F906" s="849"/>
      <c r="G906" s="849"/>
      <c r="H906" s="837">
        <v>0</v>
      </c>
      <c r="I906" s="849">
        <v>1</v>
      </c>
      <c r="J906" s="849">
        <v>17.559999999999999</v>
      </c>
      <c r="K906" s="837">
        <v>1</v>
      </c>
      <c r="L906" s="849">
        <v>1</v>
      </c>
      <c r="M906" s="850">
        <v>17.559999999999999</v>
      </c>
    </row>
    <row r="907" spans="1:13" ht="14.4" customHeight="1" x14ac:dyDescent="0.3">
      <c r="A907" s="831" t="s">
        <v>2458</v>
      </c>
      <c r="B907" s="832" t="s">
        <v>1973</v>
      </c>
      <c r="C907" s="832" t="s">
        <v>2483</v>
      </c>
      <c r="D907" s="832" t="s">
        <v>2482</v>
      </c>
      <c r="E907" s="832" t="s">
        <v>2484</v>
      </c>
      <c r="F907" s="849">
        <v>2</v>
      </c>
      <c r="G907" s="849">
        <v>784.82</v>
      </c>
      <c r="H907" s="837">
        <v>1</v>
      </c>
      <c r="I907" s="849"/>
      <c r="J907" s="849"/>
      <c r="K907" s="837">
        <v>0</v>
      </c>
      <c r="L907" s="849">
        <v>2</v>
      </c>
      <c r="M907" s="850">
        <v>784.82</v>
      </c>
    </row>
    <row r="908" spans="1:13" ht="14.4" customHeight="1" x14ac:dyDescent="0.3">
      <c r="A908" s="831" t="s">
        <v>2458</v>
      </c>
      <c r="B908" s="832" t="s">
        <v>2001</v>
      </c>
      <c r="C908" s="832" t="s">
        <v>3855</v>
      </c>
      <c r="D908" s="832" t="s">
        <v>2008</v>
      </c>
      <c r="E908" s="832" t="s">
        <v>3856</v>
      </c>
      <c r="F908" s="849"/>
      <c r="G908" s="849"/>
      <c r="H908" s="837">
        <v>0</v>
      </c>
      <c r="I908" s="849">
        <v>1</v>
      </c>
      <c r="J908" s="849">
        <v>115.33</v>
      </c>
      <c r="K908" s="837">
        <v>1</v>
      </c>
      <c r="L908" s="849">
        <v>1</v>
      </c>
      <c r="M908" s="850">
        <v>115.33</v>
      </c>
    </row>
    <row r="909" spans="1:13" ht="14.4" customHeight="1" x14ac:dyDescent="0.3">
      <c r="A909" s="831" t="s">
        <v>2458</v>
      </c>
      <c r="B909" s="832" t="s">
        <v>2001</v>
      </c>
      <c r="C909" s="832" t="s">
        <v>2918</v>
      </c>
      <c r="D909" s="832" t="s">
        <v>2008</v>
      </c>
      <c r="E909" s="832" t="s">
        <v>2919</v>
      </c>
      <c r="F909" s="849"/>
      <c r="G909" s="849"/>
      <c r="H909" s="837">
        <v>0</v>
      </c>
      <c r="I909" s="849">
        <v>1</v>
      </c>
      <c r="J909" s="849">
        <v>63.14</v>
      </c>
      <c r="K909" s="837">
        <v>1</v>
      </c>
      <c r="L909" s="849">
        <v>1</v>
      </c>
      <c r="M909" s="850">
        <v>63.14</v>
      </c>
    </row>
    <row r="910" spans="1:13" ht="14.4" customHeight="1" x14ac:dyDescent="0.3">
      <c r="A910" s="831" t="s">
        <v>2458</v>
      </c>
      <c r="B910" s="832" t="s">
        <v>2184</v>
      </c>
      <c r="C910" s="832" t="s">
        <v>2185</v>
      </c>
      <c r="D910" s="832" t="s">
        <v>2186</v>
      </c>
      <c r="E910" s="832" t="s">
        <v>2187</v>
      </c>
      <c r="F910" s="849"/>
      <c r="G910" s="849"/>
      <c r="H910" s="837">
        <v>0</v>
      </c>
      <c r="I910" s="849">
        <v>1</v>
      </c>
      <c r="J910" s="849">
        <v>70.48</v>
      </c>
      <c r="K910" s="837">
        <v>1</v>
      </c>
      <c r="L910" s="849">
        <v>1</v>
      </c>
      <c r="M910" s="850">
        <v>70.48</v>
      </c>
    </row>
    <row r="911" spans="1:13" ht="14.4" customHeight="1" x14ac:dyDescent="0.3">
      <c r="A911" s="831" t="s">
        <v>2458</v>
      </c>
      <c r="B911" s="832" t="s">
        <v>2184</v>
      </c>
      <c r="C911" s="832" t="s">
        <v>3668</v>
      </c>
      <c r="D911" s="832" t="s">
        <v>2682</v>
      </c>
      <c r="E911" s="832" t="s">
        <v>3669</v>
      </c>
      <c r="F911" s="849">
        <v>28</v>
      </c>
      <c r="G911" s="849">
        <v>1973.44</v>
      </c>
      <c r="H911" s="837">
        <v>1</v>
      </c>
      <c r="I911" s="849"/>
      <c r="J911" s="849"/>
      <c r="K911" s="837">
        <v>0</v>
      </c>
      <c r="L911" s="849">
        <v>28</v>
      </c>
      <c r="M911" s="850">
        <v>1973.44</v>
      </c>
    </row>
    <row r="912" spans="1:13" ht="14.4" customHeight="1" x14ac:dyDescent="0.3">
      <c r="A912" s="831" t="s">
        <v>2458</v>
      </c>
      <c r="B912" s="832" t="s">
        <v>2072</v>
      </c>
      <c r="C912" s="832" t="s">
        <v>2073</v>
      </c>
      <c r="D912" s="832" t="s">
        <v>911</v>
      </c>
      <c r="E912" s="832" t="s">
        <v>912</v>
      </c>
      <c r="F912" s="849"/>
      <c r="G912" s="849"/>
      <c r="H912" s="837"/>
      <c r="I912" s="849">
        <v>7</v>
      </c>
      <c r="J912" s="849">
        <v>0</v>
      </c>
      <c r="K912" s="837"/>
      <c r="L912" s="849">
        <v>7</v>
      </c>
      <c r="M912" s="850">
        <v>0</v>
      </c>
    </row>
    <row r="913" spans="1:13" ht="14.4" customHeight="1" x14ac:dyDescent="0.3">
      <c r="A913" s="831" t="s">
        <v>2458</v>
      </c>
      <c r="B913" s="832" t="s">
        <v>5290</v>
      </c>
      <c r="C913" s="832" t="s">
        <v>2800</v>
      </c>
      <c r="D913" s="832" t="s">
        <v>2801</v>
      </c>
      <c r="E913" s="832" t="s">
        <v>2802</v>
      </c>
      <c r="F913" s="849">
        <v>5</v>
      </c>
      <c r="G913" s="849">
        <v>301.95</v>
      </c>
      <c r="H913" s="837">
        <v>1</v>
      </c>
      <c r="I913" s="849"/>
      <c r="J913" s="849"/>
      <c r="K913" s="837">
        <v>0</v>
      </c>
      <c r="L913" s="849">
        <v>5</v>
      </c>
      <c r="M913" s="850">
        <v>301.95</v>
      </c>
    </row>
    <row r="914" spans="1:13" ht="14.4" customHeight="1" x14ac:dyDescent="0.3">
      <c r="A914" s="831" t="s">
        <v>2458</v>
      </c>
      <c r="B914" s="832" t="s">
        <v>2082</v>
      </c>
      <c r="C914" s="832" t="s">
        <v>2667</v>
      </c>
      <c r="D914" s="832" t="s">
        <v>2668</v>
      </c>
      <c r="E914" s="832" t="s">
        <v>2669</v>
      </c>
      <c r="F914" s="849">
        <v>11</v>
      </c>
      <c r="G914" s="849">
        <v>4029.4100000000003</v>
      </c>
      <c r="H914" s="837">
        <v>1</v>
      </c>
      <c r="I914" s="849"/>
      <c r="J914" s="849"/>
      <c r="K914" s="837">
        <v>0</v>
      </c>
      <c r="L914" s="849">
        <v>11</v>
      </c>
      <c r="M914" s="850">
        <v>4029.4100000000003</v>
      </c>
    </row>
    <row r="915" spans="1:13" ht="14.4" customHeight="1" x14ac:dyDescent="0.3">
      <c r="A915" s="831" t="s">
        <v>2458</v>
      </c>
      <c r="B915" s="832" t="s">
        <v>2082</v>
      </c>
      <c r="C915" s="832" t="s">
        <v>2318</v>
      </c>
      <c r="D915" s="832" t="s">
        <v>2084</v>
      </c>
      <c r="E915" s="832" t="s">
        <v>2319</v>
      </c>
      <c r="F915" s="849"/>
      <c r="G915" s="849"/>
      <c r="H915" s="837">
        <v>0</v>
      </c>
      <c r="I915" s="849">
        <v>47</v>
      </c>
      <c r="J915" s="849">
        <v>17216.57</v>
      </c>
      <c r="K915" s="837">
        <v>1</v>
      </c>
      <c r="L915" s="849">
        <v>47</v>
      </c>
      <c r="M915" s="850">
        <v>17216.57</v>
      </c>
    </row>
    <row r="916" spans="1:13" ht="14.4" customHeight="1" x14ac:dyDescent="0.3">
      <c r="A916" s="831" t="s">
        <v>2458</v>
      </c>
      <c r="B916" s="832" t="s">
        <v>2086</v>
      </c>
      <c r="C916" s="832" t="s">
        <v>2202</v>
      </c>
      <c r="D916" s="832" t="s">
        <v>2088</v>
      </c>
      <c r="E916" s="832" t="s">
        <v>2203</v>
      </c>
      <c r="F916" s="849"/>
      <c r="G916" s="849"/>
      <c r="H916" s="837">
        <v>0</v>
      </c>
      <c r="I916" s="849">
        <v>89</v>
      </c>
      <c r="J916" s="849">
        <v>45987.189999999995</v>
      </c>
      <c r="K916" s="837">
        <v>1</v>
      </c>
      <c r="L916" s="849">
        <v>89</v>
      </c>
      <c r="M916" s="850">
        <v>45987.189999999995</v>
      </c>
    </row>
    <row r="917" spans="1:13" ht="14.4" customHeight="1" x14ac:dyDescent="0.3">
      <c r="A917" s="831" t="s">
        <v>2458</v>
      </c>
      <c r="B917" s="832" t="s">
        <v>2086</v>
      </c>
      <c r="C917" s="832" t="s">
        <v>2674</v>
      </c>
      <c r="D917" s="832" t="s">
        <v>2088</v>
      </c>
      <c r="E917" s="832" t="s">
        <v>2675</v>
      </c>
      <c r="F917" s="849"/>
      <c r="G917" s="849"/>
      <c r="H917" s="837">
        <v>0</v>
      </c>
      <c r="I917" s="849">
        <v>13</v>
      </c>
      <c r="J917" s="849">
        <v>719.81</v>
      </c>
      <c r="K917" s="837">
        <v>1</v>
      </c>
      <c r="L917" s="849">
        <v>13</v>
      </c>
      <c r="M917" s="850">
        <v>719.81</v>
      </c>
    </row>
    <row r="918" spans="1:13" ht="14.4" customHeight="1" x14ac:dyDescent="0.3">
      <c r="A918" s="831" t="s">
        <v>2458</v>
      </c>
      <c r="B918" s="832" t="s">
        <v>2086</v>
      </c>
      <c r="C918" s="832" t="s">
        <v>2087</v>
      </c>
      <c r="D918" s="832" t="s">
        <v>2088</v>
      </c>
      <c r="E918" s="832" t="s">
        <v>2089</v>
      </c>
      <c r="F918" s="849"/>
      <c r="G918" s="849"/>
      <c r="H918" s="837">
        <v>0</v>
      </c>
      <c r="I918" s="849">
        <v>54</v>
      </c>
      <c r="J918" s="849">
        <v>5979.42</v>
      </c>
      <c r="K918" s="837">
        <v>1</v>
      </c>
      <c r="L918" s="849">
        <v>54</v>
      </c>
      <c r="M918" s="850">
        <v>5979.42</v>
      </c>
    </row>
    <row r="919" spans="1:13" ht="14.4" customHeight="1" x14ac:dyDescent="0.3">
      <c r="A919" s="831" t="s">
        <v>2458</v>
      </c>
      <c r="B919" s="832" t="s">
        <v>2086</v>
      </c>
      <c r="C919" s="832" t="s">
        <v>3228</v>
      </c>
      <c r="D919" s="832" t="s">
        <v>3229</v>
      </c>
      <c r="E919" s="832" t="s">
        <v>3230</v>
      </c>
      <c r="F919" s="849">
        <v>3</v>
      </c>
      <c r="G919" s="849">
        <v>237.27</v>
      </c>
      <c r="H919" s="837">
        <v>1</v>
      </c>
      <c r="I919" s="849"/>
      <c r="J919" s="849"/>
      <c r="K919" s="837">
        <v>0</v>
      </c>
      <c r="L919" s="849">
        <v>3</v>
      </c>
      <c r="M919" s="850">
        <v>237.27</v>
      </c>
    </row>
    <row r="920" spans="1:13" ht="14.4" customHeight="1" x14ac:dyDescent="0.3">
      <c r="A920" s="831" t="s">
        <v>2458</v>
      </c>
      <c r="B920" s="832" t="s">
        <v>2086</v>
      </c>
      <c r="C920" s="832" t="s">
        <v>3810</v>
      </c>
      <c r="D920" s="832" t="s">
        <v>3811</v>
      </c>
      <c r="E920" s="832" t="s">
        <v>1121</v>
      </c>
      <c r="F920" s="849">
        <v>3</v>
      </c>
      <c r="G920" s="849">
        <v>1581.78</v>
      </c>
      <c r="H920" s="837">
        <v>1</v>
      </c>
      <c r="I920" s="849"/>
      <c r="J920" s="849"/>
      <c r="K920" s="837">
        <v>0</v>
      </c>
      <c r="L920" s="849">
        <v>3</v>
      </c>
      <c r="M920" s="850">
        <v>1581.78</v>
      </c>
    </row>
    <row r="921" spans="1:13" ht="14.4" customHeight="1" x14ac:dyDescent="0.3">
      <c r="A921" s="831" t="s">
        <v>2458</v>
      </c>
      <c r="B921" s="832" t="s">
        <v>2086</v>
      </c>
      <c r="C921" s="832" t="s">
        <v>3815</v>
      </c>
      <c r="D921" s="832" t="s">
        <v>3229</v>
      </c>
      <c r="E921" s="832" t="s">
        <v>2140</v>
      </c>
      <c r="F921" s="849">
        <v>6</v>
      </c>
      <c r="G921" s="849">
        <v>1898.1000000000001</v>
      </c>
      <c r="H921" s="837">
        <v>1</v>
      </c>
      <c r="I921" s="849"/>
      <c r="J921" s="849"/>
      <c r="K921" s="837">
        <v>0</v>
      </c>
      <c r="L921" s="849">
        <v>6</v>
      </c>
      <c r="M921" s="850">
        <v>1898.1000000000001</v>
      </c>
    </row>
    <row r="922" spans="1:13" ht="14.4" customHeight="1" x14ac:dyDescent="0.3">
      <c r="A922" s="831" t="s">
        <v>2458</v>
      </c>
      <c r="B922" s="832" t="s">
        <v>2090</v>
      </c>
      <c r="C922" s="832" t="s">
        <v>2091</v>
      </c>
      <c r="D922" s="832" t="s">
        <v>2092</v>
      </c>
      <c r="E922" s="832" t="s">
        <v>2093</v>
      </c>
      <c r="F922" s="849"/>
      <c r="G922" s="849"/>
      <c r="H922" s="837">
        <v>0</v>
      </c>
      <c r="I922" s="849">
        <v>16</v>
      </c>
      <c r="J922" s="849">
        <v>14563.2</v>
      </c>
      <c r="K922" s="837">
        <v>1</v>
      </c>
      <c r="L922" s="849">
        <v>16</v>
      </c>
      <c r="M922" s="850">
        <v>14563.2</v>
      </c>
    </row>
    <row r="923" spans="1:13" ht="14.4" customHeight="1" x14ac:dyDescent="0.3">
      <c r="A923" s="831" t="s">
        <v>2458</v>
      </c>
      <c r="B923" s="832" t="s">
        <v>2090</v>
      </c>
      <c r="C923" s="832" t="s">
        <v>2677</v>
      </c>
      <c r="D923" s="832" t="s">
        <v>2097</v>
      </c>
      <c r="E923" s="832" t="s">
        <v>2093</v>
      </c>
      <c r="F923" s="849">
        <v>11</v>
      </c>
      <c r="G923" s="849">
        <v>10012.200000000001</v>
      </c>
      <c r="H923" s="837">
        <v>1</v>
      </c>
      <c r="I923" s="849"/>
      <c r="J923" s="849"/>
      <c r="K923" s="837">
        <v>0</v>
      </c>
      <c r="L923" s="849">
        <v>11</v>
      </c>
      <c r="M923" s="850">
        <v>10012.200000000001</v>
      </c>
    </row>
    <row r="924" spans="1:13" ht="14.4" customHeight="1" x14ac:dyDescent="0.3">
      <c r="A924" s="831" t="s">
        <v>2458</v>
      </c>
      <c r="B924" s="832" t="s">
        <v>2090</v>
      </c>
      <c r="C924" s="832" t="s">
        <v>3232</v>
      </c>
      <c r="D924" s="832" t="s">
        <v>2097</v>
      </c>
      <c r="E924" s="832" t="s">
        <v>2095</v>
      </c>
      <c r="F924" s="849">
        <v>3</v>
      </c>
      <c r="G924" s="849">
        <v>5461.2000000000007</v>
      </c>
      <c r="H924" s="837">
        <v>1</v>
      </c>
      <c r="I924" s="849"/>
      <c r="J924" s="849"/>
      <c r="K924" s="837">
        <v>0</v>
      </c>
      <c r="L924" s="849">
        <v>3</v>
      </c>
      <c r="M924" s="850">
        <v>5461.2000000000007</v>
      </c>
    </row>
    <row r="925" spans="1:13" ht="14.4" customHeight="1" x14ac:dyDescent="0.3">
      <c r="A925" s="831" t="s">
        <v>2458</v>
      </c>
      <c r="B925" s="832" t="s">
        <v>2090</v>
      </c>
      <c r="C925" s="832" t="s">
        <v>3032</v>
      </c>
      <c r="D925" s="832" t="s">
        <v>2679</v>
      </c>
      <c r="E925" s="832" t="s">
        <v>2098</v>
      </c>
      <c r="F925" s="849">
        <v>1</v>
      </c>
      <c r="G925" s="849">
        <v>227.56</v>
      </c>
      <c r="H925" s="837">
        <v>1</v>
      </c>
      <c r="I925" s="849"/>
      <c r="J925" s="849"/>
      <c r="K925" s="837">
        <v>0</v>
      </c>
      <c r="L925" s="849">
        <v>1</v>
      </c>
      <c r="M925" s="850">
        <v>227.56</v>
      </c>
    </row>
    <row r="926" spans="1:13" ht="14.4" customHeight="1" x14ac:dyDescent="0.3">
      <c r="A926" s="831" t="s">
        <v>2458</v>
      </c>
      <c r="B926" s="832" t="s">
        <v>2090</v>
      </c>
      <c r="C926" s="832" t="s">
        <v>3035</v>
      </c>
      <c r="D926" s="832" t="s">
        <v>2679</v>
      </c>
      <c r="E926" s="832" t="s">
        <v>3036</v>
      </c>
      <c r="F926" s="849">
        <v>11</v>
      </c>
      <c r="G926" s="849">
        <v>5006.1000000000004</v>
      </c>
      <c r="H926" s="837">
        <v>1</v>
      </c>
      <c r="I926" s="849"/>
      <c r="J926" s="849"/>
      <c r="K926" s="837">
        <v>0</v>
      </c>
      <c r="L926" s="849">
        <v>11</v>
      </c>
      <c r="M926" s="850">
        <v>5006.1000000000004</v>
      </c>
    </row>
    <row r="927" spans="1:13" ht="14.4" customHeight="1" x14ac:dyDescent="0.3">
      <c r="A927" s="831" t="s">
        <v>2458</v>
      </c>
      <c r="B927" s="832" t="s">
        <v>2090</v>
      </c>
      <c r="C927" s="832" t="s">
        <v>2678</v>
      </c>
      <c r="D927" s="832" t="s">
        <v>2679</v>
      </c>
      <c r="E927" s="832" t="s">
        <v>2093</v>
      </c>
      <c r="F927" s="849">
        <v>22</v>
      </c>
      <c r="G927" s="849">
        <v>20024.400000000001</v>
      </c>
      <c r="H927" s="837">
        <v>1</v>
      </c>
      <c r="I927" s="849"/>
      <c r="J927" s="849"/>
      <c r="K927" s="837">
        <v>0</v>
      </c>
      <c r="L927" s="849">
        <v>22</v>
      </c>
      <c r="M927" s="850">
        <v>20024.400000000001</v>
      </c>
    </row>
    <row r="928" spans="1:13" ht="14.4" customHeight="1" x14ac:dyDescent="0.3">
      <c r="A928" s="831" t="s">
        <v>2458</v>
      </c>
      <c r="B928" s="832" t="s">
        <v>2090</v>
      </c>
      <c r="C928" s="832" t="s">
        <v>3033</v>
      </c>
      <c r="D928" s="832" t="s">
        <v>2679</v>
      </c>
      <c r="E928" s="832" t="s">
        <v>3034</v>
      </c>
      <c r="F928" s="849">
        <v>34</v>
      </c>
      <c r="G928" s="849">
        <v>30946.799999999999</v>
      </c>
      <c r="H928" s="837">
        <v>1</v>
      </c>
      <c r="I928" s="849"/>
      <c r="J928" s="849"/>
      <c r="K928" s="837">
        <v>0</v>
      </c>
      <c r="L928" s="849">
        <v>34</v>
      </c>
      <c r="M928" s="850">
        <v>30946.799999999999</v>
      </c>
    </row>
    <row r="929" spans="1:13" ht="14.4" customHeight="1" x14ac:dyDescent="0.3">
      <c r="A929" s="831" t="s">
        <v>2458</v>
      </c>
      <c r="B929" s="832" t="s">
        <v>2090</v>
      </c>
      <c r="C929" s="832" t="s">
        <v>2094</v>
      </c>
      <c r="D929" s="832" t="s">
        <v>2092</v>
      </c>
      <c r="E929" s="832" t="s">
        <v>2095</v>
      </c>
      <c r="F929" s="849"/>
      <c r="G929" s="849"/>
      <c r="H929" s="837">
        <v>0</v>
      </c>
      <c r="I929" s="849">
        <v>15</v>
      </c>
      <c r="J929" s="849">
        <v>27306</v>
      </c>
      <c r="K929" s="837">
        <v>1</v>
      </c>
      <c r="L929" s="849">
        <v>15</v>
      </c>
      <c r="M929" s="850">
        <v>27306</v>
      </c>
    </row>
    <row r="930" spans="1:13" ht="14.4" customHeight="1" x14ac:dyDescent="0.3">
      <c r="A930" s="831" t="s">
        <v>2458</v>
      </c>
      <c r="B930" s="832" t="s">
        <v>2090</v>
      </c>
      <c r="C930" s="832" t="s">
        <v>3233</v>
      </c>
      <c r="D930" s="832" t="s">
        <v>2092</v>
      </c>
      <c r="E930" s="832" t="s">
        <v>2098</v>
      </c>
      <c r="F930" s="849"/>
      <c r="G930" s="849"/>
      <c r="H930" s="837">
        <v>0</v>
      </c>
      <c r="I930" s="849">
        <v>5</v>
      </c>
      <c r="J930" s="849">
        <v>1137.8</v>
      </c>
      <c r="K930" s="837">
        <v>1</v>
      </c>
      <c r="L930" s="849">
        <v>5</v>
      </c>
      <c r="M930" s="850">
        <v>1137.8</v>
      </c>
    </row>
    <row r="931" spans="1:13" ht="14.4" customHeight="1" x14ac:dyDescent="0.3">
      <c r="A931" s="831" t="s">
        <v>2458</v>
      </c>
      <c r="B931" s="832" t="s">
        <v>2206</v>
      </c>
      <c r="C931" s="832" t="s">
        <v>2751</v>
      </c>
      <c r="D931" s="832" t="s">
        <v>2748</v>
      </c>
      <c r="E931" s="832" t="s">
        <v>2752</v>
      </c>
      <c r="F931" s="849">
        <v>6</v>
      </c>
      <c r="G931" s="849">
        <v>4063.0799999999995</v>
      </c>
      <c r="H931" s="837">
        <v>1</v>
      </c>
      <c r="I931" s="849"/>
      <c r="J931" s="849"/>
      <c r="K931" s="837">
        <v>0</v>
      </c>
      <c r="L931" s="849">
        <v>6</v>
      </c>
      <c r="M931" s="850">
        <v>4063.0799999999995</v>
      </c>
    </row>
    <row r="932" spans="1:13" ht="14.4" customHeight="1" x14ac:dyDescent="0.3">
      <c r="A932" s="831" t="s">
        <v>2458</v>
      </c>
      <c r="B932" s="832" t="s">
        <v>2206</v>
      </c>
      <c r="C932" s="832" t="s">
        <v>2747</v>
      </c>
      <c r="D932" s="832" t="s">
        <v>2748</v>
      </c>
      <c r="E932" s="832" t="s">
        <v>2209</v>
      </c>
      <c r="F932" s="849">
        <v>1</v>
      </c>
      <c r="G932" s="849">
        <v>169.29</v>
      </c>
      <c r="H932" s="837">
        <v>1</v>
      </c>
      <c r="I932" s="849"/>
      <c r="J932" s="849"/>
      <c r="K932" s="837">
        <v>0</v>
      </c>
      <c r="L932" s="849">
        <v>1</v>
      </c>
      <c r="M932" s="850">
        <v>169.29</v>
      </c>
    </row>
    <row r="933" spans="1:13" ht="14.4" customHeight="1" x14ac:dyDescent="0.3">
      <c r="A933" s="831" t="s">
        <v>2458</v>
      </c>
      <c r="B933" s="832" t="s">
        <v>2206</v>
      </c>
      <c r="C933" s="832" t="s">
        <v>2749</v>
      </c>
      <c r="D933" s="832" t="s">
        <v>2748</v>
      </c>
      <c r="E933" s="832" t="s">
        <v>2750</v>
      </c>
      <c r="F933" s="849">
        <v>1</v>
      </c>
      <c r="G933" s="849">
        <v>338.58</v>
      </c>
      <c r="H933" s="837">
        <v>1</v>
      </c>
      <c r="I933" s="849"/>
      <c r="J933" s="849"/>
      <c r="K933" s="837">
        <v>0</v>
      </c>
      <c r="L933" s="849">
        <v>1</v>
      </c>
      <c r="M933" s="850">
        <v>338.58</v>
      </c>
    </row>
    <row r="934" spans="1:13" ht="14.4" customHeight="1" x14ac:dyDescent="0.3">
      <c r="A934" s="831" t="s">
        <v>2458</v>
      </c>
      <c r="B934" s="832" t="s">
        <v>2206</v>
      </c>
      <c r="C934" s="832" t="s">
        <v>2757</v>
      </c>
      <c r="D934" s="832" t="s">
        <v>1238</v>
      </c>
      <c r="E934" s="832" t="s">
        <v>2209</v>
      </c>
      <c r="F934" s="849"/>
      <c r="G934" s="849"/>
      <c r="H934" s="837">
        <v>0</v>
      </c>
      <c r="I934" s="849">
        <v>6</v>
      </c>
      <c r="J934" s="849">
        <v>1015.74</v>
      </c>
      <c r="K934" s="837">
        <v>1</v>
      </c>
      <c r="L934" s="849">
        <v>6</v>
      </c>
      <c r="M934" s="850">
        <v>1015.74</v>
      </c>
    </row>
    <row r="935" spans="1:13" ht="14.4" customHeight="1" x14ac:dyDescent="0.3">
      <c r="A935" s="831" t="s">
        <v>2458</v>
      </c>
      <c r="B935" s="832" t="s">
        <v>2206</v>
      </c>
      <c r="C935" s="832" t="s">
        <v>3837</v>
      </c>
      <c r="D935" s="832" t="s">
        <v>2759</v>
      </c>
      <c r="E935" s="832" t="s">
        <v>3078</v>
      </c>
      <c r="F935" s="849">
        <v>12</v>
      </c>
      <c r="G935" s="849">
        <v>8126.0399999999991</v>
      </c>
      <c r="H935" s="837">
        <v>1</v>
      </c>
      <c r="I935" s="849"/>
      <c r="J935" s="849"/>
      <c r="K935" s="837">
        <v>0</v>
      </c>
      <c r="L935" s="849">
        <v>12</v>
      </c>
      <c r="M935" s="850">
        <v>8126.0399999999991</v>
      </c>
    </row>
    <row r="936" spans="1:13" ht="14.4" customHeight="1" x14ac:dyDescent="0.3">
      <c r="A936" s="831" t="s">
        <v>2458</v>
      </c>
      <c r="B936" s="832" t="s">
        <v>2206</v>
      </c>
      <c r="C936" s="832" t="s">
        <v>3838</v>
      </c>
      <c r="D936" s="832" t="s">
        <v>3398</v>
      </c>
      <c r="E936" s="832" t="s">
        <v>2750</v>
      </c>
      <c r="F936" s="849">
        <v>3</v>
      </c>
      <c r="G936" s="849">
        <v>1015.74</v>
      </c>
      <c r="H936" s="837">
        <v>1</v>
      </c>
      <c r="I936" s="849"/>
      <c r="J936" s="849"/>
      <c r="K936" s="837">
        <v>0</v>
      </c>
      <c r="L936" s="849">
        <v>3</v>
      </c>
      <c r="M936" s="850">
        <v>1015.74</v>
      </c>
    </row>
    <row r="937" spans="1:13" ht="14.4" customHeight="1" x14ac:dyDescent="0.3">
      <c r="A937" s="831" t="s">
        <v>2458</v>
      </c>
      <c r="B937" s="832" t="s">
        <v>2115</v>
      </c>
      <c r="C937" s="832" t="s">
        <v>2872</v>
      </c>
      <c r="D937" s="832" t="s">
        <v>1051</v>
      </c>
      <c r="E937" s="832" t="s">
        <v>2873</v>
      </c>
      <c r="F937" s="849"/>
      <c r="G937" s="849"/>
      <c r="H937" s="837"/>
      <c r="I937" s="849">
        <v>1</v>
      </c>
      <c r="J937" s="849">
        <v>0</v>
      </c>
      <c r="K937" s="837"/>
      <c r="L937" s="849">
        <v>1</v>
      </c>
      <c r="M937" s="850">
        <v>0</v>
      </c>
    </row>
    <row r="938" spans="1:13" ht="14.4" customHeight="1" x14ac:dyDescent="0.3">
      <c r="A938" s="831" t="s">
        <v>2458</v>
      </c>
      <c r="B938" s="832" t="s">
        <v>2115</v>
      </c>
      <c r="C938" s="832" t="s">
        <v>3741</v>
      </c>
      <c r="D938" s="832" t="s">
        <v>3742</v>
      </c>
      <c r="E938" s="832" t="s">
        <v>2873</v>
      </c>
      <c r="F938" s="849">
        <v>4</v>
      </c>
      <c r="G938" s="849">
        <v>0</v>
      </c>
      <c r="H938" s="837"/>
      <c r="I938" s="849"/>
      <c r="J938" s="849"/>
      <c r="K938" s="837"/>
      <c r="L938" s="849">
        <v>4</v>
      </c>
      <c r="M938" s="850">
        <v>0</v>
      </c>
    </row>
    <row r="939" spans="1:13" ht="14.4" customHeight="1" x14ac:dyDescent="0.3">
      <c r="A939" s="831" t="s">
        <v>2458</v>
      </c>
      <c r="B939" s="832" t="s">
        <v>2115</v>
      </c>
      <c r="C939" s="832" t="s">
        <v>2116</v>
      </c>
      <c r="D939" s="832" t="s">
        <v>1051</v>
      </c>
      <c r="E939" s="832" t="s">
        <v>2117</v>
      </c>
      <c r="F939" s="849"/>
      <c r="G939" s="849"/>
      <c r="H939" s="837"/>
      <c r="I939" s="849">
        <v>6</v>
      </c>
      <c r="J939" s="849">
        <v>0</v>
      </c>
      <c r="K939" s="837"/>
      <c r="L939" s="849">
        <v>6</v>
      </c>
      <c r="M939" s="850">
        <v>0</v>
      </c>
    </row>
    <row r="940" spans="1:13" ht="14.4" customHeight="1" x14ac:dyDescent="0.3">
      <c r="A940" s="831" t="s">
        <v>2458</v>
      </c>
      <c r="B940" s="832" t="s">
        <v>2115</v>
      </c>
      <c r="C940" s="832" t="s">
        <v>3107</v>
      </c>
      <c r="D940" s="832" t="s">
        <v>3108</v>
      </c>
      <c r="E940" s="832" t="s">
        <v>2173</v>
      </c>
      <c r="F940" s="849">
        <v>1</v>
      </c>
      <c r="G940" s="849">
        <v>0</v>
      </c>
      <c r="H940" s="837"/>
      <c r="I940" s="849"/>
      <c r="J940" s="849"/>
      <c r="K940" s="837"/>
      <c r="L940" s="849">
        <v>1</v>
      </c>
      <c r="M940" s="850">
        <v>0</v>
      </c>
    </row>
    <row r="941" spans="1:13" ht="14.4" customHeight="1" x14ac:dyDescent="0.3">
      <c r="A941" s="831" t="s">
        <v>2458</v>
      </c>
      <c r="B941" s="832" t="s">
        <v>2115</v>
      </c>
      <c r="C941" s="832" t="s">
        <v>3846</v>
      </c>
      <c r="D941" s="832" t="s">
        <v>2875</v>
      </c>
      <c r="E941" s="832" t="s">
        <v>2173</v>
      </c>
      <c r="F941" s="849">
        <v>1</v>
      </c>
      <c r="G941" s="849">
        <v>0</v>
      </c>
      <c r="H941" s="837"/>
      <c r="I941" s="849"/>
      <c r="J941" s="849"/>
      <c r="K941" s="837"/>
      <c r="L941" s="849">
        <v>1</v>
      </c>
      <c r="M941" s="850">
        <v>0</v>
      </c>
    </row>
    <row r="942" spans="1:13" ht="14.4" customHeight="1" x14ac:dyDescent="0.3">
      <c r="A942" s="831" t="s">
        <v>2458</v>
      </c>
      <c r="B942" s="832" t="s">
        <v>5287</v>
      </c>
      <c r="C942" s="832" t="s">
        <v>3797</v>
      </c>
      <c r="D942" s="832" t="s">
        <v>3798</v>
      </c>
      <c r="E942" s="832" t="s">
        <v>2484</v>
      </c>
      <c r="F942" s="849">
        <v>2</v>
      </c>
      <c r="G942" s="849">
        <v>879.96</v>
      </c>
      <c r="H942" s="837">
        <v>1</v>
      </c>
      <c r="I942" s="849"/>
      <c r="J942" s="849"/>
      <c r="K942" s="837">
        <v>0</v>
      </c>
      <c r="L942" s="849">
        <v>2</v>
      </c>
      <c r="M942" s="850">
        <v>879.96</v>
      </c>
    </row>
    <row r="943" spans="1:13" ht="14.4" customHeight="1" x14ac:dyDescent="0.3">
      <c r="A943" s="831" t="s">
        <v>2458</v>
      </c>
      <c r="B943" s="832" t="s">
        <v>2118</v>
      </c>
      <c r="C943" s="832" t="s">
        <v>2320</v>
      </c>
      <c r="D943" s="832" t="s">
        <v>2120</v>
      </c>
      <c r="E943" s="832" t="s">
        <v>2321</v>
      </c>
      <c r="F943" s="849"/>
      <c r="G943" s="849"/>
      <c r="H943" s="837">
        <v>0</v>
      </c>
      <c r="I943" s="849">
        <v>9</v>
      </c>
      <c r="J943" s="849">
        <v>2213.19</v>
      </c>
      <c r="K943" s="837">
        <v>1</v>
      </c>
      <c r="L943" s="849">
        <v>9</v>
      </c>
      <c r="M943" s="850">
        <v>2213.19</v>
      </c>
    </row>
    <row r="944" spans="1:13" ht="14.4" customHeight="1" x14ac:dyDescent="0.3">
      <c r="A944" s="831" t="s">
        <v>2458</v>
      </c>
      <c r="B944" s="832" t="s">
        <v>2222</v>
      </c>
      <c r="C944" s="832" t="s">
        <v>2324</v>
      </c>
      <c r="D944" s="832" t="s">
        <v>2224</v>
      </c>
      <c r="E944" s="832" t="s">
        <v>1942</v>
      </c>
      <c r="F944" s="849"/>
      <c r="G944" s="849"/>
      <c r="H944" s="837">
        <v>0</v>
      </c>
      <c r="I944" s="849">
        <v>3</v>
      </c>
      <c r="J944" s="849">
        <v>739.17</v>
      </c>
      <c r="K944" s="837">
        <v>1</v>
      </c>
      <c r="L944" s="849">
        <v>3</v>
      </c>
      <c r="M944" s="850">
        <v>739.17</v>
      </c>
    </row>
    <row r="945" spans="1:13" ht="14.4" customHeight="1" x14ac:dyDescent="0.3">
      <c r="A945" s="831" t="s">
        <v>2458</v>
      </c>
      <c r="B945" s="832" t="s">
        <v>2222</v>
      </c>
      <c r="C945" s="832" t="s">
        <v>2575</v>
      </c>
      <c r="D945" s="832" t="s">
        <v>2576</v>
      </c>
      <c r="E945" s="832" t="s">
        <v>697</v>
      </c>
      <c r="F945" s="849">
        <v>10</v>
      </c>
      <c r="G945" s="849">
        <v>1320</v>
      </c>
      <c r="H945" s="837">
        <v>1</v>
      </c>
      <c r="I945" s="849"/>
      <c r="J945" s="849"/>
      <c r="K945" s="837">
        <v>0</v>
      </c>
      <c r="L945" s="849">
        <v>10</v>
      </c>
      <c r="M945" s="850">
        <v>1320</v>
      </c>
    </row>
    <row r="946" spans="1:13" ht="14.4" customHeight="1" x14ac:dyDescent="0.3">
      <c r="A946" s="831" t="s">
        <v>2458</v>
      </c>
      <c r="B946" s="832" t="s">
        <v>2222</v>
      </c>
      <c r="C946" s="832" t="s">
        <v>2580</v>
      </c>
      <c r="D946" s="832" t="s">
        <v>2578</v>
      </c>
      <c r="E946" s="832" t="s">
        <v>2581</v>
      </c>
      <c r="F946" s="849">
        <v>2</v>
      </c>
      <c r="G946" s="849">
        <v>879.96</v>
      </c>
      <c r="H946" s="837">
        <v>1</v>
      </c>
      <c r="I946" s="849"/>
      <c r="J946" s="849"/>
      <c r="K946" s="837">
        <v>0</v>
      </c>
      <c r="L946" s="849">
        <v>2</v>
      </c>
      <c r="M946" s="850">
        <v>879.96</v>
      </c>
    </row>
    <row r="947" spans="1:13" ht="14.4" customHeight="1" x14ac:dyDescent="0.3">
      <c r="A947" s="831" t="s">
        <v>2458</v>
      </c>
      <c r="B947" s="832" t="s">
        <v>2122</v>
      </c>
      <c r="C947" s="832" t="s">
        <v>3824</v>
      </c>
      <c r="D947" s="832" t="s">
        <v>3825</v>
      </c>
      <c r="E947" s="832" t="s">
        <v>3826</v>
      </c>
      <c r="F947" s="849">
        <v>3</v>
      </c>
      <c r="G947" s="849">
        <v>241.59</v>
      </c>
      <c r="H947" s="837">
        <v>1</v>
      </c>
      <c r="I947" s="849"/>
      <c r="J947" s="849"/>
      <c r="K947" s="837">
        <v>0</v>
      </c>
      <c r="L947" s="849">
        <v>3</v>
      </c>
      <c r="M947" s="850">
        <v>241.59</v>
      </c>
    </row>
    <row r="948" spans="1:13" ht="14.4" customHeight="1" x14ac:dyDescent="0.3">
      <c r="A948" s="831" t="s">
        <v>2458</v>
      </c>
      <c r="B948" s="832" t="s">
        <v>5293</v>
      </c>
      <c r="C948" s="832" t="s">
        <v>3842</v>
      </c>
      <c r="D948" s="832" t="s">
        <v>3843</v>
      </c>
      <c r="E948" s="832" t="s">
        <v>3844</v>
      </c>
      <c r="F948" s="849">
        <v>2</v>
      </c>
      <c r="G948" s="849">
        <v>150.32</v>
      </c>
      <c r="H948" s="837">
        <v>1</v>
      </c>
      <c r="I948" s="849"/>
      <c r="J948" s="849"/>
      <c r="K948" s="837">
        <v>0</v>
      </c>
      <c r="L948" s="849">
        <v>2</v>
      </c>
      <c r="M948" s="850">
        <v>150.32</v>
      </c>
    </row>
    <row r="949" spans="1:13" ht="14.4" customHeight="1" x14ac:dyDescent="0.3">
      <c r="A949" s="831" t="s">
        <v>2458</v>
      </c>
      <c r="B949" s="832" t="s">
        <v>2269</v>
      </c>
      <c r="C949" s="832" t="s">
        <v>3845</v>
      </c>
      <c r="D949" s="832" t="s">
        <v>1434</v>
      </c>
      <c r="E949" s="832" t="s">
        <v>3371</v>
      </c>
      <c r="F949" s="849"/>
      <c r="G949" s="849"/>
      <c r="H949" s="837"/>
      <c r="I949" s="849">
        <v>2</v>
      </c>
      <c r="J949" s="849">
        <v>0</v>
      </c>
      <c r="K949" s="837"/>
      <c r="L949" s="849">
        <v>2</v>
      </c>
      <c r="M949" s="850">
        <v>0</v>
      </c>
    </row>
    <row r="950" spans="1:13" ht="14.4" customHeight="1" x14ac:dyDescent="0.3">
      <c r="A950" s="831" t="s">
        <v>2458</v>
      </c>
      <c r="B950" s="832" t="s">
        <v>2130</v>
      </c>
      <c r="C950" s="832" t="s">
        <v>2502</v>
      </c>
      <c r="D950" s="832" t="s">
        <v>2503</v>
      </c>
      <c r="E950" s="832" t="s">
        <v>1473</v>
      </c>
      <c r="F950" s="849"/>
      <c r="G950" s="849"/>
      <c r="H950" s="837">
        <v>0</v>
      </c>
      <c r="I950" s="849">
        <v>3</v>
      </c>
      <c r="J950" s="849">
        <v>311.39999999999998</v>
      </c>
      <c r="K950" s="837">
        <v>1</v>
      </c>
      <c r="L950" s="849">
        <v>3</v>
      </c>
      <c r="M950" s="850">
        <v>311.39999999999998</v>
      </c>
    </row>
    <row r="951" spans="1:13" ht="14.4" customHeight="1" x14ac:dyDescent="0.3">
      <c r="A951" s="831" t="s">
        <v>2458</v>
      </c>
      <c r="B951" s="832" t="s">
        <v>2130</v>
      </c>
      <c r="C951" s="832" t="s">
        <v>2326</v>
      </c>
      <c r="D951" s="832" t="s">
        <v>1472</v>
      </c>
      <c r="E951" s="832" t="s">
        <v>1473</v>
      </c>
      <c r="F951" s="849">
        <v>11</v>
      </c>
      <c r="G951" s="849">
        <v>1141.8</v>
      </c>
      <c r="H951" s="837">
        <v>1</v>
      </c>
      <c r="I951" s="849"/>
      <c r="J951" s="849"/>
      <c r="K951" s="837">
        <v>0</v>
      </c>
      <c r="L951" s="849">
        <v>11</v>
      </c>
      <c r="M951" s="850">
        <v>1141.8</v>
      </c>
    </row>
    <row r="952" spans="1:13" ht="14.4" customHeight="1" x14ac:dyDescent="0.3">
      <c r="A952" s="831" t="s">
        <v>2458</v>
      </c>
      <c r="B952" s="832" t="s">
        <v>2328</v>
      </c>
      <c r="C952" s="832" t="s">
        <v>3828</v>
      </c>
      <c r="D952" s="832" t="s">
        <v>3829</v>
      </c>
      <c r="E952" s="832" t="s">
        <v>3830</v>
      </c>
      <c r="F952" s="849">
        <v>1</v>
      </c>
      <c r="G952" s="849">
        <v>141.25</v>
      </c>
      <c r="H952" s="837">
        <v>1</v>
      </c>
      <c r="I952" s="849"/>
      <c r="J952" s="849"/>
      <c r="K952" s="837">
        <v>0</v>
      </c>
      <c r="L952" s="849">
        <v>1</v>
      </c>
      <c r="M952" s="850">
        <v>141.25</v>
      </c>
    </row>
    <row r="953" spans="1:13" ht="14.4" customHeight="1" x14ac:dyDescent="0.3">
      <c r="A953" s="831" t="s">
        <v>2458</v>
      </c>
      <c r="B953" s="832" t="s">
        <v>2160</v>
      </c>
      <c r="C953" s="832" t="s">
        <v>3848</v>
      </c>
      <c r="D953" s="832" t="s">
        <v>2162</v>
      </c>
      <c r="E953" s="832" t="s">
        <v>3849</v>
      </c>
      <c r="F953" s="849"/>
      <c r="G953" s="849"/>
      <c r="H953" s="837">
        <v>0</v>
      </c>
      <c r="I953" s="849">
        <v>1</v>
      </c>
      <c r="J953" s="849">
        <v>654.95000000000005</v>
      </c>
      <c r="K953" s="837">
        <v>1</v>
      </c>
      <c r="L953" s="849">
        <v>1</v>
      </c>
      <c r="M953" s="850">
        <v>654.95000000000005</v>
      </c>
    </row>
    <row r="954" spans="1:13" ht="14.4" customHeight="1" x14ac:dyDescent="0.3">
      <c r="A954" s="831" t="s">
        <v>2458</v>
      </c>
      <c r="B954" s="832" t="s">
        <v>2069</v>
      </c>
      <c r="C954" s="832" t="s">
        <v>3850</v>
      </c>
      <c r="D954" s="832" t="s">
        <v>3851</v>
      </c>
      <c r="E954" s="832" t="s">
        <v>3852</v>
      </c>
      <c r="F954" s="849">
        <v>10</v>
      </c>
      <c r="G954" s="849">
        <v>0</v>
      </c>
      <c r="H954" s="837"/>
      <c r="I954" s="849"/>
      <c r="J954" s="849"/>
      <c r="K954" s="837"/>
      <c r="L954" s="849">
        <v>10</v>
      </c>
      <c r="M954" s="850">
        <v>0</v>
      </c>
    </row>
    <row r="955" spans="1:13" ht="14.4" customHeight="1" x14ac:dyDescent="0.3">
      <c r="A955" s="831" t="s">
        <v>2459</v>
      </c>
      <c r="B955" s="832" t="s">
        <v>2134</v>
      </c>
      <c r="C955" s="832" t="s">
        <v>3912</v>
      </c>
      <c r="D955" s="832" t="s">
        <v>3913</v>
      </c>
      <c r="E955" s="832" t="s">
        <v>3914</v>
      </c>
      <c r="F955" s="849">
        <v>4</v>
      </c>
      <c r="G955" s="849">
        <v>333</v>
      </c>
      <c r="H955" s="837">
        <v>1</v>
      </c>
      <c r="I955" s="849"/>
      <c r="J955" s="849"/>
      <c r="K955" s="837">
        <v>0</v>
      </c>
      <c r="L955" s="849">
        <v>4</v>
      </c>
      <c r="M955" s="850">
        <v>333</v>
      </c>
    </row>
    <row r="956" spans="1:13" ht="14.4" customHeight="1" x14ac:dyDescent="0.3">
      <c r="A956" s="831" t="s">
        <v>2459</v>
      </c>
      <c r="B956" s="832" t="s">
        <v>5284</v>
      </c>
      <c r="C956" s="832" t="s">
        <v>3874</v>
      </c>
      <c r="D956" s="832" t="s">
        <v>3875</v>
      </c>
      <c r="E956" s="832" t="s">
        <v>3876</v>
      </c>
      <c r="F956" s="849">
        <v>1</v>
      </c>
      <c r="G956" s="849">
        <v>207.32</v>
      </c>
      <c r="H956" s="837">
        <v>1</v>
      </c>
      <c r="I956" s="849"/>
      <c r="J956" s="849"/>
      <c r="K956" s="837">
        <v>0</v>
      </c>
      <c r="L956" s="849">
        <v>1</v>
      </c>
      <c r="M956" s="850">
        <v>207.32</v>
      </c>
    </row>
    <row r="957" spans="1:13" ht="14.4" customHeight="1" x14ac:dyDescent="0.3">
      <c r="A957" s="831" t="s">
        <v>2459</v>
      </c>
      <c r="B957" s="832" t="s">
        <v>5284</v>
      </c>
      <c r="C957" s="832" t="s">
        <v>3877</v>
      </c>
      <c r="D957" s="832" t="s">
        <v>3875</v>
      </c>
      <c r="E957" s="832" t="s">
        <v>3878</v>
      </c>
      <c r="F957" s="849">
        <v>3</v>
      </c>
      <c r="G957" s="849">
        <v>207.32999999999998</v>
      </c>
      <c r="H957" s="837">
        <v>1</v>
      </c>
      <c r="I957" s="849"/>
      <c r="J957" s="849"/>
      <c r="K957" s="837">
        <v>0</v>
      </c>
      <c r="L957" s="849">
        <v>3</v>
      </c>
      <c r="M957" s="850">
        <v>207.32999999999998</v>
      </c>
    </row>
    <row r="958" spans="1:13" ht="14.4" customHeight="1" x14ac:dyDescent="0.3">
      <c r="A958" s="831" t="s">
        <v>2459</v>
      </c>
      <c r="B958" s="832" t="s">
        <v>1912</v>
      </c>
      <c r="C958" s="832" t="s">
        <v>2636</v>
      </c>
      <c r="D958" s="832" t="s">
        <v>2637</v>
      </c>
      <c r="E958" s="832" t="s">
        <v>2638</v>
      </c>
      <c r="F958" s="849">
        <v>2</v>
      </c>
      <c r="G958" s="849">
        <v>600.66</v>
      </c>
      <c r="H958" s="837">
        <v>1</v>
      </c>
      <c r="I958" s="849"/>
      <c r="J958" s="849"/>
      <c r="K958" s="837">
        <v>0</v>
      </c>
      <c r="L958" s="849">
        <v>2</v>
      </c>
      <c r="M958" s="850">
        <v>600.66</v>
      </c>
    </row>
    <row r="959" spans="1:13" ht="14.4" customHeight="1" x14ac:dyDescent="0.3">
      <c r="A959" s="831" t="s">
        <v>2459</v>
      </c>
      <c r="B959" s="832" t="s">
        <v>1950</v>
      </c>
      <c r="C959" s="832" t="s">
        <v>3867</v>
      </c>
      <c r="D959" s="832" t="s">
        <v>3868</v>
      </c>
      <c r="E959" s="832" t="s">
        <v>1953</v>
      </c>
      <c r="F959" s="849">
        <v>2</v>
      </c>
      <c r="G959" s="849">
        <v>62.18</v>
      </c>
      <c r="H959" s="837">
        <v>1</v>
      </c>
      <c r="I959" s="849"/>
      <c r="J959" s="849"/>
      <c r="K959" s="837">
        <v>0</v>
      </c>
      <c r="L959" s="849">
        <v>2</v>
      </c>
      <c r="M959" s="850">
        <v>62.18</v>
      </c>
    </row>
    <row r="960" spans="1:13" ht="14.4" customHeight="1" x14ac:dyDescent="0.3">
      <c r="A960" s="831" t="s">
        <v>2459</v>
      </c>
      <c r="B960" s="832" t="s">
        <v>2072</v>
      </c>
      <c r="C960" s="832" t="s">
        <v>2073</v>
      </c>
      <c r="D960" s="832" t="s">
        <v>911</v>
      </c>
      <c r="E960" s="832" t="s">
        <v>912</v>
      </c>
      <c r="F960" s="849"/>
      <c r="G960" s="849"/>
      <c r="H960" s="837"/>
      <c r="I960" s="849">
        <v>9</v>
      </c>
      <c r="J960" s="849">
        <v>0</v>
      </c>
      <c r="K960" s="837"/>
      <c r="L960" s="849">
        <v>9</v>
      </c>
      <c r="M960" s="850">
        <v>0</v>
      </c>
    </row>
    <row r="961" spans="1:13" ht="14.4" customHeight="1" x14ac:dyDescent="0.3">
      <c r="A961" s="831" t="s">
        <v>2459</v>
      </c>
      <c r="B961" s="832" t="s">
        <v>5290</v>
      </c>
      <c r="C961" s="832" t="s">
        <v>2805</v>
      </c>
      <c r="D961" s="832" t="s">
        <v>2806</v>
      </c>
      <c r="E961" s="832" t="s">
        <v>2807</v>
      </c>
      <c r="F961" s="849">
        <v>2</v>
      </c>
      <c r="G961" s="849">
        <v>120.78</v>
      </c>
      <c r="H961" s="837">
        <v>1</v>
      </c>
      <c r="I961" s="849"/>
      <c r="J961" s="849"/>
      <c r="K961" s="837">
        <v>0</v>
      </c>
      <c r="L961" s="849">
        <v>2</v>
      </c>
      <c r="M961" s="850">
        <v>120.78</v>
      </c>
    </row>
    <row r="962" spans="1:13" ht="14.4" customHeight="1" x14ac:dyDescent="0.3">
      <c r="A962" s="831" t="s">
        <v>2459</v>
      </c>
      <c r="B962" s="832" t="s">
        <v>2082</v>
      </c>
      <c r="C962" s="832" t="s">
        <v>2318</v>
      </c>
      <c r="D962" s="832" t="s">
        <v>2084</v>
      </c>
      <c r="E962" s="832" t="s">
        <v>2319</v>
      </c>
      <c r="F962" s="849"/>
      <c r="G962" s="849"/>
      <c r="H962" s="837">
        <v>0</v>
      </c>
      <c r="I962" s="849">
        <v>6</v>
      </c>
      <c r="J962" s="849">
        <v>2197.86</v>
      </c>
      <c r="K962" s="837">
        <v>1</v>
      </c>
      <c r="L962" s="849">
        <v>6</v>
      </c>
      <c r="M962" s="850">
        <v>2197.86</v>
      </c>
    </row>
    <row r="963" spans="1:13" ht="14.4" customHeight="1" x14ac:dyDescent="0.3">
      <c r="A963" s="831" t="s">
        <v>2459</v>
      </c>
      <c r="B963" s="832" t="s">
        <v>5295</v>
      </c>
      <c r="C963" s="832" t="s">
        <v>3883</v>
      </c>
      <c r="D963" s="832" t="s">
        <v>3884</v>
      </c>
      <c r="E963" s="832" t="s">
        <v>2600</v>
      </c>
      <c r="F963" s="849">
        <v>3</v>
      </c>
      <c r="G963" s="849">
        <v>1018.4100000000001</v>
      </c>
      <c r="H963" s="837">
        <v>1</v>
      </c>
      <c r="I963" s="849"/>
      <c r="J963" s="849"/>
      <c r="K963" s="837">
        <v>0</v>
      </c>
      <c r="L963" s="849">
        <v>3</v>
      </c>
      <c r="M963" s="850">
        <v>1018.4100000000001</v>
      </c>
    </row>
    <row r="964" spans="1:13" ht="14.4" customHeight="1" x14ac:dyDescent="0.3">
      <c r="A964" s="831" t="s">
        <v>2459</v>
      </c>
      <c r="B964" s="832" t="s">
        <v>2206</v>
      </c>
      <c r="C964" s="832" t="s">
        <v>2753</v>
      </c>
      <c r="D964" s="832" t="s">
        <v>2748</v>
      </c>
      <c r="E964" s="832" t="s">
        <v>2754</v>
      </c>
      <c r="F964" s="849">
        <v>3</v>
      </c>
      <c r="G964" s="849">
        <v>1015.74</v>
      </c>
      <c r="H964" s="837">
        <v>1</v>
      </c>
      <c r="I964" s="849"/>
      <c r="J964" s="849"/>
      <c r="K964" s="837">
        <v>0</v>
      </c>
      <c r="L964" s="849">
        <v>3</v>
      </c>
      <c r="M964" s="850">
        <v>1015.74</v>
      </c>
    </row>
    <row r="965" spans="1:13" ht="14.4" customHeight="1" x14ac:dyDescent="0.3">
      <c r="A965" s="831" t="s">
        <v>2459</v>
      </c>
      <c r="B965" s="832" t="s">
        <v>2206</v>
      </c>
      <c r="C965" s="832" t="s">
        <v>2751</v>
      </c>
      <c r="D965" s="832" t="s">
        <v>2748</v>
      </c>
      <c r="E965" s="832" t="s">
        <v>2752</v>
      </c>
      <c r="F965" s="849">
        <v>6</v>
      </c>
      <c r="G965" s="849">
        <v>4063.08</v>
      </c>
      <c r="H965" s="837">
        <v>1</v>
      </c>
      <c r="I965" s="849"/>
      <c r="J965" s="849"/>
      <c r="K965" s="837">
        <v>0</v>
      </c>
      <c r="L965" s="849">
        <v>6</v>
      </c>
      <c r="M965" s="850">
        <v>4063.08</v>
      </c>
    </row>
    <row r="966" spans="1:13" ht="14.4" customHeight="1" x14ac:dyDescent="0.3">
      <c r="A966" s="831" t="s">
        <v>2459</v>
      </c>
      <c r="B966" s="832" t="s">
        <v>2206</v>
      </c>
      <c r="C966" s="832" t="s">
        <v>2747</v>
      </c>
      <c r="D966" s="832" t="s">
        <v>2748</v>
      </c>
      <c r="E966" s="832" t="s">
        <v>2209</v>
      </c>
      <c r="F966" s="849">
        <v>12</v>
      </c>
      <c r="G966" s="849">
        <v>2031.48</v>
      </c>
      <c r="H966" s="837">
        <v>1</v>
      </c>
      <c r="I966" s="849"/>
      <c r="J966" s="849"/>
      <c r="K966" s="837">
        <v>0</v>
      </c>
      <c r="L966" s="849">
        <v>12</v>
      </c>
      <c r="M966" s="850">
        <v>2031.48</v>
      </c>
    </row>
    <row r="967" spans="1:13" ht="14.4" customHeight="1" x14ac:dyDescent="0.3">
      <c r="A967" s="831" t="s">
        <v>2459</v>
      </c>
      <c r="B967" s="832" t="s">
        <v>2206</v>
      </c>
      <c r="C967" s="832" t="s">
        <v>2749</v>
      </c>
      <c r="D967" s="832" t="s">
        <v>2748</v>
      </c>
      <c r="E967" s="832" t="s">
        <v>2750</v>
      </c>
      <c r="F967" s="849">
        <v>13</v>
      </c>
      <c r="G967" s="849">
        <v>4401.54</v>
      </c>
      <c r="H967" s="837">
        <v>1</v>
      </c>
      <c r="I967" s="849"/>
      <c r="J967" s="849"/>
      <c r="K967" s="837">
        <v>0</v>
      </c>
      <c r="L967" s="849">
        <v>13</v>
      </c>
      <c r="M967" s="850">
        <v>4401.54</v>
      </c>
    </row>
    <row r="968" spans="1:13" ht="14.4" customHeight="1" x14ac:dyDescent="0.3">
      <c r="A968" s="831" t="s">
        <v>2459</v>
      </c>
      <c r="B968" s="832" t="s">
        <v>2206</v>
      </c>
      <c r="C968" s="832" t="s">
        <v>3077</v>
      </c>
      <c r="D968" s="832" t="s">
        <v>2748</v>
      </c>
      <c r="E968" s="832" t="s">
        <v>3078</v>
      </c>
      <c r="F968" s="849">
        <v>4</v>
      </c>
      <c r="G968" s="849">
        <v>2708.68</v>
      </c>
      <c r="H968" s="837">
        <v>1</v>
      </c>
      <c r="I968" s="849"/>
      <c r="J968" s="849"/>
      <c r="K968" s="837">
        <v>0</v>
      </c>
      <c r="L968" s="849">
        <v>4</v>
      </c>
      <c r="M968" s="850">
        <v>2708.68</v>
      </c>
    </row>
    <row r="969" spans="1:13" ht="14.4" customHeight="1" x14ac:dyDescent="0.3">
      <c r="A969" s="831" t="s">
        <v>2459</v>
      </c>
      <c r="B969" s="832" t="s">
        <v>2211</v>
      </c>
      <c r="C969" s="832" t="s">
        <v>3284</v>
      </c>
      <c r="D969" s="832" t="s">
        <v>3285</v>
      </c>
      <c r="E969" s="832" t="s">
        <v>3286</v>
      </c>
      <c r="F969" s="849"/>
      <c r="G969" s="849"/>
      <c r="H969" s="837">
        <v>0</v>
      </c>
      <c r="I969" s="849">
        <v>13</v>
      </c>
      <c r="J969" s="849">
        <v>6904.5599999999995</v>
      </c>
      <c r="K969" s="837">
        <v>1</v>
      </c>
      <c r="L969" s="849">
        <v>13</v>
      </c>
      <c r="M969" s="850">
        <v>6904.5599999999995</v>
      </c>
    </row>
    <row r="970" spans="1:13" ht="14.4" customHeight="1" x14ac:dyDescent="0.3">
      <c r="A970" s="831" t="s">
        <v>2459</v>
      </c>
      <c r="B970" s="832" t="s">
        <v>2211</v>
      </c>
      <c r="C970" s="832" t="s">
        <v>3464</v>
      </c>
      <c r="D970" s="832" t="s">
        <v>3288</v>
      </c>
      <c r="E970" s="832" t="s">
        <v>2213</v>
      </c>
      <c r="F970" s="849">
        <v>40</v>
      </c>
      <c r="G970" s="849">
        <v>8498</v>
      </c>
      <c r="H970" s="837">
        <v>1</v>
      </c>
      <c r="I970" s="849"/>
      <c r="J970" s="849"/>
      <c r="K970" s="837">
        <v>0</v>
      </c>
      <c r="L970" s="849">
        <v>40</v>
      </c>
      <c r="M970" s="850">
        <v>8498</v>
      </c>
    </row>
    <row r="971" spans="1:13" ht="14.4" customHeight="1" x14ac:dyDescent="0.3">
      <c r="A971" s="831" t="s">
        <v>2459</v>
      </c>
      <c r="B971" s="832" t="s">
        <v>2211</v>
      </c>
      <c r="C971" s="832" t="s">
        <v>3465</v>
      </c>
      <c r="D971" s="832" t="s">
        <v>3288</v>
      </c>
      <c r="E971" s="832" t="s">
        <v>3286</v>
      </c>
      <c r="F971" s="849">
        <v>30</v>
      </c>
      <c r="G971" s="849">
        <v>15933.6</v>
      </c>
      <c r="H971" s="837">
        <v>1</v>
      </c>
      <c r="I971" s="849"/>
      <c r="J971" s="849"/>
      <c r="K971" s="837">
        <v>0</v>
      </c>
      <c r="L971" s="849">
        <v>30</v>
      </c>
      <c r="M971" s="850">
        <v>15933.6</v>
      </c>
    </row>
    <row r="972" spans="1:13" ht="14.4" customHeight="1" x14ac:dyDescent="0.3">
      <c r="A972" s="831" t="s">
        <v>2459</v>
      </c>
      <c r="B972" s="832" t="s">
        <v>2211</v>
      </c>
      <c r="C972" s="832" t="s">
        <v>2212</v>
      </c>
      <c r="D972" s="832" t="s">
        <v>1222</v>
      </c>
      <c r="E972" s="832" t="s">
        <v>2213</v>
      </c>
      <c r="F972" s="849"/>
      <c r="G972" s="849"/>
      <c r="H972" s="837">
        <v>0</v>
      </c>
      <c r="I972" s="849">
        <v>2</v>
      </c>
      <c r="J972" s="849">
        <v>424.9</v>
      </c>
      <c r="K972" s="837">
        <v>1</v>
      </c>
      <c r="L972" s="849">
        <v>2</v>
      </c>
      <c r="M972" s="850">
        <v>424.9</v>
      </c>
    </row>
    <row r="973" spans="1:13" ht="14.4" customHeight="1" x14ac:dyDescent="0.3">
      <c r="A973" s="831" t="s">
        <v>2459</v>
      </c>
      <c r="B973" s="832" t="s">
        <v>2211</v>
      </c>
      <c r="C973" s="832" t="s">
        <v>3939</v>
      </c>
      <c r="D973" s="832" t="s">
        <v>3940</v>
      </c>
      <c r="E973" s="832" t="s">
        <v>2213</v>
      </c>
      <c r="F973" s="849">
        <v>7</v>
      </c>
      <c r="G973" s="849">
        <v>1487.1499999999999</v>
      </c>
      <c r="H973" s="837">
        <v>1</v>
      </c>
      <c r="I973" s="849"/>
      <c r="J973" s="849"/>
      <c r="K973" s="837">
        <v>0</v>
      </c>
      <c r="L973" s="849">
        <v>7</v>
      </c>
      <c r="M973" s="850">
        <v>1487.1499999999999</v>
      </c>
    </row>
    <row r="974" spans="1:13" ht="14.4" customHeight="1" x14ac:dyDescent="0.3">
      <c r="A974" s="831" t="s">
        <v>2459</v>
      </c>
      <c r="B974" s="832" t="s">
        <v>2211</v>
      </c>
      <c r="C974" s="832" t="s">
        <v>3287</v>
      </c>
      <c r="D974" s="832" t="s">
        <v>3288</v>
      </c>
      <c r="E974" s="832" t="s">
        <v>3286</v>
      </c>
      <c r="F974" s="849">
        <v>19</v>
      </c>
      <c r="G974" s="849">
        <v>10091.279999999999</v>
      </c>
      <c r="H974" s="837">
        <v>1</v>
      </c>
      <c r="I974" s="849"/>
      <c r="J974" s="849"/>
      <c r="K974" s="837">
        <v>0</v>
      </c>
      <c r="L974" s="849">
        <v>19</v>
      </c>
      <c r="M974" s="850">
        <v>10091.279999999999</v>
      </c>
    </row>
    <row r="975" spans="1:13" ht="14.4" customHeight="1" x14ac:dyDescent="0.3">
      <c r="A975" s="831" t="s">
        <v>2459</v>
      </c>
      <c r="B975" s="832" t="s">
        <v>2211</v>
      </c>
      <c r="C975" s="832" t="s">
        <v>3756</v>
      </c>
      <c r="D975" s="832" t="s">
        <v>3757</v>
      </c>
      <c r="E975" s="832" t="s">
        <v>3286</v>
      </c>
      <c r="F975" s="849">
        <v>4</v>
      </c>
      <c r="G975" s="849">
        <v>2124.48</v>
      </c>
      <c r="H975" s="837">
        <v>1</v>
      </c>
      <c r="I975" s="849"/>
      <c r="J975" s="849"/>
      <c r="K975" s="837">
        <v>0</v>
      </c>
      <c r="L975" s="849">
        <v>4</v>
      </c>
      <c r="M975" s="850">
        <v>2124.48</v>
      </c>
    </row>
    <row r="976" spans="1:13" ht="14.4" customHeight="1" x14ac:dyDescent="0.3">
      <c r="A976" s="831" t="s">
        <v>2459</v>
      </c>
      <c r="B976" s="832" t="s">
        <v>2211</v>
      </c>
      <c r="C976" s="832" t="s">
        <v>3889</v>
      </c>
      <c r="D976" s="832" t="s">
        <v>5306</v>
      </c>
      <c r="E976" s="832" t="s">
        <v>3286</v>
      </c>
      <c r="F976" s="849">
        <v>5</v>
      </c>
      <c r="G976" s="849">
        <v>2655.6</v>
      </c>
      <c r="H976" s="837">
        <v>1</v>
      </c>
      <c r="I976" s="849"/>
      <c r="J976" s="849"/>
      <c r="K976" s="837">
        <v>0</v>
      </c>
      <c r="L976" s="849">
        <v>5</v>
      </c>
      <c r="M976" s="850">
        <v>2655.6</v>
      </c>
    </row>
    <row r="977" spans="1:13" ht="14.4" customHeight="1" x14ac:dyDescent="0.3">
      <c r="A977" s="831" t="s">
        <v>2459</v>
      </c>
      <c r="B977" s="832" t="s">
        <v>5286</v>
      </c>
      <c r="C977" s="832" t="s">
        <v>3479</v>
      </c>
      <c r="D977" s="832" t="s">
        <v>3478</v>
      </c>
      <c r="E977" s="832" t="s">
        <v>3480</v>
      </c>
      <c r="F977" s="849"/>
      <c r="G977" s="849"/>
      <c r="H977" s="837">
        <v>0</v>
      </c>
      <c r="I977" s="849">
        <v>32</v>
      </c>
      <c r="J977" s="849">
        <v>20822.080000000002</v>
      </c>
      <c r="K977" s="837">
        <v>1</v>
      </c>
      <c r="L977" s="849">
        <v>32</v>
      </c>
      <c r="M977" s="850">
        <v>20822.080000000002</v>
      </c>
    </row>
    <row r="978" spans="1:13" ht="14.4" customHeight="1" x14ac:dyDescent="0.3">
      <c r="A978" s="831" t="s">
        <v>2459</v>
      </c>
      <c r="B978" s="832" t="s">
        <v>5286</v>
      </c>
      <c r="C978" s="832" t="s">
        <v>3477</v>
      </c>
      <c r="D978" s="832" t="s">
        <v>3478</v>
      </c>
      <c r="E978" s="832" t="s">
        <v>3471</v>
      </c>
      <c r="F978" s="849"/>
      <c r="G978" s="849"/>
      <c r="H978" s="837">
        <v>0</v>
      </c>
      <c r="I978" s="849">
        <v>6</v>
      </c>
      <c r="J978" s="849">
        <v>4287.54</v>
      </c>
      <c r="K978" s="837">
        <v>1</v>
      </c>
      <c r="L978" s="849">
        <v>6</v>
      </c>
      <c r="M978" s="850">
        <v>4287.54</v>
      </c>
    </row>
    <row r="979" spans="1:13" ht="14.4" customHeight="1" x14ac:dyDescent="0.3">
      <c r="A979" s="831" t="s">
        <v>2459</v>
      </c>
      <c r="B979" s="832" t="s">
        <v>5286</v>
      </c>
      <c r="C979" s="832" t="s">
        <v>3489</v>
      </c>
      <c r="D979" s="832" t="s">
        <v>3478</v>
      </c>
      <c r="E979" s="832" t="s">
        <v>3469</v>
      </c>
      <c r="F979" s="849"/>
      <c r="G979" s="849"/>
      <c r="H979" s="837">
        <v>0</v>
      </c>
      <c r="I979" s="849">
        <v>2</v>
      </c>
      <c r="J979" s="849">
        <v>1206.46</v>
      </c>
      <c r="K979" s="837">
        <v>1</v>
      </c>
      <c r="L979" s="849">
        <v>2</v>
      </c>
      <c r="M979" s="850">
        <v>1206.46</v>
      </c>
    </row>
    <row r="980" spans="1:13" ht="14.4" customHeight="1" x14ac:dyDescent="0.3">
      <c r="A980" s="831" t="s">
        <v>2459</v>
      </c>
      <c r="B980" s="832" t="s">
        <v>5286</v>
      </c>
      <c r="C980" s="832" t="s">
        <v>3941</v>
      </c>
      <c r="D980" s="832" t="s">
        <v>3476</v>
      </c>
      <c r="E980" s="832" t="s">
        <v>3480</v>
      </c>
      <c r="F980" s="849">
        <v>12</v>
      </c>
      <c r="G980" s="849">
        <v>7808.2800000000007</v>
      </c>
      <c r="H980" s="837">
        <v>1</v>
      </c>
      <c r="I980" s="849"/>
      <c r="J980" s="849"/>
      <c r="K980" s="837">
        <v>0</v>
      </c>
      <c r="L980" s="849">
        <v>12</v>
      </c>
      <c r="M980" s="850">
        <v>7808.2800000000007</v>
      </c>
    </row>
    <row r="981" spans="1:13" ht="14.4" customHeight="1" x14ac:dyDescent="0.3">
      <c r="A981" s="831" t="s">
        <v>2459</v>
      </c>
      <c r="B981" s="832" t="s">
        <v>5286</v>
      </c>
      <c r="C981" s="832" t="s">
        <v>3482</v>
      </c>
      <c r="D981" s="832" t="s">
        <v>3483</v>
      </c>
      <c r="E981" s="832" t="s">
        <v>3469</v>
      </c>
      <c r="F981" s="849">
        <v>8</v>
      </c>
      <c r="G981" s="849">
        <v>4825.84</v>
      </c>
      <c r="H981" s="837">
        <v>1</v>
      </c>
      <c r="I981" s="849"/>
      <c r="J981" s="849"/>
      <c r="K981" s="837">
        <v>0</v>
      </c>
      <c r="L981" s="849">
        <v>8</v>
      </c>
      <c r="M981" s="850">
        <v>4825.84</v>
      </c>
    </row>
    <row r="982" spans="1:13" ht="14.4" customHeight="1" x14ac:dyDescent="0.3">
      <c r="A982" s="831" t="s">
        <v>2459</v>
      </c>
      <c r="B982" s="832" t="s">
        <v>5286</v>
      </c>
      <c r="C982" s="832" t="s">
        <v>3484</v>
      </c>
      <c r="D982" s="832" t="s">
        <v>3483</v>
      </c>
      <c r="E982" s="832" t="s">
        <v>3471</v>
      </c>
      <c r="F982" s="849">
        <v>28</v>
      </c>
      <c r="G982" s="849">
        <v>20008.52</v>
      </c>
      <c r="H982" s="837">
        <v>1</v>
      </c>
      <c r="I982" s="849"/>
      <c r="J982" s="849"/>
      <c r="K982" s="837">
        <v>0</v>
      </c>
      <c r="L982" s="849">
        <v>28</v>
      </c>
      <c r="M982" s="850">
        <v>20008.52</v>
      </c>
    </row>
    <row r="983" spans="1:13" ht="14.4" customHeight="1" x14ac:dyDescent="0.3">
      <c r="A983" s="831" t="s">
        <v>2459</v>
      </c>
      <c r="B983" s="832" t="s">
        <v>5286</v>
      </c>
      <c r="C983" s="832" t="s">
        <v>3485</v>
      </c>
      <c r="D983" s="832" t="s">
        <v>3478</v>
      </c>
      <c r="E983" s="832" t="s">
        <v>3486</v>
      </c>
      <c r="F983" s="849"/>
      <c r="G983" s="849"/>
      <c r="H983" s="837">
        <v>0</v>
      </c>
      <c r="I983" s="849">
        <v>16</v>
      </c>
      <c r="J983" s="849">
        <v>7483.3599999999988</v>
      </c>
      <c r="K983" s="837">
        <v>1</v>
      </c>
      <c r="L983" s="849">
        <v>16</v>
      </c>
      <c r="M983" s="850">
        <v>7483.3599999999988</v>
      </c>
    </row>
    <row r="984" spans="1:13" ht="14.4" customHeight="1" x14ac:dyDescent="0.3">
      <c r="A984" s="831" t="s">
        <v>2459</v>
      </c>
      <c r="B984" s="832" t="s">
        <v>5286</v>
      </c>
      <c r="C984" s="832" t="s">
        <v>3490</v>
      </c>
      <c r="D984" s="832" t="s">
        <v>3476</v>
      </c>
      <c r="E984" s="832" t="s">
        <v>3469</v>
      </c>
      <c r="F984" s="849">
        <v>9</v>
      </c>
      <c r="G984" s="849">
        <v>5429.07</v>
      </c>
      <c r="H984" s="837">
        <v>1</v>
      </c>
      <c r="I984" s="849"/>
      <c r="J984" s="849"/>
      <c r="K984" s="837">
        <v>0</v>
      </c>
      <c r="L984" s="849">
        <v>9</v>
      </c>
      <c r="M984" s="850">
        <v>5429.07</v>
      </c>
    </row>
    <row r="985" spans="1:13" ht="14.4" customHeight="1" x14ac:dyDescent="0.3">
      <c r="A985" s="831" t="s">
        <v>2459</v>
      </c>
      <c r="B985" s="832" t="s">
        <v>5296</v>
      </c>
      <c r="C985" s="832" t="s">
        <v>3305</v>
      </c>
      <c r="D985" s="832" t="s">
        <v>3306</v>
      </c>
      <c r="E985" s="832" t="s">
        <v>3307</v>
      </c>
      <c r="F985" s="849"/>
      <c r="G985" s="849"/>
      <c r="H985" s="837">
        <v>0</v>
      </c>
      <c r="I985" s="849">
        <v>2</v>
      </c>
      <c r="J985" s="849">
        <v>376.12</v>
      </c>
      <c r="K985" s="837">
        <v>1</v>
      </c>
      <c r="L985" s="849">
        <v>2</v>
      </c>
      <c r="M985" s="850">
        <v>376.12</v>
      </c>
    </row>
    <row r="986" spans="1:13" ht="14.4" customHeight="1" x14ac:dyDescent="0.3">
      <c r="A986" s="831" t="s">
        <v>2459</v>
      </c>
      <c r="B986" s="832" t="s">
        <v>2099</v>
      </c>
      <c r="C986" s="832" t="s">
        <v>3176</v>
      </c>
      <c r="D986" s="832" t="s">
        <v>965</v>
      </c>
      <c r="E986" s="832" t="s">
        <v>3177</v>
      </c>
      <c r="F986" s="849"/>
      <c r="G986" s="849"/>
      <c r="H986" s="837">
        <v>0</v>
      </c>
      <c r="I986" s="849">
        <v>3</v>
      </c>
      <c r="J986" s="849">
        <v>2996.2799999999997</v>
      </c>
      <c r="K986" s="837">
        <v>1</v>
      </c>
      <c r="L986" s="849">
        <v>3</v>
      </c>
      <c r="M986" s="850">
        <v>2996.2799999999997</v>
      </c>
    </row>
    <row r="987" spans="1:13" ht="14.4" customHeight="1" x14ac:dyDescent="0.3">
      <c r="A987" s="831" t="s">
        <v>2459</v>
      </c>
      <c r="B987" s="832" t="s">
        <v>2099</v>
      </c>
      <c r="C987" s="832" t="s">
        <v>3424</v>
      </c>
      <c r="D987" s="832" t="s">
        <v>965</v>
      </c>
      <c r="E987" s="832" t="s">
        <v>3425</v>
      </c>
      <c r="F987" s="849"/>
      <c r="G987" s="849"/>
      <c r="H987" s="837">
        <v>0</v>
      </c>
      <c r="I987" s="849">
        <v>48</v>
      </c>
      <c r="J987" s="849">
        <v>76374.720000000001</v>
      </c>
      <c r="K987" s="837">
        <v>1</v>
      </c>
      <c r="L987" s="849">
        <v>48</v>
      </c>
      <c r="M987" s="850">
        <v>76374.720000000001</v>
      </c>
    </row>
    <row r="988" spans="1:13" ht="14.4" customHeight="1" x14ac:dyDescent="0.3">
      <c r="A988" s="831" t="s">
        <v>2459</v>
      </c>
      <c r="B988" s="832" t="s">
        <v>2099</v>
      </c>
      <c r="C988" s="832" t="s">
        <v>3426</v>
      </c>
      <c r="D988" s="832" t="s">
        <v>3427</v>
      </c>
      <c r="E988" s="832" t="s">
        <v>3428</v>
      </c>
      <c r="F988" s="849">
        <v>5</v>
      </c>
      <c r="G988" s="849">
        <v>7955.7000000000007</v>
      </c>
      <c r="H988" s="837">
        <v>1</v>
      </c>
      <c r="I988" s="849"/>
      <c r="J988" s="849"/>
      <c r="K988" s="837">
        <v>0</v>
      </c>
      <c r="L988" s="849">
        <v>5</v>
      </c>
      <c r="M988" s="850">
        <v>7955.7000000000007</v>
      </c>
    </row>
    <row r="989" spans="1:13" ht="14.4" customHeight="1" x14ac:dyDescent="0.3">
      <c r="A989" s="831" t="s">
        <v>2459</v>
      </c>
      <c r="B989" s="832" t="s">
        <v>2214</v>
      </c>
      <c r="C989" s="832" t="s">
        <v>3259</v>
      </c>
      <c r="D989" s="832" t="s">
        <v>2738</v>
      </c>
      <c r="E989" s="832" t="s">
        <v>3260</v>
      </c>
      <c r="F989" s="849">
        <v>8</v>
      </c>
      <c r="G989" s="849">
        <v>9471.1200000000008</v>
      </c>
      <c r="H989" s="837">
        <v>1</v>
      </c>
      <c r="I989" s="849"/>
      <c r="J989" s="849"/>
      <c r="K989" s="837">
        <v>0</v>
      </c>
      <c r="L989" s="849">
        <v>8</v>
      </c>
      <c r="M989" s="850">
        <v>9471.1200000000008</v>
      </c>
    </row>
    <row r="990" spans="1:13" ht="14.4" customHeight="1" x14ac:dyDescent="0.3">
      <c r="A990" s="831" t="s">
        <v>2459</v>
      </c>
      <c r="B990" s="832" t="s">
        <v>2214</v>
      </c>
      <c r="C990" s="832" t="s">
        <v>3909</v>
      </c>
      <c r="D990" s="832" t="s">
        <v>3910</v>
      </c>
      <c r="E990" s="832" t="s">
        <v>3396</v>
      </c>
      <c r="F990" s="849">
        <v>1</v>
      </c>
      <c r="G990" s="849">
        <v>3551.67</v>
      </c>
      <c r="H990" s="837">
        <v>1</v>
      </c>
      <c r="I990" s="849"/>
      <c r="J990" s="849"/>
      <c r="K990" s="837">
        <v>0</v>
      </c>
      <c r="L990" s="849">
        <v>1</v>
      </c>
      <c r="M990" s="850">
        <v>3551.67</v>
      </c>
    </row>
    <row r="991" spans="1:13" ht="14.4" customHeight="1" x14ac:dyDescent="0.3">
      <c r="A991" s="831" t="s">
        <v>2459</v>
      </c>
      <c r="B991" s="832" t="s">
        <v>2214</v>
      </c>
      <c r="C991" s="832" t="s">
        <v>3387</v>
      </c>
      <c r="D991" s="832" t="s">
        <v>2216</v>
      </c>
      <c r="E991" s="832" t="s">
        <v>3388</v>
      </c>
      <c r="F991" s="849">
        <v>3</v>
      </c>
      <c r="G991" s="849">
        <v>3196.5</v>
      </c>
      <c r="H991" s="837">
        <v>1</v>
      </c>
      <c r="I991" s="849"/>
      <c r="J991" s="849"/>
      <c r="K991" s="837">
        <v>0</v>
      </c>
      <c r="L991" s="849">
        <v>3</v>
      </c>
      <c r="M991" s="850">
        <v>3196.5</v>
      </c>
    </row>
    <row r="992" spans="1:13" ht="14.4" customHeight="1" x14ac:dyDescent="0.3">
      <c r="A992" s="831" t="s">
        <v>2459</v>
      </c>
      <c r="B992" s="832" t="s">
        <v>2214</v>
      </c>
      <c r="C992" s="832" t="s">
        <v>3395</v>
      </c>
      <c r="D992" s="832" t="s">
        <v>2216</v>
      </c>
      <c r="E992" s="832" t="s">
        <v>3396</v>
      </c>
      <c r="F992" s="849">
        <v>1</v>
      </c>
      <c r="G992" s="849">
        <v>3551.67</v>
      </c>
      <c r="H992" s="837">
        <v>1</v>
      </c>
      <c r="I992" s="849"/>
      <c r="J992" s="849"/>
      <c r="K992" s="837">
        <v>0</v>
      </c>
      <c r="L992" s="849">
        <v>1</v>
      </c>
      <c r="M992" s="850">
        <v>3551.67</v>
      </c>
    </row>
    <row r="993" spans="1:13" ht="14.4" customHeight="1" x14ac:dyDescent="0.3">
      <c r="A993" s="831" t="s">
        <v>2459</v>
      </c>
      <c r="B993" s="832" t="s">
        <v>2218</v>
      </c>
      <c r="C993" s="832" t="s">
        <v>3892</v>
      </c>
      <c r="D993" s="832" t="s">
        <v>3891</v>
      </c>
      <c r="E993" s="832" t="s">
        <v>3893</v>
      </c>
      <c r="F993" s="849">
        <v>3</v>
      </c>
      <c r="G993" s="849">
        <v>366.75</v>
      </c>
      <c r="H993" s="837">
        <v>1</v>
      </c>
      <c r="I993" s="849"/>
      <c r="J993" s="849"/>
      <c r="K993" s="837">
        <v>0</v>
      </c>
      <c r="L993" s="849">
        <v>3</v>
      </c>
      <c r="M993" s="850">
        <v>366.75</v>
      </c>
    </row>
    <row r="994" spans="1:13" ht="14.4" customHeight="1" x14ac:dyDescent="0.3">
      <c r="A994" s="831" t="s">
        <v>2459</v>
      </c>
      <c r="B994" s="832" t="s">
        <v>2218</v>
      </c>
      <c r="C994" s="832" t="s">
        <v>3890</v>
      </c>
      <c r="D994" s="832" t="s">
        <v>3891</v>
      </c>
      <c r="E994" s="832" t="s">
        <v>2473</v>
      </c>
      <c r="F994" s="849">
        <v>2</v>
      </c>
      <c r="G994" s="849">
        <v>590.44000000000005</v>
      </c>
      <c r="H994" s="837">
        <v>1</v>
      </c>
      <c r="I994" s="849"/>
      <c r="J994" s="849"/>
      <c r="K994" s="837">
        <v>0</v>
      </c>
      <c r="L994" s="849">
        <v>2</v>
      </c>
      <c r="M994" s="850">
        <v>590.44000000000005</v>
      </c>
    </row>
    <row r="995" spans="1:13" ht="14.4" customHeight="1" x14ac:dyDescent="0.3">
      <c r="A995" s="831" t="s">
        <v>2459</v>
      </c>
      <c r="B995" s="832" t="s">
        <v>2218</v>
      </c>
      <c r="C995" s="832" t="s">
        <v>3896</v>
      </c>
      <c r="D995" s="832" t="s">
        <v>3891</v>
      </c>
      <c r="E995" s="832" t="s">
        <v>2648</v>
      </c>
      <c r="F995" s="849">
        <v>13</v>
      </c>
      <c r="G995" s="849">
        <v>959.53000000000009</v>
      </c>
      <c r="H995" s="837">
        <v>1</v>
      </c>
      <c r="I995" s="849"/>
      <c r="J995" s="849"/>
      <c r="K995" s="837">
        <v>0</v>
      </c>
      <c r="L995" s="849">
        <v>13</v>
      </c>
      <c r="M995" s="850">
        <v>959.53000000000009</v>
      </c>
    </row>
    <row r="996" spans="1:13" ht="14.4" customHeight="1" x14ac:dyDescent="0.3">
      <c r="A996" s="831" t="s">
        <v>2459</v>
      </c>
      <c r="B996" s="832" t="s">
        <v>2218</v>
      </c>
      <c r="C996" s="832" t="s">
        <v>3894</v>
      </c>
      <c r="D996" s="832" t="s">
        <v>2647</v>
      </c>
      <c r="E996" s="832" t="s">
        <v>2648</v>
      </c>
      <c r="F996" s="849">
        <v>16</v>
      </c>
      <c r="G996" s="849">
        <v>1180.96</v>
      </c>
      <c r="H996" s="837">
        <v>1</v>
      </c>
      <c r="I996" s="849"/>
      <c r="J996" s="849"/>
      <c r="K996" s="837">
        <v>0</v>
      </c>
      <c r="L996" s="849">
        <v>16</v>
      </c>
      <c r="M996" s="850">
        <v>1180.96</v>
      </c>
    </row>
    <row r="997" spans="1:13" ht="14.4" customHeight="1" x14ac:dyDescent="0.3">
      <c r="A997" s="831" t="s">
        <v>2459</v>
      </c>
      <c r="B997" s="832" t="s">
        <v>2218</v>
      </c>
      <c r="C997" s="832" t="s">
        <v>2646</v>
      </c>
      <c r="D997" s="832" t="s">
        <v>2647</v>
      </c>
      <c r="E997" s="832" t="s">
        <v>2648</v>
      </c>
      <c r="F997" s="849">
        <v>13</v>
      </c>
      <c r="G997" s="849">
        <v>959.53000000000009</v>
      </c>
      <c r="H997" s="837">
        <v>1</v>
      </c>
      <c r="I997" s="849"/>
      <c r="J997" s="849"/>
      <c r="K997" s="837">
        <v>0</v>
      </c>
      <c r="L997" s="849">
        <v>13</v>
      </c>
      <c r="M997" s="850">
        <v>959.53000000000009</v>
      </c>
    </row>
    <row r="998" spans="1:13" ht="14.4" customHeight="1" x14ac:dyDescent="0.3">
      <c r="A998" s="831" t="s">
        <v>2459</v>
      </c>
      <c r="B998" s="832" t="s">
        <v>2218</v>
      </c>
      <c r="C998" s="832" t="s">
        <v>3897</v>
      </c>
      <c r="D998" s="832" t="s">
        <v>3898</v>
      </c>
      <c r="E998" s="832" t="s">
        <v>2648</v>
      </c>
      <c r="F998" s="849">
        <v>5</v>
      </c>
      <c r="G998" s="849">
        <v>1222.5</v>
      </c>
      <c r="H998" s="837">
        <v>1</v>
      </c>
      <c r="I998" s="849"/>
      <c r="J998" s="849"/>
      <c r="K998" s="837">
        <v>0</v>
      </c>
      <c r="L998" s="849">
        <v>5</v>
      </c>
      <c r="M998" s="850">
        <v>1222.5</v>
      </c>
    </row>
    <row r="999" spans="1:13" ht="14.4" customHeight="1" x14ac:dyDescent="0.3">
      <c r="A999" s="831" t="s">
        <v>2459</v>
      </c>
      <c r="B999" s="832" t="s">
        <v>2218</v>
      </c>
      <c r="C999" s="832" t="s">
        <v>2219</v>
      </c>
      <c r="D999" s="832" t="s">
        <v>2220</v>
      </c>
      <c r="E999" s="832" t="s">
        <v>2221</v>
      </c>
      <c r="F999" s="849"/>
      <c r="G999" s="849"/>
      <c r="H999" s="837">
        <v>0</v>
      </c>
      <c r="I999" s="849">
        <v>3</v>
      </c>
      <c r="J999" s="849">
        <v>266.76</v>
      </c>
      <c r="K999" s="837">
        <v>1</v>
      </c>
      <c r="L999" s="849">
        <v>3</v>
      </c>
      <c r="M999" s="850">
        <v>266.76</v>
      </c>
    </row>
    <row r="1000" spans="1:13" ht="14.4" customHeight="1" x14ac:dyDescent="0.3">
      <c r="A1000" s="831" t="s">
        <v>2459</v>
      </c>
      <c r="B1000" s="832" t="s">
        <v>2218</v>
      </c>
      <c r="C1000" s="832" t="s">
        <v>3895</v>
      </c>
      <c r="D1000" s="832" t="s">
        <v>2647</v>
      </c>
      <c r="E1000" s="832" t="s">
        <v>2473</v>
      </c>
      <c r="F1000" s="849">
        <v>6</v>
      </c>
      <c r="G1000" s="849">
        <v>1771.3200000000002</v>
      </c>
      <c r="H1000" s="837">
        <v>1</v>
      </c>
      <c r="I1000" s="849"/>
      <c r="J1000" s="849"/>
      <c r="K1000" s="837">
        <v>0</v>
      </c>
      <c r="L1000" s="849">
        <v>6</v>
      </c>
      <c r="M1000" s="850">
        <v>1771.3200000000002</v>
      </c>
    </row>
    <row r="1001" spans="1:13" ht="14.4" customHeight="1" x14ac:dyDescent="0.3">
      <c r="A1001" s="831" t="s">
        <v>2459</v>
      </c>
      <c r="B1001" s="832" t="s">
        <v>2218</v>
      </c>
      <c r="C1001" s="832" t="s">
        <v>3350</v>
      </c>
      <c r="D1001" s="832" t="s">
        <v>2651</v>
      </c>
      <c r="E1001" s="832" t="s">
        <v>2648</v>
      </c>
      <c r="F1001" s="849">
        <v>3</v>
      </c>
      <c r="G1001" s="849">
        <v>733.5</v>
      </c>
      <c r="H1001" s="837">
        <v>1</v>
      </c>
      <c r="I1001" s="849"/>
      <c r="J1001" s="849"/>
      <c r="K1001" s="837">
        <v>0</v>
      </c>
      <c r="L1001" s="849">
        <v>3</v>
      </c>
      <c r="M1001" s="850">
        <v>733.5</v>
      </c>
    </row>
    <row r="1002" spans="1:13" ht="14.4" customHeight="1" x14ac:dyDescent="0.3">
      <c r="A1002" s="831" t="s">
        <v>2459</v>
      </c>
      <c r="B1002" s="832" t="s">
        <v>2218</v>
      </c>
      <c r="C1002" s="832" t="s">
        <v>3900</v>
      </c>
      <c r="D1002" s="832" t="s">
        <v>3891</v>
      </c>
      <c r="E1002" s="832" t="s">
        <v>3901</v>
      </c>
      <c r="F1002" s="849">
        <v>2</v>
      </c>
      <c r="G1002" s="849">
        <v>1399.58</v>
      </c>
      <c r="H1002" s="837">
        <v>1</v>
      </c>
      <c r="I1002" s="849"/>
      <c r="J1002" s="849"/>
      <c r="K1002" s="837">
        <v>0</v>
      </c>
      <c r="L1002" s="849">
        <v>2</v>
      </c>
      <c r="M1002" s="850">
        <v>1399.58</v>
      </c>
    </row>
    <row r="1003" spans="1:13" ht="14.4" customHeight="1" x14ac:dyDescent="0.3">
      <c r="A1003" s="831" t="s">
        <v>2459</v>
      </c>
      <c r="B1003" s="832" t="s">
        <v>2105</v>
      </c>
      <c r="C1003" s="832" t="s">
        <v>2106</v>
      </c>
      <c r="D1003" s="832" t="s">
        <v>2107</v>
      </c>
      <c r="E1003" s="832" t="s">
        <v>2108</v>
      </c>
      <c r="F1003" s="849"/>
      <c r="G1003" s="849"/>
      <c r="H1003" s="837">
        <v>0</v>
      </c>
      <c r="I1003" s="849">
        <v>9</v>
      </c>
      <c r="J1003" s="849">
        <v>84.600000000000009</v>
      </c>
      <c r="K1003" s="837">
        <v>1</v>
      </c>
      <c r="L1003" s="849">
        <v>9</v>
      </c>
      <c r="M1003" s="850">
        <v>84.600000000000009</v>
      </c>
    </row>
    <row r="1004" spans="1:13" ht="14.4" customHeight="1" x14ac:dyDescent="0.3">
      <c r="A1004" s="831" t="s">
        <v>2459</v>
      </c>
      <c r="B1004" s="832" t="s">
        <v>2115</v>
      </c>
      <c r="C1004" s="832" t="s">
        <v>3741</v>
      </c>
      <c r="D1004" s="832" t="s">
        <v>3742</v>
      </c>
      <c r="E1004" s="832" t="s">
        <v>2873</v>
      </c>
      <c r="F1004" s="849">
        <v>1</v>
      </c>
      <c r="G1004" s="849">
        <v>0</v>
      </c>
      <c r="H1004" s="837"/>
      <c r="I1004" s="849"/>
      <c r="J1004" s="849"/>
      <c r="K1004" s="837"/>
      <c r="L1004" s="849">
        <v>1</v>
      </c>
      <c r="M1004" s="850">
        <v>0</v>
      </c>
    </row>
    <row r="1005" spans="1:13" ht="14.4" customHeight="1" x14ac:dyDescent="0.3">
      <c r="A1005" s="831" t="s">
        <v>2459</v>
      </c>
      <c r="B1005" s="832" t="s">
        <v>2115</v>
      </c>
      <c r="C1005" s="832" t="s">
        <v>2116</v>
      </c>
      <c r="D1005" s="832" t="s">
        <v>1051</v>
      </c>
      <c r="E1005" s="832" t="s">
        <v>2117</v>
      </c>
      <c r="F1005" s="849"/>
      <c r="G1005" s="849"/>
      <c r="H1005" s="837"/>
      <c r="I1005" s="849">
        <v>5</v>
      </c>
      <c r="J1005" s="849">
        <v>0</v>
      </c>
      <c r="K1005" s="837"/>
      <c r="L1005" s="849">
        <v>5</v>
      </c>
      <c r="M1005" s="850">
        <v>0</v>
      </c>
    </row>
    <row r="1006" spans="1:13" ht="14.4" customHeight="1" x14ac:dyDescent="0.3">
      <c r="A1006" s="831" t="s">
        <v>2459</v>
      </c>
      <c r="B1006" s="832" t="s">
        <v>2115</v>
      </c>
      <c r="C1006" s="832" t="s">
        <v>3930</v>
      </c>
      <c r="D1006" s="832" t="s">
        <v>3742</v>
      </c>
      <c r="E1006" s="832" t="s">
        <v>2873</v>
      </c>
      <c r="F1006" s="849">
        <v>8</v>
      </c>
      <c r="G1006" s="849">
        <v>0</v>
      </c>
      <c r="H1006" s="837"/>
      <c r="I1006" s="849"/>
      <c r="J1006" s="849"/>
      <c r="K1006" s="837"/>
      <c r="L1006" s="849">
        <v>8</v>
      </c>
      <c r="M1006" s="850">
        <v>0</v>
      </c>
    </row>
    <row r="1007" spans="1:13" ht="14.4" customHeight="1" x14ac:dyDescent="0.3">
      <c r="A1007" s="831" t="s">
        <v>2459</v>
      </c>
      <c r="B1007" s="832" t="s">
        <v>5287</v>
      </c>
      <c r="C1007" s="832" t="s">
        <v>3633</v>
      </c>
      <c r="D1007" s="832" t="s">
        <v>1331</v>
      </c>
      <c r="E1007" s="832" t="s">
        <v>3314</v>
      </c>
      <c r="F1007" s="849"/>
      <c r="G1007" s="849"/>
      <c r="H1007" s="837">
        <v>0</v>
      </c>
      <c r="I1007" s="849">
        <v>2</v>
      </c>
      <c r="J1007" s="849">
        <v>528</v>
      </c>
      <c r="K1007" s="837">
        <v>1</v>
      </c>
      <c r="L1007" s="849">
        <v>2</v>
      </c>
      <c r="M1007" s="850">
        <v>528</v>
      </c>
    </row>
    <row r="1008" spans="1:13" ht="14.4" customHeight="1" x14ac:dyDescent="0.3">
      <c r="A1008" s="831" t="s">
        <v>2459</v>
      </c>
      <c r="B1008" s="832" t="s">
        <v>5287</v>
      </c>
      <c r="C1008" s="832" t="s">
        <v>3313</v>
      </c>
      <c r="D1008" s="832" t="s">
        <v>1331</v>
      </c>
      <c r="E1008" s="832" t="s">
        <v>3314</v>
      </c>
      <c r="F1008" s="849"/>
      <c r="G1008" s="849"/>
      <c r="H1008" s="837">
        <v>0</v>
      </c>
      <c r="I1008" s="849">
        <v>3</v>
      </c>
      <c r="J1008" s="849">
        <v>792</v>
      </c>
      <c r="K1008" s="837">
        <v>1</v>
      </c>
      <c r="L1008" s="849">
        <v>3</v>
      </c>
      <c r="M1008" s="850">
        <v>792</v>
      </c>
    </row>
    <row r="1009" spans="1:13" ht="14.4" customHeight="1" x14ac:dyDescent="0.3">
      <c r="A1009" s="831" t="s">
        <v>2459</v>
      </c>
      <c r="B1009" s="832" t="s">
        <v>2118</v>
      </c>
      <c r="C1009" s="832" t="s">
        <v>3919</v>
      </c>
      <c r="D1009" s="832" t="s">
        <v>3920</v>
      </c>
      <c r="E1009" s="832" t="s">
        <v>2121</v>
      </c>
      <c r="F1009" s="849">
        <v>4</v>
      </c>
      <c r="G1009" s="849">
        <v>492.8</v>
      </c>
      <c r="H1009" s="837">
        <v>1</v>
      </c>
      <c r="I1009" s="849"/>
      <c r="J1009" s="849"/>
      <c r="K1009" s="837">
        <v>0</v>
      </c>
      <c r="L1009" s="849">
        <v>4</v>
      </c>
      <c r="M1009" s="850">
        <v>492.8</v>
      </c>
    </row>
    <row r="1010" spans="1:13" ht="14.4" customHeight="1" x14ac:dyDescent="0.3">
      <c r="A1010" s="831" t="s">
        <v>2459</v>
      </c>
      <c r="B1010" s="832" t="s">
        <v>2118</v>
      </c>
      <c r="C1010" s="832" t="s">
        <v>2119</v>
      </c>
      <c r="D1010" s="832" t="s">
        <v>2120</v>
      </c>
      <c r="E1010" s="832" t="s">
        <v>2121</v>
      </c>
      <c r="F1010" s="849"/>
      <c r="G1010" s="849"/>
      <c r="H1010" s="837">
        <v>0</v>
      </c>
      <c r="I1010" s="849">
        <v>4</v>
      </c>
      <c r="J1010" s="849">
        <v>491.84</v>
      </c>
      <c r="K1010" s="837">
        <v>1</v>
      </c>
      <c r="L1010" s="849">
        <v>4</v>
      </c>
      <c r="M1010" s="850">
        <v>491.84</v>
      </c>
    </row>
    <row r="1011" spans="1:13" ht="14.4" customHeight="1" x14ac:dyDescent="0.3">
      <c r="A1011" s="831" t="s">
        <v>2459</v>
      </c>
      <c r="B1011" s="832" t="s">
        <v>2222</v>
      </c>
      <c r="C1011" s="832" t="s">
        <v>2953</v>
      </c>
      <c r="D1011" s="832" t="s">
        <v>2578</v>
      </c>
      <c r="E1011" s="832" t="s">
        <v>2954</v>
      </c>
      <c r="F1011" s="849">
        <v>6</v>
      </c>
      <c r="G1011" s="849">
        <v>1478.34</v>
      </c>
      <c r="H1011" s="837">
        <v>1</v>
      </c>
      <c r="I1011" s="849"/>
      <c r="J1011" s="849"/>
      <c r="K1011" s="837">
        <v>0</v>
      </c>
      <c r="L1011" s="849">
        <v>6</v>
      </c>
      <c r="M1011" s="850">
        <v>1478.34</v>
      </c>
    </row>
    <row r="1012" spans="1:13" ht="14.4" customHeight="1" x14ac:dyDescent="0.3">
      <c r="A1012" s="831" t="s">
        <v>2459</v>
      </c>
      <c r="B1012" s="832" t="s">
        <v>2222</v>
      </c>
      <c r="C1012" s="832" t="s">
        <v>2223</v>
      </c>
      <c r="D1012" s="832" t="s">
        <v>2224</v>
      </c>
      <c r="E1012" s="832" t="s">
        <v>2225</v>
      </c>
      <c r="F1012" s="849"/>
      <c r="G1012" s="849"/>
      <c r="H1012" s="837">
        <v>0</v>
      </c>
      <c r="I1012" s="849">
        <v>4</v>
      </c>
      <c r="J1012" s="849">
        <v>492.8</v>
      </c>
      <c r="K1012" s="837">
        <v>1</v>
      </c>
      <c r="L1012" s="849">
        <v>4</v>
      </c>
      <c r="M1012" s="850">
        <v>492.8</v>
      </c>
    </row>
    <row r="1013" spans="1:13" ht="14.4" customHeight="1" x14ac:dyDescent="0.3">
      <c r="A1013" s="831" t="s">
        <v>2459</v>
      </c>
      <c r="B1013" s="832" t="s">
        <v>2222</v>
      </c>
      <c r="C1013" s="832" t="s">
        <v>2324</v>
      </c>
      <c r="D1013" s="832" t="s">
        <v>2224</v>
      </c>
      <c r="E1013" s="832" t="s">
        <v>1942</v>
      </c>
      <c r="F1013" s="849"/>
      <c r="G1013" s="849"/>
      <c r="H1013" s="837">
        <v>0</v>
      </c>
      <c r="I1013" s="849">
        <v>11</v>
      </c>
      <c r="J1013" s="849">
        <v>2710.29</v>
      </c>
      <c r="K1013" s="837">
        <v>1</v>
      </c>
      <c r="L1013" s="849">
        <v>11</v>
      </c>
      <c r="M1013" s="850">
        <v>2710.29</v>
      </c>
    </row>
    <row r="1014" spans="1:13" ht="14.4" customHeight="1" x14ac:dyDescent="0.3">
      <c r="A1014" s="831" t="s">
        <v>2459</v>
      </c>
      <c r="B1014" s="832" t="s">
        <v>2222</v>
      </c>
      <c r="C1014" s="832" t="s">
        <v>2575</v>
      </c>
      <c r="D1014" s="832" t="s">
        <v>2576</v>
      </c>
      <c r="E1014" s="832" t="s">
        <v>697</v>
      </c>
      <c r="F1014" s="849">
        <v>3</v>
      </c>
      <c r="G1014" s="849">
        <v>396</v>
      </c>
      <c r="H1014" s="837">
        <v>1</v>
      </c>
      <c r="I1014" s="849"/>
      <c r="J1014" s="849"/>
      <c r="K1014" s="837">
        <v>0</v>
      </c>
      <c r="L1014" s="849">
        <v>3</v>
      </c>
      <c r="M1014" s="850">
        <v>396</v>
      </c>
    </row>
    <row r="1015" spans="1:13" ht="14.4" customHeight="1" x14ac:dyDescent="0.3">
      <c r="A1015" s="831" t="s">
        <v>2459</v>
      </c>
      <c r="B1015" s="832" t="s">
        <v>2222</v>
      </c>
      <c r="C1015" s="832" t="s">
        <v>3333</v>
      </c>
      <c r="D1015" s="832" t="s">
        <v>3334</v>
      </c>
      <c r="E1015" s="832" t="s">
        <v>3335</v>
      </c>
      <c r="F1015" s="849">
        <v>40</v>
      </c>
      <c r="G1015" s="849">
        <v>10560</v>
      </c>
      <c r="H1015" s="837">
        <v>1</v>
      </c>
      <c r="I1015" s="849"/>
      <c r="J1015" s="849"/>
      <c r="K1015" s="837">
        <v>0</v>
      </c>
      <c r="L1015" s="849">
        <v>40</v>
      </c>
      <c r="M1015" s="850">
        <v>10560</v>
      </c>
    </row>
    <row r="1016" spans="1:13" ht="14.4" customHeight="1" x14ac:dyDescent="0.3">
      <c r="A1016" s="831" t="s">
        <v>2459</v>
      </c>
      <c r="B1016" s="832" t="s">
        <v>2222</v>
      </c>
      <c r="C1016" s="832" t="s">
        <v>2577</v>
      </c>
      <c r="D1016" s="832" t="s">
        <v>2578</v>
      </c>
      <c r="E1016" s="832" t="s">
        <v>2579</v>
      </c>
      <c r="F1016" s="849">
        <v>3</v>
      </c>
      <c r="G1016" s="849">
        <v>369.6</v>
      </c>
      <c r="H1016" s="837">
        <v>1</v>
      </c>
      <c r="I1016" s="849"/>
      <c r="J1016" s="849"/>
      <c r="K1016" s="837">
        <v>0</v>
      </c>
      <c r="L1016" s="849">
        <v>3</v>
      </c>
      <c r="M1016" s="850">
        <v>369.6</v>
      </c>
    </row>
    <row r="1017" spans="1:13" ht="14.4" customHeight="1" x14ac:dyDescent="0.3">
      <c r="A1017" s="831" t="s">
        <v>2459</v>
      </c>
      <c r="B1017" s="832" t="s">
        <v>2222</v>
      </c>
      <c r="C1017" s="832" t="s">
        <v>2580</v>
      </c>
      <c r="D1017" s="832" t="s">
        <v>2578</v>
      </c>
      <c r="E1017" s="832" t="s">
        <v>2581</v>
      </c>
      <c r="F1017" s="849">
        <v>1</v>
      </c>
      <c r="G1017" s="849">
        <v>439.98</v>
      </c>
      <c r="H1017" s="837">
        <v>1</v>
      </c>
      <c r="I1017" s="849"/>
      <c r="J1017" s="849"/>
      <c r="K1017" s="837">
        <v>0</v>
      </c>
      <c r="L1017" s="849">
        <v>1</v>
      </c>
      <c r="M1017" s="850">
        <v>439.98</v>
      </c>
    </row>
    <row r="1018" spans="1:13" ht="14.4" customHeight="1" x14ac:dyDescent="0.3">
      <c r="A1018" s="831" t="s">
        <v>2459</v>
      </c>
      <c r="B1018" s="832" t="s">
        <v>2222</v>
      </c>
      <c r="C1018" s="832" t="s">
        <v>3871</v>
      </c>
      <c r="D1018" s="832" t="s">
        <v>3334</v>
      </c>
      <c r="E1018" s="832" t="s">
        <v>3872</v>
      </c>
      <c r="F1018" s="849">
        <v>6</v>
      </c>
      <c r="G1018" s="849">
        <v>792</v>
      </c>
      <c r="H1018" s="837">
        <v>1</v>
      </c>
      <c r="I1018" s="849"/>
      <c r="J1018" s="849"/>
      <c r="K1018" s="837">
        <v>0</v>
      </c>
      <c r="L1018" s="849">
        <v>6</v>
      </c>
      <c r="M1018" s="850">
        <v>792</v>
      </c>
    </row>
    <row r="1019" spans="1:13" ht="14.4" customHeight="1" x14ac:dyDescent="0.3">
      <c r="A1019" s="831" t="s">
        <v>2459</v>
      </c>
      <c r="B1019" s="832" t="s">
        <v>2372</v>
      </c>
      <c r="C1019" s="832" t="s">
        <v>3870</v>
      </c>
      <c r="D1019" s="832" t="s">
        <v>2374</v>
      </c>
      <c r="E1019" s="832" t="s">
        <v>3328</v>
      </c>
      <c r="F1019" s="849"/>
      <c r="G1019" s="849"/>
      <c r="H1019" s="837">
        <v>0</v>
      </c>
      <c r="I1019" s="849">
        <v>4</v>
      </c>
      <c r="J1019" s="849">
        <v>4227.5600000000004</v>
      </c>
      <c r="K1019" s="837">
        <v>1</v>
      </c>
      <c r="L1019" s="849">
        <v>4</v>
      </c>
      <c r="M1019" s="850">
        <v>4227.5600000000004</v>
      </c>
    </row>
    <row r="1020" spans="1:13" ht="14.4" customHeight="1" x14ac:dyDescent="0.3">
      <c r="A1020" s="831" t="s">
        <v>2459</v>
      </c>
      <c r="B1020" s="832" t="s">
        <v>5303</v>
      </c>
      <c r="C1020" s="832" t="s">
        <v>3902</v>
      </c>
      <c r="D1020" s="832" t="s">
        <v>3903</v>
      </c>
      <c r="E1020" s="832" t="s">
        <v>1332</v>
      </c>
      <c r="F1020" s="849">
        <v>9</v>
      </c>
      <c r="G1020" s="849">
        <v>11841.48</v>
      </c>
      <c r="H1020" s="837">
        <v>1</v>
      </c>
      <c r="I1020" s="849"/>
      <c r="J1020" s="849"/>
      <c r="K1020" s="837">
        <v>0</v>
      </c>
      <c r="L1020" s="849">
        <v>9</v>
      </c>
      <c r="M1020" s="850">
        <v>11841.48</v>
      </c>
    </row>
    <row r="1021" spans="1:13" ht="14.4" customHeight="1" x14ac:dyDescent="0.3">
      <c r="A1021" s="831" t="s">
        <v>2459</v>
      </c>
      <c r="B1021" s="832" t="s">
        <v>2130</v>
      </c>
      <c r="C1021" s="832" t="s">
        <v>2327</v>
      </c>
      <c r="D1021" s="832" t="s">
        <v>680</v>
      </c>
      <c r="E1021" s="832" t="s">
        <v>681</v>
      </c>
      <c r="F1021" s="849"/>
      <c r="G1021" s="849"/>
      <c r="H1021" s="837">
        <v>0</v>
      </c>
      <c r="I1021" s="849">
        <v>6</v>
      </c>
      <c r="J1021" s="849">
        <v>778.5</v>
      </c>
      <c r="K1021" s="837">
        <v>1</v>
      </c>
      <c r="L1021" s="849">
        <v>6</v>
      </c>
      <c r="M1021" s="850">
        <v>778.5</v>
      </c>
    </row>
    <row r="1022" spans="1:13" ht="14.4" customHeight="1" x14ac:dyDescent="0.3">
      <c r="A1022" s="831" t="s">
        <v>2459</v>
      </c>
      <c r="B1022" s="832" t="s">
        <v>2160</v>
      </c>
      <c r="C1022" s="832" t="s">
        <v>3931</v>
      </c>
      <c r="D1022" s="832" t="s">
        <v>2162</v>
      </c>
      <c r="E1022" s="832" t="s">
        <v>3932</v>
      </c>
      <c r="F1022" s="849"/>
      <c r="G1022" s="849"/>
      <c r="H1022" s="837">
        <v>0</v>
      </c>
      <c r="I1022" s="849">
        <v>3</v>
      </c>
      <c r="J1022" s="849">
        <v>1633.1399999999999</v>
      </c>
      <c r="K1022" s="837">
        <v>1</v>
      </c>
      <c r="L1022" s="849">
        <v>3</v>
      </c>
      <c r="M1022" s="850">
        <v>1633.1399999999999</v>
      </c>
    </row>
    <row r="1023" spans="1:13" ht="14.4" customHeight="1" x14ac:dyDescent="0.3">
      <c r="A1023" s="831" t="s">
        <v>2459</v>
      </c>
      <c r="B1023" s="832" t="s">
        <v>1885</v>
      </c>
      <c r="C1023" s="832" t="s">
        <v>3933</v>
      </c>
      <c r="D1023" s="832" t="s">
        <v>1887</v>
      </c>
      <c r="E1023" s="832" t="s">
        <v>3934</v>
      </c>
      <c r="F1023" s="849"/>
      <c r="G1023" s="849"/>
      <c r="H1023" s="837">
        <v>0</v>
      </c>
      <c r="I1023" s="849">
        <v>12</v>
      </c>
      <c r="J1023" s="849">
        <v>4968.84</v>
      </c>
      <c r="K1023" s="837">
        <v>1</v>
      </c>
      <c r="L1023" s="849">
        <v>12</v>
      </c>
      <c r="M1023" s="850">
        <v>4968.84</v>
      </c>
    </row>
    <row r="1024" spans="1:13" ht="14.4" customHeight="1" x14ac:dyDescent="0.3">
      <c r="A1024" s="831" t="s">
        <v>2460</v>
      </c>
      <c r="B1024" s="832" t="s">
        <v>1874</v>
      </c>
      <c r="C1024" s="832" t="s">
        <v>4000</v>
      </c>
      <c r="D1024" s="832" t="s">
        <v>4001</v>
      </c>
      <c r="E1024" s="832" t="s">
        <v>4002</v>
      </c>
      <c r="F1024" s="849">
        <v>1</v>
      </c>
      <c r="G1024" s="849">
        <v>56.45</v>
      </c>
      <c r="H1024" s="837">
        <v>1</v>
      </c>
      <c r="I1024" s="849"/>
      <c r="J1024" s="849"/>
      <c r="K1024" s="837">
        <v>0</v>
      </c>
      <c r="L1024" s="849">
        <v>1</v>
      </c>
      <c r="M1024" s="850">
        <v>56.45</v>
      </c>
    </row>
    <row r="1025" spans="1:13" ht="14.4" customHeight="1" x14ac:dyDescent="0.3">
      <c r="A1025" s="831" t="s">
        <v>2460</v>
      </c>
      <c r="B1025" s="832" t="s">
        <v>1912</v>
      </c>
      <c r="C1025" s="832" t="s">
        <v>2636</v>
      </c>
      <c r="D1025" s="832" t="s">
        <v>2637</v>
      </c>
      <c r="E1025" s="832" t="s">
        <v>2638</v>
      </c>
      <c r="F1025" s="849">
        <v>3</v>
      </c>
      <c r="G1025" s="849">
        <v>900.99</v>
      </c>
      <c r="H1025" s="837">
        <v>1</v>
      </c>
      <c r="I1025" s="849"/>
      <c r="J1025" s="849"/>
      <c r="K1025" s="837">
        <v>0</v>
      </c>
      <c r="L1025" s="849">
        <v>3</v>
      </c>
      <c r="M1025" s="850">
        <v>900.99</v>
      </c>
    </row>
    <row r="1026" spans="1:13" ht="14.4" customHeight="1" x14ac:dyDescent="0.3">
      <c r="A1026" s="831" t="s">
        <v>2460</v>
      </c>
      <c r="B1026" s="832" t="s">
        <v>1912</v>
      </c>
      <c r="C1026" s="832" t="s">
        <v>2233</v>
      </c>
      <c r="D1026" s="832" t="s">
        <v>1914</v>
      </c>
      <c r="E1026" s="832" t="s">
        <v>2234</v>
      </c>
      <c r="F1026" s="849"/>
      <c r="G1026" s="849"/>
      <c r="H1026" s="837">
        <v>0</v>
      </c>
      <c r="I1026" s="849">
        <v>3</v>
      </c>
      <c r="J1026" s="849">
        <v>280.29000000000002</v>
      </c>
      <c r="K1026" s="837">
        <v>1</v>
      </c>
      <c r="L1026" s="849">
        <v>3</v>
      </c>
      <c r="M1026" s="850">
        <v>280.29000000000002</v>
      </c>
    </row>
    <row r="1027" spans="1:13" ht="14.4" customHeight="1" x14ac:dyDescent="0.3">
      <c r="A1027" s="831" t="s">
        <v>2460</v>
      </c>
      <c r="B1027" s="832" t="s">
        <v>1973</v>
      </c>
      <c r="C1027" s="832" t="s">
        <v>3964</v>
      </c>
      <c r="D1027" s="832" t="s">
        <v>2482</v>
      </c>
      <c r="E1027" s="832" t="s">
        <v>697</v>
      </c>
      <c r="F1027" s="849">
        <v>2</v>
      </c>
      <c r="G1027" s="849">
        <v>117.7</v>
      </c>
      <c r="H1027" s="837">
        <v>1</v>
      </c>
      <c r="I1027" s="849"/>
      <c r="J1027" s="849"/>
      <c r="K1027" s="837">
        <v>0</v>
      </c>
      <c r="L1027" s="849">
        <v>2</v>
      </c>
      <c r="M1027" s="850">
        <v>117.7</v>
      </c>
    </row>
    <row r="1028" spans="1:13" ht="14.4" customHeight="1" x14ac:dyDescent="0.3">
      <c r="A1028" s="831" t="s">
        <v>2460</v>
      </c>
      <c r="B1028" s="832" t="s">
        <v>1973</v>
      </c>
      <c r="C1028" s="832" t="s">
        <v>2483</v>
      </c>
      <c r="D1028" s="832" t="s">
        <v>2482</v>
      </c>
      <c r="E1028" s="832" t="s">
        <v>2484</v>
      </c>
      <c r="F1028" s="849">
        <v>1</v>
      </c>
      <c r="G1028" s="849">
        <v>392.41</v>
      </c>
      <c r="H1028" s="837">
        <v>1</v>
      </c>
      <c r="I1028" s="849"/>
      <c r="J1028" s="849"/>
      <c r="K1028" s="837">
        <v>0</v>
      </c>
      <c r="L1028" s="849">
        <v>1</v>
      </c>
      <c r="M1028" s="850">
        <v>392.41</v>
      </c>
    </row>
    <row r="1029" spans="1:13" ht="14.4" customHeight="1" x14ac:dyDescent="0.3">
      <c r="A1029" s="831" t="s">
        <v>2460</v>
      </c>
      <c r="B1029" s="832" t="s">
        <v>2072</v>
      </c>
      <c r="C1029" s="832" t="s">
        <v>2073</v>
      </c>
      <c r="D1029" s="832" t="s">
        <v>911</v>
      </c>
      <c r="E1029" s="832" t="s">
        <v>912</v>
      </c>
      <c r="F1029" s="849"/>
      <c r="G1029" s="849"/>
      <c r="H1029" s="837"/>
      <c r="I1029" s="849">
        <v>7</v>
      </c>
      <c r="J1029" s="849">
        <v>0</v>
      </c>
      <c r="K1029" s="837"/>
      <c r="L1029" s="849">
        <v>7</v>
      </c>
      <c r="M1029" s="850">
        <v>0</v>
      </c>
    </row>
    <row r="1030" spans="1:13" ht="14.4" customHeight="1" x14ac:dyDescent="0.3">
      <c r="A1030" s="831" t="s">
        <v>2460</v>
      </c>
      <c r="B1030" s="832" t="s">
        <v>5290</v>
      </c>
      <c r="C1030" s="832" t="s">
        <v>2814</v>
      </c>
      <c r="D1030" s="832" t="s">
        <v>2815</v>
      </c>
      <c r="E1030" s="832" t="s">
        <v>2799</v>
      </c>
      <c r="F1030" s="849"/>
      <c r="G1030" s="849"/>
      <c r="H1030" s="837">
        <v>0</v>
      </c>
      <c r="I1030" s="849">
        <v>4</v>
      </c>
      <c r="J1030" s="849">
        <v>483.08</v>
      </c>
      <c r="K1030" s="837">
        <v>1</v>
      </c>
      <c r="L1030" s="849">
        <v>4</v>
      </c>
      <c r="M1030" s="850">
        <v>483.08</v>
      </c>
    </row>
    <row r="1031" spans="1:13" ht="14.4" customHeight="1" x14ac:dyDescent="0.3">
      <c r="A1031" s="831" t="s">
        <v>2460</v>
      </c>
      <c r="B1031" s="832" t="s">
        <v>5290</v>
      </c>
      <c r="C1031" s="832" t="s">
        <v>2800</v>
      </c>
      <c r="D1031" s="832" t="s">
        <v>2801</v>
      </c>
      <c r="E1031" s="832" t="s">
        <v>2802</v>
      </c>
      <c r="F1031" s="849">
        <v>3</v>
      </c>
      <c r="G1031" s="849">
        <v>181.17000000000002</v>
      </c>
      <c r="H1031" s="837">
        <v>1</v>
      </c>
      <c r="I1031" s="849"/>
      <c r="J1031" s="849"/>
      <c r="K1031" s="837">
        <v>0</v>
      </c>
      <c r="L1031" s="849">
        <v>3</v>
      </c>
      <c r="M1031" s="850">
        <v>181.17000000000002</v>
      </c>
    </row>
    <row r="1032" spans="1:13" ht="14.4" customHeight="1" x14ac:dyDescent="0.3">
      <c r="A1032" s="831" t="s">
        <v>2460</v>
      </c>
      <c r="B1032" s="832" t="s">
        <v>2086</v>
      </c>
      <c r="C1032" s="832" t="s">
        <v>2202</v>
      </c>
      <c r="D1032" s="832" t="s">
        <v>2088</v>
      </c>
      <c r="E1032" s="832" t="s">
        <v>2203</v>
      </c>
      <c r="F1032" s="849"/>
      <c r="G1032" s="849"/>
      <c r="H1032" s="837">
        <v>0</v>
      </c>
      <c r="I1032" s="849">
        <v>4</v>
      </c>
      <c r="J1032" s="849">
        <v>2066.84</v>
      </c>
      <c r="K1032" s="837">
        <v>1</v>
      </c>
      <c r="L1032" s="849">
        <v>4</v>
      </c>
      <c r="M1032" s="850">
        <v>2066.84</v>
      </c>
    </row>
    <row r="1033" spans="1:13" ht="14.4" customHeight="1" x14ac:dyDescent="0.3">
      <c r="A1033" s="831" t="s">
        <v>2460</v>
      </c>
      <c r="B1033" s="832" t="s">
        <v>2086</v>
      </c>
      <c r="C1033" s="832" t="s">
        <v>2087</v>
      </c>
      <c r="D1033" s="832" t="s">
        <v>2088</v>
      </c>
      <c r="E1033" s="832" t="s">
        <v>2089</v>
      </c>
      <c r="F1033" s="849"/>
      <c r="G1033" s="849"/>
      <c r="H1033" s="837">
        <v>0</v>
      </c>
      <c r="I1033" s="849">
        <v>2</v>
      </c>
      <c r="J1033" s="849">
        <v>221.46</v>
      </c>
      <c r="K1033" s="837">
        <v>1</v>
      </c>
      <c r="L1033" s="849">
        <v>2</v>
      </c>
      <c r="M1033" s="850">
        <v>221.46</v>
      </c>
    </row>
    <row r="1034" spans="1:13" ht="14.4" customHeight="1" x14ac:dyDescent="0.3">
      <c r="A1034" s="831" t="s">
        <v>2460</v>
      </c>
      <c r="B1034" s="832" t="s">
        <v>5295</v>
      </c>
      <c r="C1034" s="832" t="s">
        <v>3979</v>
      </c>
      <c r="D1034" s="832" t="s">
        <v>3980</v>
      </c>
      <c r="E1034" s="832" t="s">
        <v>3981</v>
      </c>
      <c r="F1034" s="849"/>
      <c r="G1034" s="849"/>
      <c r="H1034" s="837">
        <v>0</v>
      </c>
      <c r="I1034" s="849">
        <v>6</v>
      </c>
      <c r="J1034" s="849">
        <v>2900.3999999999996</v>
      </c>
      <c r="K1034" s="837">
        <v>1</v>
      </c>
      <c r="L1034" s="849">
        <v>6</v>
      </c>
      <c r="M1034" s="850">
        <v>2900.3999999999996</v>
      </c>
    </row>
    <row r="1035" spans="1:13" ht="14.4" customHeight="1" x14ac:dyDescent="0.3">
      <c r="A1035" s="831" t="s">
        <v>2460</v>
      </c>
      <c r="B1035" s="832" t="s">
        <v>2090</v>
      </c>
      <c r="C1035" s="832" t="s">
        <v>2091</v>
      </c>
      <c r="D1035" s="832" t="s">
        <v>2092</v>
      </c>
      <c r="E1035" s="832" t="s">
        <v>2093</v>
      </c>
      <c r="F1035" s="849"/>
      <c r="G1035" s="849"/>
      <c r="H1035" s="837">
        <v>0</v>
      </c>
      <c r="I1035" s="849">
        <v>2</v>
      </c>
      <c r="J1035" s="849">
        <v>1820.4</v>
      </c>
      <c r="K1035" s="837">
        <v>1</v>
      </c>
      <c r="L1035" s="849">
        <v>2</v>
      </c>
      <c r="M1035" s="850">
        <v>1820.4</v>
      </c>
    </row>
    <row r="1036" spans="1:13" ht="14.4" customHeight="1" x14ac:dyDescent="0.3">
      <c r="A1036" s="831" t="s">
        <v>2460</v>
      </c>
      <c r="B1036" s="832" t="s">
        <v>2090</v>
      </c>
      <c r="C1036" s="832" t="s">
        <v>2677</v>
      </c>
      <c r="D1036" s="832" t="s">
        <v>2097</v>
      </c>
      <c r="E1036" s="832" t="s">
        <v>2093</v>
      </c>
      <c r="F1036" s="849">
        <v>3</v>
      </c>
      <c r="G1036" s="849">
        <v>2730.6000000000004</v>
      </c>
      <c r="H1036" s="837">
        <v>1</v>
      </c>
      <c r="I1036" s="849"/>
      <c r="J1036" s="849"/>
      <c r="K1036" s="837">
        <v>0</v>
      </c>
      <c r="L1036" s="849">
        <v>3</v>
      </c>
      <c r="M1036" s="850">
        <v>2730.6000000000004</v>
      </c>
    </row>
    <row r="1037" spans="1:13" ht="14.4" customHeight="1" x14ac:dyDescent="0.3">
      <c r="A1037" s="831" t="s">
        <v>2460</v>
      </c>
      <c r="B1037" s="832" t="s">
        <v>2090</v>
      </c>
      <c r="C1037" s="832" t="s">
        <v>2678</v>
      </c>
      <c r="D1037" s="832" t="s">
        <v>2679</v>
      </c>
      <c r="E1037" s="832" t="s">
        <v>2093</v>
      </c>
      <c r="F1037" s="849">
        <v>3</v>
      </c>
      <c r="G1037" s="849">
        <v>2730.6000000000004</v>
      </c>
      <c r="H1037" s="837">
        <v>1</v>
      </c>
      <c r="I1037" s="849"/>
      <c r="J1037" s="849"/>
      <c r="K1037" s="837">
        <v>0</v>
      </c>
      <c r="L1037" s="849">
        <v>3</v>
      </c>
      <c r="M1037" s="850">
        <v>2730.6000000000004</v>
      </c>
    </row>
    <row r="1038" spans="1:13" ht="14.4" customHeight="1" x14ac:dyDescent="0.3">
      <c r="A1038" s="831" t="s">
        <v>2460</v>
      </c>
      <c r="B1038" s="832" t="s">
        <v>2206</v>
      </c>
      <c r="C1038" s="832" t="s">
        <v>2747</v>
      </c>
      <c r="D1038" s="832" t="s">
        <v>2748</v>
      </c>
      <c r="E1038" s="832" t="s">
        <v>2209</v>
      </c>
      <c r="F1038" s="849">
        <v>4</v>
      </c>
      <c r="G1038" s="849">
        <v>677.16</v>
      </c>
      <c r="H1038" s="837">
        <v>1</v>
      </c>
      <c r="I1038" s="849"/>
      <c r="J1038" s="849"/>
      <c r="K1038" s="837">
        <v>0</v>
      </c>
      <c r="L1038" s="849">
        <v>4</v>
      </c>
      <c r="M1038" s="850">
        <v>677.16</v>
      </c>
    </row>
    <row r="1039" spans="1:13" ht="14.4" customHeight="1" x14ac:dyDescent="0.3">
      <c r="A1039" s="831" t="s">
        <v>2460</v>
      </c>
      <c r="B1039" s="832" t="s">
        <v>2206</v>
      </c>
      <c r="C1039" s="832" t="s">
        <v>2749</v>
      </c>
      <c r="D1039" s="832" t="s">
        <v>2748</v>
      </c>
      <c r="E1039" s="832" t="s">
        <v>2750</v>
      </c>
      <c r="F1039" s="849">
        <v>42</v>
      </c>
      <c r="G1039" s="849">
        <v>14220.359999999999</v>
      </c>
      <c r="H1039" s="837">
        <v>1</v>
      </c>
      <c r="I1039" s="849"/>
      <c r="J1039" s="849"/>
      <c r="K1039" s="837">
        <v>0</v>
      </c>
      <c r="L1039" s="849">
        <v>42</v>
      </c>
      <c r="M1039" s="850">
        <v>14220.359999999999</v>
      </c>
    </row>
    <row r="1040" spans="1:13" ht="14.4" customHeight="1" x14ac:dyDescent="0.3">
      <c r="A1040" s="831" t="s">
        <v>2460</v>
      </c>
      <c r="B1040" s="832" t="s">
        <v>2206</v>
      </c>
      <c r="C1040" s="832" t="s">
        <v>3077</v>
      </c>
      <c r="D1040" s="832" t="s">
        <v>2748</v>
      </c>
      <c r="E1040" s="832" t="s">
        <v>3078</v>
      </c>
      <c r="F1040" s="849">
        <v>3</v>
      </c>
      <c r="G1040" s="849">
        <v>2031.5099999999998</v>
      </c>
      <c r="H1040" s="837">
        <v>1</v>
      </c>
      <c r="I1040" s="849"/>
      <c r="J1040" s="849"/>
      <c r="K1040" s="837">
        <v>0</v>
      </c>
      <c r="L1040" s="849">
        <v>3</v>
      </c>
      <c r="M1040" s="850">
        <v>2031.5099999999998</v>
      </c>
    </row>
    <row r="1041" spans="1:13" ht="14.4" customHeight="1" x14ac:dyDescent="0.3">
      <c r="A1041" s="831" t="s">
        <v>2460</v>
      </c>
      <c r="B1041" s="832" t="s">
        <v>2206</v>
      </c>
      <c r="C1041" s="832" t="s">
        <v>4003</v>
      </c>
      <c r="D1041" s="832" t="s">
        <v>1238</v>
      </c>
      <c r="E1041" s="832" t="s">
        <v>4004</v>
      </c>
      <c r="F1041" s="849"/>
      <c r="G1041" s="849"/>
      <c r="H1041" s="837">
        <v>0</v>
      </c>
      <c r="I1041" s="849">
        <v>2</v>
      </c>
      <c r="J1041" s="849">
        <v>5146.4399999999996</v>
      </c>
      <c r="K1041" s="837">
        <v>1</v>
      </c>
      <c r="L1041" s="849">
        <v>2</v>
      </c>
      <c r="M1041" s="850">
        <v>5146.4399999999996</v>
      </c>
    </row>
    <row r="1042" spans="1:13" ht="14.4" customHeight="1" x14ac:dyDescent="0.3">
      <c r="A1042" s="831" t="s">
        <v>2460</v>
      </c>
      <c r="B1042" s="832" t="s">
        <v>2211</v>
      </c>
      <c r="C1042" s="832" t="s">
        <v>3284</v>
      </c>
      <c r="D1042" s="832" t="s">
        <v>3285</v>
      </c>
      <c r="E1042" s="832" t="s">
        <v>3286</v>
      </c>
      <c r="F1042" s="849"/>
      <c r="G1042" s="849"/>
      <c r="H1042" s="837">
        <v>0</v>
      </c>
      <c r="I1042" s="849">
        <v>8</v>
      </c>
      <c r="J1042" s="849">
        <v>4248.96</v>
      </c>
      <c r="K1042" s="837">
        <v>1</v>
      </c>
      <c r="L1042" s="849">
        <v>8</v>
      </c>
      <c r="M1042" s="850">
        <v>4248.96</v>
      </c>
    </row>
    <row r="1043" spans="1:13" ht="14.4" customHeight="1" x14ac:dyDescent="0.3">
      <c r="A1043" s="831" t="s">
        <v>2460</v>
      </c>
      <c r="B1043" s="832" t="s">
        <v>2211</v>
      </c>
      <c r="C1043" s="832" t="s">
        <v>3464</v>
      </c>
      <c r="D1043" s="832" t="s">
        <v>3288</v>
      </c>
      <c r="E1043" s="832" t="s">
        <v>2213</v>
      </c>
      <c r="F1043" s="849">
        <v>165</v>
      </c>
      <c r="G1043" s="849">
        <v>35054.25</v>
      </c>
      <c r="H1043" s="837">
        <v>1</v>
      </c>
      <c r="I1043" s="849"/>
      <c r="J1043" s="849"/>
      <c r="K1043" s="837">
        <v>0</v>
      </c>
      <c r="L1043" s="849">
        <v>165</v>
      </c>
      <c r="M1043" s="850">
        <v>35054.25</v>
      </c>
    </row>
    <row r="1044" spans="1:13" ht="14.4" customHeight="1" x14ac:dyDescent="0.3">
      <c r="A1044" s="831" t="s">
        <v>2460</v>
      </c>
      <c r="B1044" s="832" t="s">
        <v>2211</v>
      </c>
      <c r="C1044" s="832" t="s">
        <v>3465</v>
      </c>
      <c r="D1044" s="832" t="s">
        <v>3288</v>
      </c>
      <c r="E1044" s="832" t="s">
        <v>3286</v>
      </c>
      <c r="F1044" s="849">
        <v>52</v>
      </c>
      <c r="G1044" s="849">
        <v>27618.239999999998</v>
      </c>
      <c r="H1044" s="837">
        <v>1</v>
      </c>
      <c r="I1044" s="849"/>
      <c r="J1044" s="849"/>
      <c r="K1044" s="837">
        <v>0</v>
      </c>
      <c r="L1044" s="849">
        <v>52</v>
      </c>
      <c r="M1044" s="850">
        <v>27618.239999999998</v>
      </c>
    </row>
    <row r="1045" spans="1:13" ht="14.4" customHeight="1" x14ac:dyDescent="0.3">
      <c r="A1045" s="831" t="s">
        <v>2460</v>
      </c>
      <c r="B1045" s="832" t="s">
        <v>2211</v>
      </c>
      <c r="C1045" s="832" t="s">
        <v>2212</v>
      </c>
      <c r="D1045" s="832" t="s">
        <v>1222</v>
      </c>
      <c r="E1045" s="832" t="s">
        <v>2213</v>
      </c>
      <c r="F1045" s="849"/>
      <c r="G1045" s="849"/>
      <c r="H1045" s="837">
        <v>0</v>
      </c>
      <c r="I1045" s="849">
        <v>13</v>
      </c>
      <c r="J1045" s="849">
        <v>2761.85</v>
      </c>
      <c r="K1045" s="837">
        <v>1</v>
      </c>
      <c r="L1045" s="849">
        <v>13</v>
      </c>
      <c r="M1045" s="850">
        <v>2761.85</v>
      </c>
    </row>
    <row r="1046" spans="1:13" ht="14.4" customHeight="1" x14ac:dyDescent="0.3">
      <c r="A1046" s="831" t="s">
        <v>2460</v>
      </c>
      <c r="B1046" s="832" t="s">
        <v>2211</v>
      </c>
      <c r="C1046" s="832" t="s">
        <v>3287</v>
      </c>
      <c r="D1046" s="832" t="s">
        <v>3288</v>
      </c>
      <c r="E1046" s="832" t="s">
        <v>3286</v>
      </c>
      <c r="F1046" s="849">
        <v>6</v>
      </c>
      <c r="G1046" s="849">
        <v>3186.7200000000003</v>
      </c>
      <c r="H1046" s="837">
        <v>1</v>
      </c>
      <c r="I1046" s="849"/>
      <c r="J1046" s="849"/>
      <c r="K1046" s="837">
        <v>0</v>
      </c>
      <c r="L1046" s="849">
        <v>6</v>
      </c>
      <c r="M1046" s="850">
        <v>3186.7200000000003</v>
      </c>
    </row>
    <row r="1047" spans="1:13" ht="14.4" customHeight="1" x14ac:dyDescent="0.3">
      <c r="A1047" s="831" t="s">
        <v>2460</v>
      </c>
      <c r="B1047" s="832" t="s">
        <v>5286</v>
      </c>
      <c r="C1047" s="832" t="s">
        <v>4031</v>
      </c>
      <c r="D1047" s="832" t="s">
        <v>3468</v>
      </c>
      <c r="E1047" s="832" t="s">
        <v>3486</v>
      </c>
      <c r="F1047" s="849">
        <v>10</v>
      </c>
      <c r="G1047" s="849">
        <v>4677.0999999999995</v>
      </c>
      <c r="H1047" s="837">
        <v>1</v>
      </c>
      <c r="I1047" s="849"/>
      <c r="J1047" s="849"/>
      <c r="K1047" s="837">
        <v>0</v>
      </c>
      <c r="L1047" s="849">
        <v>10</v>
      </c>
      <c r="M1047" s="850">
        <v>4677.0999999999995</v>
      </c>
    </row>
    <row r="1048" spans="1:13" ht="14.4" customHeight="1" x14ac:dyDescent="0.3">
      <c r="A1048" s="831" t="s">
        <v>2460</v>
      </c>
      <c r="B1048" s="832" t="s">
        <v>5286</v>
      </c>
      <c r="C1048" s="832" t="s">
        <v>3467</v>
      </c>
      <c r="D1048" s="832" t="s">
        <v>3468</v>
      </c>
      <c r="E1048" s="832" t="s">
        <v>3469</v>
      </c>
      <c r="F1048" s="849">
        <v>39</v>
      </c>
      <c r="G1048" s="849">
        <v>23525.97</v>
      </c>
      <c r="H1048" s="837">
        <v>1</v>
      </c>
      <c r="I1048" s="849"/>
      <c r="J1048" s="849"/>
      <c r="K1048" s="837">
        <v>0</v>
      </c>
      <c r="L1048" s="849">
        <v>39</v>
      </c>
      <c r="M1048" s="850">
        <v>23525.97</v>
      </c>
    </row>
    <row r="1049" spans="1:13" ht="14.4" customHeight="1" x14ac:dyDescent="0.3">
      <c r="A1049" s="831" t="s">
        <v>2460</v>
      </c>
      <c r="B1049" s="832" t="s">
        <v>5286</v>
      </c>
      <c r="C1049" s="832" t="s">
        <v>3470</v>
      </c>
      <c r="D1049" s="832" t="s">
        <v>3468</v>
      </c>
      <c r="E1049" s="832" t="s">
        <v>3471</v>
      </c>
      <c r="F1049" s="849">
        <v>67</v>
      </c>
      <c r="G1049" s="849">
        <v>47877.53</v>
      </c>
      <c r="H1049" s="837">
        <v>1</v>
      </c>
      <c r="I1049" s="849"/>
      <c r="J1049" s="849"/>
      <c r="K1049" s="837">
        <v>0</v>
      </c>
      <c r="L1049" s="849">
        <v>67</v>
      </c>
      <c r="M1049" s="850">
        <v>47877.53</v>
      </c>
    </row>
    <row r="1050" spans="1:13" ht="14.4" customHeight="1" x14ac:dyDescent="0.3">
      <c r="A1050" s="831" t="s">
        <v>2460</v>
      </c>
      <c r="B1050" s="832" t="s">
        <v>5286</v>
      </c>
      <c r="C1050" s="832" t="s">
        <v>3558</v>
      </c>
      <c r="D1050" s="832" t="s">
        <v>3468</v>
      </c>
      <c r="E1050" s="832" t="s">
        <v>3480</v>
      </c>
      <c r="F1050" s="849">
        <v>37</v>
      </c>
      <c r="G1050" s="849">
        <v>24075.530000000006</v>
      </c>
      <c r="H1050" s="837">
        <v>1</v>
      </c>
      <c r="I1050" s="849"/>
      <c r="J1050" s="849"/>
      <c r="K1050" s="837">
        <v>0</v>
      </c>
      <c r="L1050" s="849">
        <v>37</v>
      </c>
      <c r="M1050" s="850">
        <v>24075.530000000006</v>
      </c>
    </row>
    <row r="1051" spans="1:13" ht="14.4" customHeight="1" x14ac:dyDescent="0.3">
      <c r="A1051" s="831" t="s">
        <v>2460</v>
      </c>
      <c r="B1051" s="832" t="s">
        <v>5286</v>
      </c>
      <c r="C1051" s="832" t="s">
        <v>3479</v>
      </c>
      <c r="D1051" s="832" t="s">
        <v>3478</v>
      </c>
      <c r="E1051" s="832" t="s">
        <v>3480</v>
      </c>
      <c r="F1051" s="849"/>
      <c r="G1051" s="849"/>
      <c r="H1051" s="837">
        <v>0</v>
      </c>
      <c r="I1051" s="849">
        <v>56</v>
      </c>
      <c r="J1051" s="849">
        <v>36438.640000000007</v>
      </c>
      <c r="K1051" s="837">
        <v>1</v>
      </c>
      <c r="L1051" s="849">
        <v>56</v>
      </c>
      <c r="M1051" s="850">
        <v>36438.640000000007</v>
      </c>
    </row>
    <row r="1052" spans="1:13" ht="14.4" customHeight="1" x14ac:dyDescent="0.3">
      <c r="A1052" s="831" t="s">
        <v>2460</v>
      </c>
      <c r="B1052" s="832" t="s">
        <v>5286</v>
      </c>
      <c r="C1052" s="832" t="s">
        <v>3477</v>
      </c>
      <c r="D1052" s="832" t="s">
        <v>3478</v>
      </c>
      <c r="E1052" s="832" t="s">
        <v>3471</v>
      </c>
      <c r="F1052" s="849"/>
      <c r="G1052" s="849"/>
      <c r="H1052" s="837">
        <v>0</v>
      </c>
      <c r="I1052" s="849">
        <v>41</v>
      </c>
      <c r="J1052" s="849">
        <v>29298.190000000002</v>
      </c>
      <c r="K1052" s="837">
        <v>1</v>
      </c>
      <c r="L1052" s="849">
        <v>41</v>
      </c>
      <c r="M1052" s="850">
        <v>29298.190000000002</v>
      </c>
    </row>
    <row r="1053" spans="1:13" ht="14.4" customHeight="1" x14ac:dyDescent="0.3">
      <c r="A1053" s="831" t="s">
        <v>2460</v>
      </c>
      <c r="B1053" s="832" t="s">
        <v>5286</v>
      </c>
      <c r="C1053" s="832" t="s">
        <v>3489</v>
      </c>
      <c r="D1053" s="832" t="s">
        <v>3478</v>
      </c>
      <c r="E1053" s="832" t="s">
        <v>3469</v>
      </c>
      <c r="F1053" s="849"/>
      <c r="G1053" s="849"/>
      <c r="H1053" s="837">
        <v>0</v>
      </c>
      <c r="I1053" s="849">
        <v>34</v>
      </c>
      <c r="J1053" s="849">
        <v>20509.82</v>
      </c>
      <c r="K1053" s="837">
        <v>1</v>
      </c>
      <c r="L1053" s="849">
        <v>34</v>
      </c>
      <c r="M1053" s="850">
        <v>20509.82</v>
      </c>
    </row>
    <row r="1054" spans="1:13" ht="14.4" customHeight="1" x14ac:dyDescent="0.3">
      <c r="A1054" s="831" t="s">
        <v>2460</v>
      </c>
      <c r="B1054" s="832" t="s">
        <v>5286</v>
      </c>
      <c r="C1054" s="832" t="s">
        <v>3482</v>
      </c>
      <c r="D1054" s="832" t="s">
        <v>3483</v>
      </c>
      <c r="E1054" s="832" t="s">
        <v>3469</v>
      </c>
      <c r="F1054" s="849">
        <v>3</v>
      </c>
      <c r="G1054" s="849">
        <v>1809.69</v>
      </c>
      <c r="H1054" s="837">
        <v>1</v>
      </c>
      <c r="I1054" s="849"/>
      <c r="J1054" s="849"/>
      <c r="K1054" s="837">
        <v>0</v>
      </c>
      <c r="L1054" s="849">
        <v>3</v>
      </c>
      <c r="M1054" s="850">
        <v>1809.69</v>
      </c>
    </row>
    <row r="1055" spans="1:13" ht="14.4" customHeight="1" x14ac:dyDescent="0.3">
      <c r="A1055" s="831" t="s">
        <v>2460</v>
      </c>
      <c r="B1055" s="832" t="s">
        <v>5296</v>
      </c>
      <c r="C1055" s="832" t="s">
        <v>3305</v>
      </c>
      <c r="D1055" s="832" t="s">
        <v>3306</v>
      </c>
      <c r="E1055" s="832" t="s">
        <v>3307</v>
      </c>
      <c r="F1055" s="849"/>
      <c r="G1055" s="849"/>
      <c r="H1055" s="837">
        <v>0</v>
      </c>
      <c r="I1055" s="849">
        <v>5</v>
      </c>
      <c r="J1055" s="849">
        <v>940.3</v>
      </c>
      <c r="K1055" s="837">
        <v>1</v>
      </c>
      <c r="L1055" s="849">
        <v>5</v>
      </c>
      <c r="M1055" s="850">
        <v>940.3</v>
      </c>
    </row>
    <row r="1056" spans="1:13" ht="14.4" customHeight="1" x14ac:dyDescent="0.3">
      <c r="A1056" s="831" t="s">
        <v>2460</v>
      </c>
      <c r="B1056" s="832" t="s">
        <v>2099</v>
      </c>
      <c r="C1056" s="832" t="s">
        <v>3420</v>
      </c>
      <c r="D1056" s="832" t="s">
        <v>965</v>
      </c>
      <c r="E1056" s="832" t="s">
        <v>3421</v>
      </c>
      <c r="F1056" s="849"/>
      <c r="G1056" s="849"/>
      <c r="H1056" s="837">
        <v>0</v>
      </c>
      <c r="I1056" s="849">
        <v>4</v>
      </c>
      <c r="J1056" s="849">
        <v>1591.2</v>
      </c>
      <c r="K1056" s="837">
        <v>1</v>
      </c>
      <c r="L1056" s="849">
        <v>4</v>
      </c>
      <c r="M1056" s="850">
        <v>1591.2</v>
      </c>
    </row>
    <row r="1057" spans="1:13" ht="14.4" customHeight="1" x14ac:dyDescent="0.3">
      <c r="A1057" s="831" t="s">
        <v>2460</v>
      </c>
      <c r="B1057" s="832" t="s">
        <v>2099</v>
      </c>
      <c r="C1057" s="832" t="s">
        <v>3176</v>
      </c>
      <c r="D1057" s="832" t="s">
        <v>965</v>
      </c>
      <c r="E1057" s="832" t="s">
        <v>3177</v>
      </c>
      <c r="F1057" s="849"/>
      <c r="G1057" s="849"/>
      <c r="H1057" s="837">
        <v>0</v>
      </c>
      <c r="I1057" s="849">
        <v>7</v>
      </c>
      <c r="J1057" s="849">
        <v>6991.32</v>
      </c>
      <c r="K1057" s="837">
        <v>1</v>
      </c>
      <c r="L1057" s="849">
        <v>7</v>
      </c>
      <c r="M1057" s="850">
        <v>6991.32</v>
      </c>
    </row>
    <row r="1058" spans="1:13" ht="14.4" customHeight="1" x14ac:dyDescent="0.3">
      <c r="A1058" s="831" t="s">
        <v>2460</v>
      </c>
      <c r="B1058" s="832" t="s">
        <v>2099</v>
      </c>
      <c r="C1058" s="832" t="s">
        <v>3424</v>
      </c>
      <c r="D1058" s="832" t="s">
        <v>965</v>
      </c>
      <c r="E1058" s="832" t="s">
        <v>3425</v>
      </c>
      <c r="F1058" s="849"/>
      <c r="G1058" s="849"/>
      <c r="H1058" s="837">
        <v>0</v>
      </c>
      <c r="I1058" s="849">
        <v>8</v>
      </c>
      <c r="J1058" s="849">
        <v>12729.12</v>
      </c>
      <c r="K1058" s="837">
        <v>1</v>
      </c>
      <c r="L1058" s="849">
        <v>8</v>
      </c>
      <c r="M1058" s="850">
        <v>12729.12</v>
      </c>
    </row>
    <row r="1059" spans="1:13" ht="14.4" customHeight="1" x14ac:dyDescent="0.3">
      <c r="A1059" s="831" t="s">
        <v>2460</v>
      </c>
      <c r="B1059" s="832" t="s">
        <v>2099</v>
      </c>
      <c r="C1059" s="832" t="s">
        <v>3539</v>
      </c>
      <c r="D1059" s="832" t="s">
        <v>965</v>
      </c>
      <c r="E1059" s="832" t="s">
        <v>3540</v>
      </c>
      <c r="F1059" s="849"/>
      <c r="G1059" s="849"/>
      <c r="H1059" s="837">
        <v>0</v>
      </c>
      <c r="I1059" s="849">
        <v>65</v>
      </c>
      <c r="J1059" s="849">
        <v>103424.09999999998</v>
      </c>
      <c r="K1059" s="837">
        <v>1</v>
      </c>
      <c r="L1059" s="849">
        <v>65</v>
      </c>
      <c r="M1059" s="850">
        <v>103424.09999999998</v>
      </c>
    </row>
    <row r="1060" spans="1:13" ht="14.4" customHeight="1" x14ac:dyDescent="0.3">
      <c r="A1060" s="831" t="s">
        <v>2460</v>
      </c>
      <c r="B1060" s="832" t="s">
        <v>2099</v>
      </c>
      <c r="C1060" s="832" t="s">
        <v>3426</v>
      </c>
      <c r="D1060" s="832" t="s">
        <v>3427</v>
      </c>
      <c r="E1060" s="832" t="s">
        <v>3428</v>
      </c>
      <c r="F1060" s="849">
        <v>11</v>
      </c>
      <c r="G1060" s="849">
        <v>17502.54</v>
      </c>
      <c r="H1060" s="837">
        <v>1</v>
      </c>
      <c r="I1060" s="849"/>
      <c r="J1060" s="849"/>
      <c r="K1060" s="837">
        <v>0</v>
      </c>
      <c r="L1060" s="849">
        <v>11</v>
      </c>
      <c r="M1060" s="850">
        <v>17502.54</v>
      </c>
    </row>
    <row r="1061" spans="1:13" ht="14.4" customHeight="1" x14ac:dyDescent="0.3">
      <c r="A1061" s="831" t="s">
        <v>2460</v>
      </c>
      <c r="B1061" s="832" t="s">
        <v>2099</v>
      </c>
      <c r="C1061" s="832" t="s">
        <v>4005</v>
      </c>
      <c r="D1061" s="832" t="s">
        <v>3427</v>
      </c>
      <c r="E1061" s="832" t="s">
        <v>4006</v>
      </c>
      <c r="F1061" s="849">
        <v>3</v>
      </c>
      <c r="G1061" s="849">
        <v>2996.2799999999997</v>
      </c>
      <c r="H1061" s="837">
        <v>1</v>
      </c>
      <c r="I1061" s="849"/>
      <c r="J1061" s="849"/>
      <c r="K1061" s="837">
        <v>0</v>
      </c>
      <c r="L1061" s="849">
        <v>3</v>
      </c>
      <c r="M1061" s="850">
        <v>2996.2799999999997</v>
      </c>
    </row>
    <row r="1062" spans="1:13" ht="14.4" customHeight="1" x14ac:dyDescent="0.3">
      <c r="A1062" s="831" t="s">
        <v>2460</v>
      </c>
      <c r="B1062" s="832" t="s">
        <v>2214</v>
      </c>
      <c r="C1062" s="832" t="s">
        <v>2737</v>
      </c>
      <c r="D1062" s="832" t="s">
        <v>2738</v>
      </c>
      <c r="E1062" s="832" t="s">
        <v>2739</v>
      </c>
      <c r="F1062" s="849">
        <v>3</v>
      </c>
      <c r="G1062" s="849">
        <v>913.29</v>
      </c>
      <c r="H1062" s="837">
        <v>1</v>
      </c>
      <c r="I1062" s="849"/>
      <c r="J1062" s="849"/>
      <c r="K1062" s="837">
        <v>0</v>
      </c>
      <c r="L1062" s="849">
        <v>3</v>
      </c>
      <c r="M1062" s="850">
        <v>913.29</v>
      </c>
    </row>
    <row r="1063" spans="1:13" ht="14.4" customHeight="1" x14ac:dyDescent="0.3">
      <c r="A1063" s="831" t="s">
        <v>2460</v>
      </c>
      <c r="B1063" s="832" t="s">
        <v>2214</v>
      </c>
      <c r="C1063" s="832" t="s">
        <v>3259</v>
      </c>
      <c r="D1063" s="832" t="s">
        <v>2738</v>
      </c>
      <c r="E1063" s="832" t="s">
        <v>3260</v>
      </c>
      <c r="F1063" s="849">
        <v>19</v>
      </c>
      <c r="G1063" s="849">
        <v>22493.91</v>
      </c>
      <c r="H1063" s="837">
        <v>1</v>
      </c>
      <c r="I1063" s="849"/>
      <c r="J1063" s="849"/>
      <c r="K1063" s="837">
        <v>0</v>
      </c>
      <c r="L1063" s="849">
        <v>19</v>
      </c>
      <c r="M1063" s="850">
        <v>22493.91</v>
      </c>
    </row>
    <row r="1064" spans="1:13" ht="14.4" customHeight="1" x14ac:dyDescent="0.3">
      <c r="A1064" s="831" t="s">
        <v>2460</v>
      </c>
      <c r="B1064" s="832" t="s">
        <v>2214</v>
      </c>
      <c r="C1064" s="832" t="s">
        <v>3387</v>
      </c>
      <c r="D1064" s="832" t="s">
        <v>2216</v>
      </c>
      <c r="E1064" s="832" t="s">
        <v>3388</v>
      </c>
      <c r="F1064" s="849">
        <v>3</v>
      </c>
      <c r="G1064" s="849">
        <v>3196.5</v>
      </c>
      <c r="H1064" s="837">
        <v>1</v>
      </c>
      <c r="I1064" s="849"/>
      <c r="J1064" s="849"/>
      <c r="K1064" s="837">
        <v>0</v>
      </c>
      <c r="L1064" s="849">
        <v>3</v>
      </c>
      <c r="M1064" s="850">
        <v>3196.5</v>
      </c>
    </row>
    <row r="1065" spans="1:13" ht="14.4" customHeight="1" x14ac:dyDescent="0.3">
      <c r="A1065" s="831" t="s">
        <v>2460</v>
      </c>
      <c r="B1065" s="832" t="s">
        <v>2214</v>
      </c>
      <c r="C1065" s="832" t="s">
        <v>3393</v>
      </c>
      <c r="D1065" s="832" t="s">
        <v>2216</v>
      </c>
      <c r="E1065" s="832" t="s">
        <v>3394</v>
      </c>
      <c r="F1065" s="849">
        <v>3</v>
      </c>
      <c r="G1065" s="849">
        <v>1598.25</v>
      </c>
      <c r="H1065" s="837">
        <v>1</v>
      </c>
      <c r="I1065" s="849"/>
      <c r="J1065" s="849"/>
      <c r="K1065" s="837">
        <v>0</v>
      </c>
      <c r="L1065" s="849">
        <v>3</v>
      </c>
      <c r="M1065" s="850">
        <v>1598.25</v>
      </c>
    </row>
    <row r="1066" spans="1:13" ht="14.4" customHeight="1" x14ac:dyDescent="0.3">
      <c r="A1066" s="831" t="s">
        <v>2460</v>
      </c>
      <c r="B1066" s="832" t="s">
        <v>2214</v>
      </c>
      <c r="C1066" s="832" t="s">
        <v>3395</v>
      </c>
      <c r="D1066" s="832" t="s">
        <v>2216</v>
      </c>
      <c r="E1066" s="832" t="s">
        <v>3396</v>
      </c>
      <c r="F1066" s="849">
        <v>2</v>
      </c>
      <c r="G1066" s="849">
        <v>7103.34</v>
      </c>
      <c r="H1066" s="837">
        <v>1</v>
      </c>
      <c r="I1066" s="849"/>
      <c r="J1066" s="849"/>
      <c r="K1066" s="837">
        <v>0</v>
      </c>
      <c r="L1066" s="849">
        <v>2</v>
      </c>
      <c r="M1066" s="850">
        <v>7103.34</v>
      </c>
    </row>
    <row r="1067" spans="1:13" ht="14.4" customHeight="1" x14ac:dyDescent="0.3">
      <c r="A1067" s="831" t="s">
        <v>2460</v>
      </c>
      <c r="B1067" s="832" t="s">
        <v>2218</v>
      </c>
      <c r="C1067" s="832" t="s">
        <v>3892</v>
      </c>
      <c r="D1067" s="832" t="s">
        <v>3891</v>
      </c>
      <c r="E1067" s="832" t="s">
        <v>3893</v>
      </c>
      <c r="F1067" s="849">
        <v>3</v>
      </c>
      <c r="G1067" s="849">
        <v>366.75</v>
      </c>
      <c r="H1067" s="837">
        <v>1</v>
      </c>
      <c r="I1067" s="849"/>
      <c r="J1067" s="849"/>
      <c r="K1067" s="837">
        <v>0</v>
      </c>
      <c r="L1067" s="849">
        <v>3</v>
      </c>
      <c r="M1067" s="850">
        <v>366.75</v>
      </c>
    </row>
    <row r="1068" spans="1:13" ht="14.4" customHeight="1" x14ac:dyDescent="0.3">
      <c r="A1068" s="831" t="s">
        <v>2460</v>
      </c>
      <c r="B1068" s="832" t="s">
        <v>2218</v>
      </c>
      <c r="C1068" s="832" t="s">
        <v>3896</v>
      </c>
      <c r="D1068" s="832" t="s">
        <v>3891</v>
      </c>
      <c r="E1068" s="832" t="s">
        <v>2648</v>
      </c>
      <c r="F1068" s="849">
        <v>5</v>
      </c>
      <c r="G1068" s="849">
        <v>369.05</v>
      </c>
      <c r="H1068" s="837">
        <v>1</v>
      </c>
      <c r="I1068" s="849"/>
      <c r="J1068" s="849"/>
      <c r="K1068" s="837">
        <v>0</v>
      </c>
      <c r="L1068" s="849">
        <v>5</v>
      </c>
      <c r="M1068" s="850">
        <v>369.05</v>
      </c>
    </row>
    <row r="1069" spans="1:13" ht="14.4" customHeight="1" x14ac:dyDescent="0.3">
      <c r="A1069" s="831" t="s">
        <v>2460</v>
      </c>
      <c r="B1069" s="832" t="s">
        <v>2218</v>
      </c>
      <c r="C1069" s="832" t="s">
        <v>3985</v>
      </c>
      <c r="D1069" s="832" t="s">
        <v>2220</v>
      </c>
      <c r="E1069" s="832" t="s">
        <v>3986</v>
      </c>
      <c r="F1069" s="849"/>
      <c r="G1069" s="849"/>
      <c r="H1069" s="837">
        <v>0</v>
      </c>
      <c r="I1069" s="849">
        <v>2</v>
      </c>
      <c r="J1069" s="849">
        <v>1827.96</v>
      </c>
      <c r="K1069" s="837">
        <v>1</v>
      </c>
      <c r="L1069" s="849">
        <v>2</v>
      </c>
      <c r="M1069" s="850">
        <v>1827.96</v>
      </c>
    </row>
    <row r="1070" spans="1:13" ht="14.4" customHeight="1" x14ac:dyDescent="0.3">
      <c r="A1070" s="831" t="s">
        <v>2460</v>
      </c>
      <c r="B1070" s="832" t="s">
        <v>2218</v>
      </c>
      <c r="C1070" s="832" t="s">
        <v>2219</v>
      </c>
      <c r="D1070" s="832" t="s">
        <v>2220</v>
      </c>
      <c r="E1070" s="832" t="s">
        <v>2221</v>
      </c>
      <c r="F1070" s="849"/>
      <c r="G1070" s="849"/>
      <c r="H1070" s="837">
        <v>0</v>
      </c>
      <c r="I1070" s="849">
        <v>81</v>
      </c>
      <c r="J1070" s="849">
        <v>7202.5199999999995</v>
      </c>
      <c r="K1070" s="837">
        <v>1</v>
      </c>
      <c r="L1070" s="849">
        <v>81</v>
      </c>
      <c r="M1070" s="850">
        <v>7202.5199999999995</v>
      </c>
    </row>
    <row r="1071" spans="1:13" ht="14.4" customHeight="1" x14ac:dyDescent="0.3">
      <c r="A1071" s="831" t="s">
        <v>2460</v>
      </c>
      <c r="B1071" s="832" t="s">
        <v>2218</v>
      </c>
      <c r="C1071" s="832" t="s">
        <v>2262</v>
      </c>
      <c r="D1071" s="832" t="s">
        <v>2220</v>
      </c>
      <c r="E1071" s="832" t="s">
        <v>2263</v>
      </c>
      <c r="F1071" s="849"/>
      <c r="G1071" s="849"/>
      <c r="H1071" s="837">
        <v>0</v>
      </c>
      <c r="I1071" s="849">
        <v>1</v>
      </c>
      <c r="J1071" s="849">
        <v>467.28</v>
      </c>
      <c r="K1071" s="837">
        <v>1</v>
      </c>
      <c r="L1071" s="849">
        <v>1</v>
      </c>
      <c r="M1071" s="850">
        <v>467.28</v>
      </c>
    </row>
    <row r="1072" spans="1:13" ht="14.4" customHeight="1" x14ac:dyDescent="0.3">
      <c r="A1072" s="831" t="s">
        <v>2460</v>
      </c>
      <c r="B1072" s="832" t="s">
        <v>2101</v>
      </c>
      <c r="C1072" s="832" t="s">
        <v>3402</v>
      </c>
      <c r="D1072" s="832" t="s">
        <v>3084</v>
      </c>
      <c r="E1072" s="832" t="s">
        <v>3403</v>
      </c>
      <c r="F1072" s="849">
        <v>3</v>
      </c>
      <c r="G1072" s="849">
        <v>1014</v>
      </c>
      <c r="H1072" s="837">
        <v>1</v>
      </c>
      <c r="I1072" s="849"/>
      <c r="J1072" s="849"/>
      <c r="K1072" s="837">
        <v>0</v>
      </c>
      <c r="L1072" s="849">
        <v>3</v>
      </c>
      <c r="M1072" s="850">
        <v>1014</v>
      </c>
    </row>
    <row r="1073" spans="1:13" ht="14.4" customHeight="1" x14ac:dyDescent="0.3">
      <c r="A1073" s="831" t="s">
        <v>2460</v>
      </c>
      <c r="B1073" s="832" t="s">
        <v>2105</v>
      </c>
      <c r="C1073" s="832" t="s">
        <v>2106</v>
      </c>
      <c r="D1073" s="832" t="s">
        <v>2107</v>
      </c>
      <c r="E1073" s="832" t="s">
        <v>2108</v>
      </c>
      <c r="F1073" s="849"/>
      <c r="G1073" s="849"/>
      <c r="H1073" s="837">
        <v>0</v>
      </c>
      <c r="I1073" s="849">
        <v>6</v>
      </c>
      <c r="J1073" s="849">
        <v>56.400000000000006</v>
      </c>
      <c r="K1073" s="837">
        <v>1</v>
      </c>
      <c r="L1073" s="849">
        <v>6</v>
      </c>
      <c r="M1073" s="850">
        <v>56.400000000000006</v>
      </c>
    </row>
    <row r="1074" spans="1:13" ht="14.4" customHeight="1" x14ac:dyDescent="0.3">
      <c r="A1074" s="831" t="s">
        <v>2460</v>
      </c>
      <c r="B1074" s="832" t="s">
        <v>2105</v>
      </c>
      <c r="C1074" s="832" t="s">
        <v>2109</v>
      </c>
      <c r="D1074" s="832" t="s">
        <v>2107</v>
      </c>
      <c r="E1074" s="832" t="s">
        <v>2110</v>
      </c>
      <c r="F1074" s="849"/>
      <c r="G1074" s="849"/>
      <c r="H1074" s="837">
        <v>0</v>
      </c>
      <c r="I1074" s="849">
        <v>2</v>
      </c>
      <c r="J1074" s="849">
        <v>9.4</v>
      </c>
      <c r="K1074" s="837">
        <v>1</v>
      </c>
      <c r="L1074" s="849">
        <v>2</v>
      </c>
      <c r="M1074" s="850">
        <v>9.4</v>
      </c>
    </row>
    <row r="1075" spans="1:13" ht="14.4" customHeight="1" x14ac:dyDescent="0.3">
      <c r="A1075" s="831" t="s">
        <v>2460</v>
      </c>
      <c r="B1075" s="832" t="s">
        <v>2115</v>
      </c>
      <c r="C1075" s="832" t="s">
        <v>2872</v>
      </c>
      <c r="D1075" s="832" t="s">
        <v>1051</v>
      </c>
      <c r="E1075" s="832" t="s">
        <v>2873</v>
      </c>
      <c r="F1075" s="849"/>
      <c r="G1075" s="849"/>
      <c r="H1075" s="837"/>
      <c r="I1075" s="849">
        <v>1</v>
      </c>
      <c r="J1075" s="849">
        <v>0</v>
      </c>
      <c r="K1075" s="837"/>
      <c r="L1075" s="849">
        <v>1</v>
      </c>
      <c r="M1075" s="850">
        <v>0</v>
      </c>
    </row>
    <row r="1076" spans="1:13" ht="14.4" customHeight="1" x14ac:dyDescent="0.3">
      <c r="A1076" s="831" t="s">
        <v>2460</v>
      </c>
      <c r="B1076" s="832" t="s">
        <v>2115</v>
      </c>
      <c r="C1076" s="832" t="s">
        <v>3741</v>
      </c>
      <c r="D1076" s="832" t="s">
        <v>3742</v>
      </c>
      <c r="E1076" s="832" t="s">
        <v>2873</v>
      </c>
      <c r="F1076" s="849">
        <v>2</v>
      </c>
      <c r="G1076" s="849">
        <v>0</v>
      </c>
      <c r="H1076" s="837"/>
      <c r="I1076" s="849"/>
      <c r="J1076" s="849"/>
      <c r="K1076" s="837"/>
      <c r="L1076" s="849">
        <v>2</v>
      </c>
      <c r="M1076" s="850">
        <v>0</v>
      </c>
    </row>
    <row r="1077" spans="1:13" ht="14.4" customHeight="1" x14ac:dyDescent="0.3">
      <c r="A1077" s="831" t="s">
        <v>2460</v>
      </c>
      <c r="B1077" s="832" t="s">
        <v>2115</v>
      </c>
      <c r="C1077" s="832" t="s">
        <v>2874</v>
      </c>
      <c r="D1077" s="832" t="s">
        <v>2875</v>
      </c>
      <c r="E1077" s="832" t="s">
        <v>2873</v>
      </c>
      <c r="F1077" s="849">
        <v>4</v>
      </c>
      <c r="G1077" s="849">
        <v>0</v>
      </c>
      <c r="H1077" s="837"/>
      <c r="I1077" s="849"/>
      <c r="J1077" s="849"/>
      <c r="K1077" s="837"/>
      <c r="L1077" s="849">
        <v>4</v>
      </c>
      <c r="M1077" s="850">
        <v>0</v>
      </c>
    </row>
    <row r="1078" spans="1:13" ht="14.4" customHeight="1" x14ac:dyDescent="0.3">
      <c r="A1078" s="831" t="s">
        <v>2460</v>
      </c>
      <c r="B1078" s="832" t="s">
        <v>2115</v>
      </c>
      <c r="C1078" s="832" t="s">
        <v>2116</v>
      </c>
      <c r="D1078" s="832" t="s">
        <v>1051</v>
      </c>
      <c r="E1078" s="832" t="s">
        <v>2117</v>
      </c>
      <c r="F1078" s="849"/>
      <c r="G1078" s="849"/>
      <c r="H1078" s="837"/>
      <c r="I1078" s="849">
        <v>2</v>
      </c>
      <c r="J1078" s="849">
        <v>0</v>
      </c>
      <c r="K1078" s="837"/>
      <c r="L1078" s="849">
        <v>2</v>
      </c>
      <c r="M1078" s="850">
        <v>0</v>
      </c>
    </row>
    <row r="1079" spans="1:13" ht="14.4" customHeight="1" x14ac:dyDescent="0.3">
      <c r="A1079" s="831" t="s">
        <v>2460</v>
      </c>
      <c r="B1079" s="832" t="s">
        <v>2115</v>
      </c>
      <c r="C1079" s="832" t="s">
        <v>4025</v>
      </c>
      <c r="D1079" s="832" t="s">
        <v>3108</v>
      </c>
      <c r="E1079" s="832" t="s">
        <v>2873</v>
      </c>
      <c r="F1079" s="849">
        <v>2</v>
      </c>
      <c r="G1079" s="849">
        <v>0</v>
      </c>
      <c r="H1079" s="837"/>
      <c r="I1079" s="849"/>
      <c r="J1079" s="849"/>
      <c r="K1079" s="837"/>
      <c r="L1079" s="849">
        <v>2</v>
      </c>
      <c r="M1079" s="850">
        <v>0</v>
      </c>
    </row>
    <row r="1080" spans="1:13" ht="14.4" customHeight="1" x14ac:dyDescent="0.3">
      <c r="A1080" s="831" t="s">
        <v>2460</v>
      </c>
      <c r="B1080" s="832" t="s">
        <v>5287</v>
      </c>
      <c r="C1080" s="832" t="s">
        <v>3311</v>
      </c>
      <c r="D1080" s="832" t="s">
        <v>1331</v>
      </c>
      <c r="E1080" s="832" t="s">
        <v>1332</v>
      </c>
      <c r="F1080" s="849"/>
      <c r="G1080" s="849"/>
      <c r="H1080" s="837">
        <v>0</v>
      </c>
      <c r="I1080" s="849">
        <v>6</v>
      </c>
      <c r="J1080" s="849">
        <v>792</v>
      </c>
      <c r="K1080" s="837">
        <v>1</v>
      </c>
      <c r="L1080" s="849">
        <v>6</v>
      </c>
      <c r="M1080" s="850">
        <v>792</v>
      </c>
    </row>
    <row r="1081" spans="1:13" ht="14.4" customHeight="1" x14ac:dyDescent="0.3">
      <c r="A1081" s="831" t="s">
        <v>2460</v>
      </c>
      <c r="B1081" s="832" t="s">
        <v>5287</v>
      </c>
      <c r="C1081" s="832" t="s">
        <v>3312</v>
      </c>
      <c r="D1081" s="832" t="s">
        <v>1331</v>
      </c>
      <c r="E1081" s="832" t="s">
        <v>1332</v>
      </c>
      <c r="F1081" s="849"/>
      <c r="G1081" s="849"/>
      <c r="H1081" s="837">
        <v>0</v>
      </c>
      <c r="I1081" s="849">
        <v>5</v>
      </c>
      <c r="J1081" s="849">
        <v>660</v>
      </c>
      <c r="K1081" s="837">
        <v>1</v>
      </c>
      <c r="L1081" s="849">
        <v>5</v>
      </c>
      <c r="M1081" s="850">
        <v>660</v>
      </c>
    </row>
    <row r="1082" spans="1:13" ht="14.4" customHeight="1" x14ac:dyDescent="0.3">
      <c r="A1082" s="831" t="s">
        <v>2460</v>
      </c>
      <c r="B1082" s="832" t="s">
        <v>2118</v>
      </c>
      <c r="C1082" s="832" t="s">
        <v>2119</v>
      </c>
      <c r="D1082" s="832" t="s">
        <v>2120</v>
      </c>
      <c r="E1082" s="832" t="s">
        <v>2121</v>
      </c>
      <c r="F1082" s="849"/>
      <c r="G1082" s="849"/>
      <c r="H1082" s="837">
        <v>0</v>
      </c>
      <c r="I1082" s="849">
        <v>9</v>
      </c>
      <c r="J1082" s="849">
        <v>1106.6400000000001</v>
      </c>
      <c r="K1082" s="837">
        <v>1</v>
      </c>
      <c r="L1082" s="849">
        <v>9</v>
      </c>
      <c r="M1082" s="850">
        <v>1106.6400000000001</v>
      </c>
    </row>
    <row r="1083" spans="1:13" ht="14.4" customHeight="1" x14ac:dyDescent="0.3">
      <c r="A1083" s="831" t="s">
        <v>2460</v>
      </c>
      <c r="B1083" s="832" t="s">
        <v>2118</v>
      </c>
      <c r="C1083" s="832" t="s">
        <v>2320</v>
      </c>
      <c r="D1083" s="832" t="s">
        <v>2120</v>
      </c>
      <c r="E1083" s="832" t="s">
        <v>2321</v>
      </c>
      <c r="F1083" s="849"/>
      <c r="G1083" s="849"/>
      <c r="H1083" s="837">
        <v>0</v>
      </c>
      <c r="I1083" s="849">
        <v>12</v>
      </c>
      <c r="J1083" s="849">
        <v>2950.92</v>
      </c>
      <c r="K1083" s="837">
        <v>1</v>
      </c>
      <c r="L1083" s="849">
        <v>12</v>
      </c>
      <c r="M1083" s="850">
        <v>2950.92</v>
      </c>
    </row>
    <row r="1084" spans="1:13" ht="14.4" customHeight="1" x14ac:dyDescent="0.3">
      <c r="A1084" s="831" t="s">
        <v>2460</v>
      </c>
      <c r="B1084" s="832" t="s">
        <v>2118</v>
      </c>
      <c r="C1084" s="832" t="s">
        <v>4007</v>
      </c>
      <c r="D1084" s="832" t="s">
        <v>3920</v>
      </c>
      <c r="E1084" s="832" t="s">
        <v>4008</v>
      </c>
      <c r="F1084" s="849">
        <v>3</v>
      </c>
      <c r="G1084" s="849">
        <v>1108.77</v>
      </c>
      <c r="H1084" s="837">
        <v>1</v>
      </c>
      <c r="I1084" s="849"/>
      <c r="J1084" s="849"/>
      <c r="K1084" s="837">
        <v>0</v>
      </c>
      <c r="L1084" s="849">
        <v>3</v>
      </c>
      <c r="M1084" s="850">
        <v>1108.77</v>
      </c>
    </row>
    <row r="1085" spans="1:13" ht="14.4" customHeight="1" x14ac:dyDescent="0.3">
      <c r="A1085" s="831" t="s">
        <v>2460</v>
      </c>
      <c r="B1085" s="832" t="s">
        <v>2222</v>
      </c>
      <c r="C1085" s="832" t="s">
        <v>2223</v>
      </c>
      <c r="D1085" s="832" t="s">
        <v>2224</v>
      </c>
      <c r="E1085" s="832" t="s">
        <v>2225</v>
      </c>
      <c r="F1085" s="849"/>
      <c r="G1085" s="849"/>
      <c r="H1085" s="837">
        <v>0</v>
      </c>
      <c r="I1085" s="849">
        <v>31</v>
      </c>
      <c r="J1085" s="849">
        <v>3819.2</v>
      </c>
      <c r="K1085" s="837">
        <v>1</v>
      </c>
      <c r="L1085" s="849">
        <v>31</v>
      </c>
      <c r="M1085" s="850">
        <v>3819.2</v>
      </c>
    </row>
    <row r="1086" spans="1:13" ht="14.4" customHeight="1" x14ac:dyDescent="0.3">
      <c r="A1086" s="831" t="s">
        <v>2460</v>
      </c>
      <c r="B1086" s="832" t="s">
        <v>2222</v>
      </c>
      <c r="C1086" s="832" t="s">
        <v>2575</v>
      </c>
      <c r="D1086" s="832" t="s">
        <v>2576</v>
      </c>
      <c r="E1086" s="832" t="s">
        <v>697</v>
      </c>
      <c r="F1086" s="849">
        <v>42</v>
      </c>
      <c r="G1086" s="849">
        <v>5544</v>
      </c>
      <c r="H1086" s="837">
        <v>1</v>
      </c>
      <c r="I1086" s="849"/>
      <c r="J1086" s="849"/>
      <c r="K1086" s="837">
        <v>0</v>
      </c>
      <c r="L1086" s="849">
        <v>42</v>
      </c>
      <c r="M1086" s="850">
        <v>5544</v>
      </c>
    </row>
    <row r="1087" spans="1:13" ht="14.4" customHeight="1" x14ac:dyDescent="0.3">
      <c r="A1087" s="831" t="s">
        <v>2460</v>
      </c>
      <c r="B1087" s="832" t="s">
        <v>2222</v>
      </c>
      <c r="C1087" s="832" t="s">
        <v>2577</v>
      </c>
      <c r="D1087" s="832" t="s">
        <v>2578</v>
      </c>
      <c r="E1087" s="832" t="s">
        <v>2579</v>
      </c>
      <c r="F1087" s="849">
        <v>16</v>
      </c>
      <c r="G1087" s="849">
        <v>1971.2</v>
      </c>
      <c r="H1087" s="837">
        <v>1</v>
      </c>
      <c r="I1087" s="849"/>
      <c r="J1087" s="849"/>
      <c r="K1087" s="837">
        <v>0</v>
      </c>
      <c r="L1087" s="849">
        <v>16</v>
      </c>
      <c r="M1087" s="850">
        <v>1971.2</v>
      </c>
    </row>
    <row r="1088" spans="1:13" ht="14.4" customHeight="1" x14ac:dyDescent="0.3">
      <c r="A1088" s="831" t="s">
        <v>2460</v>
      </c>
      <c r="B1088" s="832" t="s">
        <v>2222</v>
      </c>
      <c r="C1088" s="832" t="s">
        <v>2322</v>
      </c>
      <c r="D1088" s="832" t="s">
        <v>2224</v>
      </c>
      <c r="E1088" s="832" t="s">
        <v>2323</v>
      </c>
      <c r="F1088" s="849"/>
      <c r="G1088" s="849"/>
      <c r="H1088" s="837">
        <v>0</v>
      </c>
      <c r="I1088" s="849">
        <v>2</v>
      </c>
      <c r="J1088" s="849">
        <v>862.36</v>
      </c>
      <c r="K1088" s="837">
        <v>1</v>
      </c>
      <c r="L1088" s="849">
        <v>2</v>
      </c>
      <c r="M1088" s="850">
        <v>862.36</v>
      </c>
    </row>
    <row r="1089" spans="1:13" ht="14.4" customHeight="1" x14ac:dyDescent="0.3">
      <c r="A1089" s="831" t="s">
        <v>2460</v>
      </c>
      <c r="B1089" s="832" t="s">
        <v>2222</v>
      </c>
      <c r="C1089" s="832" t="s">
        <v>2580</v>
      </c>
      <c r="D1089" s="832" t="s">
        <v>2578</v>
      </c>
      <c r="E1089" s="832" t="s">
        <v>2581</v>
      </c>
      <c r="F1089" s="849">
        <v>1</v>
      </c>
      <c r="G1089" s="849">
        <v>439.98</v>
      </c>
      <c r="H1089" s="837">
        <v>1</v>
      </c>
      <c r="I1089" s="849"/>
      <c r="J1089" s="849"/>
      <c r="K1089" s="837">
        <v>0</v>
      </c>
      <c r="L1089" s="849">
        <v>1</v>
      </c>
      <c r="M1089" s="850">
        <v>439.98</v>
      </c>
    </row>
    <row r="1090" spans="1:13" ht="14.4" customHeight="1" x14ac:dyDescent="0.3">
      <c r="A1090" s="831" t="s">
        <v>2460</v>
      </c>
      <c r="B1090" s="832" t="s">
        <v>2122</v>
      </c>
      <c r="C1090" s="832" t="s">
        <v>3998</v>
      </c>
      <c r="D1090" s="832" t="s">
        <v>3373</v>
      </c>
      <c r="E1090" s="832" t="s">
        <v>3999</v>
      </c>
      <c r="F1090" s="849">
        <v>1</v>
      </c>
      <c r="G1090" s="849">
        <v>483.17</v>
      </c>
      <c r="H1090" s="837">
        <v>1</v>
      </c>
      <c r="I1090" s="849"/>
      <c r="J1090" s="849"/>
      <c r="K1090" s="837">
        <v>0</v>
      </c>
      <c r="L1090" s="849">
        <v>1</v>
      </c>
      <c r="M1090" s="850">
        <v>483.17</v>
      </c>
    </row>
    <row r="1091" spans="1:13" ht="14.4" customHeight="1" x14ac:dyDescent="0.3">
      <c r="A1091" s="831" t="s">
        <v>2460</v>
      </c>
      <c r="B1091" s="832" t="s">
        <v>2122</v>
      </c>
      <c r="C1091" s="832" t="s">
        <v>2123</v>
      </c>
      <c r="D1091" s="832" t="s">
        <v>2124</v>
      </c>
      <c r="E1091" s="832" t="s">
        <v>2125</v>
      </c>
      <c r="F1091" s="849"/>
      <c r="G1091" s="849"/>
      <c r="H1091" s="837">
        <v>0</v>
      </c>
      <c r="I1091" s="849">
        <v>3</v>
      </c>
      <c r="J1091" s="849">
        <v>483.18</v>
      </c>
      <c r="K1091" s="837">
        <v>1</v>
      </c>
      <c r="L1091" s="849">
        <v>3</v>
      </c>
      <c r="M1091" s="850">
        <v>483.18</v>
      </c>
    </row>
    <row r="1092" spans="1:13" ht="14.4" customHeight="1" x14ac:dyDescent="0.3">
      <c r="A1092" s="831" t="s">
        <v>2460</v>
      </c>
      <c r="B1092" s="832" t="s">
        <v>5293</v>
      </c>
      <c r="C1092" s="832" t="s">
        <v>2856</v>
      </c>
      <c r="D1092" s="832" t="s">
        <v>2854</v>
      </c>
      <c r="E1092" s="832" t="s">
        <v>2857</v>
      </c>
      <c r="F1092" s="849"/>
      <c r="G1092" s="849"/>
      <c r="H1092" s="837">
        <v>0</v>
      </c>
      <c r="I1092" s="849">
        <v>2</v>
      </c>
      <c r="J1092" s="849">
        <v>800.34</v>
      </c>
      <c r="K1092" s="837">
        <v>1</v>
      </c>
      <c r="L1092" s="849">
        <v>2</v>
      </c>
      <c r="M1092" s="850">
        <v>800.34</v>
      </c>
    </row>
    <row r="1093" spans="1:13" ht="14.4" customHeight="1" x14ac:dyDescent="0.3">
      <c r="A1093" s="831" t="s">
        <v>2460</v>
      </c>
      <c r="B1093" s="832" t="s">
        <v>2126</v>
      </c>
      <c r="C1093" s="832" t="s">
        <v>2127</v>
      </c>
      <c r="D1093" s="832" t="s">
        <v>2128</v>
      </c>
      <c r="E1093" s="832" t="s">
        <v>2129</v>
      </c>
      <c r="F1093" s="849"/>
      <c r="G1093" s="849"/>
      <c r="H1093" s="837">
        <v>0</v>
      </c>
      <c r="I1093" s="849">
        <v>18</v>
      </c>
      <c r="J1093" s="849">
        <v>10111.68</v>
      </c>
      <c r="K1093" s="837">
        <v>1</v>
      </c>
      <c r="L1093" s="849">
        <v>18</v>
      </c>
      <c r="M1093" s="850">
        <v>10111.68</v>
      </c>
    </row>
    <row r="1094" spans="1:13" ht="14.4" customHeight="1" x14ac:dyDescent="0.3">
      <c r="A1094" s="831" t="s">
        <v>2460</v>
      </c>
      <c r="B1094" s="832" t="s">
        <v>2372</v>
      </c>
      <c r="C1094" s="832" t="s">
        <v>3325</v>
      </c>
      <c r="D1094" s="832" t="s">
        <v>3326</v>
      </c>
      <c r="E1094" s="832" t="s">
        <v>2323</v>
      </c>
      <c r="F1094" s="849">
        <v>1</v>
      </c>
      <c r="G1094" s="849">
        <v>1849.56</v>
      </c>
      <c r="H1094" s="837">
        <v>1</v>
      </c>
      <c r="I1094" s="849"/>
      <c r="J1094" s="849"/>
      <c r="K1094" s="837">
        <v>0</v>
      </c>
      <c r="L1094" s="849">
        <v>1</v>
      </c>
      <c r="M1094" s="850">
        <v>1849.56</v>
      </c>
    </row>
    <row r="1095" spans="1:13" ht="14.4" customHeight="1" x14ac:dyDescent="0.3">
      <c r="A1095" s="831" t="s">
        <v>2460</v>
      </c>
      <c r="B1095" s="832" t="s">
        <v>2372</v>
      </c>
      <c r="C1095" s="832" t="s">
        <v>3970</v>
      </c>
      <c r="D1095" s="832" t="s">
        <v>2562</v>
      </c>
      <c r="E1095" s="832" t="s">
        <v>2225</v>
      </c>
      <c r="F1095" s="849">
        <v>9</v>
      </c>
      <c r="G1095" s="849">
        <v>4755.9600000000009</v>
      </c>
      <c r="H1095" s="837">
        <v>1</v>
      </c>
      <c r="I1095" s="849"/>
      <c r="J1095" s="849"/>
      <c r="K1095" s="837">
        <v>0</v>
      </c>
      <c r="L1095" s="849">
        <v>9</v>
      </c>
      <c r="M1095" s="850">
        <v>4755.9600000000009</v>
      </c>
    </row>
    <row r="1096" spans="1:13" ht="14.4" customHeight="1" x14ac:dyDescent="0.3">
      <c r="A1096" s="831" t="s">
        <v>2460</v>
      </c>
      <c r="B1096" s="832" t="s">
        <v>2372</v>
      </c>
      <c r="C1096" s="832" t="s">
        <v>3971</v>
      </c>
      <c r="D1096" s="832" t="s">
        <v>3326</v>
      </c>
      <c r="E1096" s="832" t="s">
        <v>2225</v>
      </c>
      <c r="F1096" s="849">
        <v>6</v>
      </c>
      <c r="G1096" s="849">
        <v>3170.6400000000003</v>
      </c>
      <c r="H1096" s="837">
        <v>1</v>
      </c>
      <c r="I1096" s="849"/>
      <c r="J1096" s="849"/>
      <c r="K1096" s="837">
        <v>0</v>
      </c>
      <c r="L1096" s="849">
        <v>6</v>
      </c>
      <c r="M1096" s="850">
        <v>3170.6400000000003</v>
      </c>
    </row>
    <row r="1097" spans="1:13" ht="14.4" customHeight="1" x14ac:dyDescent="0.3">
      <c r="A1097" s="831" t="s">
        <v>2460</v>
      </c>
      <c r="B1097" s="832" t="s">
        <v>2372</v>
      </c>
      <c r="C1097" s="832" t="s">
        <v>2373</v>
      </c>
      <c r="D1097" s="832" t="s">
        <v>2374</v>
      </c>
      <c r="E1097" s="832" t="s">
        <v>2371</v>
      </c>
      <c r="F1097" s="849"/>
      <c r="G1097" s="849"/>
      <c r="H1097" s="837">
        <v>0</v>
      </c>
      <c r="I1097" s="849">
        <v>1</v>
      </c>
      <c r="J1097" s="849">
        <v>264.23</v>
      </c>
      <c r="K1097" s="837">
        <v>1</v>
      </c>
      <c r="L1097" s="849">
        <v>1</v>
      </c>
      <c r="M1097" s="850">
        <v>264.23</v>
      </c>
    </row>
    <row r="1098" spans="1:13" ht="14.4" customHeight="1" x14ac:dyDescent="0.3">
      <c r="A1098" s="831" t="s">
        <v>2460</v>
      </c>
      <c r="B1098" s="832" t="s">
        <v>2372</v>
      </c>
      <c r="C1098" s="832" t="s">
        <v>2563</v>
      </c>
      <c r="D1098" s="832" t="s">
        <v>2562</v>
      </c>
      <c r="E1098" s="832" t="s">
        <v>2564</v>
      </c>
      <c r="F1098" s="849">
        <v>1</v>
      </c>
      <c r="G1098" s="849">
        <v>1585.33</v>
      </c>
      <c r="H1098" s="837">
        <v>1</v>
      </c>
      <c r="I1098" s="849"/>
      <c r="J1098" s="849"/>
      <c r="K1098" s="837">
        <v>0</v>
      </c>
      <c r="L1098" s="849">
        <v>1</v>
      </c>
      <c r="M1098" s="850">
        <v>1585.33</v>
      </c>
    </row>
    <row r="1099" spans="1:13" ht="14.4" customHeight="1" x14ac:dyDescent="0.3">
      <c r="A1099" s="831" t="s">
        <v>2460</v>
      </c>
      <c r="B1099" s="832" t="s">
        <v>2372</v>
      </c>
      <c r="C1099" s="832" t="s">
        <v>3974</v>
      </c>
      <c r="D1099" s="832" t="s">
        <v>2374</v>
      </c>
      <c r="E1099" s="832" t="s">
        <v>2564</v>
      </c>
      <c r="F1099" s="849"/>
      <c r="G1099" s="849"/>
      <c r="H1099" s="837">
        <v>0</v>
      </c>
      <c r="I1099" s="849">
        <v>3</v>
      </c>
      <c r="J1099" s="849">
        <v>4755.99</v>
      </c>
      <c r="K1099" s="837">
        <v>1</v>
      </c>
      <c r="L1099" s="849">
        <v>3</v>
      </c>
      <c r="M1099" s="850">
        <v>4755.99</v>
      </c>
    </row>
    <row r="1100" spans="1:13" ht="14.4" customHeight="1" x14ac:dyDescent="0.3">
      <c r="A1100" s="831" t="s">
        <v>2460</v>
      </c>
      <c r="B1100" s="832" t="s">
        <v>1885</v>
      </c>
      <c r="C1100" s="832" t="s">
        <v>1886</v>
      </c>
      <c r="D1100" s="832" t="s">
        <v>1887</v>
      </c>
      <c r="E1100" s="832" t="s">
        <v>1888</v>
      </c>
      <c r="F1100" s="849"/>
      <c r="G1100" s="849"/>
      <c r="H1100" s="837">
        <v>0</v>
      </c>
      <c r="I1100" s="849">
        <v>2</v>
      </c>
      <c r="J1100" s="849">
        <v>331.26</v>
      </c>
      <c r="K1100" s="837">
        <v>1</v>
      </c>
      <c r="L1100" s="849">
        <v>2</v>
      </c>
      <c r="M1100" s="850">
        <v>331.26</v>
      </c>
    </row>
    <row r="1101" spans="1:13" ht="14.4" customHeight="1" x14ac:dyDescent="0.3">
      <c r="A1101" s="831" t="s">
        <v>2460</v>
      </c>
      <c r="B1101" s="832" t="s">
        <v>2196</v>
      </c>
      <c r="C1101" s="832" t="s">
        <v>4029</v>
      </c>
      <c r="D1101" s="832" t="s">
        <v>3122</v>
      </c>
      <c r="E1101" s="832" t="s">
        <v>4030</v>
      </c>
      <c r="F1101" s="849">
        <v>2</v>
      </c>
      <c r="G1101" s="849">
        <v>301.88</v>
      </c>
      <c r="H1101" s="837">
        <v>1</v>
      </c>
      <c r="I1101" s="849"/>
      <c r="J1101" s="849"/>
      <c r="K1101" s="837">
        <v>0</v>
      </c>
      <c r="L1101" s="849">
        <v>2</v>
      </c>
      <c r="M1101" s="850">
        <v>301.88</v>
      </c>
    </row>
    <row r="1102" spans="1:13" ht="14.4" customHeight="1" x14ac:dyDescent="0.3">
      <c r="A1102" s="831" t="s">
        <v>2461</v>
      </c>
      <c r="B1102" s="832" t="s">
        <v>2134</v>
      </c>
      <c r="C1102" s="832" t="s">
        <v>2135</v>
      </c>
      <c r="D1102" s="832" t="s">
        <v>1250</v>
      </c>
      <c r="E1102" s="832" t="s">
        <v>2136</v>
      </c>
      <c r="F1102" s="849"/>
      <c r="G1102" s="849"/>
      <c r="H1102" s="837">
        <v>0</v>
      </c>
      <c r="I1102" s="849">
        <v>3</v>
      </c>
      <c r="J1102" s="849">
        <v>124.89000000000001</v>
      </c>
      <c r="K1102" s="837">
        <v>1</v>
      </c>
      <c r="L1102" s="849">
        <v>3</v>
      </c>
      <c r="M1102" s="850">
        <v>124.89000000000001</v>
      </c>
    </row>
    <row r="1103" spans="1:13" ht="14.4" customHeight="1" x14ac:dyDescent="0.3">
      <c r="A1103" s="831" t="s">
        <v>2461</v>
      </c>
      <c r="B1103" s="832" t="s">
        <v>1882</v>
      </c>
      <c r="C1103" s="832" t="s">
        <v>3358</v>
      </c>
      <c r="D1103" s="832" t="s">
        <v>844</v>
      </c>
      <c r="E1103" s="832" t="s">
        <v>3359</v>
      </c>
      <c r="F1103" s="849"/>
      <c r="G1103" s="849"/>
      <c r="H1103" s="837">
        <v>0</v>
      </c>
      <c r="I1103" s="849">
        <v>2</v>
      </c>
      <c r="J1103" s="849">
        <v>129</v>
      </c>
      <c r="K1103" s="837">
        <v>1</v>
      </c>
      <c r="L1103" s="849">
        <v>2</v>
      </c>
      <c r="M1103" s="850">
        <v>129</v>
      </c>
    </row>
    <row r="1104" spans="1:13" ht="14.4" customHeight="1" x14ac:dyDescent="0.3">
      <c r="A1104" s="831" t="s">
        <v>2461</v>
      </c>
      <c r="B1104" s="832" t="s">
        <v>1912</v>
      </c>
      <c r="C1104" s="832" t="s">
        <v>2636</v>
      </c>
      <c r="D1104" s="832" t="s">
        <v>2637</v>
      </c>
      <c r="E1104" s="832" t="s">
        <v>2638</v>
      </c>
      <c r="F1104" s="849">
        <v>1</v>
      </c>
      <c r="G1104" s="849">
        <v>300.33</v>
      </c>
      <c r="H1104" s="837">
        <v>1</v>
      </c>
      <c r="I1104" s="849"/>
      <c r="J1104" s="849"/>
      <c r="K1104" s="837">
        <v>0</v>
      </c>
      <c r="L1104" s="849">
        <v>1</v>
      </c>
      <c r="M1104" s="850">
        <v>300.33</v>
      </c>
    </row>
    <row r="1105" spans="1:13" ht="14.4" customHeight="1" x14ac:dyDescent="0.3">
      <c r="A1105" s="831" t="s">
        <v>2461</v>
      </c>
      <c r="B1105" s="832" t="s">
        <v>1912</v>
      </c>
      <c r="C1105" s="832" t="s">
        <v>2641</v>
      </c>
      <c r="D1105" s="832" t="s">
        <v>2637</v>
      </c>
      <c r="E1105" s="832" t="s">
        <v>2638</v>
      </c>
      <c r="F1105" s="849">
        <v>2</v>
      </c>
      <c r="G1105" s="849">
        <v>600.66</v>
      </c>
      <c r="H1105" s="837">
        <v>1</v>
      </c>
      <c r="I1105" s="849"/>
      <c r="J1105" s="849"/>
      <c r="K1105" s="837">
        <v>0</v>
      </c>
      <c r="L1105" s="849">
        <v>2</v>
      </c>
      <c r="M1105" s="850">
        <v>600.66</v>
      </c>
    </row>
    <row r="1106" spans="1:13" ht="14.4" customHeight="1" x14ac:dyDescent="0.3">
      <c r="A1106" s="831" t="s">
        <v>2461</v>
      </c>
      <c r="B1106" s="832" t="s">
        <v>1912</v>
      </c>
      <c r="C1106" s="832" t="s">
        <v>1913</v>
      </c>
      <c r="D1106" s="832" t="s">
        <v>1914</v>
      </c>
      <c r="E1106" s="832" t="s">
        <v>1915</v>
      </c>
      <c r="F1106" s="849"/>
      <c r="G1106" s="849"/>
      <c r="H1106" s="837">
        <v>0</v>
      </c>
      <c r="I1106" s="849">
        <v>2</v>
      </c>
      <c r="J1106" s="849">
        <v>373.74</v>
      </c>
      <c r="K1106" s="837">
        <v>1</v>
      </c>
      <c r="L1106" s="849">
        <v>2</v>
      </c>
      <c r="M1106" s="850">
        <v>373.74</v>
      </c>
    </row>
    <row r="1107" spans="1:13" ht="14.4" customHeight="1" x14ac:dyDescent="0.3">
      <c r="A1107" s="831" t="s">
        <v>2461</v>
      </c>
      <c r="B1107" s="832" t="s">
        <v>1992</v>
      </c>
      <c r="C1107" s="832" t="s">
        <v>4070</v>
      </c>
      <c r="D1107" s="832" t="s">
        <v>3677</v>
      </c>
      <c r="E1107" s="832" t="s">
        <v>4071</v>
      </c>
      <c r="F1107" s="849"/>
      <c r="G1107" s="849"/>
      <c r="H1107" s="837">
        <v>0</v>
      </c>
      <c r="I1107" s="849">
        <v>3</v>
      </c>
      <c r="J1107" s="849">
        <v>98.609999999999985</v>
      </c>
      <c r="K1107" s="837">
        <v>1</v>
      </c>
      <c r="L1107" s="849">
        <v>3</v>
      </c>
      <c r="M1107" s="850">
        <v>98.609999999999985</v>
      </c>
    </row>
    <row r="1108" spans="1:13" ht="14.4" customHeight="1" x14ac:dyDescent="0.3">
      <c r="A1108" s="831" t="s">
        <v>2461</v>
      </c>
      <c r="B1108" s="832" t="s">
        <v>5289</v>
      </c>
      <c r="C1108" s="832" t="s">
        <v>2491</v>
      </c>
      <c r="D1108" s="832" t="s">
        <v>2492</v>
      </c>
      <c r="E1108" s="832" t="s">
        <v>2493</v>
      </c>
      <c r="F1108" s="849"/>
      <c r="G1108" s="849"/>
      <c r="H1108" s="837">
        <v>0</v>
      </c>
      <c r="I1108" s="849">
        <v>19</v>
      </c>
      <c r="J1108" s="849">
        <v>6709.73</v>
      </c>
      <c r="K1108" s="837">
        <v>1</v>
      </c>
      <c r="L1108" s="849">
        <v>19</v>
      </c>
      <c r="M1108" s="850">
        <v>6709.73</v>
      </c>
    </row>
    <row r="1109" spans="1:13" ht="14.4" customHeight="1" x14ac:dyDescent="0.3">
      <c r="A1109" s="831" t="s">
        <v>2461</v>
      </c>
      <c r="B1109" s="832" t="s">
        <v>5289</v>
      </c>
      <c r="C1109" s="832" t="s">
        <v>4058</v>
      </c>
      <c r="D1109" s="832" t="s">
        <v>2492</v>
      </c>
      <c r="E1109" s="832" t="s">
        <v>4059</v>
      </c>
      <c r="F1109" s="849"/>
      <c r="G1109" s="849"/>
      <c r="H1109" s="837">
        <v>0</v>
      </c>
      <c r="I1109" s="849">
        <v>3</v>
      </c>
      <c r="J1109" s="849">
        <v>528.38</v>
      </c>
      <c r="K1109" s="837">
        <v>1</v>
      </c>
      <c r="L1109" s="849">
        <v>3</v>
      </c>
      <c r="M1109" s="850">
        <v>528.38</v>
      </c>
    </row>
    <row r="1110" spans="1:13" ht="14.4" customHeight="1" x14ac:dyDescent="0.3">
      <c r="A1110" s="831" t="s">
        <v>2461</v>
      </c>
      <c r="B1110" s="832" t="s">
        <v>5289</v>
      </c>
      <c r="C1110" s="832" t="s">
        <v>2494</v>
      </c>
      <c r="D1110" s="832" t="s">
        <v>2495</v>
      </c>
      <c r="E1110" s="832" t="s">
        <v>2493</v>
      </c>
      <c r="F1110" s="849">
        <v>4</v>
      </c>
      <c r="G1110" s="849">
        <v>1374.9</v>
      </c>
      <c r="H1110" s="837">
        <v>1</v>
      </c>
      <c r="I1110" s="849"/>
      <c r="J1110" s="849"/>
      <c r="K1110" s="837">
        <v>0</v>
      </c>
      <c r="L1110" s="849">
        <v>4</v>
      </c>
      <c r="M1110" s="850">
        <v>1374.9</v>
      </c>
    </row>
    <row r="1111" spans="1:13" ht="14.4" customHeight="1" x14ac:dyDescent="0.3">
      <c r="A1111" s="831" t="s">
        <v>2461</v>
      </c>
      <c r="B1111" s="832" t="s">
        <v>5289</v>
      </c>
      <c r="C1111" s="832" t="s">
        <v>4060</v>
      </c>
      <c r="D1111" s="832" t="s">
        <v>2495</v>
      </c>
      <c r="E1111" s="832" t="s">
        <v>4059</v>
      </c>
      <c r="F1111" s="849">
        <v>1</v>
      </c>
      <c r="G1111" s="849">
        <v>159.08000000000001</v>
      </c>
      <c r="H1111" s="837">
        <v>1</v>
      </c>
      <c r="I1111" s="849"/>
      <c r="J1111" s="849"/>
      <c r="K1111" s="837">
        <v>0</v>
      </c>
      <c r="L1111" s="849">
        <v>1</v>
      </c>
      <c r="M1111" s="850">
        <v>159.08000000000001</v>
      </c>
    </row>
    <row r="1112" spans="1:13" ht="14.4" customHeight="1" x14ac:dyDescent="0.3">
      <c r="A1112" s="831" t="s">
        <v>2461</v>
      </c>
      <c r="B1112" s="832" t="s">
        <v>2072</v>
      </c>
      <c r="C1112" s="832" t="s">
        <v>2073</v>
      </c>
      <c r="D1112" s="832" t="s">
        <v>911</v>
      </c>
      <c r="E1112" s="832" t="s">
        <v>912</v>
      </c>
      <c r="F1112" s="849"/>
      <c r="G1112" s="849"/>
      <c r="H1112" s="837"/>
      <c r="I1112" s="849">
        <v>5</v>
      </c>
      <c r="J1112" s="849">
        <v>0</v>
      </c>
      <c r="K1112" s="837"/>
      <c r="L1112" s="849">
        <v>5</v>
      </c>
      <c r="M1112" s="850">
        <v>0</v>
      </c>
    </row>
    <row r="1113" spans="1:13" ht="14.4" customHeight="1" x14ac:dyDescent="0.3">
      <c r="A1113" s="831" t="s">
        <v>2461</v>
      </c>
      <c r="B1113" s="832" t="s">
        <v>2082</v>
      </c>
      <c r="C1113" s="832" t="s">
        <v>2318</v>
      </c>
      <c r="D1113" s="832" t="s">
        <v>2084</v>
      </c>
      <c r="E1113" s="832" t="s">
        <v>2319</v>
      </c>
      <c r="F1113" s="849"/>
      <c r="G1113" s="849"/>
      <c r="H1113" s="837">
        <v>0</v>
      </c>
      <c r="I1113" s="849">
        <v>4</v>
      </c>
      <c r="J1113" s="849">
        <v>1465.24</v>
      </c>
      <c r="K1113" s="837">
        <v>1</v>
      </c>
      <c r="L1113" s="849">
        <v>4</v>
      </c>
      <c r="M1113" s="850">
        <v>1465.24</v>
      </c>
    </row>
    <row r="1114" spans="1:13" ht="14.4" customHeight="1" x14ac:dyDescent="0.3">
      <c r="A1114" s="831" t="s">
        <v>2461</v>
      </c>
      <c r="B1114" s="832" t="s">
        <v>2082</v>
      </c>
      <c r="C1114" s="832" t="s">
        <v>2365</v>
      </c>
      <c r="D1114" s="832" t="s">
        <v>2366</v>
      </c>
      <c r="E1114" s="832" t="s">
        <v>2367</v>
      </c>
      <c r="F1114" s="849"/>
      <c r="G1114" s="849"/>
      <c r="H1114" s="837">
        <v>0</v>
      </c>
      <c r="I1114" s="849">
        <v>2</v>
      </c>
      <c r="J1114" s="849">
        <v>439.56</v>
      </c>
      <c r="K1114" s="837">
        <v>1</v>
      </c>
      <c r="L1114" s="849">
        <v>2</v>
      </c>
      <c r="M1114" s="850">
        <v>439.56</v>
      </c>
    </row>
    <row r="1115" spans="1:13" ht="14.4" customHeight="1" x14ac:dyDescent="0.3">
      <c r="A1115" s="831" t="s">
        <v>2461</v>
      </c>
      <c r="B1115" s="832" t="s">
        <v>2086</v>
      </c>
      <c r="C1115" s="832" t="s">
        <v>2087</v>
      </c>
      <c r="D1115" s="832" t="s">
        <v>2088</v>
      </c>
      <c r="E1115" s="832" t="s">
        <v>2089</v>
      </c>
      <c r="F1115" s="849"/>
      <c r="G1115" s="849"/>
      <c r="H1115" s="837">
        <v>0</v>
      </c>
      <c r="I1115" s="849">
        <v>16</v>
      </c>
      <c r="J1115" s="849">
        <v>1771.68</v>
      </c>
      <c r="K1115" s="837">
        <v>1</v>
      </c>
      <c r="L1115" s="849">
        <v>16</v>
      </c>
      <c r="M1115" s="850">
        <v>1771.68</v>
      </c>
    </row>
    <row r="1116" spans="1:13" ht="14.4" customHeight="1" x14ac:dyDescent="0.3">
      <c r="A1116" s="831" t="s">
        <v>2461</v>
      </c>
      <c r="B1116" s="832" t="s">
        <v>2090</v>
      </c>
      <c r="C1116" s="832" t="s">
        <v>2678</v>
      </c>
      <c r="D1116" s="832" t="s">
        <v>2679</v>
      </c>
      <c r="E1116" s="832" t="s">
        <v>2093</v>
      </c>
      <c r="F1116" s="849">
        <v>2</v>
      </c>
      <c r="G1116" s="849">
        <v>1820.4</v>
      </c>
      <c r="H1116" s="837">
        <v>1</v>
      </c>
      <c r="I1116" s="849"/>
      <c r="J1116" s="849"/>
      <c r="K1116" s="837">
        <v>0</v>
      </c>
      <c r="L1116" s="849">
        <v>2</v>
      </c>
      <c r="M1116" s="850">
        <v>1820.4</v>
      </c>
    </row>
    <row r="1117" spans="1:13" ht="14.4" customHeight="1" x14ac:dyDescent="0.3">
      <c r="A1117" s="831" t="s">
        <v>2461</v>
      </c>
      <c r="B1117" s="832" t="s">
        <v>2206</v>
      </c>
      <c r="C1117" s="832" t="s">
        <v>2753</v>
      </c>
      <c r="D1117" s="832" t="s">
        <v>2748</v>
      </c>
      <c r="E1117" s="832" t="s">
        <v>2754</v>
      </c>
      <c r="F1117" s="849">
        <v>1</v>
      </c>
      <c r="G1117" s="849">
        <v>338.58</v>
      </c>
      <c r="H1117" s="837">
        <v>1</v>
      </c>
      <c r="I1117" s="849"/>
      <c r="J1117" s="849"/>
      <c r="K1117" s="837">
        <v>0</v>
      </c>
      <c r="L1117" s="849">
        <v>1</v>
      </c>
      <c r="M1117" s="850">
        <v>338.58</v>
      </c>
    </row>
    <row r="1118" spans="1:13" ht="14.4" customHeight="1" x14ac:dyDescent="0.3">
      <c r="A1118" s="831" t="s">
        <v>2461</v>
      </c>
      <c r="B1118" s="832" t="s">
        <v>2206</v>
      </c>
      <c r="C1118" s="832" t="s">
        <v>2751</v>
      </c>
      <c r="D1118" s="832" t="s">
        <v>2748</v>
      </c>
      <c r="E1118" s="832" t="s">
        <v>2752</v>
      </c>
      <c r="F1118" s="849">
        <v>6</v>
      </c>
      <c r="G1118" s="849">
        <v>4063.08</v>
      </c>
      <c r="H1118" s="837">
        <v>1</v>
      </c>
      <c r="I1118" s="849"/>
      <c r="J1118" s="849"/>
      <c r="K1118" s="837">
        <v>0</v>
      </c>
      <c r="L1118" s="849">
        <v>6</v>
      </c>
      <c r="M1118" s="850">
        <v>4063.08</v>
      </c>
    </row>
    <row r="1119" spans="1:13" ht="14.4" customHeight="1" x14ac:dyDescent="0.3">
      <c r="A1119" s="831" t="s">
        <v>2461</v>
      </c>
      <c r="B1119" s="832" t="s">
        <v>2206</v>
      </c>
      <c r="C1119" s="832" t="s">
        <v>3077</v>
      </c>
      <c r="D1119" s="832" t="s">
        <v>2748</v>
      </c>
      <c r="E1119" s="832" t="s">
        <v>3078</v>
      </c>
      <c r="F1119" s="849">
        <v>3</v>
      </c>
      <c r="G1119" s="849">
        <v>2031.5099999999998</v>
      </c>
      <c r="H1119" s="837">
        <v>1</v>
      </c>
      <c r="I1119" s="849"/>
      <c r="J1119" s="849"/>
      <c r="K1119" s="837">
        <v>0</v>
      </c>
      <c r="L1119" s="849">
        <v>3</v>
      </c>
      <c r="M1119" s="850">
        <v>2031.5099999999998</v>
      </c>
    </row>
    <row r="1120" spans="1:13" ht="14.4" customHeight="1" x14ac:dyDescent="0.3">
      <c r="A1120" s="831" t="s">
        <v>2461</v>
      </c>
      <c r="B1120" s="832" t="s">
        <v>2206</v>
      </c>
      <c r="C1120" s="832" t="s">
        <v>2760</v>
      </c>
      <c r="D1120" s="832" t="s">
        <v>1238</v>
      </c>
      <c r="E1120" s="832" t="s">
        <v>2750</v>
      </c>
      <c r="F1120" s="849"/>
      <c r="G1120" s="849"/>
      <c r="H1120" s="837">
        <v>0</v>
      </c>
      <c r="I1120" s="849">
        <v>3</v>
      </c>
      <c r="J1120" s="849">
        <v>1015.74</v>
      </c>
      <c r="K1120" s="837">
        <v>1</v>
      </c>
      <c r="L1120" s="849">
        <v>3</v>
      </c>
      <c r="M1120" s="850">
        <v>1015.74</v>
      </c>
    </row>
    <row r="1121" spans="1:13" ht="14.4" customHeight="1" x14ac:dyDescent="0.3">
      <c r="A1121" s="831" t="s">
        <v>2461</v>
      </c>
      <c r="B1121" s="832" t="s">
        <v>2206</v>
      </c>
      <c r="C1121" s="832" t="s">
        <v>2210</v>
      </c>
      <c r="D1121" s="832" t="s">
        <v>1238</v>
      </c>
      <c r="E1121" s="832" t="s">
        <v>1239</v>
      </c>
      <c r="F1121" s="849"/>
      <c r="G1121" s="849"/>
      <c r="H1121" s="837">
        <v>0</v>
      </c>
      <c r="I1121" s="849">
        <v>1</v>
      </c>
      <c r="J1121" s="849">
        <v>1286.6199999999999</v>
      </c>
      <c r="K1121" s="837">
        <v>1</v>
      </c>
      <c r="L1121" s="849">
        <v>1</v>
      </c>
      <c r="M1121" s="850">
        <v>1286.6199999999999</v>
      </c>
    </row>
    <row r="1122" spans="1:13" ht="14.4" customHeight="1" x14ac:dyDescent="0.3">
      <c r="A1122" s="831" t="s">
        <v>2461</v>
      </c>
      <c r="B1122" s="832" t="s">
        <v>2206</v>
      </c>
      <c r="C1122" s="832" t="s">
        <v>4003</v>
      </c>
      <c r="D1122" s="832" t="s">
        <v>1238</v>
      </c>
      <c r="E1122" s="832" t="s">
        <v>4004</v>
      </c>
      <c r="F1122" s="849"/>
      <c r="G1122" s="849"/>
      <c r="H1122" s="837">
        <v>0</v>
      </c>
      <c r="I1122" s="849">
        <v>10</v>
      </c>
      <c r="J1122" s="849">
        <v>25732.199999999997</v>
      </c>
      <c r="K1122" s="837">
        <v>1</v>
      </c>
      <c r="L1122" s="849">
        <v>10</v>
      </c>
      <c r="M1122" s="850">
        <v>25732.199999999997</v>
      </c>
    </row>
    <row r="1123" spans="1:13" ht="14.4" customHeight="1" x14ac:dyDescent="0.3">
      <c r="A1123" s="831" t="s">
        <v>2461</v>
      </c>
      <c r="B1123" s="832" t="s">
        <v>2211</v>
      </c>
      <c r="C1123" s="832" t="s">
        <v>3464</v>
      </c>
      <c r="D1123" s="832" t="s">
        <v>3288</v>
      </c>
      <c r="E1123" s="832" t="s">
        <v>2213</v>
      </c>
      <c r="F1123" s="849">
        <v>4</v>
      </c>
      <c r="G1123" s="849">
        <v>849.8</v>
      </c>
      <c r="H1123" s="837">
        <v>1</v>
      </c>
      <c r="I1123" s="849"/>
      <c r="J1123" s="849"/>
      <c r="K1123" s="837">
        <v>0</v>
      </c>
      <c r="L1123" s="849">
        <v>4</v>
      </c>
      <c r="M1123" s="850">
        <v>849.8</v>
      </c>
    </row>
    <row r="1124" spans="1:13" ht="14.4" customHeight="1" x14ac:dyDescent="0.3">
      <c r="A1124" s="831" t="s">
        <v>2461</v>
      </c>
      <c r="B1124" s="832" t="s">
        <v>2211</v>
      </c>
      <c r="C1124" s="832" t="s">
        <v>3756</v>
      </c>
      <c r="D1124" s="832" t="s">
        <v>3757</v>
      </c>
      <c r="E1124" s="832" t="s">
        <v>3286</v>
      </c>
      <c r="F1124" s="849">
        <v>3</v>
      </c>
      <c r="G1124" s="849">
        <v>1593.3600000000001</v>
      </c>
      <c r="H1124" s="837">
        <v>1</v>
      </c>
      <c r="I1124" s="849"/>
      <c r="J1124" s="849"/>
      <c r="K1124" s="837">
        <v>0</v>
      </c>
      <c r="L1124" s="849">
        <v>3</v>
      </c>
      <c r="M1124" s="850">
        <v>1593.3600000000001</v>
      </c>
    </row>
    <row r="1125" spans="1:13" ht="14.4" customHeight="1" x14ac:dyDescent="0.3">
      <c r="A1125" s="831" t="s">
        <v>2461</v>
      </c>
      <c r="B1125" s="832" t="s">
        <v>2218</v>
      </c>
      <c r="C1125" s="832" t="s">
        <v>4067</v>
      </c>
      <c r="D1125" s="832" t="s">
        <v>4068</v>
      </c>
      <c r="E1125" s="832" t="s">
        <v>2473</v>
      </c>
      <c r="F1125" s="849">
        <v>4</v>
      </c>
      <c r="G1125" s="849">
        <v>3278.76</v>
      </c>
      <c r="H1125" s="837">
        <v>1</v>
      </c>
      <c r="I1125" s="849"/>
      <c r="J1125" s="849"/>
      <c r="K1125" s="837">
        <v>0</v>
      </c>
      <c r="L1125" s="849">
        <v>4</v>
      </c>
      <c r="M1125" s="850">
        <v>3278.76</v>
      </c>
    </row>
    <row r="1126" spans="1:13" ht="14.4" customHeight="1" x14ac:dyDescent="0.3">
      <c r="A1126" s="831" t="s">
        <v>2461</v>
      </c>
      <c r="B1126" s="832" t="s">
        <v>2218</v>
      </c>
      <c r="C1126" s="832" t="s">
        <v>4069</v>
      </c>
      <c r="D1126" s="832" t="s">
        <v>4068</v>
      </c>
      <c r="E1126" s="832" t="s">
        <v>2648</v>
      </c>
      <c r="F1126" s="849">
        <v>4</v>
      </c>
      <c r="G1126" s="849">
        <v>978</v>
      </c>
      <c r="H1126" s="837">
        <v>1</v>
      </c>
      <c r="I1126" s="849"/>
      <c r="J1126" s="849"/>
      <c r="K1126" s="837">
        <v>0</v>
      </c>
      <c r="L1126" s="849">
        <v>4</v>
      </c>
      <c r="M1126" s="850">
        <v>978</v>
      </c>
    </row>
    <row r="1127" spans="1:13" ht="14.4" customHeight="1" x14ac:dyDescent="0.3">
      <c r="A1127" s="831" t="s">
        <v>2461</v>
      </c>
      <c r="B1127" s="832" t="s">
        <v>2115</v>
      </c>
      <c r="C1127" s="832" t="s">
        <v>2116</v>
      </c>
      <c r="D1127" s="832" t="s">
        <v>1051</v>
      </c>
      <c r="E1127" s="832" t="s">
        <v>2117</v>
      </c>
      <c r="F1127" s="849"/>
      <c r="G1127" s="849"/>
      <c r="H1127" s="837"/>
      <c r="I1127" s="849">
        <v>10</v>
      </c>
      <c r="J1127" s="849">
        <v>0</v>
      </c>
      <c r="K1127" s="837"/>
      <c r="L1127" s="849">
        <v>10</v>
      </c>
      <c r="M1127" s="850">
        <v>0</v>
      </c>
    </row>
    <row r="1128" spans="1:13" ht="14.4" customHeight="1" x14ac:dyDescent="0.3">
      <c r="A1128" s="831" t="s">
        <v>2461</v>
      </c>
      <c r="B1128" s="832" t="s">
        <v>5287</v>
      </c>
      <c r="C1128" s="832" t="s">
        <v>3312</v>
      </c>
      <c r="D1128" s="832" t="s">
        <v>1331</v>
      </c>
      <c r="E1128" s="832" t="s">
        <v>1332</v>
      </c>
      <c r="F1128" s="849"/>
      <c r="G1128" s="849"/>
      <c r="H1128" s="837">
        <v>0</v>
      </c>
      <c r="I1128" s="849">
        <v>3</v>
      </c>
      <c r="J1128" s="849">
        <v>396</v>
      </c>
      <c r="K1128" s="837">
        <v>1</v>
      </c>
      <c r="L1128" s="849">
        <v>3</v>
      </c>
      <c r="M1128" s="850">
        <v>396</v>
      </c>
    </row>
    <row r="1129" spans="1:13" ht="14.4" customHeight="1" x14ac:dyDescent="0.3">
      <c r="A1129" s="831" t="s">
        <v>2461</v>
      </c>
      <c r="B1129" s="832" t="s">
        <v>2118</v>
      </c>
      <c r="C1129" s="832" t="s">
        <v>2119</v>
      </c>
      <c r="D1129" s="832" t="s">
        <v>2120</v>
      </c>
      <c r="E1129" s="832" t="s">
        <v>2121</v>
      </c>
      <c r="F1129" s="849"/>
      <c r="G1129" s="849"/>
      <c r="H1129" s="837">
        <v>0</v>
      </c>
      <c r="I1129" s="849">
        <v>3</v>
      </c>
      <c r="J1129" s="849">
        <v>368.88</v>
      </c>
      <c r="K1129" s="837">
        <v>1</v>
      </c>
      <c r="L1129" s="849">
        <v>3</v>
      </c>
      <c r="M1129" s="850">
        <v>368.88</v>
      </c>
    </row>
    <row r="1130" spans="1:13" ht="14.4" customHeight="1" x14ac:dyDescent="0.3">
      <c r="A1130" s="831" t="s">
        <v>2461</v>
      </c>
      <c r="B1130" s="832" t="s">
        <v>2118</v>
      </c>
      <c r="C1130" s="832" t="s">
        <v>4081</v>
      </c>
      <c r="D1130" s="832" t="s">
        <v>4082</v>
      </c>
      <c r="E1130" s="832" t="s">
        <v>4083</v>
      </c>
      <c r="F1130" s="849"/>
      <c r="G1130" s="849"/>
      <c r="H1130" s="837">
        <v>0</v>
      </c>
      <c r="I1130" s="849">
        <v>1</v>
      </c>
      <c r="J1130" s="849">
        <v>879.97</v>
      </c>
      <c r="K1130" s="837">
        <v>1</v>
      </c>
      <c r="L1130" s="849">
        <v>1</v>
      </c>
      <c r="M1130" s="850">
        <v>879.97</v>
      </c>
    </row>
    <row r="1131" spans="1:13" ht="14.4" customHeight="1" x14ac:dyDescent="0.3">
      <c r="A1131" s="831" t="s">
        <v>2461</v>
      </c>
      <c r="B1131" s="832" t="s">
        <v>2126</v>
      </c>
      <c r="C1131" s="832" t="s">
        <v>2127</v>
      </c>
      <c r="D1131" s="832" t="s">
        <v>2128</v>
      </c>
      <c r="E1131" s="832" t="s">
        <v>2129</v>
      </c>
      <c r="F1131" s="849"/>
      <c r="G1131" s="849"/>
      <c r="H1131" s="837">
        <v>0</v>
      </c>
      <c r="I1131" s="849">
        <v>2</v>
      </c>
      <c r="J1131" s="849">
        <v>1123.52</v>
      </c>
      <c r="K1131" s="837">
        <v>1</v>
      </c>
      <c r="L1131" s="849">
        <v>2</v>
      </c>
      <c r="M1131" s="850">
        <v>1123.52</v>
      </c>
    </row>
    <row r="1132" spans="1:13" ht="14.4" customHeight="1" x14ac:dyDescent="0.3">
      <c r="A1132" s="831" t="s">
        <v>2461</v>
      </c>
      <c r="B1132" s="832" t="s">
        <v>2130</v>
      </c>
      <c r="C1132" s="832" t="s">
        <v>2501</v>
      </c>
      <c r="D1132" s="832" t="s">
        <v>1472</v>
      </c>
      <c r="E1132" s="832" t="s">
        <v>1473</v>
      </c>
      <c r="F1132" s="849">
        <v>3</v>
      </c>
      <c r="G1132" s="849">
        <v>311.39999999999998</v>
      </c>
      <c r="H1132" s="837">
        <v>1</v>
      </c>
      <c r="I1132" s="849"/>
      <c r="J1132" s="849"/>
      <c r="K1132" s="837">
        <v>0</v>
      </c>
      <c r="L1132" s="849">
        <v>3</v>
      </c>
      <c r="M1132" s="850">
        <v>311.39999999999998</v>
      </c>
    </row>
    <row r="1133" spans="1:13" ht="14.4" customHeight="1" x14ac:dyDescent="0.3">
      <c r="A1133" s="831" t="s">
        <v>2462</v>
      </c>
      <c r="B1133" s="832" t="s">
        <v>1909</v>
      </c>
      <c r="C1133" s="832" t="s">
        <v>2689</v>
      </c>
      <c r="D1133" s="832" t="s">
        <v>2690</v>
      </c>
      <c r="E1133" s="832" t="s">
        <v>2691</v>
      </c>
      <c r="F1133" s="849"/>
      <c r="G1133" s="849"/>
      <c r="H1133" s="837">
        <v>0</v>
      </c>
      <c r="I1133" s="849">
        <v>1</v>
      </c>
      <c r="J1133" s="849">
        <v>490.89</v>
      </c>
      <c r="K1133" s="837">
        <v>1</v>
      </c>
      <c r="L1133" s="849">
        <v>1</v>
      </c>
      <c r="M1133" s="850">
        <v>490.89</v>
      </c>
    </row>
    <row r="1134" spans="1:13" ht="14.4" customHeight="1" x14ac:dyDescent="0.3">
      <c r="A1134" s="831" t="s">
        <v>2462</v>
      </c>
      <c r="B1134" s="832" t="s">
        <v>1912</v>
      </c>
      <c r="C1134" s="832" t="s">
        <v>2636</v>
      </c>
      <c r="D1134" s="832" t="s">
        <v>2637</v>
      </c>
      <c r="E1134" s="832" t="s">
        <v>2638</v>
      </c>
      <c r="F1134" s="849">
        <v>1</v>
      </c>
      <c r="G1134" s="849">
        <v>300.33</v>
      </c>
      <c r="H1134" s="837">
        <v>1</v>
      </c>
      <c r="I1134" s="849"/>
      <c r="J1134" s="849"/>
      <c r="K1134" s="837">
        <v>0</v>
      </c>
      <c r="L1134" s="849">
        <v>1</v>
      </c>
      <c r="M1134" s="850">
        <v>300.33</v>
      </c>
    </row>
    <row r="1135" spans="1:13" ht="14.4" customHeight="1" x14ac:dyDescent="0.3">
      <c r="A1135" s="831" t="s">
        <v>2462</v>
      </c>
      <c r="B1135" s="832" t="s">
        <v>1950</v>
      </c>
      <c r="C1135" s="832" t="s">
        <v>2282</v>
      </c>
      <c r="D1135" s="832" t="s">
        <v>1952</v>
      </c>
      <c r="E1135" s="832" t="s">
        <v>2283</v>
      </c>
      <c r="F1135" s="849"/>
      <c r="G1135" s="849"/>
      <c r="H1135" s="837">
        <v>0</v>
      </c>
      <c r="I1135" s="849">
        <v>2</v>
      </c>
      <c r="J1135" s="849">
        <v>373.1</v>
      </c>
      <c r="K1135" s="837">
        <v>1</v>
      </c>
      <c r="L1135" s="849">
        <v>2</v>
      </c>
      <c r="M1135" s="850">
        <v>373.1</v>
      </c>
    </row>
    <row r="1136" spans="1:13" ht="14.4" customHeight="1" x14ac:dyDescent="0.3">
      <c r="A1136" s="831" t="s">
        <v>2462</v>
      </c>
      <c r="B1136" s="832" t="s">
        <v>1960</v>
      </c>
      <c r="C1136" s="832" t="s">
        <v>2284</v>
      </c>
      <c r="D1136" s="832" t="s">
        <v>1560</v>
      </c>
      <c r="E1136" s="832" t="s">
        <v>2285</v>
      </c>
      <c r="F1136" s="849"/>
      <c r="G1136" s="849"/>
      <c r="H1136" s="837">
        <v>0</v>
      </c>
      <c r="I1136" s="849">
        <v>1</v>
      </c>
      <c r="J1136" s="849">
        <v>286.18</v>
      </c>
      <c r="K1136" s="837">
        <v>1</v>
      </c>
      <c r="L1136" s="849">
        <v>1</v>
      </c>
      <c r="M1136" s="850">
        <v>286.18</v>
      </c>
    </row>
    <row r="1137" spans="1:13" ht="14.4" customHeight="1" x14ac:dyDescent="0.3">
      <c r="A1137" s="831" t="s">
        <v>2462</v>
      </c>
      <c r="B1137" s="832" t="s">
        <v>2082</v>
      </c>
      <c r="C1137" s="832" t="s">
        <v>2318</v>
      </c>
      <c r="D1137" s="832" t="s">
        <v>2084</v>
      </c>
      <c r="E1137" s="832" t="s">
        <v>2319</v>
      </c>
      <c r="F1137" s="849"/>
      <c r="G1137" s="849"/>
      <c r="H1137" s="837">
        <v>0</v>
      </c>
      <c r="I1137" s="849">
        <v>7</v>
      </c>
      <c r="J1137" s="849">
        <v>2564.17</v>
      </c>
      <c r="K1137" s="837">
        <v>1</v>
      </c>
      <c r="L1137" s="849">
        <v>7</v>
      </c>
      <c r="M1137" s="850">
        <v>2564.17</v>
      </c>
    </row>
    <row r="1138" spans="1:13" ht="14.4" customHeight="1" x14ac:dyDescent="0.3">
      <c r="A1138" s="831" t="s">
        <v>2462</v>
      </c>
      <c r="B1138" s="832" t="s">
        <v>2082</v>
      </c>
      <c r="C1138" s="832" t="s">
        <v>2083</v>
      </c>
      <c r="D1138" s="832" t="s">
        <v>2084</v>
      </c>
      <c r="E1138" s="832" t="s">
        <v>2085</v>
      </c>
      <c r="F1138" s="849"/>
      <c r="G1138" s="849"/>
      <c r="H1138" s="837">
        <v>0</v>
      </c>
      <c r="I1138" s="849">
        <v>1</v>
      </c>
      <c r="J1138" s="849">
        <v>109.89</v>
      </c>
      <c r="K1138" s="837">
        <v>1</v>
      </c>
      <c r="L1138" s="849">
        <v>1</v>
      </c>
      <c r="M1138" s="850">
        <v>109.89</v>
      </c>
    </row>
    <row r="1139" spans="1:13" ht="14.4" customHeight="1" x14ac:dyDescent="0.3">
      <c r="A1139" s="831" t="s">
        <v>2462</v>
      </c>
      <c r="B1139" s="832" t="s">
        <v>2090</v>
      </c>
      <c r="C1139" s="832" t="s">
        <v>2677</v>
      </c>
      <c r="D1139" s="832" t="s">
        <v>2097</v>
      </c>
      <c r="E1139" s="832" t="s">
        <v>2093</v>
      </c>
      <c r="F1139" s="849">
        <v>3</v>
      </c>
      <c r="G1139" s="849">
        <v>2730.6000000000004</v>
      </c>
      <c r="H1139" s="837">
        <v>1</v>
      </c>
      <c r="I1139" s="849"/>
      <c r="J1139" s="849"/>
      <c r="K1139" s="837">
        <v>0</v>
      </c>
      <c r="L1139" s="849">
        <v>3</v>
      </c>
      <c r="M1139" s="850">
        <v>2730.6000000000004</v>
      </c>
    </row>
    <row r="1140" spans="1:13" ht="14.4" customHeight="1" x14ac:dyDescent="0.3">
      <c r="A1140" s="831" t="s">
        <v>2462</v>
      </c>
      <c r="B1140" s="832" t="s">
        <v>2130</v>
      </c>
      <c r="C1140" s="832" t="s">
        <v>2502</v>
      </c>
      <c r="D1140" s="832" t="s">
        <v>2503</v>
      </c>
      <c r="E1140" s="832" t="s">
        <v>1473</v>
      </c>
      <c r="F1140" s="849"/>
      <c r="G1140" s="849"/>
      <c r="H1140" s="837">
        <v>0</v>
      </c>
      <c r="I1140" s="849">
        <v>1</v>
      </c>
      <c r="J1140" s="849">
        <v>103.8</v>
      </c>
      <c r="K1140" s="837">
        <v>1</v>
      </c>
      <c r="L1140" s="849">
        <v>1</v>
      </c>
      <c r="M1140" s="850">
        <v>103.8</v>
      </c>
    </row>
    <row r="1141" spans="1:13" ht="14.4" customHeight="1" x14ac:dyDescent="0.3">
      <c r="A1141" s="831" t="s">
        <v>2463</v>
      </c>
      <c r="B1141" s="832" t="s">
        <v>2134</v>
      </c>
      <c r="C1141" s="832" t="s">
        <v>2135</v>
      </c>
      <c r="D1141" s="832" t="s">
        <v>1250</v>
      </c>
      <c r="E1141" s="832" t="s">
        <v>2136</v>
      </c>
      <c r="F1141" s="849"/>
      <c r="G1141" s="849"/>
      <c r="H1141" s="837">
        <v>0</v>
      </c>
      <c r="I1141" s="849">
        <v>3</v>
      </c>
      <c r="J1141" s="849">
        <v>124.89000000000001</v>
      </c>
      <c r="K1141" s="837">
        <v>1</v>
      </c>
      <c r="L1141" s="849">
        <v>3</v>
      </c>
      <c r="M1141" s="850">
        <v>124.89000000000001</v>
      </c>
    </row>
    <row r="1142" spans="1:13" ht="14.4" customHeight="1" x14ac:dyDescent="0.3">
      <c r="A1142" s="831" t="s">
        <v>2463</v>
      </c>
      <c r="B1142" s="832" t="s">
        <v>1874</v>
      </c>
      <c r="C1142" s="832" t="s">
        <v>4428</v>
      </c>
      <c r="D1142" s="832" t="s">
        <v>4429</v>
      </c>
      <c r="E1142" s="832" t="s">
        <v>4430</v>
      </c>
      <c r="F1142" s="849">
        <v>1</v>
      </c>
      <c r="G1142" s="849">
        <v>115.18</v>
      </c>
      <c r="H1142" s="837">
        <v>1</v>
      </c>
      <c r="I1142" s="849"/>
      <c r="J1142" s="849"/>
      <c r="K1142" s="837">
        <v>0</v>
      </c>
      <c r="L1142" s="849">
        <v>1</v>
      </c>
      <c r="M1142" s="850">
        <v>115.18</v>
      </c>
    </row>
    <row r="1143" spans="1:13" ht="14.4" customHeight="1" x14ac:dyDescent="0.3">
      <c r="A1143" s="831" t="s">
        <v>2463</v>
      </c>
      <c r="B1143" s="832" t="s">
        <v>1882</v>
      </c>
      <c r="C1143" s="832" t="s">
        <v>3358</v>
      </c>
      <c r="D1143" s="832" t="s">
        <v>844</v>
      </c>
      <c r="E1143" s="832" t="s">
        <v>3359</v>
      </c>
      <c r="F1143" s="849"/>
      <c r="G1143" s="849"/>
      <c r="H1143" s="837">
        <v>0</v>
      </c>
      <c r="I1143" s="849">
        <v>4</v>
      </c>
      <c r="J1143" s="849">
        <v>258</v>
      </c>
      <c r="K1143" s="837">
        <v>1</v>
      </c>
      <c r="L1143" s="849">
        <v>4</v>
      </c>
      <c r="M1143" s="850">
        <v>258</v>
      </c>
    </row>
    <row r="1144" spans="1:13" ht="14.4" customHeight="1" x14ac:dyDescent="0.3">
      <c r="A1144" s="831" t="s">
        <v>2463</v>
      </c>
      <c r="B1144" s="832" t="s">
        <v>5284</v>
      </c>
      <c r="C1144" s="832" t="s">
        <v>3874</v>
      </c>
      <c r="D1144" s="832" t="s">
        <v>3875</v>
      </c>
      <c r="E1144" s="832" t="s">
        <v>3876</v>
      </c>
      <c r="F1144" s="849">
        <v>1</v>
      </c>
      <c r="G1144" s="849">
        <v>207.32</v>
      </c>
      <c r="H1144" s="837">
        <v>1</v>
      </c>
      <c r="I1144" s="849"/>
      <c r="J1144" s="849"/>
      <c r="K1144" s="837">
        <v>0</v>
      </c>
      <c r="L1144" s="849">
        <v>1</v>
      </c>
      <c r="M1144" s="850">
        <v>207.32</v>
      </c>
    </row>
    <row r="1145" spans="1:13" ht="14.4" customHeight="1" x14ac:dyDescent="0.3">
      <c r="A1145" s="831" t="s">
        <v>2463</v>
      </c>
      <c r="B1145" s="832" t="s">
        <v>1912</v>
      </c>
      <c r="C1145" s="832" t="s">
        <v>2233</v>
      </c>
      <c r="D1145" s="832" t="s">
        <v>1914</v>
      </c>
      <c r="E1145" s="832" t="s">
        <v>2234</v>
      </c>
      <c r="F1145" s="849"/>
      <c r="G1145" s="849"/>
      <c r="H1145" s="837">
        <v>0</v>
      </c>
      <c r="I1145" s="849">
        <v>3</v>
      </c>
      <c r="J1145" s="849">
        <v>280.29000000000002</v>
      </c>
      <c r="K1145" s="837">
        <v>1</v>
      </c>
      <c r="L1145" s="849">
        <v>3</v>
      </c>
      <c r="M1145" s="850">
        <v>280.29000000000002</v>
      </c>
    </row>
    <row r="1146" spans="1:13" ht="14.4" customHeight="1" x14ac:dyDescent="0.3">
      <c r="A1146" s="831" t="s">
        <v>2463</v>
      </c>
      <c r="B1146" s="832" t="s">
        <v>1912</v>
      </c>
      <c r="C1146" s="832" t="s">
        <v>1913</v>
      </c>
      <c r="D1146" s="832" t="s">
        <v>1914</v>
      </c>
      <c r="E1146" s="832" t="s">
        <v>1915</v>
      </c>
      <c r="F1146" s="849"/>
      <c r="G1146" s="849"/>
      <c r="H1146" s="837">
        <v>0</v>
      </c>
      <c r="I1146" s="849">
        <v>2</v>
      </c>
      <c r="J1146" s="849">
        <v>373.74</v>
      </c>
      <c r="K1146" s="837">
        <v>1</v>
      </c>
      <c r="L1146" s="849">
        <v>2</v>
      </c>
      <c r="M1146" s="850">
        <v>373.74</v>
      </c>
    </row>
    <row r="1147" spans="1:13" ht="14.4" customHeight="1" x14ac:dyDescent="0.3">
      <c r="A1147" s="831" t="s">
        <v>2463</v>
      </c>
      <c r="B1147" s="832" t="s">
        <v>1933</v>
      </c>
      <c r="C1147" s="832" t="s">
        <v>1937</v>
      </c>
      <c r="D1147" s="832" t="s">
        <v>779</v>
      </c>
      <c r="E1147" s="832" t="s">
        <v>1938</v>
      </c>
      <c r="F1147" s="849"/>
      <c r="G1147" s="849"/>
      <c r="H1147" s="837">
        <v>0</v>
      </c>
      <c r="I1147" s="849">
        <v>1</v>
      </c>
      <c r="J1147" s="849">
        <v>85.02</v>
      </c>
      <c r="K1147" s="837">
        <v>1</v>
      </c>
      <c r="L1147" s="849">
        <v>1</v>
      </c>
      <c r="M1147" s="850">
        <v>85.02</v>
      </c>
    </row>
    <row r="1148" spans="1:13" ht="14.4" customHeight="1" x14ac:dyDescent="0.3">
      <c r="A1148" s="831" t="s">
        <v>2463</v>
      </c>
      <c r="B1148" s="832" t="s">
        <v>1933</v>
      </c>
      <c r="C1148" s="832" t="s">
        <v>3215</v>
      </c>
      <c r="D1148" s="832" t="s">
        <v>3216</v>
      </c>
      <c r="E1148" s="832" t="s">
        <v>1936</v>
      </c>
      <c r="F1148" s="849">
        <v>1</v>
      </c>
      <c r="G1148" s="849">
        <v>42.51</v>
      </c>
      <c r="H1148" s="837">
        <v>1</v>
      </c>
      <c r="I1148" s="849"/>
      <c r="J1148" s="849"/>
      <c r="K1148" s="837">
        <v>0</v>
      </c>
      <c r="L1148" s="849">
        <v>1</v>
      </c>
      <c r="M1148" s="850">
        <v>42.51</v>
      </c>
    </row>
    <row r="1149" spans="1:13" ht="14.4" customHeight="1" x14ac:dyDescent="0.3">
      <c r="A1149" s="831" t="s">
        <v>2463</v>
      </c>
      <c r="B1149" s="832" t="s">
        <v>1939</v>
      </c>
      <c r="C1149" s="832" t="s">
        <v>1940</v>
      </c>
      <c r="D1149" s="832" t="s">
        <v>1941</v>
      </c>
      <c r="E1149" s="832" t="s">
        <v>1942</v>
      </c>
      <c r="F1149" s="849"/>
      <c r="G1149" s="849"/>
      <c r="H1149" s="837">
        <v>0</v>
      </c>
      <c r="I1149" s="849">
        <v>1</v>
      </c>
      <c r="J1149" s="849">
        <v>65.540000000000006</v>
      </c>
      <c r="K1149" s="837">
        <v>1</v>
      </c>
      <c r="L1149" s="849">
        <v>1</v>
      </c>
      <c r="M1149" s="850">
        <v>65.540000000000006</v>
      </c>
    </row>
    <row r="1150" spans="1:13" ht="14.4" customHeight="1" x14ac:dyDescent="0.3">
      <c r="A1150" s="831" t="s">
        <v>2463</v>
      </c>
      <c r="B1150" s="832" t="s">
        <v>1943</v>
      </c>
      <c r="C1150" s="832" t="s">
        <v>2143</v>
      </c>
      <c r="D1150" s="832" t="s">
        <v>1479</v>
      </c>
      <c r="E1150" s="832" t="s">
        <v>2144</v>
      </c>
      <c r="F1150" s="849"/>
      <c r="G1150" s="849"/>
      <c r="H1150" s="837">
        <v>0</v>
      </c>
      <c r="I1150" s="849">
        <v>3</v>
      </c>
      <c r="J1150" s="849">
        <v>52.679999999999993</v>
      </c>
      <c r="K1150" s="837">
        <v>1</v>
      </c>
      <c r="L1150" s="849">
        <v>3</v>
      </c>
      <c r="M1150" s="850">
        <v>52.679999999999993</v>
      </c>
    </row>
    <row r="1151" spans="1:13" ht="14.4" customHeight="1" x14ac:dyDescent="0.3">
      <c r="A1151" s="831" t="s">
        <v>2463</v>
      </c>
      <c r="B1151" s="832" t="s">
        <v>1973</v>
      </c>
      <c r="C1151" s="832" t="s">
        <v>2170</v>
      </c>
      <c r="D1151" s="832" t="s">
        <v>1975</v>
      </c>
      <c r="E1151" s="832" t="s">
        <v>2171</v>
      </c>
      <c r="F1151" s="849"/>
      <c r="G1151" s="849"/>
      <c r="H1151" s="837">
        <v>0</v>
      </c>
      <c r="I1151" s="849">
        <v>1</v>
      </c>
      <c r="J1151" s="849">
        <v>279.52999999999997</v>
      </c>
      <c r="K1151" s="837">
        <v>1</v>
      </c>
      <c r="L1151" s="849">
        <v>1</v>
      </c>
      <c r="M1151" s="850">
        <v>279.52999999999997</v>
      </c>
    </row>
    <row r="1152" spans="1:13" ht="14.4" customHeight="1" x14ac:dyDescent="0.3">
      <c r="A1152" s="831" t="s">
        <v>2463</v>
      </c>
      <c r="B1152" s="832" t="s">
        <v>1973</v>
      </c>
      <c r="C1152" s="832" t="s">
        <v>2481</v>
      </c>
      <c r="D1152" s="832" t="s">
        <v>2482</v>
      </c>
      <c r="E1152" s="832" t="s">
        <v>2173</v>
      </c>
      <c r="F1152" s="849">
        <v>2</v>
      </c>
      <c r="G1152" s="849">
        <v>392.4</v>
      </c>
      <c r="H1152" s="837">
        <v>1</v>
      </c>
      <c r="I1152" s="849"/>
      <c r="J1152" s="849"/>
      <c r="K1152" s="837">
        <v>0</v>
      </c>
      <c r="L1152" s="849">
        <v>2</v>
      </c>
      <c r="M1152" s="850">
        <v>392.4</v>
      </c>
    </row>
    <row r="1153" spans="1:13" ht="14.4" customHeight="1" x14ac:dyDescent="0.3">
      <c r="A1153" s="831" t="s">
        <v>2463</v>
      </c>
      <c r="B1153" s="832" t="s">
        <v>1973</v>
      </c>
      <c r="C1153" s="832" t="s">
        <v>5165</v>
      </c>
      <c r="D1153" s="832" t="s">
        <v>2488</v>
      </c>
      <c r="E1153" s="832" t="s">
        <v>1976</v>
      </c>
      <c r="F1153" s="849">
        <v>2</v>
      </c>
      <c r="G1153" s="849">
        <v>286.7</v>
      </c>
      <c r="H1153" s="837">
        <v>1</v>
      </c>
      <c r="I1153" s="849"/>
      <c r="J1153" s="849"/>
      <c r="K1153" s="837">
        <v>0</v>
      </c>
      <c r="L1153" s="849">
        <v>2</v>
      </c>
      <c r="M1153" s="850">
        <v>286.7</v>
      </c>
    </row>
    <row r="1154" spans="1:13" ht="14.4" customHeight="1" x14ac:dyDescent="0.3">
      <c r="A1154" s="831" t="s">
        <v>2463</v>
      </c>
      <c r="B1154" s="832" t="s">
        <v>1973</v>
      </c>
      <c r="C1154" s="832" t="s">
        <v>5166</v>
      </c>
      <c r="D1154" s="832" t="s">
        <v>5167</v>
      </c>
      <c r="E1154" s="832" t="s">
        <v>2486</v>
      </c>
      <c r="F1154" s="849">
        <v>1</v>
      </c>
      <c r="G1154" s="849">
        <v>603.54999999999995</v>
      </c>
      <c r="H1154" s="837">
        <v>1</v>
      </c>
      <c r="I1154" s="849"/>
      <c r="J1154" s="849"/>
      <c r="K1154" s="837">
        <v>0</v>
      </c>
      <c r="L1154" s="849">
        <v>1</v>
      </c>
      <c r="M1154" s="850">
        <v>603.54999999999995</v>
      </c>
    </row>
    <row r="1155" spans="1:13" ht="14.4" customHeight="1" x14ac:dyDescent="0.3">
      <c r="A1155" s="831" t="s">
        <v>2463</v>
      </c>
      <c r="B1155" s="832" t="s">
        <v>1985</v>
      </c>
      <c r="C1155" s="832" t="s">
        <v>2587</v>
      </c>
      <c r="D1155" s="832" t="s">
        <v>1546</v>
      </c>
      <c r="E1155" s="832" t="s">
        <v>2588</v>
      </c>
      <c r="F1155" s="849"/>
      <c r="G1155" s="849"/>
      <c r="H1155" s="837">
        <v>0</v>
      </c>
      <c r="I1155" s="849">
        <v>1</v>
      </c>
      <c r="J1155" s="849">
        <v>556.04</v>
      </c>
      <c r="K1155" s="837">
        <v>1</v>
      </c>
      <c r="L1155" s="849">
        <v>1</v>
      </c>
      <c r="M1155" s="850">
        <v>556.04</v>
      </c>
    </row>
    <row r="1156" spans="1:13" ht="14.4" customHeight="1" x14ac:dyDescent="0.3">
      <c r="A1156" s="831" t="s">
        <v>2463</v>
      </c>
      <c r="B1156" s="832" t="s">
        <v>1989</v>
      </c>
      <c r="C1156" s="832" t="s">
        <v>1990</v>
      </c>
      <c r="D1156" s="832" t="s">
        <v>773</v>
      </c>
      <c r="E1156" s="832" t="s">
        <v>1991</v>
      </c>
      <c r="F1156" s="849"/>
      <c r="G1156" s="849"/>
      <c r="H1156" s="837">
        <v>0</v>
      </c>
      <c r="I1156" s="849">
        <v>1</v>
      </c>
      <c r="J1156" s="849">
        <v>100.1</v>
      </c>
      <c r="K1156" s="837">
        <v>1</v>
      </c>
      <c r="L1156" s="849">
        <v>1</v>
      </c>
      <c r="M1156" s="850">
        <v>100.1</v>
      </c>
    </row>
    <row r="1157" spans="1:13" ht="14.4" customHeight="1" x14ac:dyDescent="0.3">
      <c r="A1157" s="831" t="s">
        <v>2463</v>
      </c>
      <c r="B1157" s="832" t="s">
        <v>1992</v>
      </c>
      <c r="C1157" s="832" t="s">
        <v>4070</v>
      </c>
      <c r="D1157" s="832" t="s">
        <v>3677</v>
      </c>
      <c r="E1157" s="832" t="s">
        <v>4071</v>
      </c>
      <c r="F1157" s="849"/>
      <c r="G1157" s="849"/>
      <c r="H1157" s="837">
        <v>0</v>
      </c>
      <c r="I1157" s="849">
        <v>7</v>
      </c>
      <c r="J1157" s="849">
        <v>230.08999999999997</v>
      </c>
      <c r="K1157" s="837">
        <v>1</v>
      </c>
      <c r="L1157" s="849">
        <v>7</v>
      </c>
      <c r="M1157" s="850">
        <v>230.08999999999997</v>
      </c>
    </row>
    <row r="1158" spans="1:13" ht="14.4" customHeight="1" x14ac:dyDescent="0.3">
      <c r="A1158" s="831" t="s">
        <v>2463</v>
      </c>
      <c r="B1158" s="832" t="s">
        <v>1992</v>
      </c>
      <c r="C1158" s="832" t="s">
        <v>3676</v>
      </c>
      <c r="D1158" s="832" t="s">
        <v>3677</v>
      </c>
      <c r="E1158" s="832" t="s">
        <v>3678</v>
      </c>
      <c r="F1158" s="849"/>
      <c r="G1158" s="849"/>
      <c r="H1158" s="837">
        <v>0</v>
      </c>
      <c r="I1158" s="849">
        <v>3</v>
      </c>
      <c r="J1158" s="849">
        <v>657.54</v>
      </c>
      <c r="K1158" s="837">
        <v>1</v>
      </c>
      <c r="L1158" s="849">
        <v>3</v>
      </c>
      <c r="M1158" s="850">
        <v>657.54</v>
      </c>
    </row>
    <row r="1159" spans="1:13" ht="14.4" customHeight="1" x14ac:dyDescent="0.3">
      <c r="A1159" s="831" t="s">
        <v>2463</v>
      </c>
      <c r="B1159" s="832" t="s">
        <v>5289</v>
      </c>
      <c r="C1159" s="832" t="s">
        <v>2491</v>
      </c>
      <c r="D1159" s="832" t="s">
        <v>2492</v>
      </c>
      <c r="E1159" s="832" t="s">
        <v>2493</v>
      </c>
      <c r="F1159" s="849"/>
      <c r="G1159" s="849"/>
      <c r="H1159" s="837">
        <v>0</v>
      </c>
      <c r="I1159" s="849">
        <v>3</v>
      </c>
      <c r="J1159" s="849">
        <v>1056.74</v>
      </c>
      <c r="K1159" s="837">
        <v>1</v>
      </c>
      <c r="L1159" s="849">
        <v>3</v>
      </c>
      <c r="M1159" s="850">
        <v>1056.74</v>
      </c>
    </row>
    <row r="1160" spans="1:13" ht="14.4" customHeight="1" x14ac:dyDescent="0.3">
      <c r="A1160" s="831" t="s">
        <v>2463</v>
      </c>
      <c r="B1160" s="832" t="s">
        <v>5289</v>
      </c>
      <c r="C1160" s="832" t="s">
        <v>2494</v>
      </c>
      <c r="D1160" s="832" t="s">
        <v>2495</v>
      </c>
      <c r="E1160" s="832" t="s">
        <v>2493</v>
      </c>
      <c r="F1160" s="849">
        <v>1</v>
      </c>
      <c r="G1160" s="849">
        <v>369.29</v>
      </c>
      <c r="H1160" s="837">
        <v>1</v>
      </c>
      <c r="I1160" s="849"/>
      <c r="J1160" s="849"/>
      <c r="K1160" s="837">
        <v>0</v>
      </c>
      <c r="L1160" s="849">
        <v>1</v>
      </c>
      <c r="M1160" s="850">
        <v>369.29</v>
      </c>
    </row>
    <row r="1161" spans="1:13" ht="14.4" customHeight="1" x14ac:dyDescent="0.3">
      <c r="A1161" s="831" t="s">
        <v>2463</v>
      </c>
      <c r="B1161" s="832" t="s">
        <v>2072</v>
      </c>
      <c r="C1161" s="832" t="s">
        <v>2073</v>
      </c>
      <c r="D1161" s="832" t="s">
        <v>911</v>
      </c>
      <c r="E1161" s="832" t="s">
        <v>912</v>
      </c>
      <c r="F1161" s="849"/>
      <c r="G1161" s="849"/>
      <c r="H1161" s="837"/>
      <c r="I1161" s="849">
        <v>15</v>
      </c>
      <c r="J1161" s="849">
        <v>0</v>
      </c>
      <c r="K1161" s="837"/>
      <c r="L1161" s="849">
        <v>15</v>
      </c>
      <c r="M1161" s="850">
        <v>0</v>
      </c>
    </row>
    <row r="1162" spans="1:13" ht="14.4" customHeight="1" x14ac:dyDescent="0.3">
      <c r="A1162" s="831" t="s">
        <v>2463</v>
      </c>
      <c r="B1162" s="832" t="s">
        <v>2072</v>
      </c>
      <c r="C1162" s="832" t="s">
        <v>2076</v>
      </c>
      <c r="D1162" s="832" t="s">
        <v>911</v>
      </c>
      <c r="E1162" s="832" t="s">
        <v>2077</v>
      </c>
      <c r="F1162" s="849"/>
      <c r="G1162" s="849"/>
      <c r="H1162" s="837">
        <v>0</v>
      </c>
      <c r="I1162" s="849">
        <v>2</v>
      </c>
      <c r="J1162" s="849">
        <v>122.98</v>
      </c>
      <c r="K1162" s="837">
        <v>1</v>
      </c>
      <c r="L1162" s="849">
        <v>2</v>
      </c>
      <c r="M1162" s="850">
        <v>122.98</v>
      </c>
    </row>
    <row r="1163" spans="1:13" ht="14.4" customHeight="1" x14ac:dyDescent="0.3">
      <c r="A1163" s="831" t="s">
        <v>2463</v>
      </c>
      <c r="B1163" s="832" t="s">
        <v>5290</v>
      </c>
      <c r="C1163" s="832" t="s">
        <v>2805</v>
      </c>
      <c r="D1163" s="832" t="s">
        <v>2806</v>
      </c>
      <c r="E1163" s="832" t="s">
        <v>2807</v>
      </c>
      <c r="F1163" s="849">
        <v>1</v>
      </c>
      <c r="G1163" s="849">
        <v>60.39</v>
      </c>
      <c r="H1163" s="837">
        <v>1</v>
      </c>
      <c r="I1163" s="849"/>
      <c r="J1163" s="849"/>
      <c r="K1163" s="837">
        <v>0</v>
      </c>
      <c r="L1163" s="849">
        <v>1</v>
      </c>
      <c r="M1163" s="850">
        <v>60.39</v>
      </c>
    </row>
    <row r="1164" spans="1:13" ht="14.4" customHeight="1" x14ac:dyDescent="0.3">
      <c r="A1164" s="831" t="s">
        <v>2463</v>
      </c>
      <c r="B1164" s="832" t="s">
        <v>5291</v>
      </c>
      <c r="C1164" s="832" t="s">
        <v>2624</v>
      </c>
      <c r="D1164" s="832" t="s">
        <v>2625</v>
      </c>
      <c r="E1164" s="832" t="s">
        <v>2626</v>
      </c>
      <c r="F1164" s="849"/>
      <c r="G1164" s="849"/>
      <c r="H1164" s="837">
        <v>0</v>
      </c>
      <c r="I1164" s="849">
        <v>2</v>
      </c>
      <c r="J1164" s="849">
        <v>205.8</v>
      </c>
      <c r="K1164" s="837">
        <v>1</v>
      </c>
      <c r="L1164" s="849">
        <v>2</v>
      </c>
      <c r="M1164" s="850">
        <v>205.8</v>
      </c>
    </row>
    <row r="1165" spans="1:13" ht="14.4" customHeight="1" x14ac:dyDescent="0.3">
      <c r="A1165" s="831" t="s">
        <v>2463</v>
      </c>
      <c r="B1165" s="832" t="s">
        <v>2082</v>
      </c>
      <c r="C1165" s="832" t="s">
        <v>2318</v>
      </c>
      <c r="D1165" s="832" t="s">
        <v>2084</v>
      </c>
      <c r="E1165" s="832" t="s">
        <v>2319</v>
      </c>
      <c r="F1165" s="849"/>
      <c r="G1165" s="849"/>
      <c r="H1165" s="837">
        <v>0</v>
      </c>
      <c r="I1165" s="849">
        <v>2</v>
      </c>
      <c r="J1165" s="849">
        <v>732.62</v>
      </c>
      <c r="K1165" s="837">
        <v>1</v>
      </c>
      <c r="L1165" s="849">
        <v>2</v>
      </c>
      <c r="M1165" s="850">
        <v>732.62</v>
      </c>
    </row>
    <row r="1166" spans="1:13" ht="14.4" customHeight="1" x14ac:dyDescent="0.3">
      <c r="A1166" s="831" t="s">
        <v>2463</v>
      </c>
      <c r="B1166" s="832" t="s">
        <v>2086</v>
      </c>
      <c r="C1166" s="832" t="s">
        <v>2202</v>
      </c>
      <c r="D1166" s="832" t="s">
        <v>2088</v>
      </c>
      <c r="E1166" s="832" t="s">
        <v>2203</v>
      </c>
      <c r="F1166" s="849"/>
      <c r="G1166" s="849"/>
      <c r="H1166" s="837">
        <v>0</v>
      </c>
      <c r="I1166" s="849">
        <v>2</v>
      </c>
      <c r="J1166" s="849">
        <v>1033.42</v>
      </c>
      <c r="K1166" s="837">
        <v>1</v>
      </c>
      <c r="L1166" s="849">
        <v>2</v>
      </c>
      <c r="M1166" s="850">
        <v>1033.42</v>
      </c>
    </row>
    <row r="1167" spans="1:13" ht="14.4" customHeight="1" x14ac:dyDescent="0.3">
      <c r="A1167" s="831" t="s">
        <v>2463</v>
      </c>
      <c r="B1167" s="832" t="s">
        <v>2090</v>
      </c>
      <c r="C1167" s="832" t="s">
        <v>3033</v>
      </c>
      <c r="D1167" s="832" t="s">
        <v>2679</v>
      </c>
      <c r="E1167" s="832" t="s">
        <v>3034</v>
      </c>
      <c r="F1167" s="849">
        <v>2</v>
      </c>
      <c r="G1167" s="849">
        <v>1820.4</v>
      </c>
      <c r="H1167" s="837">
        <v>1</v>
      </c>
      <c r="I1167" s="849"/>
      <c r="J1167" s="849"/>
      <c r="K1167" s="837">
        <v>0</v>
      </c>
      <c r="L1167" s="849">
        <v>2</v>
      </c>
      <c r="M1167" s="850">
        <v>1820.4</v>
      </c>
    </row>
    <row r="1168" spans="1:13" ht="14.4" customHeight="1" x14ac:dyDescent="0.3">
      <c r="A1168" s="831" t="s">
        <v>2463</v>
      </c>
      <c r="B1168" s="832" t="s">
        <v>2206</v>
      </c>
      <c r="C1168" s="832" t="s">
        <v>2753</v>
      </c>
      <c r="D1168" s="832" t="s">
        <v>2748</v>
      </c>
      <c r="E1168" s="832" t="s">
        <v>2754</v>
      </c>
      <c r="F1168" s="849">
        <v>5</v>
      </c>
      <c r="G1168" s="849">
        <v>1692.9</v>
      </c>
      <c r="H1168" s="837">
        <v>1</v>
      </c>
      <c r="I1168" s="849"/>
      <c r="J1168" s="849"/>
      <c r="K1168" s="837">
        <v>0</v>
      </c>
      <c r="L1168" s="849">
        <v>5</v>
      </c>
      <c r="M1168" s="850">
        <v>1692.9</v>
      </c>
    </row>
    <row r="1169" spans="1:13" ht="14.4" customHeight="1" x14ac:dyDescent="0.3">
      <c r="A1169" s="831" t="s">
        <v>2463</v>
      </c>
      <c r="B1169" s="832" t="s">
        <v>2206</v>
      </c>
      <c r="C1169" s="832" t="s">
        <v>2751</v>
      </c>
      <c r="D1169" s="832" t="s">
        <v>2748</v>
      </c>
      <c r="E1169" s="832" t="s">
        <v>2752</v>
      </c>
      <c r="F1169" s="849">
        <v>8</v>
      </c>
      <c r="G1169" s="849">
        <v>5417.44</v>
      </c>
      <c r="H1169" s="837">
        <v>1</v>
      </c>
      <c r="I1169" s="849"/>
      <c r="J1169" s="849"/>
      <c r="K1169" s="837">
        <v>0</v>
      </c>
      <c r="L1169" s="849">
        <v>8</v>
      </c>
      <c r="M1169" s="850">
        <v>5417.44</v>
      </c>
    </row>
    <row r="1170" spans="1:13" ht="14.4" customHeight="1" x14ac:dyDescent="0.3">
      <c r="A1170" s="831" t="s">
        <v>2463</v>
      </c>
      <c r="B1170" s="832" t="s">
        <v>2206</v>
      </c>
      <c r="C1170" s="832" t="s">
        <v>2749</v>
      </c>
      <c r="D1170" s="832" t="s">
        <v>2748</v>
      </c>
      <c r="E1170" s="832" t="s">
        <v>2750</v>
      </c>
      <c r="F1170" s="849">
        <v>5</v>
      </c>
      <c r="G1170" s="849">
        <v>1692.9</v>
      </c>
      <c r="H1170" s="837">
        <v>1</v>
      </c>
      <c r="I1170" s="849"/>
      <c r="J1170" s="849"/>
      <c r="K1170" s="837">
        <v>0</v>
      </c>
      <c r="L1170" s="849">
        <v>5</v>
      </c>
      <c r="M1170" s="850">
        <v>1692.9</v>
      </c>
    </row>
    <row r="1171" spans="1:13" ht="14.4" customHeight="1" x14ac:dyDescent="0.3">
      <c r="A1171" s="831" t="s">
        <v>2463</v>
      </c>
      <c r="B1171" s="832" t="s">
        <v>2206</v>
      </c>
      <c r="C1171" s="832" t="s">
        <v>5146</v>
      </c>
      <c r="D1171" s="832" t="s">
        <v>2748</v>
      </c>
      <c r="E1171" s="832" t="s">
        <v>2884</v>
      </c>
      <c r="F1171" s="849">
        <v>1</v>
      </c>
      <c r="G1171" s="849">
        <v>131.22</v>
      </c>
      <c r="H1171" s="837">
        <v>1</v>
      </c>
      <c r="I1171" s="849"/>
      <c r="J1171" s="849"/>
      <c r="K1171" s="837">
        <v>0</v>
      </c>
      <c r="L1171" s="849">
        <v>1</v>
      </c>
      <c r="M1171" s="850">
        <v>131.22</v>
      </c>
    </row>
    <row r="1172" spans="1:13" ht="14.4" customHeight="1" x14ac:dyDescent="0.3">
      <c r="A1172" s="831" t="s">
        <v>2463</v>
      </c>
      <c r="B1172" s="832" t="s">
        <v>2206</v>
      </c>
      <c r="C1172" s="832" t="s">
        <v>2755</v>
      </c>
      <c r="D1172" s="832" t="s">
        <v>2756</v>
      </c>
      <c r="E1172" s="832" t="s">
        <v>2209</v>
      </c>
      <c r="F1172" s="849">
        <v>7</v>
      </c>
      <c r="G1172" s="849">
        <v>1185.03</v>
      </c>
      <c r="H1172" s="837">
        <v>1</v>
      </c>
      <c r="I1172" s="849"/>
      <c r="J1172" s="849"/>
      <c r="K1172" s="837">
        <v>0</v>
      </c>
      <c r="L1172" s="849">
        <v>7</v>
      </c>
      <c r="M1172" s="850">
        <v>1185.03</v>
      </c>
    </row>
    <row r="1173" spans="1:13" ht="14.4" customHeight="1" x14ac:dyDescent="0.3">
      <c r="A1173" s="831" t="s">
        <v>2463</v>
      </c>
      <c r="B1173" s="832" t="s">
        <v>2206</v>
      </c>
      <c r="C1173" s="832" t="s">
        <v>5178</v>
      </c>
      <c r="D1173" s="832" t="s">
        <v>4808</v>
      </c>
      <c r="E1173" s="832" t="s">
        <v>2750</v>
      </c>
      <c r="F1173" s="849">
        <v>2</v>
      </c>
      <c r="G1173" s="849">
        <v>3430.96</v>
      </c>
      <c r="H1173" s="837">
        <v>1</v>
      </c>
      <c r="I1173" s="849"/>
      <c r="J1173" s="849"/>
      <c r="K1173" s="837">
        <v>0</v>
      </c>
      <c r="L1173" s="849">
        <v>2</v>
      </c>
      <c r="M1173" s="850">
        <v>3430.96</v>
      </c>
    </row>
    <row r="1174" spans="1:13" ht="14.4" customHeight="1" x14ac:dyDescent="0.3">
      <c r="A1174" s="831" t="s">
        <v>2463</v>
      </c>
      <c r="B1174" s="832" t="s">
        <v>2206</v>
      </c>
      <c r="C1174" s="832" t="s">
        <v>4807</v>
      </c>
      <c r="D1174" s="832" t="s">
        <v>4808</v>
      </c>
      <c r="E1174" s="832" t="s">
        <v>2209</v>
      </c>
      <c r="F1174" s="849">
        <v>2</v>
      </c>
      <c r="G1174" s="849">
        <v>2572.38</v>
      </c>
      <c r="H1174" s="837">
        <v>1</v>
      </c>
      <c r="I1174" s="849"/>
      <c r="J1174" s="849"/>
      <c r="K1174" s="837">
        <v>0</v>
      </c>
      <c r="L1174" s="849">
        <v>2</v>
      </c>
      <c r="M1174" s="850">
        <v>2572.38</v>
      </c>
    </row>
    <row r="1175" spans="1:13" ht="14.4" customHeight="1" x14ac:dyDescent="0.3">
      <c r="A1175" s="831" t="s">
        <v>2463</v>
      </c>
      <c r="B1175" s="832" t="s">
        <v>5296</v>
      </c>
      <c r="C1175" s="832" t="s">
        <v>3603</v>
      </c>
      <c r="D1175" s="832" t="s">
        <v>3604</v>
      </c>
      <c r="E1175" s="832" t="s">
        <v>3605</v>
      </c>
      <c r="F1175" s="849">
        <v>15</v>
      </c>
      <c r="G1175" s="849">
        <v>1567.1999999999998</v>
      </c>
      <c r="H1175" s="837">
        <v>1</v>
      </c>
      <c r="I1175" s="849"/>
      <c r="J1175" s="849"/>
      <c r="K1175" s="837">
        <v>0</v>
      </c>
      <c r="L1175" s="849">
        <v>15</v>
      </c>
      <c r="M1175" s="850">
        <v>1567.1999999999998</v>
      </c>
    </row>
    <row r="1176" spans="1:13" ht="14.4" customHeight="1" x14ac:dyDescent="0.3">
      <c r="A1176" s="831" t="s">
        <v>2463</v>
      </c>
      <c r="B1176" s="832" t="s">
        <v>2099</v>
      </c>
      <c r="C1176" s="832" t="s">
        <v>3420</v>
      </c>
      <c r="D1176" s="832" t="s">
        <v>965</v>
      </c>
      <c r="E1176" s="832" t="s">
        <v>3421</v>
      </c>
      <c r="F1176" s="849"/>
      <c r="G1176" s="849"/>
      <c r="H1176" s="837">
        <v>0</v>
      </c>
      <c r="I1176" s="849">
        <v>2</v>
      </c>
      <c r="J1176" s="849">
        <v>795.6</v>
      </c>
      <c r="K1176" s="837">
        <v>1</v>
      </c>
      <c r="L1176" s="849">
        <v>2</v>
      </c>
      <c r="M1176" s="850">
        <v>795.6</v>
      </c>
    </row>
    <row r="1177" spans="1:13" ht="14.4" customHeight="1" x14ac:dyDescent="0.3">
      <c r="A1177" s="831" t="s">
        <v>2463</v>
      </c>
      <c r="B1177" s="832" t="s">
        <v>2105</v>
      </c>
      <c r="C1177" s="832" t="s">
        <v>2106</v>
      </c>
      <c r="D1177" s="832" t="s">
        <v>2107</v>
      </c>
      <c r="E1177" s="832" t="s">
        <v>2108</v>
      </c>
      <c r="F1177" s="849"/>
      <c r="G1177" s="849"/>
      <c r="H1177" s="837">
        <v>0</v>
      </c>
      <c r="I1177" s="849">
        <v>2</v>
      </c>
      <c r="J1177" s="849">
        <v>18.8</v>
      </c>
      <c r="K1177" s="837">
        <v>1</v>
      </c>
      <c r="L1177" s="849">
        <v>2</v>
      </c>
      <c r="M1177" s="850">
        <v>18.8</v>
      </c>
    </row>
    <row r="1178" spans="1:13" ht="14.4" customHeight="1" x14ac:dyDescent="0.3">
      <c r="A1178" s="831" t="s">
        <v>2463</v>
      </c>
      <c r="B1178" s="832" t="s">
        <v>2105</v>
      </c>
      <c r="C1178" s="832" t="s">
        <v>2368</v>
      </c>
      <c r="D1178" s="832" t="s">
        <v>2107</v>
      </c>
      <c r="E1178" s="832" t="s">
        <v>2369</v>
      </c>
      <c r="F1178" s="849"/>
      <c r="G1178" s="849"/>
      <c r="H1178" s="837">
        <v>0</v>
      </c>
      <c r="I1178" s="849">
        <v>2</v>
      </c>
      <c r="J1178" s="849">
        <v>37.619999999999997</v>
      </c>
      <c r="K1178" s="837">
        <v>1</v>
      </c>
      <c r="L1178" s="849">
        <v>2</v>
      </c>
      <c r="M1178" s="850">
        <v>37.619999999999997</v>
      </c>
    </row>
    <row r="1179" spans="1:13" ht="14.4" customHeight="1" x14ac:dyDescent="0.3">
      <c r="A1179" s="831" t="s">
        <v>2463</v>
      </c>
      <c r="B1179" s="832" t="s">
        <v>2105</v>
      </c>
      <c r="C1179" s="832" t="s">
        <v>2109</v>
      </c>
      <c r="D1179" s="832" t="s">
        <v>2107</v>
      </c>
      <c r="E1179" s="832" t="s">
        <v>2110</v>
      </c>
      <c r="F1179" s="849"/>
      <c r="G1179" s="849"/>
      <c r="H1179" s="837">
        <v>0</v>
      </c>
      <c r="I1179" s="849">
        <v>5</v>
      </c>
      <c r="J1179" s="849">
        <v>23.5</v>
      </c>
      <c r="K1179" s="837">
        <v>1</v>
      </c>
      <c r="L1179" s="849">
        <v>5</v>
      </c>
      <c r="M1179" s="850">
        <v>23.5</v>
      </c>
    </row>
    <row r="1180" spans="1:13" ht="14.4" customHeight="1" x14ac:dyDescent="0.3">
      <c r="A1180" s="831" t="s">
        <v>2463</v>
      </c>
      <c r="B1180" s="832" t="s">
        <v>2115</v>
      </c>
      <c r="C1180" s="832" t="s">
        <v>3740</v>
      </c>
      <c r="D1180" s="832" t="s">
        <v>1051</v>
      </c>
      <c r="E1180" s="832" t="s">
        <v>2873</v>
      </c>
      <c r="F1180" s="849">
        <v>1</v>
      </c>
      <c r="G1180" s="849">
        <v>0</v>
      </c>
      <c r="H1180" s="837"/>
      <c r="I1180" s="849"/>
      <c r="J1180" s="849"/>
      <c r="K1180" s="837"/>
      <c r="L1180" s="849">
        <v>1</v>
      </c>
      <c r="M1180" s="850">
        <v>0</v>
      </c>
    </row>
    <row r="1181" spans="1:13" ht="14.4" customHeight="1" x14ac:dyDescent="0.3">
      <c r="A1181" s="831" t="s">
        <v>2463</v>
      </c>
      <c r="B1181" s="832" t="s">
        <v>2115</v>
      </c>
      <c r="C1181" s="832" t="s">
        <v>2872</v>
      </c>
      <c r="D1181" s="832" t="s">
        <v>1051</v>
      </c>
      <c r="E1181" s="832" t="s">
        <v>2873</v>
      </c>
      <c r="F1181" s="849"/>
      <c r="G1181" s="849"/>
      <c r="H1181" s="837"/>
      <c r="I1181" s="849">
        <v>1</v>
      </c>
      <c r="J1181" s="849">
        <v>0</v>
      </c>
      <c r="K1181" s="837"/>
      <c r="L1181" s="849">
        <v>1</v>
      </c>
      <c r="M1181" s="850">
        <v>0</v>
      </c>
    </row>
    <row r="1182" spans="1:13" ht="14.4" customHeight="1" x14ac:dyDescent="0.3">
      <c r="A1182" s="831" t="s">
        <v>2463</v>
      </c>
      <c r="B1182" s="832" t="s">
        <v>2115</v>
      </c>
      <c r="C1182" s="832" t="s">
        <v>4499</v>
      </c>
      <c r="D1182" s="832" t="s">
        <v>2875</v>
      </c>
      <c r="E1182" s="832" t="s">
        <v>2117</v>
      </c>
      <c r="F1182" s="849">
        <v>1</v>
      </c>
      <c r="G1182" s="849">
        <v>0</v>
      </c>
      <c r="H1182" s="837"/>
      <c r="I1182" s="849"/>
      <c r="J1182" s="849"/>
      <c r="K1182" s="837"/>
      <c r="L1182" s="849">
        <v>1</v>
      </c>
      <c r="M1182" s="850">
        <v>0</v>
      </c>
    </row>
    <row r="1183" spans="1:13" ht="14.4" customHeight="1" x14ac:dyDescent="0.3">
      <c r="A1183" s="831" t="s">
        <v>2463</v>
      </c>
      <c r="B1183" s="832" t="s">
        <v>2115</v>
      </c>
      <c r="C1183" s="832" t="s">
        <v>2116</v>
      </c>
      <c r="D1183" s="832" t="s">
        <v>1051</v>
      </c>
      <c r="E1183" s="832" t="s">
        <v>2117</v>
      </c>
      <c r="F1183" s="849"/>
      <c r="G1183" s="849"/>
      <c r="H1183" s="837"/>
      <c r="I1183" s="849">
        <v>3</v>
      </c>
      <c r="J1183" s="849">
        <v>0</v>
      </c>
      <c r="K1183" s="837"/>
      <c r="L1183" s="849">
        <v>3</v>
      </c>
      <c r="M1183" s="850">
        <v>0</v>
      </c>
    </row>
    <row r="1184" spans="1:13" ht="14.4" customHeight="1" x14ac:dyDescent="0.3">
      <c r="A1184" s="831" t="s">
        <v>2463</v>
      </c>
      <c r="B1184" s="832" t="s">
        <v>2115</v>
      </c>
      <c r="C1184" s="832" t="s">
        <v>5184</v>
      </c>
      <c r="D1184" s="832" t="s">
        <v>5185</v>
      </c>
      <c r="E1184" s="832" t="s">
        <v>2873</v>
      </c>
      <c r="F1184" s="849">
        <v>1</v>
      </c>
      <c r="G1184" s="849">
        <v>0</v>
      </c>
      <c r="H1184" s="837"/>
      <c r="I1184" s="849"/>
      <c r="J1184" s="849"/>
      <c r="K1184" s="837"/>
      <c r="L1184" s="849">
        <v>1</v>
      </c>
      <c r="M1184" s="850">
        <v>0</v>
      </c>
    </row>
    <row r="1185" spans="1:13" ht="14.4" customHeight="1" x14ac:dyDescent="0.3">
      <c r="A1185" s="831" t="s">
        <v>2463</v>
      </c>
      <c r="B1185" s="832" t="s">
        <v>5287</v>
      </c>
      <c r="C1185" s="832" t="s">
        <v>3797</v>
      </c>
      <c r="D1185" s="832" t="s">
        <v>3798</v>
      </c>
      <c r="E1185" s="832" t="s">
        <v>2484</v>
      </c>
      <c r="F1185" s="849">
        <v>3</v>
      </c>
      <c r="G1185" s="849">
        <v>1319.94</v>
      </c>
      <c r="H1185" s="837">
        <v>1</v>
      </c>
      <c r="I1185" s="849"/>
      <c r="J1185" s="849"/>
      <c r="K1185" s="837">
        <v>0</v>
      </c>
      <c r="L1185" s="849">
        <v>3</v>
      </c>
      <c r="M1185" s="850">
        <v>1319.94</v>
      </c>
    </row>
    <row r="1186" spans="1:13" ht="14.4" customHeight="1" x14ac:dyDescent="0.3">
      <c r="A1186" s="831" t="s">
        <v>2463</v>
      </c>
      <c r="B1186" s="832" t="s">
        <v>5287</v>
      </c>
      <c r="C1186" s="832" t="s">
        <v>3311</v>
      </c>
      <c r="D1186" s="832" t="s">
        <v>1331</v>
      </c>
      <c r="E1186" s="832" t="s">
        <v>1332</v>
      </c>
      <c r="F1186" s="849"/>
      <c r="G1186" s="849"/>
      <c r="H1186" s="837">
        <v>0</v>
      </c>
      <c r="I1186" s="849">
        <v>6</v>
      </c>
      <c r="J1186" s="849">
        <v>792</v>
      </c>
      <c r="K1186" s="837">
        <v>1</v>
      </c>
      <c r="L1186" s="849">
        <v>6</v>
      </c>
      <c r="M1186" s="850">
        <v>792</v>
      </c>
    </row>
    <row r="1187" spans="1:13" ht="14.4" customHeight="1" x14ac:dyDescent="0.3">
      <c r="A1187" s="831" t="s">
        <v>2463</v>
      </c>
      <c r="B1187" s="832" t="s">
        <v>5287</v>
      </c>
      <c r="C1187" s="832" t="s">
        <v>2937</v>
      </c>
      <c r="D1187" s="832" t="s">
        <v>696</v>
      </c>
      <c r="E1187" s="832" t="s">
        <v>697</v>
      </c>
      <c r="F1187" s="849"/>
      <c r="G1187" s="849"/>
      <c r="H1187" s="837">
        <v>0</v>
      </c>
      <c r="I1187" s="849">
        <v>5</v>
      </c>
      <c r="J1187" s="849">
        <v>329.94999999999993</v>
      </c>
      <c r="K1187" s="837">
        <v>1</v>
      </c>
      <c r="L1187" s="849">
        <v>5</v>
      </c>
      <c r="M1187" s="850">
        <v>329.94999999999993</v>
      </c>
    </row>
    <row r="1188" spans="1:13" ht="14.4" customHeight="1" x14ac:dyDescent="0.3">
      <c r="A1188" s="831" t="s">
        <v>2463</v>
      </c>
      <c r="B1188" s="832" t="s">
        <v>5287</v>
      </c>
      <c r="C1188" s="832" t="s">
        <v>3312</v>
      </c>
      <c r="D1188" s="832" t="s">
        <v>1331</v>
      </c>
      <c r="E1188" s="832" t="s">
        <v>1332</v>
      </c>
      <c r="F1188" s="849"/>
      <c r="G1188" s="849"/>
      <c r="H1188" s="837">
        <v>0</v>
      </c>
      <c r="I1188" s="849">
        <v>6</v>
      </c>
      <c r="J1188" s="849">
        <v>792</v>
      </c>
      <c r="K1188" s="837">
        <v>1</v>
      </c>
      <c r="L1188" s="849">
        <v>6</v>
      </c>
      <c r="M1188" s="850">
        <v>792</v>
      </c>
    </row>
    <row r="1189" spans="1:13" ht="14.4" customHeight="1" x14ac:dyDescent="0.3">
      <c r="A1189" s="831" t="s">
        <v>2463</v>
      </c>
      <c r="B1189" s="832" t="s">
        <v>5287</v>
      </c>
      <c r="C1189" s="832" t="s">
        <v>3313</v>
      </c>
      <c r="D1189" s="832" t="s">
        <v>1331</v>
      </c>
      <c r="E1189" s="832" t="s">
        <v>3314</v>
      </c>
      <c r="F1189" s="849"/>
      <c r="G1189" s="849"/>
      <c r="H1189" s="837">
        <v>0</v>
      </c>
      <c r="I1189" s="849">
        <v>1</v>
      </c>
      <c r="J1189" s="849">
        <v>264</v>
      </c>
      <c r="K1189" s="837">
        <v>1</v>
      </c>
      <c r="L1189" s="849">
        <v>1</v>
      </c>
      <c r="M1189" s="850">
        <v>264</v>
      </c>
    </row>
    <row r="1190" spans="1:13" ht="14.4" customHeight="1" x14ac:dyDescent="0.3">
      <c r="A1190" s="831" t="s">
        <v>2463</v>
      </c>
      <c r="B1190" s="832" t="s">
        <v>5287</v>
      </c>
      <c r="C1190" s="832" t="s">
        <v>5168</v>
      </c>
      <c r="D1190" s="832" t="s">
        <v>1331</v>
      </c>
      <c r="E1190" s="832" t="s">
        <v>3314</v>
      </c>
      <c r="F1190" s="849"/>
      <c r="G1190" s="849"/>
      <c r="H1190" s="837">
        <v>0</v>
      </c>
      <c r="I1190" s="849">
        <v>2</v>
      </c>
      <c r="J1190" s="849">
        <v>528</v>
      </c>
      <c r="K1190" s="837">
        <v>1</v>
      </c>
      <c r="L1190" s="849">
        <v>2</v>
      </c>
      <c r="M1190" s="850">
        <v>528</v>
      </c>
    </row>
    <row r="1191" spans="1:13" ht="14.4" customHeight="1" x14ac:dyDescent="0.3">
      <c r="A1191" s="831" t="s">
        <v>2463</v>
      </c>
      <c r="B1191" s="832" t="s">
        <v>5292</v>
      </c>
      <c r="C1191" s="832" t="s">
        <v>2727</v>
      </c>
      <c r="D1191" s="832" t="s">
        <v>2728</v>
      </c>
      <c r="E1191" s="832" t="s">
        <v>2484</v>
      </c>
      <c r="F1191" s="849"/>
      <c r="G1191" s="849"/>
      <c r="H1191" s="837">
        <v>0</v>
      </c>
      <c r="I1191" s="849">
        <v>3</v>
      </c>
      <c r="J1191" s="849">
        <v>1319.94</v>
      </c>
      <c r="K1191" s="837">
        <v>1</v>
      </c>
      <c r="L1191" s="849">
        <v>3</v>
      </c>
      <c r="M1191" s="850">
        <v>1319.94</v>
      </c>
    </row>
    <row r="1192" spans="1:13" ht="14.4" customHeight="1" x14ac:dyDescent="0.3">
      <c r="A1192" s="831" t="s">
        <v>2463</v>
      </c>
      <c r="B1192" s="832" t="s">
        <v>2118</v>
      </c>
      <c r="C1192" s="832" t="s">
        <v>5179</v>
      </c>
      <c r="D1192" s="832" t="s">
        <v>2120</v>
      </c>
      <c r="E1192" s="832" t="s">
        <v>2493</v>
      </c>
      <c r="F1192" s="849">
        <v>2</v>
      </c>
      <c r="G1192" s="849">
        <v>878.28</v>
      </c>
      <c r="H1192" s="837">
        <v>1</v>
      </c>
      <c r="I1192" s="849"/>
      <c r="J1192" s="849"/>
      <c r="K1192" s="837">
        <v>0</v>
      </c>
      <c r="L1192" s="849">
        <v>2</v>
      </c>
      <c r="M1192" s="850">
        <v>878.28</v>
      </c>
    </row>
    <row r="1193" spans="1:13" ht="14.4" customHeight="1" x14ac:dyDescent="0.3">
      <c r="A1193" s="831" t="s">
        <v>2463</v>
      </c>
      <c r="B1193" s="832" t="s">
        <v>2118</v>
      </c>
      <c r="C1193" s="832" t="s">
        <v>2119</v>
      </c>
      <c r="D1193" s="832" t="s">
        <v>2120</v>
      </c>
      <c r="E1193" s="832" t="s">
        <v>2121</v>
      </c>
      <c r="F1193" s="849"/>
      <c r="G1193" s="849"/>
      <c r="H1193" s="837">
        <v>0</v>
      </c>
      <c r="I1193" s="849">
        <v>6</v>
      </c>
      <c r="J1193" s="849">
        <v>737.76</v>
      </c>
      <c r="K1193" s="837">
        <v>1</v>
      </c>
      <c r="L1193" s="849">
        <v>6</v>
      </c>
      <c r="M1193" s="850">
        <v>737.76</v>
      </c>
    </row>
    <row r="1194" spans="1:13" ht="14.4" customHeight="1" x14ac:dyDescent="0.3">
      <c r="A1194" s="831" t="s">
        <v>2463</v>
      </c>
      <c r="B1194" s="832" t="s">
        <v>2118</v>
      </c>
      <c r="C1194" s="832" t="s">
        <v>2320</v>
      </c>
      <c r="D1194" s="832" t="s">
        <v>2120</v>
      </c>
      <c r="E1194" s="832" t="s">
        <v>2321</v>
      </c>
      <c r="F1194" s="849"/>
      <c r="G1194" s="849"/>
      <c r="H1194" s="837">
        <v>0</v>
      </c>
      <c r="I1194" s="849">
        <v>3</v>
      </c>
      <c r="J1194" s="849">
        <v>737.73</v>
      </c>
      <c r="K1194" s="837">
        <v>1</v>
      </c>
      <c r="L1194" s="849">
        <v>3</v>
      </c>
      <c r="M1194" s="850">
        <v>737.73</v>
      </c>
    </row>
    <row r="1195" spans="1:13" ht="14.4" customHeight="1" x14ac:dyDescent="0.3">
      <c r="A1195" s="831" t="s">
        <v>2463</v>
      </c>
      <c r="B1195" s="832" t="s">
        <v>2118</v>
      </c>
      <c r="C1195" s="832" t="s">
        <v>4605</v>
      </c>
      <c r="D1195" s="832" t="s">
        <v>3920</v>
      </c>
      <c r="E1195" s="832" t="s">
        <v>4606</v>
      </c>
      <c r="F1195" s="849">
        <v>1</v>
      </c>
      <c r="G1195" s="849">
        <v>739.17</v>
      </c>
      <c r="H1195" s="837">
        <v>1</v>
      </c>
      <c r="I1195" s="849"/>
      <c r="J1195" s="849"/>
      <c r="K1195" s="837">
        <v>0</v>
      </c>
      <c r="L1195" s="849">
        <v>1</v>
      </c>
      <c r="M1195" s="850">
        <v>739.17</v>
      </c>
    </row>
    <row r="1196" spans="1:13" ht="14.4" customHeight="1" x14ac:dyDescent="0.3">
      <c r="A1196" s="831" t="s">
        <v>2463</v>
      </c>
      <c r="B1196" s="832" t="s">
        <v>2118</v>
      </c>
      <c r="C1196" s="832" t="s">
        <v>4007</v>
      </c>
      <c r="D1196" s="832" t="s">
        <v>3920</v>
      </c>
      <c r="E1196" s="832" t="s">
        <v>4008</v>
      </c>
      <c r="F1196" s="849">
        <v>1</v>
      </c>
      <c r="G1196" s="849">
        <v>369.59</v>
      </c>
      <c r="H1196" s="837">
        <v>1</v>
      </c>
      <c r="I1196" s="849"/>
      <c r="J1196" s="849"/>
      <c r="K1196" s="837">
        <v>0</v>
      </c>
      <c r="L1196" s="849">
        <v>1</v>
      </c>
      <c r="M1196" s="850">
        <v>369.59</v>
      </c>
    </row>
    <row r="1197" spans="1:13" ht="14.4" customHeight="1" x14ac:dyDescent="0.3">
      <c r="A1197" s="831" t="s">
        <v>2463</v>
      </c>
      <c r="B1197" s="832" t="s">
        <v>2118</v>
      </c>
      <c r="C1197" s="832" t="s">
        <v>4451</v>
      </c>
      <c r="D1197" s="832" t="s">
        <v>4082</v>
      </c>
      <c r="E1197" s="832" t="s">
        <v>2493</v>
      </c>
      <c r="F1197" s="849"/>
      <c r="G1197" s="849"/>
      <c r="H1197" s="837">
        <v>0</v>
      </c>
      <c r="I1197" s="849">
        <v>2</v>
      </c>
      <c r="J1197" s="849">
        <v>879.96</v>
      </c>
      <c r="K1197" s="837">
        <v>1</v>
      </c>
      <c r="L1197" s="849">
        <v>2</v>
      </c>
      <c r="M1197" s="850">
        <v>879.96</v>
      </c>
    </row>
    <row r="1198" spans="1:13" ht="14.4" customHeight="1" x14ac:dyDescent="0.3">
      <c r="A1198" s="831" t="s">
        <v>2463</v>
      </c>
      <c r="B1198" s="832" t="s">
        <v>2222</v>
      </c>
      <c r="C1198" s="832" t="s">
        <v>2223</v>
      </c>
      <c r="D1198" s="832" t="s">
        <v>2224</v>
      </c>
      <c r="E1198" s="832" t="s">
        <v>2225</v>
      </c>
      <c r="F1198" s="849"/>
      <c r="G1198" s="849"/>
      <c r="H1198" s="837">
        <v>0</v>
      </c>
      <c r="I1198" s="849">
        <v>3</v>
      </c>
      <c r="J1198" s="849">
        <v>369.6</v>
      </c>
      <c r="K1198" s="837">
        <v>1</v>
      </c>
      <c r="L1198" s="849">
        <v>3</v>
      </c>
      <c r="M1198" s="850">
        <v>369.6</v>
      </c>
    </row>
    <row r="1199" spans="1:13" ht="14.4" customHeight="1" x14ac:dyDescent="0.3">
      <c r="A1199" s="831" t="s">
        <v>2463</v>
      </c>
      <c r="B1199" s="832" t="s">
        <v>2222</v>
      </c>
      <c r="C1199" s="832" t="s">
        <v>2575</v>
      </c>
      <c r="D1199" s="832" t="s">
        <v>2576</v>
      </c>
      <c r="E1199" s="832" t="s">
        <v>697</v>
      </c>
      <c r="F1199" s="849">
        <v>45</v>
      </c>
      <c r="G1199" s="849">
        <v>5940</v>
      </c>
      <c r="H1199" s="837">
        <v>1</v>
      </c>
      <c r="I1199" s="849"/>
      <c r="J1199" s="849"/>
      <c r="K1199" s="837">
        <v>0</v>
      </c>
      <c r="L1199" s="849">
        <v>45</v>
      </c>
      <c r="M1199" s="850">
        <v>5940</v>
      </c>
    </row>
    <row r="1200" spans="1:13" ht="14.4" customHeight="1" x14ac:dyDescent="0.3">
      <c r="A1200" s="831" t="s">
        <v>2463</v>
      </c>
      <c r="B1200" s="832" t="s">
        <v>2222</v>
      </c>
      <c r="C1200" s="832" t="s">
        <v>2577</v>
      </c>
      <c r="D1200" s="832" t="s">
        <v>2578</v>
      </c>
      <c r="E1200" s="832" t="s">
        <v>2579</v>
      </c>
      <c r="F1200" s="849">
        <v>1</v>
      </c>
      <c r="G1200" s="849">
        <v>123.2</v>
      </c>
      <c r="H1200" s="837">
        <v>1</v>
      </c>
      <c r="I1200" s="849"/>
      <c r="J1200" s="849"/>
      <c r="K1200" s="837">
        <v>0</v>
      </c>
      <c r="L1200" s="849">
        <v>1</v>
      </c>
      <c r="M1200" s="850">
        <v>123.2</v>
      </c>
    </row>
    <row r="1201" spans="1:13" ht="14.4" customHeight="1" x14ac:dyDescent="0.3">
      <c r="A1201" s="831" t="s">
        <v>2463</v>
      </c>
      <c r="B1201" s="832" t="s">
        <v>2222</v>
      </c>
      <c r="C1201" s="832" t="s">
        <v>2322</v>
      </c>
      <c r="D1201" s="832" t="s">
        <v>2224</v>
      </c>
      <c r="E1201" s="832" t="s">
        <v>2323</v>
      </c>
      <c r="F1201" s="849"/>
      <c r="G1201" s="849"/>
      <c r="H1201" s="837">
        <v>0</v>
      </c>
      <c r="I1201" s="849">
        <v>3</v>
      </c>
      <c r="J1201" s="849">
        <v>1293.54</v>
      </c>
      <c r="K1201" s="837">
        <v>1</v>
      </c>
      <c r="L1201" s="849">
        <v>3</v>
      </c>
      <c r="M1201" s="850">
        <v>1293.54</v>
      </c>
    </row>
    <row r="1202" spans="1:13" ht="14.4" customHeight="1" x14ac:dyDescent="0.3">
      <c r="A1202" s="831" t="s">
        <v>2463</v>
      </c>
      <c r="B1202" s="832" t="s">
        <v>2222</v>
      </c>
      <c r="C1202" s="832" t="s">
        <v>2580</v>
      </c>
      <c r="D1202" s="832" t="s">
        <v>2578</v>
      </c>
      <c r="E1202" s="832" t="s">
        <v>2581</v>
      </c>
      <c r="F1202" s="849">
        <v>1</v>
      </c>
      <c r="G1202" s="849">
        <v>439.98</v>
      </c>
      <c r="H1202" s="837">
        <v>1</v>
      </c>
      <c r="I1202" s="849"/>
      <c r="J1202" s="849"/>
      <c r="K1202" s="837">
        <v>0</v>
      </c>
      <c r="L1202" s="849">
        <v>1</v>
      </c>
      <c r="M1202" s="850">
        <v>439.98</v>
      </c>
    </row>
    <row r="1203" spans="1:13" ht="14.4" customHeight="1" x14ac:dyDescent="0.3">
      <c r="A1203" s="831" t="s">
        <v>2463</v>
      </c>
      <c r="B1203" s="832" t="s">
        <v>2222</v>
      </c>
      <c r="C1203" s="832" t="s">
        <v>3336</v>
      </c>
      <c r="D1203" s="832" t="s">
        <v>2224</v>
      </c>
      <c r="E1203" s="832" t="s">
        <v>3328</v>
      </c>
      <c r="F1203" s="849"/>
      <c r="G1203" s="849"/>
      <c r="H1203" s="837">
        <v>0</v>
      </c>
      <c r="I1203" s="849">
        <v>5</v>
      </c>
      <c r="J1203" s="849">
        <v>1231.9499999999998</v>
      </c>
      <c r="K1203" s="837">
        <v>1</v>
      </c>
      <c r="L1203" s="849">
        <v>5</v>
      </c>
      <c r="M1203" s="850">
        <v>1231.9499999999998</v>
      </c>
    </row>
    <row r="1204" spans="1:13" ht="14.4" customHeight="1" x14ac:dyDescent="0.3">
      <c r="A1204" s="831" t="s">
        <v>2463</v>
      </c>
      <c r="B1204" s="832" t="s">
        <v>5293</v>
      </c>
      <c r="C1204" s="832" t="s">
        <v>2856</v>
      </c>
      <c r="D1204" s="832" t="s">
        <v>2854</v>
      </c>
      <c r="E1204" s="832" t="s">
        <v>2857</v>
      </c>
      <c r="F1204" s="849"/>
      <c r="G1204" s="849"/>
      <c r="H1204" s="837">
        <v>0</v>
      </c>
      <c r="I1204" s="849">
        <v>2</v>
      </c>
      <c r="J1204" s="849">
        <v>800.34</v>
      </c>
      <c r="K1204" s="837">
        <v>1</v>
      </c>
      <c r="L1204" s="849">
        <v>2</v>
      </c>
      <c r="M1204" s="850">
        <v>800.34</v>
      </c>
    </row>
    <row r="1205" spans="1:13" ht="14.4" customHeight="1" x14ac:dyDescent="0.3">
      <c r="A1205" s="831" t="s">
        <v>2463</v>
      </c>
      <c r="B1205" s="832" t="s">
        <v>2126</v>
      </c>
      <c r="C1205" s="832" t="s">
        <v>2127</v>
      </c>
      <c r="D1205" s="832" t="s">
        <v>2128</v>
      </c>
      <c r="E1205" s="832" t="s">
        <v>2129</v>
      </c>
      <c r="F1205" s="849"/>
      <c r="G1205" s="849"/>
      <c r="H1205" s="837">
        <v>0</v>
      </c>
      <c r="I1205" s="849">
        <v>9</v>
      </c>
      <c r="J1205" s="849">
        <v>5055.84</v>
      </c>
      <c r="K1205" s="837">
        <v>1</v>
      </c>
      <c r="L1205" s="849">
        <v>9</v>
      </c>
      <c r="M1205" s="850">
        <v>5055.84</v>
      </c>
    </row>
    <row r="1206" spans="1:13" ht="14.4" customHeight="1" x14ac:dyDescent="0.3">
      <c r="A1206" s="831" t="s">
        <v>2463</v>
      </c>
      <c r="B1206" s="832" t="s">
        <v>2130</v>
      </c>
      <c r="C1206" s="832" t="s">
        <v>2501</v>
      </c>
      <c r="D1206" s="832" t="s">
        <v>1472</v>
      </c>
      <c r="E1206" s="832" t="s">
        <v>1473</v>
      </c>
      <c r="F1206" s="849">
        <v>7</v>
      </c>
      <c r="G1206" s="849">
        <v>726.59999999999991</v>
      </c>
      <c r="H1206" s="837">
        <v>1</v>
      </c>
      <c r="I1206" s="849"/>
      <c r="J1206" s="849"/>
      <c r="K1206" s="837">
        <v>0</v>
      </c>
      <c r="L1206" s="849">
        <v>7</v>
      </c>
      <c r="M1206" s="850">
        <v>726.59999999999991</v>
      </c>
    </row>
    <row r="1207" spans="1:13" ht="14.4" customHeight="1" x14ac:dyDescent="0.3">
      <c r="A1207" s="831" t="s">
        <v>2463</v>
      </c>
      <c r="B1207" s="832" t="s">
        <v>2332</v>
      </c>
      <c r="C1207" s="832" t="s">
        <v>2333</v>
      </c>
      <c r="D1207" s="832" t="s">
        <v>2334</v>
      </c>
      <c r="E1207" s="832" t="s">
        <v>2335</v>
      </c>
      <c r="F1207" s="849"/>
      <c r="G1207" s="849"/>
      <c r="H1207" s="837">
        <v>0</v>
      </c>
      <c r="I1207" s="849">
        <v>1</v>
      </c>
      <c r="J1207" s="849">
        <v>802.48</v>
      </c>
      <c r="K1207" s="837">
        <v>1</v>
      </c>
      <c r="L1207" s="849">
        <v>1</v>
      </c>
      <c r="M1207" s="850">
        <v>802.48</v>
      </c>
    </row>
    <row r="1208" spans="1:13" ht="14.4" customHeight="1" x14ac:dyDescent="0.3">
      <c r="A1208" s="831" t="s">
        <v>2463</v>
      </c>
      <c r="B1208" s="832" t="s">
        <v>2069</v>
      </c>
      <c r="C1208" s="832" t="s">
        <v>4259</v>
      </c>
      <c r="D1208" s="832" t="s">
        <v>1033</v>
      </c>
      <c r="E1208" s="832" t="s">
        <v>4260</v>
      </c>
      <c r="F1208" s="849"/>
      <c r="G1208" s="849"/>
      <c r="H1208" s="837">
        <v>0</v>
      </c>
      <c r="I1208" s="849">
        <v>1</v>
      </c>
      <c r="J1208" s="849">
        <v>21.79</v>
      </c>
      <c r="K1208" s="837">
        <v>1</v>
      </c>
      <c r="L1208" s="849">
        <v>1</v>
      </c>
      <c r="M1208" s="850">
        <v>21.79</v>
      </c>
    </row>
    <row r="1209" spans="1:13" ht="14.4" customHeight="1" x14ac:dyDescent="0.3">
      <c r="A1209" s="831" t="s">
        <v>2463</v>
      </c>
      <c r="B1209" s="832" t="s">
        <v>2069</v>
      </c>
      <c r="C1209" s="832" t="s">
        <v>2070</v>
      </c>
      <c r="D1209" s="832" t="s">
        <v>1033</v>
      </c>
      <c r="E1209" s="832" t="s">
        <v>2071</v>
      </c>
      <c r="F1209" s="849"/>
      <c r="G1209" s="849"/>
      <c r="H1209" s="837">
        <v>0</v>
      </c>
      <c r="I1209" s="849">
        <v>1</v>
      </c>
      <c r="J1209" s="849">
        <v>65.36</v>
      </c>
      <c r="K1209" s="837">
        <v>1</v>
      </c>
      <c r="L1209" s="849">
        <v>1</v>
      </c>
      <c r="M1209" s="850">
        <v>65.36</v>
      </c>
    </row>
    <row r="1210" spans="1:13" ht="14.4" customHeight="1" x14ac:dyDescent="0.3">
      <c r="A1210" s="831" t="s">
        <v>2464</v>
      </c>
      <c r="B1210" s="832" t="s">
        <v>2235</v>
      </c>
      <c r="C1210" s="832" t="s">
        <v>2687</v>
      </c>
      <c r="D1210" s="832" t="s">
        <v>1132</v>
      </c>
      <c r="E1210" s="832" t="s">
        <v>1134</v>
      </c>
      <c r="F1210" s="849"/>
      <c r="G1210" s="849"/>
      <c r="H1210" s="837">
        <v>0</v>
      </c>
      <c r="I1210" s="849">
        <v>1</v>
      </c>
      <c r="J1210" s="849">
        <v>58.52</v>
      </c>
      <c r="K1210" s="837">
        <v>1</v>
      </c>
      <c r="L1210" s="849">
        <v>1</v>
      </c>
      <c r="M1210" s="850">
        <v>58.52</v>
      </c>
    </row>
    <row r="1211" spans="1:13" ht="14.4" customHeight="1" x14ac:dyDescent="0.3">
      <c r="A1211" s="831" t="s">
        <v>2464</v>
      </c>
      <c r="B1211" s="832" t="s">
        <v>2354</v>
      </c>
      <c r="C1211" s="832" t="s">
        <v>5093</v>
      </c>
      <c r="D1211" s="832" t="s">
        <v>5094</v>
      </c>
      <c r="E1211" s="832" t="s">
        <v>2121</v>
      </c>
      <c r="F1211" s="849">
        <v>2</v>
      </c>
      <c r="G1211" s="849">
        <v>92.56</v>
      </c>
      <c r="H1211" s="837">
        <v>1</v>
      </c>
      <c r="I1211" s="849"/>
      <c r="J1211" s="849"/>
      <c r="K1211" s="837">
        <v>0</v>
      </c>
      <c r="L1211" s="849">
        <v>2</v>
      </c>
      <c r="M1211" s="850">
        <v>92.56</v>
      </c>
    </row>
    <row r="1212" spans="1:13" ht="14.4" customHeight="1" x14ac:dyDescent="0.3">
      <c r="A1212" s="831" t="s">
        <v>2464</v>
      </c>
      <c r="B1212" s="832" t="s">
        <v>2290</v>
      </c>
      <c r="C1212" s="832" t="s">
        <v>4958</v>
      </c>
      <c r="D1212" s="832" t="s">
        <v>4959</v>
      </c>
      <c r="E1212" s="832" t="s">
        <v>4008</v>
      </c>
      <c r="F1212" s="849">
        <v>1</v>
      </c>
      <c r="G1212" s="849">
        <v>110.74</v>
      </c>
      <c r="H1212" s="837">
        <v>1</v>
      </c>
      <c r="I1212" s="849"/>
      <c r="J1212" s="849"/>
      <c r="K1212" s="837">
        <v>0</v>
      </c>
      <c r="L1212" s="849">
        <v>1</v>
      </c>
      <c r="M1212" s="850">
        <v>110.74</v>
      </c>
    </row>
    <row r="1213" spans="1:13" ht="14.4" customHeight="1" x14ac:dyDescent="0.3">
      <c r="A1213" s="831" t="s">
        <v>2464</v>
      </c>
      <c r="B1213" s="832" t="s">
        <v>1992</v>
      </c>
      <c r="C1213" s="832" t="s">
        <v>4070</v>
      </c>
      <c r="D1213" s="832" t="s">
        <v>3677</v>
      </c>
      <c r="E1213" s="832" t="s">
        <v>4071</v>
      </c>
      <c r="F1213" s="849"/>
      <c r="G1213" s="849"/>
      <c r="H1213" s="837">
        <v>0</v>
      </c>
      <c r="I1213" s="849">
        <v>2</v>
      </c>
      <c r="J1213" s="849">
        <v>65.739999999999995</v>
      </c>
      <c r="K1213" s="837">
        <v>1</v>
      </c>
      <c r="L1213" s="849">
        <v>2</v>
      </c>
      <c r="M1213" s="850">
        <v>65.739999999999995</v>
      </c>
    </row>
    <row r="1214" spans="1:13" ht="14.4" customHeight="1" x14ac:dyDescent="0.3">
      <c r="A1214" s="831" t="s">
        <v>2464</v>
      </c>
      <c r="B1214" s="832" t="s">
        <v>1992</v>
      </c>
      <c r="C1214" s="832" t="s">
        <v>3676</v>
      </c>
      <c r="D1214" s="832" t="s">
        <v>3677</v>
      </c>
      <c r="E1214" s="832" t="s">
        <v>3678</v>
      </c>
      <c r="F1214" s="849"/>
      <c r="G1214" s="849"/>
      <c r="H1214" s="837">
        <v>0</v>
      </c>
      <c r="I1214" s="849">
        <v>1</v>
      </c>
      <c r="J1214" s="849">
        <v>219.18</v>
      </c>
      <c r="K1214" s="837">
        <v>1</v>
      </c>
      <c r="L1214" s="849">
        <v>1</v>
      </c>
      <c r="M1214" s="850">
        <v>219.18</v>
      </c>
    </row>
    <row r="1215" spans="1:13" ht="14.4" customHeight="1" x14ac:dyDescent="0.3">
      <c r="A1215" s="831" t="s">
        <v>2464</v>
      </c>
      <c r="B1215" s="832" t="s">
        <v>2050</v>
      </c>
      <c r="C1215" s="832" t="s">
        <v>4345</v>
      </c>
      <c r="D1215" s="832" t="s">
        <v>4346</v>
      </c>
      <c r="E1215" s="832" t="s">
        <v>1121</v>
      </c>
      <c r="F1215" s="849">
        <v>1</v>
      </c>
      <c r="G1215" s="849">
        <v>72.55</v>
      </c>
      <c r="H1215" s="837">
        <v>1</v>
      </c>
      <c r="I1215" s="849"/>
      <c r="J1215" s="849"/>
      <c r="K1215" s="837">
        <v>0</v>
      </c>
      <c r="L1215" s="849">
        <v>1</v>
      </c>
      <c r="M1215" s="850">
        <v>72.55</v>
      </c>
    </row>
    <row r="1216" spans="1:13" ht="14.4" customHeight="1" x14ac:dyDescent="0.3">
      <c r="A1216" s="831" t="s">
        <v>2464</v>
      </c>
      <c r="B1216" s="832" t="s">
        <v>2206</v>
      </c>
      <c r="C1216" s="832" t="s">
        <v>2757</v>
      </c>
      <c r="D1216" s="832" t="s">
        <v>1238</v>
      </c>
      <c r="E1216" s="832" t="s">
        <v>2209</v>
      </c>
      <c r="F1216" s="849"/>
      <c r="G1216" s="849"/>
      <c r="H1216" s="837">
        <v>0</v>
      </c>
      <c r="I1216" s="849">
        <v>5</v>
      </c>
      <c r="J1216" s="849">
        <v>846.44999999999993</v>
      </c>
      <c r="K1216" s="837">
        <v>1</v>
      </c>
      <c r="L1216" s="849">
        <v>5</v>
      </c>
      <c r="M1216" s="850">
        <v>846.44999999999993</v>
      </c>
    </row>
    <row r="1217" spans="1:13" ht="14.4" customHeight="1" x14ac:dyDescent="0.3">
      <c r="A1217" s="831" t="s">
        <v>2464</v>
      </c>
      <c r="B1217" s="832" t="s">
        <v>2206</v>
      </c>
      <c r="C1217" s="832" t="s">
        <v>2210</v>
      </c>
      <c r="D1217" s="832" t="s">
        <v>1238</v>
      </c>
      <c r="E1217" s="832" t="s">
        <v>1239</v>
      </c>
      <c r="F1217" s="849"/>
      <c r="G1217" s="849"/>
      <c r="H1217" s="837">
        <v>0</v>
      </c>
      <c r="I1217" s="849">
        <v>1</v>
      </c>
      <c r="J1217" s="849">
        <v>1286.6199999999999</v>
      </c>
      <c r="K1217" s="837">
        <v>1</v>
      </c>
      <c r="L1217" s="849">
        <v>1</v>
      </c>
      <c r="M1217" s="850">
        <v>1286.6199999999999</v>
      </c>
    </row>
    <row r="1218" spans="1:13" ht="14.4" customHeight="1" x14ac:dyDescent="0.3">
      <c r="A1218" s="831" t="s">
        <v>2464</v>
      </c>
      <c r="B1218" s="832" t="s">
        <v>2206</v>
      </c>
      <c r="C1218" s="832" t="s">
        <v>4003</v>
      </c>
      <c r="D1218" s="832" t="s">
        <v>1238</v>
      </c>
      <c r="E1218" s="832" t="s">
        <v>4004</v>
      </c>
      <c r="F1218" s="849"/>
      <c r="G1218" s="849"/>
      <c r="H1218" s="837">
        <v>0</v>
      </c>
      <c r="I1218" s="849">
        <v>1</v>
      </c>
      <c r="J1218" s="849">
        <v>2573.2199999999998</v>
      </c>
      <c r="K1218" s="837">
        <v>1</v>
      </c>
      <c r="L1218" s="849">
        <v>1</v>
      </c>
      <c r="M1218" s="850">
        <v>2573.2199999999998</v>
      </c>
    </row>
    <row r="1219" spans="1:13" ht="14.4" customHeight="1" x14ac:dyDescent="0.3">
      <c r="A1219" s="831" t="s">
        <v>2464</v>
      </c>
      <c r="B1219" s="832" t="s">
        <v>2105</v>
      </c>
      <c r="C1219" s="832" t="s">
        <v>2109</v>
      </c>
      <c r="D1219" s="832" t="s">
        <v>2107</v>
      </c>
      <c r="E1219" s="832" t="s">
        <v>2110</v>
      </c>
      <c r="F1219" s="849"/>
      <c r="G1219" s="849"/>
      <c r="H1219" s="837">
        <v>0</v>
      </c>
      <c r="I1219" s="849">
        <v>4</v>
      </c>
      <c r="J1219" s="849">
        <v>18.8</v>
      </c>
      <c r="K1219" s="837">
        <v>1</v>
      </c>
      <c r="L1219" s="849">
        <v>4</v>
      </c>
      <c r="M1219" s="850">
        <v>18.8</v>
      </c>
    </row>
    <row r="1220" spans="1:13" ht="14.4" customHeight="1" x14ac:dyDescent="0.3">
      <c r="A1220" s="831" t="s">
        <v>2464</v>
      </c>
      <c r="B1220" s="832" t="s">
        <v>2115</v>
      </c>
      <c r="C1220" s="832" t="s">
        <v>2116</v>
      </c>
      <c r="D1220" s="832" t="s">
        <v>1051</v>
      </c>
      <c r="E1220" s="832" t="s">
        <v>2117</v>
      </c>
      <c r="F1220" s="849"/>
      <c r="G1220" s="849"/>
      <c r="H1220" s="837"/>
      <c r="I1220" s="849">
        <v>1</v>
      </c>
      <c r="J1220" s="849">
        <v>0</v>
      </c>
      <c r="K1220" s="837"/>
      <c r="L1220" s="849">
        <v>1</v>
      </c>
      <c r="M1220" s="850">
        <v>0</v>
      </c>
    </row>
    <row r="1221" spans="1:13" ht="14.4" customHeight="1" x14ac:dyDescent="0.3">
      <c r="A1221" s="831" t="s">
        <v>2464</v>
      </c>
      <c r="B1221" s="832" t="s">
        <v>2222</v>
      </c>
      <c r="C1221" s="832" t="s">
        <v>2575</v>
      </c>
      <c r="D1221" s="832" t="s">
        <v>2576</v>
      </c>
      <c r="E1221" s="832" t="s">
        <v>697</v>
      </c>
      <c r="F1221" s="849">
        <v>6</v>
      </c>
      <c r="G1221" s="849">
        <v>792</v>
      </c>
      <c r="H1221" s="837">
        <v>1</v>
      </c>
      <c r="I1221" s="849"/>
      <c r="J1221" s="849"/>
      <c r="K1221" s="837">
        <v>0</v>
      </c>
      <c r="L1221" s="849">
        <v>6</v>
      </c>
      <c r="M1221" s="850">
        <v>792</v>
      </c>
    </row>
    <row r="1222" spans="1:13" ht="14.4" customHeight="1" x14ac:dyDescent="0.3">
      <c r="A1222" s="831" t="s">
        <v>2464</v>
      </c>
      <c r="B1222" s="832" t="s">
        <v>2222</v>
      </c>
      <c r="C1222" s="832" t="s">
        <v>2577</v>
      </c>
      <c r="D1222" s="832" t="s">
        <v>2578</v>
      </c>
      <c r="E1222" s="832" t="s">
        <v>2579</v>
      </c>
      <c r="F1222" s="849">
        <v>2</v>
      </c>
      <c r="G1222" s="849">
        <v>246.4</v>
      </c>
      <c r="H1222" s="837">
        <v>1</v>
      </c>
      <c r="I1222" s="849"/>
      <c r="J1222" s="849"/>
      <c r="K1222" s="837">
        <v>0</v>
      </c>
      <c r="L1222" s="849">
        <v>2</v>
      </c>
      <c r="M1222" s="850">
        <v>246.4</v>
      </c>
    </row>
    <row r="1223" spans="1:13" ht="14.4" customHeight="1" x14ac:dyDescent="0.3">
      <c r="A1223" s="831" t="s">
        <v>2465</v>
      </c>
      <c r="B1223" s="832" t="s">
        <v>2134</v>
      </c>
      <c r="C1223" s="832" t="s">
        <v>3912</v>
      </c>
      <c r="D1223" s="832" t="s">
        <v>3913</v>
      </c>
      <c r="E1223" s="832" t="s">
        <v>3914</v>
      </c>
      <c r="F1223" s="849">
        <v>4</v>
      </c>
      <c r="G1223" s="849">
        <v>333</v>
      </c>
      <c r="H1223" s="837">
        <v>1</v>
      </c>
      <c r="I1223" s="849"/>
      <c r="J1223" s="849"/>
      <c r="K1223" s="837">
        <v>0</v>
      </c>
      <c r="L1223" s="849">
        <v>4</v>
      </c>
      <c r="M1223" s="850">
        <v>333</v>
      </c>
    </row>
    <row r="1224" spans="1:13" ht="14.4" customHeight="1" x14ac:dyDescent="0.3">
      <c r="A1224" s="831" t="s">
        <v>2465</v>
      </c>
      <c r="B1224" s="832" t="s">
        <v>1874</v>
      </c>
      <c r="C1224" s="832" t="s">
        <v>4424</v>
      </c>
      <c r="D1224" s="832" t="s">
        <v>4001</v>
      </c>
      <c r="E1224" s="832" t="s">
        <v>4425</v>
      </c>
      <c r="F1224" s="849">
        <v>2</v>
      </c>
      <c r="G1224" s="849">
        <v>193.5</v>
      </c>
      <c r="H1224" s="837">
        <v>1</v>
      </c>
      <c r="I1224" s="849"/>
      <c r="J1224" s="849"/>
      <c r="K1224" s="837">
        <v>0</v>
      </c>
      <c r="L1224" s="849">
        <v>2</v>
      </c>
      <c r="M1224" s="850">
        <v>193.5</v>
      </c>
    </row>
    <row r="1225" spans="1:13" ht="14.4" customHeight="1" x14ac:dyDescent="0.3">
      <c r="A1225" s="831" t="s">
        <v>2465</v>
      </c>
      <c r="B1225" s="832" t="s">
        <v>1874</v>
      </c>
      <c r="C1225" s="832" t="s">
        <v>4000</v>
      </c>
      <c r="D1225" s="832" t="s">
        <v>4001</v>
      </c>
      <c r="E1225" s="832" t="s">
        <v>4002</v>
      </c>
      <c r="F1225" s="849">
        <v>2</v>
      </c>
      <c r="G1225" s="849">
        <v>112.9</v>
      </c>
      <c r="H1225" s="837">
        <v>1</v>
      </c>
      <c r="I1225" s="849"/>
      <c r="J1225" s="849"/>
      <c r="K1225" s="837">
        <v>0</v>
      </c>
      <c r="L1225" s="849">
        <v>2</v>
      </c>
      <c r="M1225" s="850">
        <v>112.9</v>
      </c>
    </row>
    <row r="1226" spans="1:13" ht="14.4" customHeight="1" x14ac:dyDescent="0.3">
      <c r="A1226" s="831" t="s">
        <v>2465</v>
      </c>
      <c r="B1226" s="832" t="s">
        <v>1874</v>
      </c>
      <c r="C1226" s="832" t="s">
        <v>1878</v>
      </c>
      <c r="D1226" s="832" t="s">
        <v>1876</v>
      </c>
      <c r="E1226" s="832" t="s">
        <v>1879</v>
      </c>
      <c r="F1226" s="849"/>
      <c r="G1226" s="849"/>
      <c r="H1226" s="837">
        <v>0</v>
      </c>
      <c r="I1226" s="849">
        <v>3</v>
      </c>
      <c r="J1226" s="849">
        <v>172.8</v>
      </c>
      <c r="K1226" s="837">
        <v>1</v>
      </c>
      <c r="L1226" s="849">
        <v>3</v>
      </c>
      <c r="M1226" s="850">
        <v>172.8</v>
      </c>
    </row>
    <row r="1227" spans="1:13" ht="14.4" customHeight="1" x14ac:dyDescent="0.3">
      <c r="A1227" s="831" t="s">
        <v>2465</v>
      </c>
      <c r="B1227" s="832" t="s">
        <v>1874</v>
      </c>
      <c r="C1227" s="832" t="s">
        <v>4428</v>
      </c>
      <c r="D1227" s="832" t="s">
        <v>4429</v>
      </c>
      <c r="E1227" s="832" t="s">
        <v>4430</v>
      </c>
      <c r="F1227" s="849">
        <v>1</v>
      </c>
      <c r="G1227" s="849">
        <v>115.18</v>
      </c>
      <c r="H1227" s="837">
        <v>1</v>
      </c>
      <c r="I1227" s="849"/>
      <c r="J1227" s="849"/>
      <c r="K1227" s="837">
        <v>0</v>
      </c>
      <c r="L1227" s="849">
        <v>1</v>
      </c>
      <c r="M1227" s="850">
        <v>115.18</v>
      </c>
    </row>
    <row r="1228" spans="1:13" ht="14.4" customHeight="1" x14ac:dyDescent="0.3">
      <c r="A1228" s="831" t="s">
        <v>2465</v>
      </c>
      <c r="B1228" s="832" t="s">
        <v>1882</v>
      </c>
      <c r="C1228" s="832" t="s">
        <v>1883</v>
      </c>
      <c r="D1228" s="832" t="s">
        <v>844</v>
      </c>
      <c r="E1228" s="832" t="s">
        <v>1884</v>
      </c>
      <c r="F1228" s="849"/>
      <c r="G1228" s="849"/>
      <c r="H1228" s="837">
        <v>0</v>
      </c>
      <c r="I1228" s="849">
        <v>15</v>
      </c>
      <c r="J1228" s="849">
        <v>483.75</v>
      </c>
      <c r="K1228" s="837">
        <v>1</v>
      </c>
      <c r="L1228" s="849">
        <v>15</v>
      </c>
      <c r="M1228" s="850">
        <v>483.75</v>
      </c>
    </row>
    <row r="1229" spans="1:13" ht="14.4" customHeight="1" x14ac:dyDescent="0.3">
      <c r="A1229" s="831" t="s">
        <v>2465</v>
      </c>
      <c r="B1229" s="832" t="s">
        <v>5284</v>
      </c>
      <c r="C1229" s="832" t="s">
        <v>3874</v>
      </c>
      <c r="D1229" s="832" t="s">
        <v>3875</v>
      </c>
      <c r="E1229" s="832" t="s">
        <v>3876</v>
      </c>
      <c r="F1229" s="849">
        <v>3</v>
      </c>
      <c r="G1229" s="849">
        <v>621.96</v>
      </c>
      <c r="H1229" s="837">
        <v>1</v>
      </c>
      <c r="I1229" s="849"/>
      <c r="J1229" s="849"/>
      <c r="K1229" s="837">
        <v>0</v>
      </c>
      <c r="L1229" s="849">
        <v>3</v>
      </c>
      <c r="M1229" s="850">
        <v>621.96</v>
      </c>
    </row>
    <row r="1230" spans="1:13" ht="14.4" customHeight="1" x14ac:dyDescent="0.3">
      <c r="A1230" s="831" t="s">
        <v>2465</v>
      </c>
      <c r="B1230" s="832" t="s">
        <v>1900</v>
      </c>
      <c r="C1230" s="832" t="s">
        <v>1901</v>
      </c>
      <c r="D1230" s="832" t="s">
        <v>1902</v>
      </c>
      <c r="E1230" s="832" t="s">
        <v>1903</v>
      </c>
      <c r="F1230" s="849"/>
      <c r="G1230" s="849"/>
      <c r="H1230" s="837">
        <v>0</v>
      </c>
      <c r="I1230" s="849">
        <v>6</v>
      </c>
      <c r="J1230" s="849">
        <v>124.97999999999999</v>
      </c>
      <c r="K1230" s="837">
        <v>1</v>
      </c>
      <c r="L1230" s="849">
        <v>6</v>
      </c>
      <c r="M1230" s="850">
        <v>124.97999999999999</v>
      </c>
    </row>
    <row r="1231" spans="1:13" ht="14.4" customHeight="1" x14ac:dyDescent="0.3">
      <c r="A1231" s="831" t="s">
        <v>2465</v>
      </c>
      <c r="B1231" s="832" t="s">
        <v>1905</v>
      </c>
      <c r="C1231" s="832" t="s">
        <v>1906</v>
      </c>
      <c r="D1231" s="832" t="s">
        <v>1907</v>
      </c>
      <c r="E1231" s="832" t="s">
        <v>1908</v>
      </c>
      <c r="F1231" s="849"/>
      <c r="G1231" s="849"/>
      <c r="H1231" s="837">
        <v>0</v>
      </c>
      <c r="I1231" s="849">
        <v>1</v>
      </c>
      <c r="J1231" s="849">
        <v>184.74</v>
      </c>
      <c r="K1231" s="837">
        <v>1</v>
      </c>
      <c r="L1231" s="849">
        <v>1</v>
      </c>
      <c r="M1231" s="850">
        <v>184.74</v>
      </c>
    </row>
    <row r="1232" spans="1:13" ht="14.4" customHeight="1" x14ac:dyDescent="0.3">
      <c r="A1232" s="831" t="s">
        <v>2465</v>
      </c>
      <c r="B1232" s="832" t="s">
        <v>1912</v>
      </c>
      <c r="C1232" s="832" t="s">
        <v>2636</v>
      </c>
      <c r="D1232" s="832" t="s">
        <v>2637</v>
      </c>
      <c r="E1232" s="832" t="s">
        <v>2638</v>
      </c>
      <c r="F1232" s="849">
        <v>1</v>
      </c>
      <c r="G1232" s="849">
        <v>300.33</v>
      </c>
      <c r="H1232" s="837">
        <v>1</v>
      </c>
      <c r="I1232" s="849"/>
      <c r="J1232" s="849"/>
      <c r="K1232" s="837">
        <v>0</v>
      </c>
      <c r="L1232" s="849">
        <v>1</v>
      </c>
      <c r="M1232" s="850">
        <v>300.33</v>
      </c>
    </row>
    <row r="1233" spans="1:13" ht="14.4" customHeight="1" x14ac:dyDescent="0.3">
      <c r="A1233" s="831" t="s">
        <v>2465</v>
      </c>
      <c r="B1233" s="832" t="s">
        <v>1933</v>
      </c>
      <c r="C1233" s="832" t="s">
        <v>3215</v>
      </c>
      <c r="D1233" s="832" t="s">
        <v>3216</v>
      </c>
      <c r="E1233" s="832" t="s">
        <v>1936</v>
      </c>
      <c r="F1233" s="849">
        <v>4</v>
      </c>
      <c r="G1233" s="849">
        <v>170.04</v>
      </c>
      <c r="H1233" s="837">
        <v>1</v>
      </c>
      <c r="I1233" s="849"/>
      <c r="J1233" s="849"/>
      <c r="K1233" s="837">
        <v>0</v>
      </c>
      <c r="L1233" s="849">
        <v>4</v>
      </c>
      <c r="M1233" s="850">
        <v>170.04</v>
      </c>
    </row>
    <row r="1234" spans="1:13" ht="14.4" customHeight="1" x14ac:dyDescent="0.3">
      <c r="A1234" s="831" t="s">
        <v>2465</v>
      </c>
      <c r="B1234" s="832" t="s">
        <v>2235</v>
      </c>
      <c r="C1234" s="832" t="s">
        <v>3679</v>
      </c>
      <c r="D1234" s="832" t="s">
        <v>1602</v>
      </c>
      <c r="E1234" s="832" t="s">
        <v>2279</v>
      </c>
      <c r="F1234" s="849">
        <v>2</v>
      </c>
      <c r="G1234" s="849">
        <v>82.64</v>
      </c>
      <c r="H1234" s="837">
        <v>1</v>
      </c>
      <c r="I1234" s="849"/>
      <c r="J1234" s="849"/>
      <c r="K1234" s="837">
        <v>0</v>
      </c>
      <c r="L1234" s="849">
        <v>2</v>
      </c>
      <c r="M1234" s="850">
        <v>82.64</v>
      </c>
    </row>
    <row r="1235" spans="1:13" ht="14.4" customHeight="1" x14ac:dyDescent="0.3">
      <c r="A1235" s="831" t="s">
        <v>2465</v>
      </c>
      <c r="B1235" s="832" t="s">
        <v>2235</v>
      </c>
      <c r="C1235" s="832" t="s">
        <v>2685</v>
      </c>
      <c r="D1235" s="832" t="s">
        <v>1132</v>
      </c>
      <c r="E1235" s="832" t="s">
        <v>1135</v>
      </c>
      <c r="F1235" s="849"/>
      <c r="G1235" s="849"/>
      <c r="H1235" s="837">
        <v>0</v>
      </c>
      <c r="I1235" s="849">
        <v>15</v>
      </c>
      <c r="J1235" s="849">
        <v>570.59999999999991</v>
      </c>
      <c r="K1235" s="837">
        <v>1</v>
      </c>
      <c r="L1235" s="849">
        <v>15</v>
      </c>
      <c r="M1235" s="850">
        <v>570.59999999999991</v>
      </c>
    </row>
    <row r="1236" spans="1:13" ht="14.4" customHeight="1" x14ac:dyDescent="0.3">
      <c r="A1236" s="831" t="s">
        <v>2465</v>
      </c>
      <c r="B1236" s="832" t="s">
        <v>2235</v>
      </c>
      <c r="C1236" s="832" t="s">
        <v>2280</v>
      </c>
      <c r="D1236" s="832" t="s">
        <v>1132</v>
      </c>
      <c r="E1236" s="832" t="s">
        <v>1474</v>
      </c>
      <c r="F1236" s="849"/>
      <c r="G1236" s="849"/>
      <c r="H1236" s="837">
        <v>0</v>
      </c>
      <c r="I1236" s="849">
        <v>17</v>
      </c>
      <c r="J1236" s="849">
        <v>181.04999999999998</v>
      </c>
      <c r="K1236" s="837">
        <v>1</v>
      </c>
      <c r="L1236" s="849">
        <v>17</v>
      </c>
      <c r="M1236" s="850">
        <v>181.04999999999998</v>
      </c>
    </row>
    <row r="1237" spans="1:13" ht="14.4" customHeight="1" x14ac:dyDescent="0.3">
      <c r="A1237" s="831" t="s">
        <v>2465</v>
      </c>
      <c r="B1237" s="832" t="s">
        <v>2235</v>
      </c>
      <c r="C1237" s="832" t="s">
        <v>4411</v>
      </c>
      <c r="D1237" s="832" t="s">
        <v>4412</v>
      </c>
      <c r="E1237" s="832" t="s">
        <v>4143</v>
      </c>
      <c r="F1237" s="849">
        <v>1</v>
      </c>
      <c r="G1237" s="849">
        <v>49.58</v>
      </c>
      <c r="H1237" s="837">
        <v>1</v>
      </c>
      <c r="I1237" s="849"/>
      <c r="J1237" s="849"/>
      <c r="K1237" s="837">
        <v>0</v>
      </c>
      <c r="L1237" s="849">
        <v>1</v>
      </c>
      <c r="M1237" s="850">
        <v>49.58</v>
      </c>
    </row>
    <row r="1238" spans="1:13" ht="14.4" customHeight="1" x14ac:dyDescent="0.3">
      <c r="A1238" s="831" t="s">
        <v>2465</v>
      </c>
      <c r="B1238" s="832" t="s">
        <v>2235</v>
      </c>
      <c r="C1238" s="832" t="s">
        <v>2687</v>
      </c>
      <c r="D1238" s="832" t="s">
        <v>1132</v>
      </c>
      <c r="E1238" s="832" t="s">
        <v>1134</v>
      </c>
      <c r="F1238" s="849"/>
      <c r="G1238" s="849"/>
      <c r="H1238" s="837">
        <v>0</v>
      </c>
      <c r="I1238" s="849">
        <v>1</v>
      </c>
      <c r="J1238" s="849">
        <v>58.52</v>
      </c>
      <c r="K1238" s="837">
        <v>1</v>
      </c>
      <c r="L1238" s="849">
        <v>1</v>
      </c>
      <c r="M1238" s="850">
        <v>58.52</v>
      </c>
    </row>
    <row r="1239" spans="1:13" ht="14.4" customHeight="1" x14ac:dyDescent="0.3">
      <c r="A1239" s="831" t="s">
        <v>2465</v>
      </c>
      <c r="B1239" s="832" t="s">
        <v>1943</v>
      </c>
      <c r="C1239" s="832" t="s">
        <v>4354</v>
      </c>
      <c r="D1239" s="832" t="s">
        <v>4355</v>
      </c>
      <c r="E1239" s="832" t="s">
        <v>697</v>
      </c>
      <c r="F1239" s="849">
        <v>1</v>
      </c>
      <c r="G1239" s="849">
        <v>70.23</v>
      </c>
      <c r="H1239" s="837">
        <v>1</v>
      </c>
      <c r="I1239" s="849"/>
      <c r="J1239" s="849"/>
      <c r="K1239" s="837">
        <v>0</v>
      </c>
      <c r="L1239" s="849">
        <v>1</v>
      </c>
      <c r="M1239" s="850">
        <v>70.23</v>
      </c>
    </row>
    <row r="1240" spans="1:13" ht="14.4" customHeight="1" x14ac:dyDescent="0.3">
      <c r="A1240" s="831" t="s">
        <v>2465</v>
      </c>
      <c r="B1240" s="832" t="s">
        <v>1943</v>
      </c>
      <c r="C1240" s="832" t="s">
        <v>2143</v>
      </c>
      <c r="D1240" s="832" t="s">
        <v>1479</v>
      </c>
      <c r="E1240" s="832" t="s">
        <v>2144</v>
      </c>
      <c r="F1240" s="849"/>
      <c r="G1240" s="849"/>
      <c r="H1240" s="837">
        <v>0</v>
      </c>
      <c r="I1240" s="849">
        <v>1</v>
      </c>
      <c r="J1240" s="849">
        <v>17.559999999999999</v>
      </c>
      <c r="K1240" s="837">
        <v>1</v>
      </c>
      <c r="L1240" s="849">
        <v>1</v>
      </c>
      <c r="M1240" s="850">
        <v>17.559999999999999</v>
      </c>
    </row>
    <row r="1241" spans="1:13" ht="14.4" customHeight="1" x14ac:dyDescent="0.3">
      <c r="A1241" s="831" t="s">
        <v>2465</v>
      </c>
      <c r="B1241" s="832" t="s">
        <v>1943</v>
      </c>
      <c r="C1241" s="832" t="s">
        <v>4356</v>
      </c>
      <c r="D1241" s="832" t="s">
        <v>4357</v>
      </c>
      <c r="E1241" s="832" t="s">
        <v>1953</v>
      </c>
      <c r="F1241" s="849">
        <v>1</v>
      </c>
      <c r="G1241" s="849">
        <v>35.11</v>
      </c>
      <c r="H1241" s="837">
        <v>1</v>
      </c>
      <c r="I1241" s="849"/>
      <c r="J1241" s="849"/>
      <c r="K1241" s="837">
        <v>0</v>
      </c>
      <c r="L1241" s="849">
        <v>1</v>
      </c>
      <c r="M1241" s="850">
        <v>35.11</v>
      </c>
    </row>
    <row r="1242" spans="1:13" ht="14.4" customHeight="1" x14ac:dyDescent="0.3">
      <c r="A1242" s="831" t="s">
        <v>2465</v>
      </c>
      <c r="B1242" s="832" t="s">
        <v>1950</v>
      </c>
      <c r="C1242" s="832" t="s">
        <v>3867</v>
      </c>
      <c r="D1242" s="832" t="s">
        <v>3868</v>
      </c>
      <c r="E1242" s="832" t="s">
        <v>1953</v>
      </c>
      <c r="F1242" s="849">
        <v>1</v>
      </c>
      <c r="G1242" s="849">
        <v>31.09</v>
      </c>
      <c r="H1242" s="837">
        <v>1</v>
      </c>
      <c r="I1242" s="849"/>
      <c r="J1242" s="849"/>
      <c r="K1242" s="837">
        <v>0</v>
      </c>
      <c r="L1242" s="849">
        <v>1</v>
      </c>
      <c r="M1242" s="850">
        <v>31.09</v>
      </c>
    </row>
    <row r="1243" spans="1:13" ht="14.4" customHeight="1" x14ac:dyDescent="0.3">
      <c r="A1243" s="831" t="s">
        <v>2465</v>
      </c>
      <c r="B1243" s="832" t="s">
        <v>1965</v>
      </c>
      <c r="C1243" s="832" t="s">
        <v>1966</v>
      </c>
      <c r="D1243" s="832" t="s">
        <v>1967</v>
      </c>
      <c r="E1243" s="832" t="s">
        <v>1968</v>
      </c>
      <c r="F1243" s="849"/>
      <c r="G1243" s="849"/>
      <c r="H1243" s="837">
        <v>0</v>
      </c>
      <c r="I1243" s="849">
        <v>1</v>
      </c>
      <c r="J1243" s="849">
        <v>158.99</v>
      </c>
      <c r="K1243" s="837">
        <v>1</v>
      </c>
      <c r="L1243" s="849">
        <v>1</v>
      </c>
      <c r="M1243" s="850">
        <v>158.99</v>
      </c>
    </row>
    <row r="1244" spans="1:13" ht="14.4" customHeight="1" x14ac:dyDescent="0.3">
      <c r="A1244" s="831" t="s">
        <v>2465</v>
      </c>
      <c r="B1244" s="832" t="s">
        <v>2166</v>
      </c>
      <c r="C1244" s="832" t="s">
        <v>2824</v>
      </c>
      <c r="D1244" s="832" t="s">
        <v>2825</v>
      </c>
      <c r="E1244" s="832" t="s">
        <v>2826</v>
      </c>
      <c r="F1244" s="849">
        <v>1</v>
      </c>
      <c r="G1244" s="849">
        <v>258.41000000000003</v>
      </c>
      <c r="H1244" s="837">
        <v>1</v>
      </c>
      <c r="I1244" s="849"/>
      <c r="J1244" s="849"/>
      <c r="K1244" s="837">
        <v>0</v>
      </c>
      <c r="L1244" s="849">
        <v>1</v>
      </c>
      <c r="M1244" s="850">
        <v>258.41000000000003</v>
      </c>
    </row>
    <row r="1245" spans="1:13" ht="14.4" customHeight="1" x14ac:dyDescent="0.3">
      <c r="A1245" s="831" t="s">
        <v>2465</v>
      </c>
      <c r="B1245" s="832" t="s">
        <v>1973</v>
      </c>
      <c r="C1245" s="832" t="s">
        <v>2483</v>
      </c>
      <c r="D1245" s="832" t="s">
        <v>2482</v>
      </c>
      <c r="E1245" s="832" t="s">
        <v>2484</v>
      </c>
      <c r="F1245" s="849">
        <v>1</v>
      </c>
      <c r="G1245" s="849">
        <v>392.41</v>
      </c>
      <c r="H1245" s="837">
        <v>1</v>
      </c>
      <c r="I1245" s="849"/>
      <c r="J1245" s="849"/>
      <c r="K1245" s="837">
        <v>0</v>
      </c>
      <c r="L1245" s="849">
        <v>1</v>
      </c>
      <c r="M1245" s="850">
        <v>392.41</v>
      </c>
    </row>
    <row r="1246" spans="1:13" ht="14.4" customHeight="1" x14ac:dyDescent="0.3">
      <c r="A1246" s="831" t="s">
        <v>2465</v>
      </c>
      <c r="B1246" s="832" t="s">
        <v>1985</v>
      </c>
      <c r="C1246" s="832" t="s">
        <v>2587</v>
      </c>
      <c r="D1246" s="832" t="s">
        <v>1546</v>
      </c>
      <c r="E1246" s="832" t="s">
        <v>2588</v>
      </c>
      <c r="F1246" s="849"/>
      <c r="G1246" s="849"/>
      <c r="H1246" s="837">
        <v>0</v>
      </c>
      <c r="I1246" s="849">
        <v>1</v>
      </c>
      <c r="J1246" s="849">
        <v>556.04</v>
      </c>
      <c r="K1246" s="837">
        <v>1</v>
      </c>
      <c r="L1246" s="849">
        <v>1</v>
      </c>
      <c r="M1246" s="850">
        <v>556.04</v>
      </c>
    </row>
    <row r="1247" spans="1:13" ht="14.4" customHeight="1" x14ac:dyDescent="0.3">
      <c r="A1247" s="831" t="s">
        <v>2465</v>
      </c>
      <c r="B1247" s="832" t="s">
        <v>1992</v>
      </c>
      <c r="C1247" s="832" t="s">
        <v>4070</v>
      </c>
      <c r="D1247" s="832" t="s">
        <v>3677</v>
      </c>
      <c r="E1247" s="832" t="s">
        <v>4071</v>
      </c>
      <c r="F1247" s="849"/>
      <c r="G1247" s="849"/>
      <c r="H1247" s="837">
        <v>0</v>
      </c>
      <c r="I1247" s="849">
        <v>7</v>
      </c>
      <c r="J1247" s="849">
        <v>230.08999999999997</v>
      </c>
      <c r="K1247" s="837">
        <v>1</v>
      </c>
      <c r="L1247" s="849">
        <v>7</v>
      </c>
      <c r="M1247" s="850">
        <v>230.08999999999997</v>
      </c>
    </row>
    <row r="1248" spans="1:13" ht="14.4" customHeight="1" x14ac:dyDescent="0.3">
      <c r="A1248" s="831" t="s">
        <v>2465</v>
      </c>
      <c r="B1248" s="832" t="s">
        <v>1992</v>
      </c>
      <c r="C1248" s="832" t="s">
        <v>3676</v>
      </c>
      <c r="D1248" s="832" t="s">
        <v>3677</v>
      </c>
      <c r="E1248" s="832" t="s">
        <v>3678</v>
      </c>
      <c r="F1248" s="849"/>
      <c r="G1248" s="849"/>
      <c r="H1248" s="837">
        <v>0</v>
      </c>
      <c r="I1248" s="849">
        <v>16</v>
      </c>
      <c r="J1248" s="849">
        <v>3506.88</v>
      </c>
      <c r="K1248" s="837">
        <v>1</v>
      </c>
      <c r="L1248" s="849">
        <v>16</v>
      </c>
      <c r="M1248" s="850">
        <v>3506.88</v>
      </c>
    </row>
    <row r="1249" spans="1:13" ht="14.4" customHeight="1" x14ac:dyDescent="0.3">
      <c r="A1249" s="831" t="s">
        <v>2465</v>
      </c>
      <c r="B1249" s="832" t="s">
        <v>1992</v>
      </c>
      <c r="C1249" s="832" t="s">
        <v>1995</v>
      </c>
      <c r="D1249" s="832" t="s">
        <v>985</v>
      </c>
      <c r="E1249" s="832" t="s">
        <v>1996</v>
      </c>
      <c r="F1249" s="849"/>
      <c r="G1249" s="849"/>
      <c r="H1249" s="837"/>
      <c r="I1249" s="849">
        <v>6</v>
      </c>
      <c r="J1249" s="849">
        <v>0</v>
      </c>
      <c r="K1249" s="837"/>
      <c r="L1249" s="849">
        <v>6</v>
      </c>
      <c r="M1249" s="850">
        <v>0</v>
      </c>
    </row>
    <row r="1250" spans="1:13" ht="14.4" customHeight="1" x14ac:dyDescent="0.3">
      <c r="A1250" s="831" t="s">
        <v>2465</v>
      </c>
      <c r="B1250" s="832" t="s">
        <v>2001</v>
      </c>
      <c r="C1250" s="832" t="s">
        <v>3855</v>
      </c>
      <c r="D1250" s="832" t="s">
        <v>2008</v>
      </c>
      <c r="E1250" s="832" t="s">
        <v>3856</v>
      </c>
      <c r="F1250" s="849"/>
      <c r="G1250" s="849"/>
      <c r="H1250" s="837">
        <v>0</v>
      </c>
      <c r="I1250" s="849">
        <v>1</v>
      </c>
      <c r="J1250" s="849">
        <v>115.33</v>
      </c>
      <c r="K1250" s="837">
        <v>1</v>
      </c>
      <c r="L1250" s="849">
        <v>1</v>
      </c>
      <c r="M1250" s="850">
        <v>115.33</v>
      </c>
    </row>
    <row r="1251" spans="1:13" ht="14.4" customHeight="1" x14ac:dyDescent="0.3">
      <c r="A1251" s="831" t="s">
        <v>2465</v>
      </c>
      <c r="B1251" s="832" t="s">
        <v>2001</v>
      </c>
      <c r="C1251" s="832" t="s">
        <v>2005</v>
      </c>
      <c r="D1251" s="832" t="s">
        <v>2003</v>
      </c>
      <c r="E1251" s="832" t="s">
        <v>2006</v>
      </c>
      <c r="F1251" s="849"/>
      <c r="G1251" s="849"/>
      <c r="H1251" s="837">
        <v>0</v>
      </c>
      <c r="I1251" s="849">
        <v>1</v>
      </c>
      <c r="J1251" s="849">
        <v>84.18</v>
      </c>
      <c r="K1251" s="837">
        <v>1</v>
      </c>
      <c r="L1251" s="849">
        <v>1</v>
      </c>
      <c r="M1251" s="850">
        <v>84.18</v>
      </c>
    </row>
    <row r="1252" spans="1:13" ht="14.4" customHeight="1" x14ac:dyDescent="0.3">
      <c r="A1252" s="831" t="s">
        <v>2465</v>
      </c>
      <c r="B1252" s="832" t="s">
        <v>2001</v>
      </c>
      <c r="C1252" s="832" t="s">
        <v>2007</v>
      </c>
      <c r="D1252" s="832" t="s">
        <v>2008</v>
      </c>
      <c r="E1252" s="832" t="s">
        <v>2009</v>
      </c>
      <c r="F1252" s="849"/>
      <c r="G1252" s="849"/>
      <c r="H1252" s="837">
        <v>0</v>
      </c>
      <c r="I1252" s="849">
        <v>1</v>
      </c>
      <c r="J1252" s="849">
        <v>49.08</v>
      </c>
      <c r="K1252" s="837">
        <v>1</v>
      </c>
      <c r="L1252" s="849">
        <v>1</v>
      </c>
      <c r="M1252" s="850">
        <v>49.08</v>
      </c>
    </row>
    <row r="1253" spans="1:13" ht="14.4" customHeight="1" x14ac:dyDescent="0.3">
      <c r="A1253" s="831" t="s">
        <v>2465</v>
      </c>
      <c r="B1253" s="832" t="s">
        <v>2001</v>
      </c>
      <c r="C1253" s="832" t="s">
        <v>2010</v>
      </c>
      <c r="D1253" s="832" t="s">
        <v>2008</v>
      </c>
      <c r="E1253" s="832" t="s">
        <v>2011</v>
      </c>
      <c r="F1253" s="849"/>
      <c r="G1253" s="849"/>
      <c r="H1253" s="837">
        <v>0</v>
      </c>
      <c r="I1253" s="849">
        <v>1</v>
      </c>
      <c r="J1253" s="849">
        <v>126.27</v>
      </c>
      <c r="K1253" s="837">
        <v>1</v>
      </c>
      <c r="L1253" s="849">
        <v>1</v>
      </c>
      <c r="M1253" s="850">
        <v>126.27</v>
      </c>
    </row>
    <row r="1254" spans="1:13" ht="14.4" customHeight="1" x14ac:dyDescent="0.3">
      <c r="A1254" s="831" t="s">
        <v>2465</v>
      </c>
      <c r="B1254" s="832" t="s">
        <v>2001</v>
      </c>
      <c r="C1254" s="832" t="s">
        <v>4513</v>
      </c>
      <c r="D1254" s="832" t="s">
        <v>2008</v>
      </c>
      <c r="E1254" s="832" t="s">
        <v>4514</v>
      </c>
      <c r="F1254" s="849">
        <v>1</v>
      </c>
      <c r="G1254" s="849">
        <v>84.18</v>
      </c>
      <c r="H1254" s="837">
        <v>1</v>
      </c>
      <c r="I1254" s="849"/>
      <c r="J1254" s="849"/>
      <c r="K1254" s="837">
        <v>0</v>
      </c>
      <c r="L1254" s="849">
        <v>1</v>
      </c>
      <c r="M1254" s="850">
        <v>84.18</v>
      </c>
    </row>
    <row r="1255" spans="1:13" ht="14.4" customHeight="1" x14ac:dyDescent="0.3">
      <c r="A1255" s="831" t="s">
        <v>2465</v>
      </c>
      <c r="B1255" s="832" t="s">
        <v>2001</v>
      </c>
      <c r="C1255" s="832" t="s">
        <v>4511</v>
      </c>
      <c r="D1255" s="832" t="s">
        <v>2003</v>
      </c>
      <c r="E1255" s="832" t="s">
        <v>4512</v>
      </c>
      <c r="F1255" s="849"/>
      <c r="G1255" s="849"/>
      <c r="H1255" s="837">
        <v>0</v>
      </c>
      <c r="I1255" s="849">
        <v>2</v>
      </c>
      <c r="J1255" s="849">
        <v>126.28</v>
      </c>
      <c r="K1255" s="837">
        <v>1</v>
      </c>
      <c r="L1255" s="849">
        <v>2</v>
      </c>
      <c r="M1255" s="850">
        <v>126.28</v>
      </c>
    </row>
    <row r="1256" spans="1:13" ht="14.4" customHeight="1" x14ac:dyDescent="0.3">
      <c r="A1256" s="831" t="s">
        <v>2465</v>
      </c>
      <c r="B1256" s="832" t="s">
        <v>2012</v>
      </c>
      <c r="C1256" s="832" t="s">
        <v>3278</v>
      </c>
      <c r="D1256" s="832" t="s">
        <v>3279</v>
      </c>
      <c r="E1256" s="832" t="s">
        <v>3280</v>
      </c>
      <c r="F1256" s="849">
        <v>1</v>
      </c>
      <c r="G1256" s="849">
        <v>154.36000000000001</v>
      </c>
      <c r="H1256" s="837">
        <v>1</v>
      </c>
      <c r="I1256" s="849"/>
      <c r="J1256" s="849"/>
      <c r="K1256" s="837">
        <v>0</v>
      </c>
      <c r="L1256" s="849">
        <v>1</v>
      </c>
      <c r="M1256" s="850">
        <v>154.36000000000001</v>
      </c>
    </row>
    <row r="1257" spans="1:13" ht="14.4" customHeight="1" x14ac:dyDescent="0.3">
      <c r="A1257" s="831" t="s">
        <v>2465</v>
      </c>
      <c r="B1257" s="832" t="s">
        <v>2012</v>
      </c>
      <c r="C1257" s="832" t="s">
        <v>2013</v>
      </c>
      <c r="D1257" s="832" t="s">
        <v>1074</v>
      </c>
      <c r="E1257" s="832" t="s">
        <v>2014</v>
      </c>
      <c r="F1257" s="849"/>
      <c r="G1257" s="849"/>
      <c r="H1257" s="837">
        <v>0</v>
      </c>
      <c r="I1257" s="849">
        <v>1</v>
      </c>
      <c r="J1257" s="849">
        <v>225.06</v>
      </c>
      <c r="K1257" s="837">
        <v>1</v>
      </c>
      <c r="L1257" s="849">
        <v>1</v>
      </c>
      <c r="M1257" s="850">
        <v>225.06</v>
      </c>
    </row>
    <row r="1258" spans="1:13" ht="14.4" customHeight="1" x14ac:dyDescent="0.3">
      <c r="A1258" s="831" t="s">
        <v>2465</v>
      </c>
      <c r="B1258" s="832" t="s">
        <v>2017</v>
      </c>
      <c r="C1258" s="832" t="s">
        <v>4358</v>
      </c>
      <c r="D1258" s="832" t="s">
        <v>4153</v>
      </c>
      <c r="E1258" s="832" t="s">
        <v>1089</v>
      </c>
      <c r="F1258" s="849">
        <v>1</v>
      </c>
      <c r="G1258" s="849">
        <v>170.52</v>
      </c>
      <c r="H1258" s="837">
        <v>1</v>
      </c>
      <c r="I1258" s="849"/>
      <c r="J1258" s="849"/>
      <c r="K1258" s="837">
        <v>0</v>
      </c>
      <c r="L1258" s="849">
        <v>1</v>
      </c>
      <c r="M1258" s="850">
        <v>170.52</v>
      </c>
    </row>
    <row r="1259" spans="1:13" ht="14.4" customHeight="1" x14ac:dyDescent="0.3">
      <c r="A1259" s="831" t="s">
        <v>2465</v>
      </c>
      <c r="B1259" s="832" t="s">
        <v>2028</v>
      </c>
      <c r="C1259" s="832" t="s">
        <v>4352</v>
      </c>
      <c r="D1259" s="832" t="s">
        <v>4353</v>
      </c>
      <c r="E1259" s="832" t="s">
        <v>2031</v>
      </c>
      <c r="F1259" s="849">
        <v>1</v>
      </c>
      <c r="G1259" s="849">
        <v>119.7</v>
      </c>
      <c r="H1259" s="837">
        <v>1</v>
      </c>
      <c r="I1259" s="849"/>
      <c r="J1259" s="849"/>
      <c r="K1259" s="837">
        <v>0</v>
      </c>
      <c r="L1259" s="849">
        <v>1</v>
      </c>
      <c r="M1259" s="850">
        <v>119.7</v>
      </c>
    </row>
    <row r="1260" spans="1:13" ht="14.4" customHeight="1" x14ac:dyDescent="0.3">
      <c r="A1260" s="831" t="s">
        <v>2465</v>
      </c>
      <c r="B1260" s="832" t="s">
        <v>5289</v>
      </c>
      <c r="C1260" s="832" t="s">
        <v>2491</v>
      </c>
      <c r="D1260" s="832" t="s">
        <v>2492</v>
      </c>
      <c r="E1260" s="832" t="s">
        <v>2493</v>
      </c>
      <c r="F1260" s="849"/>
      <c r="G1260" s="849"/>
      <c r="H1260" s="837">
        <v>0</v>
      </c>
      <c r="I1260" s="849">
        <v>4</v>
      </c>
      <c r="J1260" s="849">
        <v>1426.03</v>
      </c>
      <c r="K1260" s="837">
        <v>1</v>
      </c>
      <c r="L1260" s="849">
        <v>4</v>
      </c>
      <c r="M1260" s="850">
        <v>1426.03</v>
      </c>
    </row>
    <row r="1261" spans="1:13" ht="14.4" customHeight="1" x14ac:dyDescent="0.3">
      <c r="A1261" s="831" t="s">
        <v>2465</v>
      </c>
      <c r="B1261" s="832" t="s">
        <v>5289</v>
      </c>
      <c r="C1261" s="832" t="s">
        <v>4058</v>
      </c>
      <c r="D1261" s="832" t="s">
        <v>2492</v>
      </c>
      <c r="E1261" s="832" t="s">
        <v>4059</v>
      </c>
      <c r="F1261" s="849"/>
      <c r="G1261" s="849"/>
      <c r="H1261" s="837">
        <v>0</v>
      </c>
      <c r="I1261" s="849">
        <v>3</v>
      </c>
      <c r="J1261" s="849">
        <v>502.81000000000006</v>
      </c>
      <c r="K1261" s="837">
        <v>1</v>
      </c>
      <c r="L1261" s="849">
        <v>3</v>
      </c>
      <c r="M1261" s="850">
        <v>502.81000000000006</v>
      </c>
    </row>
    <row r="1262" spans="1:13" ht="14.4" customHeight="1" x14ac:dyDescent="0.3">
      <c r="A1262" s="831" t="s">
        <v>2465</v>
      </c>
      <c r="B1262" s="832" t="s">
        <v>2050</v>
      </c>
      <c r="C1262" s="832" t="s">
        <v>4345</v>
      </c>
      <c r="D1262" s="832" t="s">
        <v>4346</v>
      </c>
      <c r="E1262" s="832" t="s">
        <v>1121</v>
      </c>
      <c r="F1262" s="849">
        <v>1</v>
      </c>
      <c r="G1262" s="849">
        <v>72.55</v>
      </c>
      <c r="H1262" s="837">
        <v>1</v>
      </c>
      <c r="I1262" s="849"/>
      <c r="J1262" s="849"/>
      <c r="K1262" s="837">
        <v>0</v>
      </c>
      <c r="L1262" s="849">
        <v>1</v>
      </c>
      <c r="M1262" s="850">
        <v>72.55</v>
      </c>
    </row>
    <row r="1263" spans="1:13" ht="14.4" customHeight="1" x14ac:dyDescent="0.3">
      <c r="A1263" s="831" t="s">
        <v>2465</v>
      </c>
      <c r="B1263" s="832" t="s">
        <v>2050</v>
      </c>
      <c r="C1263" s="832" t="s">
        <v>4347</v>
      </c>
      <c r="D1263" s="832" t="s">
        <v>3189</v>
      </c>
      <c r="E1263" s="832" t="s">
        <v>4348</v>
      </c>
      <c r="F1263" s="849">
        <v>1</v>
      </c>
      <c r="G1263" s="849">
        <v>121.75</v>
      </c>
      <c r="H1263" s="837">
        <v>1</v>
      </c>
      <c r="I1263" s="849"/>
      <c r="J1263" s="849"/>
      <c r="K1263" s="837">
        <v>0</v>
      </c>
      <c r="L1263" s="849">
        <v>1</v>
      </c>
      <c r="M1263" s="850">
        <v>121.75</v>
      </c>
    </row>
    <row r="1264" spans="1:13" ht="14.4" customHeight="1" x14ac:dyDescent="0.3">
      <c r="A1264" s="831" t="s">
        <v>2465</v>
      </c>
      <c r="B1264" s="832" t="s">
        <v>2061</v>
      </c>
      <c r="C1264" s="832" t="s">
        <v>4422</v>
      </c>
      <c r="D1264" s="832" t="s">
        <v>4423</v>
      </c>
      <c r="E1264" s="832" t="s">
        <v>2064</v>
      </c>
      <c r="F1264" s="849">
        <v>3</v>
      </c>
      <c r="G1264" s="849">
        <v>1067.3700000000001</v>
      </c>
      <c r="H1264" s="837">
        <v>1</v>
      </c>
      <c r="I1264" s="849"/>
      <c r="J1264" s="849"/>
      <c r="K1264" s="837">
        <v>0</v>
      </c>
      <c r="L1264" s="849">
        <v>3</v>
      </c>
      <c r="M1264" s="850">
        <v>1067.3700000000001</v>
      </c>
    </row>
    <row r="1265" spans="1:13" ht="14.4" customHeight="1" x14ac:dyDescent="0.3">
      <c r="A1265" s="831" t="s">
        <v>2465</v>
      </c>
      <c r="B1265" s="832" t="s">
        <v>2072</v>
      </c>
      <c r="C1265" s="832" t="s">
        <v>2073</v>
      </c>
      <c r="D1265" s="832" t="s">
        <v>911</v>
      </c>
      <c r="E1265" s="832" t="s">
        <v>912</v>
      </c>
      <c r="F1265" s="849"/>
      <c r="G1265" s="849"/>
      <c r="H1265" s="837"/>
      <c r="I1265" s="849">
        <v>28</v>
      </c>
      <c r="J1265" s="849">
        <v>0</v>
      </c>
      <c r="K1265" s="837"/>
      <c r="L1265" s="849">
        <v>28</v>
      </c>
      <c r="M1265" s="850">
        <v>0</v>
      </c>
    </row>
    <row r="1266" spans="1:13" ht="14.4" customHeight="1" x14ac:dyDescent="0.3">
      <c r="A1266" s="831" t="s">
        <v>2465</v>
      </c>
      <c r="B1266" s="832" t="s">
        <v>5290</v>
      </c>
      <c r="C1266" s="832" t="s">
        <v>2814</v>
      </c>
      <c r="D1266" s="832" t="s">
        <v>2815</v>
      </c>
      <c r="E1266" s="832" t="s">
        <v>2799</v>
      </c>
      <c r="F1266" s="849"/>
      <c r="G1266" s="849"/>
      <c r="H1266" s="837">
        <v>0</v>
      </c>
      <c r="I1266" s="849">
        <v>10</v>
      </c>
      <c r="J1266" s="849">
        <v>1207.7</v>
      </c>
      <c r="K1266" s="837">
        <v>1</v>
      </c>
      <c r="L1266" s="849">
        <v>10</v>
      </c>
      <c r="M1266" s="850">
        <v>1207.7</v>
      </c>
    </row>
    <row r="1267" spans="1:13" ht="14.4" customHeight="1" x14ac:dyDescent="0.3">
      <c r="A1267" s="831" t="s">
        <v>2465</v>
      </c>
      <c r="B1267" s="832" t="s">
        <v>5290</v>
      </c>
      <c r="C1267" s="832" t="s">
        <v>2797</v>
      </c>
      <c r="D1267" s="832" t="s">
        <v>2798</v>
      </c>
      <c r="E1267" s="832" t="s">
        <v>2799</v>
      </c>
      <c r="F1267" s="849">
        <v>6</v>
      </c>
      <c r="G1267" s="849">
        <v>724.62</v>
      </c>
      <c r="H1267" s="837">
        <v>1</v>
      </c>
      <c r="I1267" s="849"/>
      <c r="J1267" s="849"/>
      <c r="K1267" s="837">
        <v>0</v>
      </c>
      <c r="L1267" s="849">
        <v>6</v>
      </c>
      <c r="M1267" s="850">
        <v>724.62</v>
      </c>
    </row>
    <row r="1268" spans="1:13" ht="14.4" customHeight="1" x14ac:dyDescent="0.3">
      <c r="A1268" s="831" t="s">
        <v>2465</v>
      </c>
      <c r="B1268" s="832" t="s">
        <v>5290</v>
      </c>
      <c r="C1268" s="832" t="s">
        <v>2800</v>
      </c>
      <c r="D1268" s="832" t="s">
        <v>2801</v>
      </c>
      <c r="E1268" s="832" t="s">
        <v>2802</v>
      </c>
      <c r="F1268" s="849">
        <v>61</v>
      </c>
      <c r="G1268" s="849">
        <v>3683.7900000000009</v>
      </c>
      <c r="H1268" s="837">
        <v>1</v>
      </c>
      <c r="I1268" s="849"/>
      <c r="J1268" s="849"/>
      <c r="K1268" s="837">
        <v>0</v>
      </c>
      <c r="L1268" s="849">
        <v>61</v>
      </c>
      <c r="M1268" s="850">
        <v>3683.7900000000009</v>
      </c>
    </row>
    <row r="1269" spans="1:13" ht="14.4" customHeight="1" x14ac:dyDescent="0.3">
      <c r="A1269" s="831" t="s">
        <v>2465</v>
      </c>
      <c r="B1269" s="832" t="s">
        <v>5290</v>
      </c>
      <c r="C1269" s="832" t="s">
        <v>2805</v>
      </c>
      <c r="D1269" s="832" t="s">
        <v>2806</v>
      </c>
      <c r="E1269" s="832" t="s">
        <v>2807</v>
      </c>
      <c r="F1269" s="849">
        <v>11</v>
      </c>
      <c r="G1269" s="849">
        <v>664.29000000000008</v>
      </c>
      <c r="H1269" s="837">
        <v>1</v>
      </c>
      <c r="I1269" s="849"/>
      <c r="J1269" s="849"/>
      <c r="K1269" s="837">
        <v>0</v>
      </c>
      <c r="L1269" s="849">
        <v>11</v>
      </c>
      <c r="M1269" s="850">
        <v>664.29000000000008</v>
      </c>
    </row>
    <row r="1270" spans="1:13" ht="14.4" customHeight="1" x14ac:dyDescent="0.3">
      <c r="A1270" s="831" t="s">
        <v>2465</v>
      </c>
      <c r="B1270" s="832" t="s">
        <v>5290</v>
      </c>
      <c r="C1270" s="832" t="s">
        <v>2818</v>
      </c>
      <c r="D1270" s="832" t="s">
        <v>2815</v>
      </c>
      <c r="E1270" s="832" t="s">
        <v>2807</v>
      </c>
      <c r="F1270" s="849"/>
      <c r="G1270" s="849"/>
      <c r="H1270" s="837">
        <v>0</v>
      </c>
      <c r="I1270" s="849">
        <v>1</v>
      </c>
      <c r="J1270" s="849">
        <v>60.39</v>
      </c>
      <c r="K1270" s="837">
        <v>1</v>
      </c>
      <c r="L1270" s="849">
        <v>1</v>
      </c>
      <c r="M1270" s="850">
        <v>60.39</v>
      </c>
    </row>
    <row r="1271" spans="1:13" ht="14.4" customHeight="1" x14ac:dyDescent="0.3">
      <c r="A1271" s="831" t="s">
        <v>2465</v>
      </c>
      <c r="B1271" s="832" t="s">
        <v>5290</v>
      </c>
      <c r="C1271" s="832" t="s">
        <v>4463</v>
      </c>
      <c r="D1271" s="832" t="s">
        <v>2806</v>
      </c>
      <c r="E1271" s="832" t="s">
        <v>4464</v>
      </c>
      <c r="F1271" s="849">
        <v>20</v>
      </c>
      <c r="G1271" s="849">
        <v>805</v>
      </c>
      <c r="H1271" s="837">
        <v>1</v>
      </c>
      <c r="I1271" s="849"/>
      <c r="J1271" s="849"/>
      <c r="K1271" s="837">
        <v>0</v>
      </c>
      <c r="L1271" s="849">
        <v>20</v>
      </c>
      <c r="M1271" s="850">
        <v>805</v>
      </c>
    </row>
    <row r="1272" spans="1:13" ht="14.4" customHeight="1" x14ac:dyDescent="0.3">
      <c r="A1272" s="831" t="s">
        <v>2465</v>
      </c>
      <c r="B1272" s="832" t="s">
        <v>5290</v>
      </c>
      <c r="C1272" s="832" t="s">
        <v>4466</v>
      </c>
      <c r="D1272" s="832" t="s">
        <v>2798</v>
      </c>
      <c r="E1272" s="832" t="s">
        <v>2807</v>
      </c>
      <c r="F1272" s="849">
        <v>3</v>
      </c>
      <c r="G1272" s="849">
        <v>181.17000000000002</v>
      </c>
      <c r="H1272" s="837">
        <v>1</v>
      </c>
      <c r="I1272" s="849"/>
      <c r="J1272" s="849"/>
      <c r="K1272" s="837">
        <v>0</v>
      </c>
      <c r="L1272" s="849">
        <v>3</v>
      </c>
      <c r="M1272" s="850">
        <v>181.17000000000002</v>
      </c>
    </row>
    <row r="1273" spans="1:13" ht="14.4" customHeight="1" x14ac:dyDescent="0.3">
      <c r="A1273" s="831" t="s">
        <v>2465</v>
      </c>
      <c r="B1273" s="832" t="s">
        <v>5291</v>
      </c>
      <c r="C1273" s="832" t="s">
        <v>2993</v>
      </c>
      <c r="D1273" s="832" t="s">
        <v>2994</v>
      </c>
      <c r="E1273" s="832" t="s">
        <v>2992</v>
      </c>
      <c r="F1273" s="849"/>
      <c r="G1273" s="849"/>
      <c r="H1273" s="837">
        <v>0</v>
      </c>
      <c r="I1273" s="849">
        <v>4</v>
      </c>
      <c r="J1273" s="849">
        <v>823.2</v>
      </c>
      <c r="K1273" s="837">
        <v>1</v>
      </c>
      <c r="L1273" s="849">
        <v>4</v>
      </c>
      <c r="M1273" s="850">
        <v>823.2</v>
      </c>
    </row>
    <row r="1274" spans="1:13" ht="14.4" customHeight="1" x14ac:dyDescent="0.3">
      <c r="A1274" s="831" t="s">
        <v>2465</v>
      </c>
      <c r="B1274" s="832" t="s">
        <v>2082</v>
      </c>
      <c r="C1274" s="832" t="s">
        <v>3016</v>
      </c>
      <c r="D1274" s="832" t="s">
        <v>3001</v>
      </c>
      <c r="E1274" s="832" t="s">
        <v>3017</v>
      </c>
      <c r="F1274" s="849">
        <v>6</v>
      </c>
      <c r="G1274" s="849">
        <v>1098.96</v>
      </c>
      <c r="H1274" s="837">
        <v>1</v>
      </c>
      <c r="I1274" s="849"/>
      <c r="J1274" s="849"/>
      <c r="K1274" s="837">
        <v>0</v>
      </c>
      <c r="L1274" s="849">
        <v>6</v>
      </c>
      <c r="M1274" s="850">
        <v>1098.96</v>
      </c>
    </row>
    <row r="1275" spans="1:13" ht="14.4" customHeight="1" x14ac:dyDescent="0.3">
      <c r="A1275" s="831" t="s">
        <v>2465</v>
      </c>
      <c r="B1275" s="832" t="s">
        <v>2082</v>
      </c>
      <c r="C1275" s="832" t="s">
        <v>2318</v>
      </c>
      <c r="D1275" s="832" t="s">
        <v>2084</v>
      </c>
      <c r="E1275" s="832" t="s">
        <v>2319</v>
      </c>
      <c r="F1275" s="849"/>
      <c r="G1275" s="849"/>
      <c r="H1275" s="837">
        <v>0</v>
      </c>
      <c r="I1275" s="849">
        <v>4</v>
      </c>
      <c r="J1275" s="849">
        <v>1465.24</v>
      </c>
      <c r="K1275" s="837">
        <v>1</v>
      </c>
      <c r="L1275" s="849">
        <v>4</v>
      </c>
      <c r="M1275" s="850">
        <v>1465.24</v>
      </c>
    </row>
    <row r="1276" spans="1:13" ht="14.4" customHeight="1" x14ac:dyDescent="0.3">
      <c r="A1276" s="831" t="s">
        <v>2465</v>
      </c>
      <c r="B1276" s="832" t="s">
        <v>2082</v>
      </c>
      <c r="C1276" s="832" t="s">
        <v>2365</v>
      </c>
      <c r="D1276" s="832" t="s">
        <v>2366</v>
      </c>
      <c r="E1276" s="832" t="s">
        <v>2367</v>
      </c>
      <c r="F1276" s="849"/>
      <c r="G1276" s="849"/>
      <c r="H1276" s="837">
        <v>0</v>
      </c>
      <c r="I1276" s="849">
        <v>1</v>
      </c>
      <c r="J1276" s="849">
        <v>219.78</v>
      </c>
      <c r="K1276" s="837">
        <v>1</v>
      </c>
      <c r="L1276" s="849">
        <v>1</v>
      </c>
      <c r="M1276" s="850">
        <v>219.78</v>
      </c>
    </row>
    <row r="1277" spans="1:13" ht="14.4" customHeight="1" x14ac:dyDescent="0.3">
      <c r="A1277" s="831" t="s">
        <v>2465</v>
      </c>
      <c r="B1277" s="832" t="s">
        <v>2082</v>
      </c>
      <c r="C1277" s="832" t="s">
        <v>3014</v>
      </c>
      <c r="D1277" s="832" t="s">
        <v>2671</v>
      </c>
      <c r="E1277" s="832" t="s">
        <v>3015</v>
      </c>
      <c r="F1277" s="849">
        <v>4</v>
      </c>
      <c r="G1277" s="849">
        <v>219.8</v>
      </c>
      <c r="H1277" s="837">
        <v>1</v>
      </c>
      <c r="I1277" s="849"/>
      <c r="J1277" s="849"/>
      <c r="K1277" s="837">
        <v>0</v>
      </c>
      <c r="L1277" s="849">
        <v>4</v>
      </c>
      <c r="M1277" s="850">
        <v>219.8</v>
      </c>
    </row>
    <row r="1278" spans="1:13" ht="14.4" customHeight="1" x14ac:dyDescent="0.3">
      <c r="A1278" s="831" t="s">
        <v>2465</v>
      </c>
      <c r="B1278" s="832" t="s">
        <v>2086</v>
      </c>
      <c r="C1278" s="832" t="s">
        <v>2202</v>
      </c>
      <c r="D1278" s="832" t="s">
        <v>2088</v>
      </c>
      <c r="E1278" s="832" t="s">
        <v>2203</v>
      </c>
      <c r="F1278" s="849"/>
      <c r="G1278" s="849"/>
      <c r="H1278" s="837">
        <v>0</v>
      </c>
      <c r="I1278" s="849">
        <v>16</v>
      </c>
      <c r="J1278" s="849">
        <v>8267.36</v>
      </c>
      <c r="K1278" s="837">
        <v>1</v>
      </c>
      <c r="L1278" s="849">
        <v>16</v>
      </c>
      <c r="M1278" s="850">
        <v>8267.36</v>
      </c>
    </row>
    <row r="1279" spans="1:13" ht="14.4" customHeight="1" x14ac:dyDescent="0.3">
      <c r="A1279" s="831" t="s">
        <v>2465</v>
      </c>
      <c r="B1279" s="832" t="s">
        <v>2086</v>
      </c>
      <c r="C1279" s="832" t="s">
        <v>2674</v>
      </c>
      <c r="D1279" s="832" t="s">
        <v>2088</v>
      </c>
      <c r="E1279" s="832" t="s">
        <v>2675</v>
      </c>
      <c r="F1279" s="849"/>
      <c r="G1279" s="849"/>
      <c r="H1279" s="837">
        <v>0</v>
      </c>
      <c r="I1279" s="849">
        <v>3</v>
      </c>
      <c r="J1279" s="849">
        <v>166.10999999999999</v>
      </c>
      <c r="K1279" s="837">
        <v>1</v>
      </c>
      <c r="L1279" s="849">
        <v>3</v>
      </c>
      <c r="M1279" s="850">
        <v>166.10999999999999</v>
      </c>
    </row>
    <row r="1280" spans="1:13" ht="14.4" customHeight="1" x14ac:dyDescent="0.3">
      <c r="A1280" s="831" t="s">
        <v>2465</v>
      </c>
      <c r="B1280" s="832" t="s">
        <v>2086</v>
      </c>
      <c r="C1280" s="832" t="s">
        <v>2087</v>
      </c>
      <c r="D1280" s="832" t="s">
        <v>2088</v>
      </c>
      <c r="E1280" s="832" t="s">
        <v>2089</v>
      </c>
      <c r="F1280" s="849"/>
      <c r="G1280" s="849"/>
      <c r="H1280" s="837">
        <v>0</v>
      </c>
      <c r="I1280" s="849">
        <v>8</v>
      </c>
      <c r="J1280" s="849">
        <v>885.84</v>
      </c>
      <c r="K1280" s="837">
        <v>1</v>
      </c>
      <c r="L1280" s="849">
        <v>8</v>
      </c>
      <c r="M1280" s="850">
        <v>885.84</v>
      </c>
    </row>
    <row r="1281" spans="1:13" ht="14.4" customHeight="1" x14ac:dyDescent="0.3">
      <c r="A1281" s="831" t="s">
        <v>2465</v>
      </c>
      <c r="B1281" s="832" t="s">
        <v>5298</v>
      </c>
      <c r="C1281" s="832" t="s">
        <v>4503</v>
      </c>
      <c r="D1281" s="832" t="s">
        <v>4504</v>
      </c>
      <c r="E1281" s="832" t="s">
        <v>3893</v>
      </c>
      <c r="F1281" s="849">
        <v>3</v>
      </c>
      <c r="G1281" s="849">
        <v>353.04</v>
      </c>
      <c r="H1281" s="837">
        <v>1</v>
      </c>
      <c r="I1281" s="849"/>
      <c r="J1281" s="849"/>
      <c r="K1281" s="837">
        <v>0</v>
      </c>
      <c r="L1281" s="849">
        <v>3</v>
      </c>
      <c r="M1281" s="850">
        <v>353.04</v>
      </c>
    </row>
    <row r="1282" spans="1:13" ht="14.4" customHeight="1" x14ac:dyDescent="0.3">
      <c r="A1282" s="831" t="s">
        <v>2465</v>
      </c>
      <c r="B1282" s="832" t="s">
        <v>5295</v>
      </c>
      <c r="C1282" s="832" t="s">
        <v>4366</v>
      </c>
      <c r="D1282" s="832" t="s">
        <v>2602</v>
      </c>
      <c r="E1282" s="832" t="s">
        <v>4367</v>
      </c>
      <c r="F1282" s="849">
        <v>4</v>
      </c>
      <c r="G1282" s="849">
        <v>1810.44</v>
      </c>
      <c r="H1282" s="837">
        <v>1</v>
      </c>
      <c r="I1282" s="849"/>
      <c r="J1282" s="849"/>
      <c r="K1282" s="837">
        <v>0</v>
      </c>
      <c r="L1282" s="849">
        <v>4</v>
      </c>
      <c r="M1282" s="850">
        <v>1810.44</v>
      </c>
    </row>
    <row r="1283" spans="1:13" ht="14.4" customHeight="1" x14ac:dyDescent="0.3">
      <c r="A1283" s="831" t="s">
        <v>2465</v>
      </c>
      <c r="B1283" s="832" t="s">
        <v>5295</v>
      </c>
      <c r="C1283" s="832" t="s">
        <v>4171</v>
      </c>
      <c r="D1283" s="832" t="s">
        <v>3980</v>
      </c>
      <c r="E1283" s="832" t="s">
        <v>2603</v>
      </c>
      <c r="F1283" s="849"/>
      <c r="G1283" s="849"/>
      <c r="H1283" s="837">
        <v>0</v>
      </c>
      <c r="I1283" s="849">
        <v>6</v>
      </c>
      <c r="J1283" s="849">
        <v>4581.78</v>
      </c>
      <c r="K1283" s="837">
        <v>1</v>
      </c>
      <c r="L1283" s="849">
        <v>6</v>
      </c>
      <c r="M1283" s="850">
        <v>4581.78</v>
      </c>
    </row>
    <row r="1284" spans="1:13" ht="14.4" customHeight="1" x14ac:dyDescent="0.3">
      <c r="A1284" s="831" t="s">
        <v>2465</v>
      </c>
      <c r="B1284" s="832" t="s">
        <v>2090</v>
      </c>
      <c r="C1284" s="832" t="s">
        <v>2091</v>
      </c>
      <c r="D1284" s="832" t="s">
        <v>2092</v>
      </c>
      <c r="E1284" s="832" t="s">
        <v>2093</v>
      </c>
      <c r="F1284" s="849"/>
      <c r="G1284" s="849"/>
      <c r="H1284" s="837">
        <v>0</v>
      </c>
      <c r="I1284" s="849">
        <v>1</v>
      </c>
      <c r="J1284" s="849">
        <v>910.2</v>
      </c>
      <c r="K1284" s="837">
        <v>1</v>
      </c>
      <c r="L1284" s="849">
        <v>1</v>
      </c>
      <c r="M1284" s="850">
        <v>910.2</v>
      </c>
    </row>
    <row r="1285" spans="1:13" ht="14.4" customHeight="1" x14ac:dyDescent="0.3">
      <c r="A1285" s="831" t="s">
        <v>2465</v>
      </c>
      <c r="B1285" s="832" t="s">
        <v>2090</v>
      </c>
      <c r="C1285" s="832" t="s">
        <v>3032</v>
      </c>
      <c r="D1285" s="832" t="s">
        <v>2679</v>
      </c>
      <c r="E1285" s="832" t="s">
        <v>2098</v>
      </c>
      <c r="F1285" s="849">
        <v>1</v>
      </c>
      <c r="G1285" s="849">
        <v>227.56</v>
      </c>
      <c r="H1285" s="837">
        <v>1</v>
      </c>
      <c r="I1285" s="849"/>
      <c r="J1285" s="849"/>
      <c r="K1285" s="837">
        <v>0</v>
      </c>
      <c r="L1285" s="849">
        <v>1</v>
      </c>
      <c r="M1285" s="850">
        <v>227.56</v>
      </c>
    </row>
    <row r="1286" spans="1:13" ht="14.4" customHeight="1" x14ac:dyDescent="0.3">
      <c r="A1286" s="831" t="s">
        <v>2465</v>
      </c>
      <c r="B1286" s="832" t="s">
        <v>2090</v>
      </c>
      <c r="C1286" s="832" t="s">
        <v>3035</v>
      </c>
      <c r="D1286" s="832" t="s">
        <v>2679</v>
      </c>
      <c r="E1286" s="832" t="s">
        <v>3036</v>
      </c>
      <c r="F1286" s="849">
        <v>1</v>
      </c>
      <c r="G1286" s="849">
        <v>455.1</v>
      </c>
      <c r="H1286" s="837">
        <v>1</v>
      </c>
      <c r="I1286" s="849"/>
      <c r="J1286" s="849"/>
      <c r="K1286" s="837">
        <v>0</v>
      </c>
      <c r="L1286" s="849">
        <v>1</v>
      </c>
      <c r="M1286" s="850">
        <v>455.1</v>
      </c>
    </row>
    <row r="1287" spans="1:13" ht="14.4" customHeight="1" x14ac:dyDescent="0.3">
      <c r="A1287" s="831" t="s">
        <v>2465</v>
      </c>
      <c r="B1287" s="832" t="s">
        <v>2206</v>
      </c>
      <c r="C1287" s="832" t="s">
        <v>2753</v>
      </c>
      <c r="D1287" s="832" t="s">
        <v>2748</v>
      </c>
      <c r="E1287" s="832" t="s">
        <v>2754</v>
      </c>
      <c r="F1287" s="849">
        <v>12</v>
      </c>
      <c r="G1287" s="849">
        <v>4062.96</v>
      </c>
      <c r="H1287" s="837">
        <v>1</v>
      </c>
      <c r="I1287" s="849"/>
      <c r="J1287" s="849"/>
      <c r="K1287" s="837">
        <v>0</v>
      </c>
      <c r="L1287" s="849">
        <v>12</v>
      </c>
      <c r="M1287" s="850">
        <v>4062.96</v>
      </c>
    </row>
    <row r="1288" spans="1:13" ht="14.4" customHeight="1" x14ac:dyDescent="0.3">
      <c r="A1288" s="831" t="s">
        <v>2465</v>
      </c>
      <c r="B1288" s="832" t="s">
        <v>2206</v>
      </c>
      <c r="C1288" s="832" t="s">
        <v>2751</v>
      </c>
      <c r="D1288" s="832" t="s">
        <v>2748</v>
      </c>
      <c r="E1288" s="832" t="s">
        <v>2752</v>
      </c>
      <c r="F1288" s="849">
        <v>10</v>
      </c>
      <c r="G1288" s="849">
        <v>6771.7999999999993</v>
      </c>
      <c r="H1288" s="837">
        <v>1</v>
      </c>
      <c r="I1288" s="849"/>
      <c r="J1288" s="849"/>
      <c r="K1288" s="837">
        <v>0</v>
      </c>
      <c r="L1288" s="849">
        <v>10</v>
      </c>
      <c r="M1288" s="850">
        <v>6771.7999999999993</v>
      </c>
    </row>
    <row r="1289" spans="1:13" ht="14.4" customHeight="1" x14ac:dyDescent="0.3">
      <c r="A1289" s="831" t="s">
        <v>2465</v>
      </c>
      <c r="B1289" s="832" t="s">
        <v>2206</v>
      </c>
      <c r="C1289" s="832" t="s">
        <v>2747</v>
      </c>
      <c r="D1289" s="832" t="s">
        <v>2748</v>
      </c>
      <c r="E1289" s="832" t="s">
        <v>2209</v>
      </c>
      <c r="F1289" s="849">
        <v>27</v>
      </c>
      <c r="G1289" s="849">
        <v>4570.83</v>
      </c>
      <c r="H1289" s="837">
        <v>1</v>
      </c>
      <c r="I1289" s="849"/>
      <c r="J1289" s="849"/>
      <c r="K1289" s="837">
        <v>0</v>
      </c>
      <c r="L1289" s="849">
        <v>27</v>
      </c>
      <c r="M1289" s="850">
        <v>4570.83</v>
      </c>
    </row>
    <row r="1290" spans="1:13" ht="14.4" customHeight="1" x14ac:dyDescent="0.3">
      <c r="A1290" s="831" t="s">
        <v>2465</v>
      </c>
      <c r="B1290" s="832" t="s">
        <v>2206</v>
      </c>
      <c r="C1290" s="832" t="s">
        <v>2749</v>
      </c>
      <c r="D1290" s="832" t="s">
        <v>2748</v>
      </c>
      <c r="E1290" s="832" t="s">
        <v>2750</v>
      </c>
      <c r="F1290" s="849">
        <v>12</v>
      </c>
      <c r="G1290" s="849">
        <v>4062.96</v>
      </c>
      <c r="H1290" s="837">
        <v>1</v>
      </c>
      <c r="I1290" s="849"/>
      <c r="J1290" s="849"/>
      <c r="K1290" s="837">
        <v>0</v>
      </c>
      <c r="L1290" s="849">
        <v>12</v>
      </c>
      <c r="M1290" s="850">
        <v>4062.96</v>
      </c>
    </row>
    <row r="1291" spans="1:13" ht="14.4" customHeight="1" x14ac:dyDescent="0.3">
      <c r="A1291" s="831" t="s">
        <v>2465</v>
      </c>
      <c r="B1291" s="832" t="s">
        <v>2206</v>
      </c>
      <c r="C1291" s="832" t="s">
        <v>2755</v>
      </c>
      <c r="D1291" s="832" t="s">
        <v>2756</v>
      </c>
      <c r="E1291" s="832" t="s">
        <v>2209</v>
      </c>
      <c r="F1291" s="849">
        <v>15</v>
      </c>
      <c r="G1291" s="849">
        <v>2539.3500000000004</v>
      </c>
      <c r="H1291" s="837">
        <v>1</v>
      </c>
      <c r="I1291" s="849"/>
      <c r="J1291" s="849"/>
      <c r="K1291" s="837">
        <v>0</v>
      </c>
      <c r="L1291" s="849">
        <v>15</v>
      </c>
      <c r="M1291" s="850">
        <v>2539.3500000000004</v>
      </c>
    </row>
    <row r="1292" spans="1:13" ht="14.4" customHeight="1" x14ac:dyDescent="0.3">
      <c r="A1292" s="831" t="s">
        <v>2465</v>
      </c>
      <c r="B1292" s="832" t="s">
        <v>2206</v>
      </c>
      <c r="C1292" s="832" t="s">
        <v>3591</v>
      </c>
      <c r="D1292" s="832" t="s">
        <v>2756</v>
      </c>
      <c r="E1292" s="832" t="s">
        <v>2750</v>
      </c>
      <c r="F1292" s="849">
        <v>10</v>
      </c>
      <c r="G1292" s="849">
        <v>3385.8</v>
      </c>
      <c r="H1292" s="837">
        <v>1</v>
      </c>
      <c r="I1292" s="849"/>
      <c r="J1292" s="849"/>
      <c r="K1292" s="837">
        <v>0</v>
      </c>
      <c r="L1292" s="849">
        <v>10</v>
      </c>
      <c r="M1292" s="850">
        <v>3385.8</v>
      </c>
    </row>
    <row r="1293" spans="1:13" ht="14.4" customHeight="1" x14ac:dyDescent="0.3">
      <c r="A1293" s="831" t="s">
        <v>2465</v>
      </c>
      <c r="B1293" s="832" t="s">
        <v>2206</v>
      </c>
      <c r="C1293" s="832" t="s">
        <v>2210</v>
      </c>
      <c r="D1293" s="832" t="s">
        <v>1238</v>
      </c>
      <c r="E1293" s="832" t="s">
        <v>1239</v>
      </c>
      <c r="F1293" s="849"/>
      <c r="G1293" s="849"/>
      <c r="H1293" s="837">
        <v>0</v>
      </c>
      <c r="I1293" s="849">
        <v>1</v>
      </c>
      <c r="J1293" s="849">
        <v>1286.6199999999999</v>
      </c>
      <c r="K1293" s="837">
        <v>1</v>
      </c>
      <c r="L1293" s="849">
        <v>1</v>
      </c>
      <c r="M1293" s="850">
        <v>1286.6199999999999</v>
      </c>
    </row>
    <row r="1294" spans="1:13" ht="14.4" customHeight="1" x14ac:dyDescent="0.3">
      <c r="A1294" s="831" t="s">
        <v>2465</v>
      </c>
      <c r="B1294" s="832" t="s">
        <v>2206</v>
      </c>
      <c r="C1294" s="832" t="s">
        <v>2761</v>
      </c>
      <c r="D1294" s="832" t="s">
        <v>2748</v>
      </c>
      <c r="E1294" s="832" t="s">
        <v>2762</v>
      </c>
      <c r="F1294" s="849">
        <v>3</v>
      </c>
      <c r="G1294" s="849">
        <v>1523.6399999999999</v>
      </c>
      <c r="H1294" s="837">
        <v>1</v>
      </c>
      <c r="I1294" s="849"/>
      <c r="J1294" s="849"/>
      <c r="K1294" s="837">
        <v>0</v>
      </c>
      <c r="L1294" s="849">
        <v>3</v>
      </c>
      <c r="M1294" s="850">
        <v>1523.6399999999999</v>
      </c>
    </row>
    <row r="1295" spans="1:13" ht="14.4" customHeight="1" x14ac:dyDescent="0.3">
      <c r="A1295" s="831" t="s">
        <v>2465</v>
      </c>
      <c r="B1295" s="832" t="s">
        <v>2206</v>
      </c>
      <c r="C1295" s="832" t="s">
        <v>4003</v>
      </c>
      <c r="D1295" s="832" t="s">
        <v>1238</v>
      </c>
      <c r="E1295" s="832" t="s">
        <v>4004</v>
      </c>
      <c r="F1295" s="849"/>
      <c r="G1295" s="849"/>
      <c r="H1295" s="837">
        <v>0</v>
      </c>
      <c r="I1295" s="849">
        <v>3</v>
      </c>
      <c r="J1295" s="849">
        <v>7719.66</v>
      </c>
      <c r="K1295" s="837">
        <v>1</v>
      </c>
      <c r="L1295" s="849">
        <v>3</v>
      </c>
      <c r="M1295" s="850">
        <v>7719.66</v>
      </c>
    </row>
    <row r="1296" spans="1:13" ht="14.4" customHeight="1" x14ac:dyDescent="0.3">
      <c r="A1296" s="831" t="s">
        <v>2465</v>
      </c>
      <c r="B1296" s="832" t="s">
        <v>2206</v>
      </c>
      <c r="C1296" s="832" t="s">
        <v>4438</v>
      </c>
      <c r="D1296" s="832" t="s">
        <v>2756</v>
      </c>
      <c r="E1296" s="832" t="s">
        <v>4439</v>
      </c>
      <c r="F1296" s="849">
        <v>6</v>
      </c>
      <c r="G1296" s="849">
        <v>509.76</v>
      </c>
      <c r="H1296" s="837">
        <v>1</v>
      </c>
      <c r="I1296" s="849"/>
      <c r="J1296" s="849"/>
      <c r="K1296" s="837">
        <v>0</v>
      </c>
      <c r="L1296" s="849">
        <v>6</v>
      </c>
      <c r="M1296" s="850">
        <v>509.76</v>
      </c>
    </row>
    <row r="1297" spans="1:13" ht="14.4" customHeight="1" x14ac:dyDescent="0.3">
      <c r="A1297" s="831" t="s">
        <v>2465</v>
      </c>
      <c r="B1297" s="832" t="s">
        <v>5296</v>
      </c>
      <c r="C1297" s="832" t="s">
        <v>3603</v>
      </c>
      <c r="D1297" s="832" t="s">
        <v>3604</v>
      </c>
      <c r="E1297" s="832" t="s">
        <v>3605</v>
      </c>
      <c r="F1297" s="849">
        <v>26</v>
      </c>
      <c r="G1297" s="849">
        <v>2716.48</v>
      </c>
      <c r="H1297" s="837">
        <v>1</v>
      </c>
      <c r="I1297" s="849"/>
      <c r="J1297" s="849"/>
      <c r="K1297" s="837">
        <v>0</v>
      </c>
      <c r="L1297" s="849">
        <v>26</v>
      </c>
      <c r="M1297" s="850">
        <v>2716.48</v>
      </c>
    </row>
    <row r="1298" spans="1:13" ht="14.4" customHeight="1" x14ac:dyDescent="0.3">
      <c r="A1298" s="831" t="s">
        <v>2465</v>
      </c>
      <c r="B1298" s="832" t="s">
        <v>2105</v>
      </c>
      <c r="C1298" s="832" t="s">
        <v>4349</v>
      </c>
      <c r="D1298" s="832" t="s">
        <v>3302</v>
      </c>
      <c r="E1298" s="832" t="s">
        <v>4350</v>
      </c>
      <c r="F1298" s="849">
        <v>2</v>
      </c>
      <c r="G1298" s="849">
        <v>125.38</v>
      </c>
      <c r="H1298" s="837">
        <v>1</v>
      </c>
      <c r="I1298" s="849"/>
      <c r="J1298" s="849"/>
      <c r="K1298" s="837">
        <v>0</v>
      </c>
      <c r="L1298" s="849">
        <v>2</v>
      </c>
      <c r="M1298" s="850">
        <v>125.38</v>
      </c>
    </row>
    <row r="1299" spans="1:13" ht="14.4" customHeight="1" x14ac:dyDescent="0.3">
      <c r="A1299" s="831" t="s">
        <v>2465</v>
      </c>
      <c r="B1299" s="832" t="s">
        <v>2105</v>
      </c>
      <c r="C1299" s="832" t="s">
        <v>2106</v>
      </c>
      <c r="D1299" s="832" t="s">
        <v>2107</v>
      </c>
      <c r="E1299" s="832" t="s">
        <v>2108</v>
      </c>
      <c r="F1299" s="849"/>
      <c r="G1299" s="849"/>
      <c r="H1299" s="837">
        <v>0</v>
      </c>
      <c r="I1299" s="849">
        <v>1</v>
      </c>
      <c r="J1299" s="849">
        <v>9.4</v>
      </c>
      <c r="K1299" s="837">
        <v>1</v>
      </c>
      <c r="L1299" s="849">
        <v>1</v>
      </c>
      <c r="M1299" s="850">
        <v>9.4</v>
      </c>
    </row>
    <row r="1300" spans="1:13" ht="14.4" customHeight="1" x14ac:dyDescent="0.3">
      <c r="A1300" s="831" t="s">
        <v>2465</v>
      </c>
      <c r="B1300" s="832" t="s">
        <v>2105</v>
      </c>
      <c r="C1300" s="832" t="s">
        <v>2368</v>
      </c>
      <c r="D1300" s="832" t="s">
        <v>2107</v>
      </c>
      <c r="E1300" s="832" t="s">
        <v>2369</v>
      </c>
      <c r="F1300" s="849"/>
      <c r="G1300" s="849"/>
      <c r="H1300" s="837">
        <v>0</v>
      </c>
      <c r="I1300" s="849">
        <v>3</v>
      </c>
      <c r="J1300" s="849">
        <v>56.429999999999993</v>
      </c>
      <c r="K1300" s="837">
        <v>1</v>
      </c>
      <c r="L1300" s="849">
        <v>3</v>
      </c>
      <c r="M1300" s="850">
        <v>56.429999999999993</v>
      </c>
    </row>
    <row r="1301" spans="1:13" ht="14.4" customHeight="1" x14ac:dyDescent="0.3">
      <c r="A1301" s="831" t="s">
        <v>2465</v>
      </c>
      <c r="B1301" s="832" t="s">
        <v>2105</v>
      </c>
      <c r="C1301" s="832" t="s">
        <v>2109</v>
      </c>
      <c r="D1301" s="832" t="s">
        <v>2107</v>
      </c>
      <c r="E1301" s="832" t="s">
        <v>2110</v>
      </c>
      <c r="F1301" s="849"/>
      <c r="G1301" s="849"/>
      <c r="H1301" s="837">
        <v>0</v>
      </c>
      <c r="I1301" s="849">
        <v>2</v>
      </c>
      <c r="J1301" s="849">
        <v>9.4</v>
      </c>
      <c r="K1301" s="837">
        <v>1</v>
      </c>
      <c r="L1301" s="849">
        <v>2</v>
      </c>
      <c r="M1301" s="850">
        <v>9.4</v>
      </c>
    </row>
    <row r="1302" spans="1:13" ht="14.4" customHeight="1" x14ac:dyDescent="0.3">
      <c r="A1302" s="831" t="s">
        <v>2465</v>
      </c>
      <c r="B1302" s="832" t="s">
        <v>2115</v>
      </c>
      <c r="C1302" s="832" t="s">
        <v>2872</v>
      </c>
      <c r="D1302" s="832" t="s">
        <v>1051</v>
      </c>
      <c r="E1302" s="832" t="s">
        <v>2873</v>
      </c>
      <c r="F1302" s="849"/>
      <c r="G1302" s="849"/>
      <c r="H1302" s="837"/>
      <c r="I1302" s="849">
        <v>2</v>
      </c>
      <c r="J1302" s="849">
        <v>0</v>
      </c>
      <c r="K1302" s="837"/>
      <c r="L1302" s="849">
        <v>2</v>
      </c>
      <c r="M1302" s="850">
        <v>0</v>
      </c>
    </row>
    <row r="1303" spans="1:13" ht="14.4" customHeight="1" x14ac:dyDescent="0.3">
      <c r="A1303" s="831" t="s">
        <v>2465</v>
      </c>
      <c r="B1303" s="832" t="s">
        <v>2115</v>
      </c>
      <c r="C1303" s="832" t="s">
        <v>4499</v>
      </c>
      <c r="D1303" s="832" t="s">
        <v>2875</v>
      </c>
      <c r="E1303" s="832" t="s">
        <v>2117</v>
      </c>
      <c r="F1303" s="849">
        <v>3</v>
      </c>
      <c r="G1303" s="849">
        <v>0</v>
      </c>
      <c r="H1303" s="837"/>
      <c r="I1303" s="849"/>
      <c r="J1303" s="849"/>
      <c r="K1303" s="837"/>
      <c r="L1303" s="849">
        <v>3</v>
      </c>
      <c r="M1303" s="850">
        <v>0</v>
      </c>
    </row>
    <row r="1304" spans="1:13" ht="14.4" customHeight="1" x14ac:dyDescent="0.3">
      <c r="A1304" s="831" t="s">
        <v>2465</v>
      </c>
      <c r="B1304" s="832" t="s">
        <v>2115</v>
      </c>
      <c r="C1304" s="832" t="s">
        <v>2116</v>
      </c>
      <c r="D1304" s="832" t="s">
        <v>1051</v>
      </c>
      <c r="E1304" s="832" t="s">
        <v>2117</v>
      </c>
      <c r="F1304" s="849"/>
      <c r="G1304" s="849"/>
      <c r="H1304" s="837"/>
      <c r="I1304" s="849">
        <v>9</v>
      </c>
      <c r="J1304" s="849">
        <v>0</v>
      </c>
      <c r="K1304" s="837"/>
      <c r="L1304" s="849">
        <v>9</v>
      </c>
      <c r="M1304" s="850">
        <v>0</v>
      </c>
    </row>
    <row r="1305" spans="1:13" ht="14.4" customHeight="1" x14ac:dyDescent="0.3">
      <c r="A1305" s="831" t="s">
        <v>2465</v>
      </c>
      <c r="B1305" s="832" t="s">
        <v>2115</v>
      </c>
      <c r="C1305" s="832" t="s">
        <v>3107</v>
      </c>
      <c r="D1305" s="832" t="s">
        <v>3108</v>
      </c>
      <c r="E1305" s="832" t="s">
        <v>2173</v>
      </c>
      <c r="F1305" s="849">
        <v>2</v>
      </c>
      <c r="G1305" s="849">
        <v>0</v>
      </c>
      <c r="H1305" s="837"/>
      <c r="I1305" s="849"/>
      <c r="J1305" s="849"/>
      <c r="K1305" s="837"/>
      <c r="L1305" s="849">
        <v>2</v>
      </c>
      <c r="M1305" s="850">
        <v>0</v>
      </c>
    </row>
    <row r="1306" spans="1:13" ht="14.4" customHeight="1" x14ac:dyDescent="0.3">
      <c r="A1306" s="831" t="s">
        <v>2465</v>
      </c>
      <c r="B1306" s="832" t="s">
        <v>5287</v>
      </c>
      <c r="C1306" s="832" t="s">
        <v>4360</v>
      </c>
      <c r="D1306" s="832" t="s">
        <v>3798</v>
      </c>
      <c r="E1306" s="832" t="s">
        <v>1332</v>
      </c>
      <c r="F1306" s="849">
        <v>3</v>
      </c>
      <c r="G1306" s="849">
        <v>396</v>
      </c>
      <c r="H1306" s="837">
        <v>1</v>
      </c>
      <c r="I1306" s="849"/>
      <c r="J1306" s="849"/>
      <c r="K1306" s="837">
        <v>0</v>
      </c>
      <c r="L1306" s="849">
        <v>3</v>
      </c>
      <c r="M1306" s="850">
        <v>396</v>
      </c>
    </row>
    <row r="1307" spans="1:13" ht="14.4" customHeight="1" x14ac:dyDescent="0.3">
      <c r="A1307" s="831" t="s">
        <v>2465</v>
      </c>
      <c r="B1307" s="832" t="s">
        <v>5287</v>
      </c>
      <c r="C1307" s="832" t="s">
        <v>3797</v>
      </c>
      <c r="D1307" s="832" t="s">
        <v>3798</v>
      </c>
      <c r="E1307" s="832" t="s">
        <v>2484</v>
      </c>
      <c r="F1307" s="849">
        <v>2</v>
      </c>
      <c r="G1307" s="849">
        <v>879.96</v>
      </c>
      <c r="H1307" s="837">
        <v>1</v>
      </c>
      <c r="I1307" s="849"/>
      <c r="J1307" s="849"/>
      <c r="K1307" s="837">
        <v>0</v>
      </c>
      <c r="L1307" s="849">
        <v>2</v>
      </c>
      <c r="M1307" s="850">
        <v>879.96</v>
      </c>
    </row>
    <row r="1308" spans="1:13" ht="14.4" customHeight="1" x14ac:dyDescent="0.3">
      <c r="A1308" s="831" t="s">
        <v>2465</v>
      </c>
      <c r="B1308" s="832" t="s">
        <v>5287</v>
      </c>
      <c r="C1308" s="832" t="s">
        <v>3311</v>
      </c>
      <c r="D1308" s="832" t="s">
        <v>1331</v>
      </c>
      <c r="E1308" s="832" t="s">
        <v>1332</v>
      </c>
      <c r="F1308" s="849"/>
      <c r="G1308" s="849"/>
      <c r="H1308" s="837">
        <v>0</v>
      </c>
      <c r="I1308" s="849">
        <v>12</v>
      </c>
      <c r="J1308" s="849">
        <v>1584</v>
      </c>
      <c r="K1308" s="837">
        <v>1</v>
      </c>
      <c r="L1308" s="849">
        <v>12</v>
      </c>
      <c r="M1308" s="850">
        <v>1584</v>
      </c>
    </row>
    <row r="1309" spans="1:13" ht="14.4" customHeight="1" x14ac:dyDescent="0.3">
      <c r="A1309" s="831" t="s">
        <v>2465</v>
      </c>
      <c r="B1309" s="832" t="s">
        <v>5287</v>
      </c>
      <c r="C1309" s="832" t="s">
        <v>2937</v>
      </c>
      <c r="D1309" s="832" t="s">
        <v>696</v>
      </c>
      <c r="E1309" s="832" t="s">
        <v>697</v>
      </c>
      <c r="F1309" s="849"/>
      <c r="G1309" s="849"/>
      <c r="H1309" s="837">
        <v>0</v>
      </c>
      <c r="I1309" s="849">
        <v>15</v>
      </c>
      <c r="J1309" s="849">
        <v>989.8499999999998</v>
      </c>
      <c r="K1309" s="837">
        <v>1</v>
      </c>
      <c r="L1309" s="849">
        <v>15</v>
      </c>
      <c r="M1309" s="850">
        <v>989.8499999999998</v>
      </c>
    </row>
    <row r="1310" spans="1:13" ht="14.4" customHeight="1" x14ac:dyDescent="0.3">
      <c r="A1310" s="831" t="s">
        <v>2465</v>
      </c>
      <c r="B1310" s="832" t="s">
        <v>5287</v>
      </c>
      <c r="C1310" s="832" t="s">
        <v>3313</v>
      </c>
      <c r="D1310" s="832" t="s">
        <v>1331</v>
      </c>
      <c r="E1310" s="832" t="s">
        <v>3314</v>
      </c>
      <c r="F1310" s="849"/>
      <c r="G1310" s="849"/>
      <c r="H1310" s="837">
        <v>0</v>
      </c>
      <c r="I1310" s="849">
        <v>2</v>
      </c>
      <c r="J1310" s="849">
        <v>528</v>
      </c>
      <c r="K1310" s="837">
        <v>1</v>
      </c>
      <c r="L1310" s="849">
        <v>2</v>
      </c>
      <c r="M1310" s="850">
        <v>528</v>
      </c>
    </row>
    <row r="1311" spans="1:13" ht="14.4" customHeight="1" x14ac:dyDescent="0.3">
      <c r="A1311" s="831" t="s">
        <v>2465</v>
      </c>
      <c r="B1311" s="832" t="s">
        <v>5287</v>
      </c>
      <c r="C1311" s="832" t="s">
        <v>4359</v>
      </c>
      <c r="D1311" s="832" t="s">
        <v>1331</v>
      </c>
      <c r="E1311" s="832" t="s">
        <v>1332</v>
      </c>
      <c r="F1311" s="849"/>
      <c r="G1311" s="849"/>
      <c r="H1311" s="837">
        <v>0</v>
      </c>
      <c r="I1311" s="849">
        <v>6</v>
      </c>
      <c r="J1311" s="849">
        <v>792</v>
      </c>
      <c r="K1311" s="837">
        <v>1</v>
      </c>
      <c r="L1311" s="849">
        <v>6</v>
      </c>
      <c r="M1311" s="850">
        <v>792</v>
      </c>
    </row>
    <row r="1312" spans="1:13" ht="14.4" customHeight="1" x14ac:dyDescent="0.3">
      <c r="A1312" s="831" t="s">
        <v>2465</v>
      </c>
      <c r="B1312" s="832" t="s">
        <v>5292</v>
      </c>
      <c r="C1312" s="832" t="s">
        <v>2727</v>
      </c>
      <c r="D1312" s="832" t="s">
        <v>2728</v>
      </c>
      <c r="E1312" s="832" t="s">
        <v>2484</v>
      </c>
      <c r="F1312" s="849"/>
      <c r="G1312" s="849"/>
      <c r="H1312" s="837">
        <v>0</v>
      </c>
      <c r="I1312" s="849">
        <v>1</v>
      </c>
      <c r="J1312" s="849">
        <v>439.98</v>
      </c>
      <c r="K1312" s="837">
        <v>1</v>
      </c>
      <c r="L1312" s="849">
        <v>1</v>
      </c>
      <c r="M1312" s="850">
        <v>439.98</v>
      </c>
    </row>
    <row r="1313" spans="1:13" ht="14.4" customHeight="1" x14ac:dyDescent="0.3">
      <c r="A1313" s="831" t="s">
        <v>2465</v>
      </c>
      <c r="B1313" s="832" t="s">
        <v>2118</v>
      </c>
      <c r="C1313" s="832" t="s">
        <v>3919</v>
      </c>
      <c r="D1313" s="832" t="s">
        <v>3920</v>
      </c>
      <c r="E1313" s="832" t="s">
        <v>2121</v>
      </c>
      <c r="F1313" s="849">
        <v>4</v>
      </c>
      <c r="G1313" s="849">
        <v>492.8</v>
      </c>
      <c r="H1313" s="837">
        <v>1</v>
      </c>
      <c r="I1313" s="849"/>
      <c r="J1313" s="849"/>
      <c r="K1313" s="837">
        <v>0</v>
      </c>
      <c r="L1313" s="849">
        <v>4</v>
      </c>
      <c r="M1313" s="850">
        <v>492.8</v>
      </c>
    </row>
    <row r="1314" spans="1:13" ht="14.4" customHeight="1" x14ac:dyDescent="0.3">
      <c r="A1314" s="831" t="s">
        <v>2465</v>
      </c>
      <c r="B1314" s="832" t="s">
        <v>2118</v>
      </c>
      <c r="C1314" s="832" t="s">
        <v>2119</v>
      </c>
      <c r="D1314" s="832" t="s">
        <v>2120</v>
      </c>
      <c r="E1314" s="832" t="s">
        <v>2121</v>
      </c>
      <c r="F1314" s="849"/>
      <c r="G1314" s="849"/>
      <c r="H1314" s="837">
        <v>0</v>
      </c>
      <c r="I1314" s="849">
        <v>12</v>
      </c>
      <c r="J1314" s="849">
        <v>1475.52</v>
      </c>
      <c r="K1314" s="837">
        <v>1</v>
      </c>
      <c r="L1314" s="849">
        <v>12</v>
      </c>
      <c r="M1314" s="850">
        <v>1475.52</v>
      </c>
    </row>
    <row r="1315" spans="1:13" ht="14.4" customHeight="1" x14ac:dyDescent="0.3">
      <c r="A1315" s="831" t="s">
        <v>2465</v>
      </c>
      <c r="B1315" s="832" t="s">
        <v>2118</v>
      </c>
      <c r="C1315" s="832" t="s">
        <v>2320</v>
      </c>
      <c r="D1315" s="832" t="s">
        <v>2120</v>
      </c>
      <c r="E1315" s="832" t="s">
        <v>2321</v>
      </c>
      <c r="F1315" s="849"/>
      <c r="G1315" s="849"/>
      <c r="H1315" s="837">
        <v>0</v>
      </c>
      <c r="I1315" s="849">
        <v>9</v>
      </c>
      <c r="J1315" s="849">
        <v>2213.19</v>
      </c>
      <c r="K1315" s="837">
        <v>1</v>
      </c>
      <c r="L1315" s="849">
        <v>9</v>
      </c>
      <c r="M1315" s="850">
        <v>2213.19</v>
      </c>
    </row>
    <row r="1316" spans="1:13" ht="14.4" customHeight="1" x14ac:dyDescent="0.3">
      <c r="A1316" s="831" t="s">
        <v>2465</v>
      </c>
      <c r="B1316" s="832" t="s">
        <v>2118</v>
      </c>
      <c r="C1316" s="832" t="s">
        <v>4234</v>
      </c>
      <c r="D1316" s="832" t="s">
        <v>3920</v>
      </c>
      <c r="E1316" s="832" t="s">
        <v>2321</v>
      </c>
      <c r="F1316" s="849">
        <v>3</v>
      </c>
      <c r="G1316" s="849">
        <v>739.17</v>
      </c>
      <c r="H1316" s="837">
        <v>1</v>
      </c>
      <c r="I1316" s="849"/>
      <c r="J1316" s="849"/>
      <c r="K1316" s="837">
        <v>0</v>
      </c>
      <c r="L1316" s="849">
        <v>3</v>
      </c>
      <c r="M1316" s="850">
        <v>739.17</v>
      </c>
    </row>
    <row r="1317" spans="1:13" ht="14.4" customHeight="1" x14ac:dyDescent="0.3">
      <c r="A1317" s="831" t="s">
        <v>2465</v>
      </c>
      <c r="B1317" s="832" t="s">
        <v>2118</v>
      </c>
      <c r="C1317" s="832" t="s">
        <v>4451</v>
      </c>
      <c r="D1317" s="832" t="s">
        <v>4082</v>
      </c>
      <c r="E1317" s="832" t="s">
        <v>2493</v>
      </c>
      <c r="F1317" s="849"/>
      <c r="G1317" s="849"/>
      <c r="H1317" s="837">
        <v>0</v>
      </c>
      <c r="I1317" s="849">
        <v>1</v>
      </c>
      <c r="J1317" s="849">
        <v>439.98</v>
      </c>
      <c r="K1317" s="837">
        <v>1</v>
      </c>
      <c r="L1317" s="849">
        <v>1</v>
      </c>
      <c r="M1317" s="850">
        <v>439.98</v>
      </c>
    </row>
    <row r="1318" spans="1:13" ht="14.4" customHeight="1" x14ac:dyDescent="0.3">
      <c r="A1318" s="831" t="s">
        <v>2465</v>
      </c>
      <c r="B1318" s="832" t="s">
        <v>2222</v>
      </c>
      <c r="C1318" s="832" t="s">
        <v>2953</v>
      </c>
      <c r="D1318" s="832" t="s">
        <v>2578</v>
      </c>
      <c r="E1318" s="832" t="s">
        <v>2954</v>
      </c>
      <c r="F1318" s="849">
        <v>3</v>
      </c>
      <c r="G1318" s="849">
        <v>739.17</v>
      </c>
      <c r="H1318" s="837">
        <v>1</v>
      </c>
      <c r="I1318" s="849"/>
      <c r="J1318" s="849"/>
      <c r="K1318" s="837">
        <v>0</v>
      </c>
      <c r="L1318" s="849">
        <v>3</v>
      </c>
      <c r="M1318" s="850">
        <v>739.17</v>
      </c>
    </row>
    <row r="1319" spans="1:13" ht="14.4" customHeight="1" x14ac:dyDescent="0.3">
      <c r="A1319" s="831" t="s">
        <v>2465</v>
      </c>
      <c r="B1319" s="832" t="s">
        <v>2222</v>
      </c>
      <c r="C1319" s="832" t="s">
        <v>2223</v>
      </c>
      <c r="D1319" s="832" t="s">
        <v>2224</v>
      </c>
      <c r="E1319" s="832" t="s">
        <v>2225</v>
      </c>
      <c r="F1319" s="849"/>
      <c r="G1319" s="849"/>
      <c r="H1319" s="837">
        <v>0</v>
      </c>
      <c r="I1319" s="849">
        <v>2</v>
      </c>
      <c r="J1319" s="849">
        <v>246.4</v>
      </c>
      <c r="K1319" s="837">
        <v>1</v>
      </c>
      <c r="L1319" s="849">
        <v>2</v>
      </c>
      <c r="M1319" s="850">
        <v>246.4</v>
      </c>
    </row>
    <row r="1320" spans="1:13" ht="14.4" customHeight="1" x14ac:dyDescent="0.3">
      <c r="A1320" s="831" t="s">
        <v>2465</v>
      </c>
      <c r="B1320" s="832" t="s">
        <v>2222</v>
      </c>
      <c r="C1320" s="832" t="s">
        <v>2324</v>
      </c>
      <c r="D1320" s="832" t="s">
        <v>2224</v>
      </c>
      <c r="E1320" s="832" t="s">
        <v>1942</v>
      </c>
      <c r="F1320" s="849"/>
      <c r="G1320" s="849"/>
      <c r="H1320" s="837">
        <v>0</v>
      </c>
      <c r="I1320" s="849">
        <v>1</v>
      </c>
      <c r="J1320" s="849">
        <v>246.39</v>
      </c>
      <c r="K1320" s="837">
        <v>1</v>
      </c>
      <c r="L1320" s="849">
        <v>1</v>
      </c>
      <c r="M1320" s="850">
        <v>246.39</v>
      </c>
    </row>
    <row r="1321" spans="1:13" ht="14.4" customHeight="1" x14ac:dyDescent="0.3">
      <c r="A1321" s="831" t="s">
        <v>2465</v>
      </c>
      <c r="B1321" s="832" t="s">
        <v>2222</v>
      </c>
      <c r="C1321" s="832" t="s">
        <v>2575</v>
      </c>
      <c r="D1321" s="832" t="s">
        <v>2576</v>
      </c>
      <c r="E1321" s="832" t="s">
        <v>697</v>
      </c>
      <c r="F1321" s="849">
        <v>49</v>
      </c>
      <c r="G1321" s="849">
        <v>6468</v>
      </c>
      <c r="H1321" s="837">
        <v>1</v>
      </c>
      <c r="I1321" s="849"/>
      <c r="J1321" s="849"/>
      <c r="K1321" s="837">
        <v>0</v>
      </c>
      <c r="L1321" s="849">
        <v>49</v>
      </c>
      <c r="M1321" s="850">
        <v>6468</v>
      </c>
    </row>
    <row r="1322" spans="1:13" ht="14.4" customHeight="1" x14ac:dyDescent="0.3">
      <c r="A1322" s="831" t="s">
        <v>2465</v>
      </c>
      <c r="B1322" s="832" t="s">
        <v>2222</v>
      </c>
      <c r="C1322" s="832" t="s">
        <v>2577</v>
      </c>
      <c r="D1322" s="832" t="s">
        <v>2578</v>
      </c>
      <c r="E1322" s="832" t="s">
        <v>2579</v>
      </c>
      <c r="F1322" s="849">
        <v>21</v>
      </c>
      <c r="G1322" s="849">
        <v>2587.1999999999998</v>
      </c>
      <c r="H1322" s="837">
        <v>1</v>
      </c>
      <c r="I1322" s="849"/>
      <c r="J1322" s="849"/>
      <c r="K1322" s="837">
        <v>0</v>
      </c>
      <c r="L1322" s="849">
        <v>21</v>
      </c>
      <c r="M1322" s="850">
        <v>2587.1999999999998</v>
      </c>
    </row>
    <row r="1323" spans="1:13" ht="14.4" customHeight="1" x14ac:dyDescent="0.3">
      <c r="A1323" s="831" t="s">
        <v>2465</v>
      </c>
      <c r="B1323" s="832" t="s">
        <v>2222</v>
      </c>
      <c r="C1323" s="832" t="s">
        <v>2322</v>
      </c>
      <c r="D1323" s="832" t="s">
        <v>2224</v>
      </c>
      <c r="E1323" s="832" t="s">
        <v>2323</v>
      </c>
      <c r="F1323" s="849"/>
      <c r="G1323" s="849"/>
      <c r="H1323" s="837">
        <v>0</v>
      </c>
      <c r="I1323" s="849">
        <v>2</v>
      </c>
      <c r="J1323" s="849">
        <v>862.36</v>
      </c>
      <c r="K1323" s="837">
        <v>1</v>
      </c>
      <c r="L1323" s="849">
        <v>2</v>
      </c>
      <c r="M1323" s="850">
        <v>862.36</v>
      </c>
    </row>
    <row r="1324" spans="1:13" ht="14.4" customHeight="1" x14ac:dyDescent="0.3">
      <c r="A1324" s="831" t="s">
        <v>2465</v>
      </c>
      <c r="B1324" s="832" t="s">
        <v>2222</v>
      </c>
      <c r="C1324" s="832" t="s">
        <v>3336</v>
      </c>
      <c r="D1324" s="832" t="s">
        <v>2224</v>
      </c>
      <c r="E1324" s="832" t="s">
        <v>3328</v>
      </c>
      <c r="F1324" s="849"/>
      <c r="G1324" s="849"/>
      <c r="H1324" s="837">
        <v>0</v>
      </c>
      <c r="I1324" s="849">
        <v>2</v>
      </c>
      <c r="J1324" s="849">
        <v>492.78</v>
      </c>
      <c r="K1324" s="837">
        <v>1</v>
      </c>
      <c r="L1324" s="849">
        <v>2</v>
      </c>
      <c r="M1324" s="850">
        <v>492.78</v>
      </c>
    </row>
    <row r="1325" spans="1:13" ht="14.4" customHeight="1" x14ac:dyDescent="0.3">
      <c r="A1325" s="831" t="s">
        <v>2465</v>
      </c>
      <c r="B1325" s="832" t="s">
        <v>2222</v>
      </c>
      <c r="C1325" s="832" t="s">
        <v>4364</v>
      </c>
      <c r="D1325" s="832" t="s">
        <v>4365</v>
      </c>
      <c r="E1325" s="832" t="s">
        <v>2579</v>
      </c>
      <c r="F1325" s="849">
        <v>6</v>
      </c>
      <c r="G1325" s="849">
        <v>739.2</v>
      </c>
      <c r="H1325" s="837">
        <v>1</v>
      </c>
      <c r="I1325" s="849"/>
      <c r="J1325" s="849"/>
      <c r="K1325" s="837">
        <v>0</v>
      </c>
      <c r="L1325" s="849">
        <v>6</v>
      </c>
      <c r="M1325" s="850">
        <v>739.2</v>
      </c>
    </row>
    <row r="1326" spans="1:13" ht="14.4" customHeight="1" x14ac:dyDescent="0.3">
      <c r="A1326" s="831" t="s">
        <v>2465</v>
      </c>
      <c r="B1326" s="832" t="s">
        <v>2122</v>
      </c>
      <c r="C1326" s="832" t="s">
        <v>3998</v>
      </c>
      <c r="D1326" s="832" t="s">
        <v>3373</v>
      </c>
      <c r="E1326" s="832" t="s">
        <v>3999</v>
      </c>
      <c r="F1326" s="849">
        <v>2</v>
      </c>
      <c r="G1326" s="849">
        <v>966.34</v>
      </c>
      <c r="H1326" s="837">
        <v>1</v>
      </c>
      <c r="I1326" s="849"/>
      <c r="J1326" s="849"/>
      <c r="K1326" s="837">
        <v>0</v>
      </c>
      <c r="L1326" s="849">
        <v>2</v>
      </c>
      <c r="M1326" s="850">
        <v>966.34</v>
      </c>
    </row>
    <row r="1327" spans="1:13" ht="14.4" customHeight="1" x14ac:dyDescent="0.3">
      <c r="A1327" s="831" t="s">
        <v>2465</v>
      </c>
      <c r="B1327" s="832" t="s">
        <v>2122</v>
      </c>
      <c r="C1327" s="832" t="s">
        <v>2123</v>
      </c>
      <c r="D1327" s="832" t="s">
        <v>2124</v>
      </c>
      <c r="E1327" s="832" t="s">
        <v>2125</v>
      </c>
      <c r="F1327" s="849"/>
      <c r="G1327" s="849"/>
      <c r="H1327" s="837">
        <v>0</v>
      </c>
      <c r="I1327" s="849">
        <v>3</v>
      </c>
      <c r="J1327" s="849">
        <v>483.18</v>
      </c>
      <c r="K1327" s="837">
        <v>1</v>
      </c>
      <c r="L1327" s="849">
        <v>3</v>
      </c>
      <c r="M1327" s="850">
        <v>483.18</v>
      </c>
    </row>
    <row r="1328" spans="1:13" ht="14.4" customHeight="1" x14ac:dyDescent="0.3">
      <c r="A1328" s="831" t="s">
        <v>2465</v>
      </c>
      <c r="B1328" s="832" t="s">
        <v>5293</v>
      </c>
      <c r="C1328" s="832" t="s">
        <v>2853</v>
      </c>
      <c r="D1328" s="832" t="s">
        <v>2854</v>
      </c>
      <c r="E1328" s="832" t="s">
        <v>2855</v>
      </c>
      <c r="F1328" s="849"/>
      <c r="G1328" s="849"/>
      <c r="H1328" s="837">
        <v>0</v>
      </c>
      <c r="I1328" s="849">
        <v>16</v>
      </c>
      <c r="J1328" s="849">
        <v>1288.48</v>
      </c>
      <c r="K1328" s="837">
        <v>1</v>
      </c>
      <c r="L1328" s="849">
        <v>16</v>
      </c>
      <c r="M1328" s="850">
        <v>1288.48</v>
      </c>
    </row>
    <row r="1329" spans="1:13" ht="14.4" customHeight="1" x14ac:dyDescent="0.3">
      <c r="A1329" s="831" t="s">
        <v>2465</v>
      </c>
      <c r="B1329" s="832" t="s">
        <v>5293</v>
      </c>
      <c r="C1329" s="832" t="s">
        <v>4490</v>
      </c>
      <c r="D1329" s="832" t="s">
        <v>2854</v>
      </c>
      <c r="E1329" s="832" t="s">
        <v>4491</v>
      </c>
      <c r="F1329" s="849"/>
      <c r="G1329" s="849"/>
      <c r="H1329" s="837">
        <v>0</v>
      </c>
      <c r="I1329" s="849">
        <v>3</v>
      </c>
      <c r="J1329" s="849">
        <v>483.18</v>
      </c>
      <c r="K1329" s="837">
        <v>1</v>
      </c>
      <c r="L1329" s="849">
        <v>3</v>
      </c>
      <c r="M1329" s="850">
        <v>483.18</v>
      </c>
    </row>
    <row r="1330" spans="1:13" ht="14.4" customHeight="1" x14ac:dyDescent="0.3">
      <c r="A1330" s="831" t="s">
        <v>2465</v>
      </c>
      <c r="B1330" s="832" t="s">
        <v>5293</v>
      </c>
      <c r="C1330" s="832" t="s">
        <v>2856</v>
      </c>
      <c r="D1330" s="832" t="s">
        <v>2854</v>
      </c>
      <c r="E1330" s="832" t="s">
        <v>2857</v>
      </c>
      <c r="F1330" s="849"/>
      <c r="G1330" s="849"/>
      <c r="H1330" s="837">
        <v>0</v>
      </c>
      <c r="I1330" s="849">
        <v>1</v>
      </c>
      <c r="J1330" s="849">
        <v>400.17</v>
      </c>
      <c r="K1330" s="837">
        <v>1</v>
      </c>
      <c r="L1330" s="849">
        <v>1</v>
      </c>
      <c r="M1330" s="850">
        <v>400.17</v>
      </c>
    </row>
    <row r="1331" spans="1:13" ht="14.4" customHeight="1" x14ac:dyDescent="0.3">
      <c r="A1331" s="831" t="s">
        <v>2465</v>
      </c>
      <c r="B1331" s="832" t="s">
        <v>2126</v>
      </c>
      <c r="C1331" s="832" t="s">
        <v>2127</v>
      </c>
      <c r="D1331" s="832" t="s">
        <v>2128</v>
      </c>
      <c r="E1331" s="832" t="s">
        <v>2129</v>
      </c>
      <c r="F1331" s="849"/>
      <c r="G1331" s="849"/>
      <c r="H1331" s="837">
        <v>0</v>
      </c>
      <c r="I1331" s="849">
        <v>6</v>
      </c>
      <c r="J1331" s="849">
        <v>3370.56</v>
      </c>
      <c r="K1331" s="837">
        <v>1</v>
      </c>
      <c r="L1331" s="849">
        <v>6</v>
      </c>
      <c r="M1331" s="850">
        <v>3370.56</v>
      </c>
    </row>
    <row r="1332" spans="1:13" ht="14.4" customHeight="1" x14ac:dyDescent="0.3">
      <c r="A1332" s="831" t="s">
        <v>2465</v>
      </c>
      <c r="B1332" s="832" t="s">
        <v>2269</v>
      </c>
      <c r="C1332" s="832" t="s">
        <v>3448</v>
      </c>
      <c r="D1332" s="832" t="s">
        <v>3449</v>
      </c>
      <c r="E1332" s="832" t="s">
        <v>2283</v>
      </c>
      <c r="F1332" s="849"/>
      <c r="G1332" s="849"/>
      <c r="H1332" s="837"/>
      <c r="I1332" s="849">
        <v>1</v>
      </c>
      <c r="J1332" s="849">
        <v>0</v>
      </c>
      <c r="K1332" s="837"/>
      <c r="L1332" s="849">
        <v>1</v>
      </c>
      <c r="M1332" s="850">
        <v>0</v>
      </c>
    </row>
    <row r="1333" spans="1:13" ht="14.4" customHeight="1" x14ac:dyDescent="0.3">
      <c r="A1333" s="831" t="s">
        <v>2465</v>
      </c>
      <c r="B1333" s="832" t="s">
        <v>2130</v>
      </c>
      <c r="C1333" s="832" t="s">
        <v>4146</v>
      </c>
      <c r="D1333" s="832" t="s">
        <v>1472</v>
      </c>
      <c r="E1333" s="832" t="s">
        <v>1476</v>
      </c>
      <c r="F1333" s="849">
        <v>3</v>
      </c>
      <c r="G1333" s="849">
        <v>259.5</v>
      </c>
      <c r="H1333" s="837">
        <v>1</v>
      </c>
      <c r="I1333" s="849"/>
      <c r="J1333" s="849"/>
      <c r="K1333" s="837">
        <v>0</v>
      </c>
      <c r="L1333" s="849">
        <v>3</v>
      </c>
      <c r="M1333" s="850">
        <v>259.5</v>
      </c>
    </row>
    <row r="1334" spans="1:13" ht="14.4" customHeight="1" x14ac:dyDescent="0.3">
      <c r="A1334" s="831" t="s">
        <v>2465</v>
      </c>
      <c r="B1334" s="832" t="s">
        <v>2130</v>
      </c>
      <c r="C1334" s="832" t="s">
        <v>2501</v>
      </c>
      <c r="D1334" s="832" t="s">
        <v>1472</v>
      </c>
      <c r="E1334" s="832" t="s">
        <v>1473</v>
      </c>
      <c r="F1334" s="849">
        <v>7</v>
      </c>
      <c r="G1334" s="849">
        <v>726.59999999999991</v>
      </c>
      <c r="H1334" s="837">
        <v>1</v>
      </c>
      <c r="I1334" s="849"/>
      <c r="J1334" s="849"/>
      <c r="K1334" s="837">
        <v>0</v>
      </c>
      <c r="L1334" s="849">
        <v>7</v>
      </c>
      <c r="M1334" s="850">
        <v>726.59999999999991</v>
      </c>
    </row>
    <row r="1335" spans="1:13" ht="14.4" customHeight="1" x14ac:dyDescent="0.3">
      <c r="A1335" s="831" t="s">
        <v>2465</v>
      </c>
      <c r="B1335" s="832" t="s">
        <v>2130</v>
      </c>
      <c r="C1335" s="832" t="s">
        <v>2502</v>
      </c>
      <c r="D1335" s="832" t="s">
        <v>2503</v>
      </c>
      <c r="E1335" s="832" t="s">
        <v>1473</v>
      </c>
      <c r="F1335" s="849"/>
      <c r="G1335" s="849"/>
      <c r="H1335" s="837">
        <v>0</v>
      </c>
      <c r="I1335" s="849">
        <v>5</v>
      </c>
      <c r="J1335" s="849">
        <v>519</v>
      </c>
      <c r="K1335" s="837">
        <v>1</v>
      </c>
      <c r="L1335" s="849">
        <v>5</v>
      </c>
      <c r="M1335" s="850">
        <v>519</v>
      </c>
    </row>
    <row r="1336" spans="1:13" ht="14.4" customHeight="1" x14ac:dyDescent="0.3">
      <c r="A1336" s="831" t="s">
        <v>2465</v>
      </c>
      <c r="B1336" s="832" t="s">
        <v>2130</v>
      </c>
      <c r="C1336" s="832" t="s">
        <v>4147</v>
      </c>
      <c r="D1336" s="832" t="s">
        <v>4148</v>
      </c>
      <c r="E1336" s="832" t="s">
        <v>1473</v>
      </c>
      <c r="F1336" s="849">
        <v>1</v>
      </c>
      <c r="G1336" s="849">
        <v>103.8</v>
      </c>
      <c r="H1336" s="837">
        <v>1</v>
      </c>
      <c r="I1336" s="849"/>
      <c r="J1336" s="849"/>
      <c r="K1336" s="837">
        <v>0</v>
      </c>
      <c r="L1336" s="849">
        <v>1</v>
      </c>
      <c r="M1336" s="850">
        <v>103.8</v>
      </c>
    </row>
    <row r="1337" spans="1:13" ht="14.4" customHeight="1" x14ac:dyDescent="0.3">
      <c r="A1337" s="831" t="s">
        <v>2465</v>
      </c>
      <c r="B1337" s="832" t="s">
        <v>2130</v>
      </c>
      <c r="C1337" s="832" t="s">
        <v>2326</v>
      </c>
      <c r="D1337" s="832" t="s">
        <v>1472</v>
      </c>
      <c r="E1337" s="832" t="s">
        <v>1473</v>
      </c>
      <c r="F1337" s="849">
        <v>11</v>
      </c>
      <c r="G1337" s="849">
        <v>1141.8</v>
      </c>
      <c r="H1337" s="837">
        <v>1</v>
      </c>
      <c r="I1337" s="849"/>
      <c r="J1337" s="849"/>
      <c r="K1337" s="837">
        <v>0</v>
      </c>
      <c r="L1337" s="849">
        <v>11</v>
      </c>
      <c r="M1337" s="850">
        <v>1141.8</v>
      </c>
    </row>
    <row r="1338" spans="1:13" ht="14.4" customHeight="1" x14ac:dyDescent="0.3">
      <c r="A1338" s="831" t="s">
        <v>2465</v>
      </c>
      <c r="B1338" s="832" t="s">
        <v>2130</v>
      </c>
      <c r="C1338" s="832" t="s">
        <v>3205</v>
      </c>
      <c r="D1338" s="832" t="s">
        <v>2503</v>
      </c>
      <c r="E1338" s="832" t="s">
        <v>1473</v>
      </c>
      <c r="F1338" s="849"/>
      <c r="G1338" s="849"/>
      <c r="H1338" s="837">
        <v>0</v>
      </c>
      <c r="I1338" s="849">
        <v>6</v>
      </c>
      <c r="J1338" s="849">
        <v>622.79999999999995</v>
      </c>
      <c r="K1338" s="837">
        <v>1</v>
      </c>
      <c r="L1338" s="849">
        <v>6</v>
      </c>
      <c r="M1338" s="850">
        <v>622.79999999999995</v>
      </c>
    </row>
    <row r="1339" spans="1:13" ht="14.4" customHeight="1" x14ac:dyDescent="0.3">
      <c r="A1339" s="831" t="s">
        <v>2465</v>
      </c>
      <c r="B1339" s="832" t="s">
        <v>2132</v>
      </c>
      <c r="C1339" s="832" t="s">
        <v>2133</v>
      </c>
      <c r="D1339" s="832" t="s">
        <v>1048</v>
      </c>
      <c r="E1339" s="832" t="s">
        <v>697</v>
      </c>
      <c r="F1339" s="849"/>
      <c r="G1339" s="849"/>
      <c r="H1339" s="837">
        <v>0</v>
      </c>
      <c r="I1339" s="849">
        <v>3</v>
      </c>
      <c r="J1339" s="849">
        <v>176.31</v>
      </c>
      <c r="K1339" s="837">
        <v>1</v>
      </c>
      <c r="L1339" s="849">
        <v>3</v>
      </c>
      <c r="M1339" s="850">
        <v>176.31</v>
      </c>
    </row>
    <row r="1340" spans="1:13" ht="14.4" customHeight="1" x14ac:dyDescent="0.3">
      <c r="A1340" s="831" t="s">
        <v>2465</v>
      </c>
      <c r="B1340" s="832" t="s">
        <v>1916</v>
      </c>
      <c r="C1340" s="832" t="s">
        <v>2352</v>
      </c>
      <c r="D1340" s="832" t="s">
        <v>1918</v>
      </c>
      <c r="E1340" s="832" t="s">
        <v>2353</v>
      </c>
      <c r="F1340" s="849"/>
      <c r="G1340" s="849"/>
      <c r="H1340" s="837">
        <v>0</v>
      </c>
      <c r="I1340" s="849">
        <v>3</v>
      </c>
      <c r="J1340" s="849">
        <v>5720.91</v>
      </c>
      <c r="K1340" s="837">
        <v>1</v>
      </c>
      <c r="L1340" s="849">
        <v>3</v>
      </c>
      <c r="M1340" s="850">
        <v>5720.91</v>
      </c>
    </row>
    <row r="1341" spans="1:13" ht="14.4" customHeight="1" x14ac:dyDescent="0.3">
      <c r="A1341" s="831" t="s">
        <v>2465</v>
      </c>
      <c r="B1341" s="832" t="s">
        <v>2160</v>
      </c>
      <c r="C1341" s="832" t="s">
        <v>3931</v>
      </c>
      <c r="D1341" s="832" t="s">
        <v>2162</v>
      </c>
      <c r="E1341" s="832" t="s">
        <v>3932</v>
      </c>
      <c r="F1341" s="849"/>
      <c r="G1341" s="849"/>
      <c r="H1341" s="837">
        <v>0</v>
      </c>
      <c r="I1341" s="849">
        <v>1</v>
      </c>
      <c r="J1341" s="849">
        <v>544.38</v>
      </c>
      <c r="K1341" s="837">
        <v>1</v>
      </c>
      <c r="L1341" s="849">
        <v>1</v>
      </c>
      <c r="M1341" s="850">
        <v>544.38</v>
      </c>
    </row>
    <row r="1342" spans="1:13" ht="14.4" customHeight="1" x14ac:dyDescent="0.3">
      <c r="A1342" s="831" t="s">
        <v>2465</v>
      </c>
      <c r="B1342" s="832" t="s">
        <v>2069</v>
      </c>
      <c r="C1342" s="832" t="s">
        <v>2070</v>
      </c>
      <c r="D1342" s="832" t="s">
        <v>1033</v>
      </c>
      <c r="E1342" s="832" t="s">
        <v>2071</v>
      </c>
      <c r="F1342" s="849"/>
      <c r="G1342" s="849"/>
      <c r="H1342" s="837">
        <v>0</v>
      </c>
      <c r="I1342" s="849">
        <v>1</v>
      </c>
      <c r="J1342" s="849">
        <v>65.36</v>
      </c>
      <c r="K1342" s="837">
        <v>1</v>
      </c>
      <c r="L1342" s="849">
        <v>1</v>
      </c>
      <c r="M1342" s="850">
        <v>65.36</v>
      </c>
    </row>
    <row r="1343" spans="1:13" ht="14.4" customHeight="1" x14ac:dyDescent="0.3">
      <c r="A1343" s="831" t="s">
        <v>2466</v>
      </c>
      <c r="B1343" s="832" t="s">
        <v>1874</v>
      </c>
      <c r="C1343" s="832" t="s">
        <v>1878</v>
      </c>
      <c r="D1343" s="832" t="s">
        <v>1876</v>
      </c>
      <c r="E1343" s="832" t="s">
        <v>1879</v>
      </c>
      <c r="F1343" s="849"/>
      <c r="G1343" s="849"/>
      <c r="H1343" s="837">
        <v>0</v>
      </c>
      <c r="I1343" s="849">
        <v>1</v>
      </c>
      <c r="J1343" s="849">
        <v>57.6</v>
      </c>
      <c r="K1343" s="837">
        <v>1</v>
      </c>
      <c r="L1343" s="849">
        <v>1</v>
      </c>
      <c r="M1343" s="850">
        <v>57.6</v>
      </c>
    </row>
    <row r="1344" spans="1:13" ht="14.4" customHeight="1" x14ac:dyDescent="0.3">
      <c r="A1344" s="831" t="s">
        <v>2466</v>
      </c>
      <c r="B1344" s="832" t="s">
        <v>1909</v>
      </c>
      <c r="C1344" s="832" t="s">
        <v>2689</v>
      </c>
      <c r="D1344" s="832" t="s">
        <v>2690</v>
      </c>
      <c r="E1344" s="832" t="s">
        <v>2691</v>
      </c>
      <c r="F1344" s="849"/>
      <c r="G1344" s="849"/>
      <c r="H1344" s="837">
        <v>0</v>
      </c>
      <c r="I1344" s="849">
        <v>3</v>
      </c>
      <c r="J1344" s="849">
        <v>1472.67</v>
      </c>
      <c r="K1344" s="837">
        <v>1</v>
      </c>
      <c r="L1344" s="849">
        <v>3</v>
      </c>
      <c r="M1344" s="850">
        <v>1472.67</v>
      </c>
    </row>
    <row r="1345" spans="1:13" ht="14.4" customHeight="1" x14ac:dyDescent="0.3">
      <c r="A1345" s="831" t="s">
        <v>2466</v>
      </c>
      <c r="B1345" s="832" t="s">
        <v>1912</v>
      </c>
      <c r="C1345" s="832" t="s">
        <v>2233</v>
      </c>
      <c r="D1345" s="832" t="s">
        <v>1914</v>
      </c>
      <c r="E1345" s="832" t="s">
        <v>2234</v>
      </c>
      <c r="F1345" s="849"/>
      <c r="G1345" s="849"/>
      <c r="H1345" s="837">
        <v>0</v>
      </c>
      <c r="I1345" s="849">
        <v>6</v>
      </c>
      <c r="J1345" s="849">
        <v>560.58000000000004</v>
      </c>
      <c r="K1345" s="837">
        <v>1</v>
      </c>
      <c r="L1345" s="849">
        <v>6</v>
      </c>
      <c r="M1345" s="850">
        <v>560.58000000000004</v>
      </c>
    </row>
    <row r="1346" spans="1:13" ht="14.4" customHeight="1" x14ac:dyDescent="0.3">
      <c r="A1346" s="831" t="s">
        <v>2466</v>
      </c>
      <c r="B1346" s="832" t="s">
        <v>1912</v>
      </c>
      <c r="C1346" s="832" t="s">
        <v>2641</v>
      </c>
      <c r="D1346" s="832" t="s">
        <v>2637</v>
      </c>
      <c r="E1346" s="832" t="s">
        <v>2638</v>
      </c>
      <c r="F1346" s="849">
        <v>13</v>
      </c>
      <c r="G1346" s="849">
        <v>3904.29</v>
      </c>
      <c r="H1346" s="837">
        <v>1</v>
      </c>
      <c r="I1346" s="849"/>
      <c r="J1346" s="849"/>
      <c r="K1346" s="837">
        <v>0</v>
      </c>
      <c r="L1346" s="849">
        <v>13</v>
      </c>
      <c r="M1346" s="850">
        <v>3904.29</v>
      </c>
    </row>
    <row r="1347" spans="1:13" ht="14.4" customHeight="1" x14ac:dyDescent="0.3">
      <c r="A1347" s="831" t="s">
        <v>2466</v>
      </c>
      <c r="B1347" s="832" t="s">
        <v>1960</v>
      </c>
      <c r="C1347" s="832" t="s">
        <v>1961</v>
      </c>
      <c r="D1347" s="832" t="s">
        <v>950</v>
      </c>
      <c r="E1347" s="832" t="s">
        <v>1945</v>
      </c>
      <c r="F1347" s="849"/>
      <c r="G1347" s="849"/>
      <c r="H1347" s="837">
        <v>0</v>
      </c>
      <c r="I1347" s="849">
        <v>1</v>
      </c>
      <c r="J1347" s="849">
        <v>47.7</v>
      </c>
      <c r="K1347" s="837">
        <v>1</v>
      </c>
      <c r="L1347" s="849">
        <v>1</v>
      </c>
      <c r="M1347" s="850">
        <v>47.7</v>
      </c>
    </row>
    <row r="1348" spans="1:13" ht="14.4" customHeight="1" x14ac:dyDescent="0.3">
      <c r="A1348" s="831" t="s">
        <v>2466</v>
      </c>
      <c r="B1348" s="832" t="s">
        <v>1960</v>
      </c>
      <c r="C1348" s="832" t="s">
        <v>1962</v>
      </c>
      <c r="D1348" s="832" t="s">
        <v>950</v>
      </c>
      <c r="E1348" s="832" t="s">
        <v>1963</v>
      </c>
      <c r="F1348" s="849"/>
      <c r="G1348" s="849"/>
      <c r="H1348" s="837">
        <v>0</v>
      </c>
      <c r="I1348" s="849">
        <v>1</v>
      </c>
      <c r="J1348" s="849">
        <v>143.09</v>
      </c>
      <c r="K1348" s="837">
        <v>1</v>
      </c>
      <c r="L1348" s="849">
        <v>1</v>
      </c>
      <c r="M1348" s="850">
        <v>143.09</v>
      </c>
    </row>
    <row r="1349" spans="1:13" ht="14.4" customHeight="1" x14ac:dyDescent="0.3">
      <c r="A1349" s="831" t="s">
        <v>2466</v>
      </c>
      <c r="B1349" s="832" t="s">
        <v>1973</v>
      </c>
      <c r="C1349" s="832" t="s">
        <v>2170</v>
      </c>
      <c r="D1349" s="832" t="s">
        <v>1975</v>
      </c>
      <c r="E1349" s="832" t="s">
        <v>2171</v>
      </c>
      <c r="F1349" s="849"/>
      <c r="G1349" s="849"/>
      <c r="H1349" s="837">
        <v>0</v>
      </c>
      <c r="I1349" s="849">
        <v>1</v>
      </c>
      <c r="J1349" s="849">
        <v>279.52999999999997</v>
      </c>
      <c r="K1349" s="837">
        <v>1</v>
      </c>
      <c r="L1349" s="849">
        <v>1</v>
      </c>
      <c r="M1349" s="850">
        <v>279.52999999999997</v>
      </c>
    </row>
    <row r="1350" spans="1:13" ht="14.4" customHeight="1" x14ac:dyDescent="0.3">
      <c r="A1350" s="831" t="s">
        <v>2466</v>
      </c>
      <c r="B1350" s="832" t="s">
        <v>1973</v>
      </c>
      <c r="C1350" s="832" t="s">
        <v>2485</v>
      </c>
      <c r="D1350" s="832" t="s">
        <v>2482</v>
      </c>
      <c r="E1350" s="832" t="s">
        <v>2486</v>
      </c>
      <c r="F1350" s="849">
        <v>1</v>
      </c>
      <c r="G1350" s="849">
        <v>603.72</v>
      </c>
      <c r="H1350" s="837">
        <v>1</v>
      </c>
      <c r="I1350" s="849"/>
      <c r="J1350" s="849"/>
      <c r="K1350" s="837">
        <v>0</v>
      </c>
      <c r="L1350" s="849">
        <v>1</v>
      </c>
      <c r="M1350" s="850">
        <v>603.72</v>
      </c>
    </row>
    <row r="1351" spans="1:13" ht="14.4" customHeight="1" x14ac:dyDescent="0.3">
      <c r="A1351" s="831" t="s">
        <v>2466</v>
      </c>
      <c r="B1351" s="832" t="s">
        <v>1981</v>
      </c>
      <c r="C1351" s="832" t="s">
        <v>2772</v>
      </c>
      <c r="D1351" s="832" t="s">
        <v>2773</v>
      </c>
      <c r="E1351" s="832" t="s">
        <v>2774</v>
      </c>
      <c r="F1351" s="849">
        <v>2</v>
      </c>
      <c r="G1351" s="849">
        <v>860.1</v>
      </c>
      <c r="H1351" s="837">
        <v>1</v>
      </c>
      <c r="I1351" s="849"/>
      <c r="J1351" s="849"/>
      <c r="K1351" s="837">
        <v>0</v>
      </c>
      <c r="L1351" s="849">
        <v>2</v>
      </c>
      <c r="M1351" s="850">
        <v>860.1</v>
      </c>
    </row>
    <row r="1352" spans="1:13" ht="14.4" customHeight="1" x14ac:dyDescent="0.3">
      <c r="A1352" s="831" t="s">
        <v>2466</v>
      </c>
      <c r="B1352" s="832" t="s">
        <v>2072</v>
      </c>
      <c r="C1352" s="832" t="s">
        <v>2073</v>
      </c>
      <c r="D1352" s="832" t="s">
        <v>911</v>
      </c>
      <c r="E1352" s="832" t="s">
        <v>912</v>
      </c>
      <c r="F1352" s="849"/>
      <c r="G1352" s="849"/>
      <c r="H1352" s="837"/>
      <c r="I1352" s="849">
        <v>2</v>
      </c>
      <c r="J1352" s="849">
        <v>0</v>
      </c>
      <c r="K1352" s="837"/>
      <c r="L1352" s="849">
        <v>2</v>
      </c>
      <c r="M1352" s="850">
        <v>0</v>
      </c>
    </row>
    <row r="1353" spans="1:13" ht="14.4" customHeight="1" x14ac:dyDescent="0.3">
      <c r="A1353" s="831" t="s">
        <v>2466</v>
      </c>
      <c r="B1353" s="832" t="s">
        <v>2090</v>
      </c>
      <c r="C1353" s="832" t="s">
        <v>3032</v>
      </c>
      <c r="D1353" s="832" t="s">
        <v>2679</v>
      </c>
      <c r="E1353" s="832" t="s">
        <v>2098</v>
      </c>
      <c r="F1353" s="849">
        <v>4</v>
      </c>
      <c r="G1353" s="849">
        <v>910.24</v>
      </c>
      <c r="H1353" s="837">
        <v>1</v>
      </c>
      <c r="I1353" s="849"/>
      <c r="J1353" s="849"/>
      <c r="K1353" s="837">
        <v>0</v>
      </c>
      <c r="L1353" s="849">
        <v>4</v>
      </c>
      <c r="M1353" s="850">
        <v>910.24</v>
      </c>
    </row>
    <row r="1354" spans="1:13" ht="14.4" customHeight="1" x14ac:dyDescent="0.3">
      <c r="A1354" s="831" t="s">
        <v>2466</v>
      </c>
      <c r="B1354" s="832" t="s">
        <v>2090</v>
      </c>
      <c r="C1354" s="832" t="s">
        <v>2678</v>
      </c>
      <c r="D1354" s="832" t="s">
        <v>2679</v>
      </c>
      <c r="E1354" s="832" t="s">
        <v>2093</v>
      </c>
      <c r="F1354" s="849">
        <v>8</v>
      </c>
      <c r="G1354" s="849">
        <v>7281.6</v>
      </c>
      <c r="H1354" s="837">
        <v>1</v>
      </c>
      <c r="I1354" s="849"/>
      <c r="J1354" s="849"/>
      <c r="K1354" s="837">
        <v>0</v>
      </c>
      <c r="L1354" s="849">
        <v>8</v>
      </c>
      <c r="M1354" s="850">
        <v>7281.6</v>
      </c>
    </row>
    <row r="1355" spans="1:13" ht="14.4" customHeight="1" x14ac:dyDescent="0.3">
      <c r="A1355" s="831" t="s">
        <v>2466</v>
      </c>
      <c r="B1355" s="832" t="s">
        <v>2090</v>
      </c>
      <c r="C1355" s="832" t="s">
        <v>3033</v>
      </c>
      <c r="D1355" s="832" t="s">
        <v>2679</v>
      </c>
      <c r="E1355" s="832" t="s">
        <v>3034</v>
      </c>
      <c r="F1355" s="849">
        <v>4</v>
      </c>
      <c r="G1355" s="849">
        <v>3640.8</v>
      </c>
      <c r="H1355" s="837">
        <v>1</v>
      </c>
      <c r="I1355" s="849"/>
      <c r="J1355" s="849"/>
      <c r="K1355" s="837">
        <v>0</v>
      </c>
      <c r="L1355" s="849">
        <v>4</v>
      </c>
      <c r="M1355" s="850">
        <v>3640.8</v>
      </c>
    </row>
    <row r="1356" spans="1:13" ht="14.4" customHeight="1" x14ac:dyDescent="0.3">
      <c r="A1356" s="831" t="s">
        <v>2466</v>
      </c>
      <c r="B1356" s="832" t="s">
        <v>2206</v>
      </c>
      <c r="C1356" s="832" t="s">
        <v>2753</v>
      </c>
      <c r="D1356" s="832" t="s">
        <v>2748</v>
      </c>
      <c r="E1356" s="832" t="s">
        <v>2754</v>
      </c>
      <c r="F1356" s="849">
        <v>1</v>
      </c>
      <c r="G1356" s="849">
        <v>338.58</v>
      </c>
      <c r="H1356" s="837">
        <v>1</v>
      </c>
      <c r="I1356" s="849"/>
      <c r="J1356" s="849"/>
      <c r="K1356" s="837">
        <v>0</v>
      </c>
      <c r="L1356" s="849">
        <v>1</v>
      </c>
      <c r="M1356" s="850">
        <v>338.58</v>
      </c>
    </row>
    <row r="1357" spans="1:13" ht="14.4" customHeight="1" x14ac:dyDescent="0.3">
      <c r="A1357" s="831" t="s">
        <v>2466</v>
      </c>
      <c r="B1357" s="832" t="s">
        <v>2206</v>
      </c>
      <c r="C1357" s="832" t="s">
        <v>2751</v>
      </c>
      <c r="D1357" s="832" t="s">
        <v>2748</v>
      </c>
      <c r="E1357" s="832" t="s">
        <v>2752</v>
      </c>
      <c r="F1357" s="849">
        <v>2</v>
      </c>
      <c r="G1357" s="849">
        <v>1354.36</v>
      </c>
      <c r="H1357" s="837">
        <v>1</v>
      </c>
      <c r="I1357" s="849"/>
      <c r="J1357" s="849"/>
      <c r="K1357" s="837">
        <v>0</v>
      </c>
      <c r="L1357" s="849">
        <v>2</v>
      </c>
      <c r="M1357" s="850">
        <v>1354.36</v>
      </c>
    </row>
    <row r="1358" spans="1:13" ht="14.4" customHeight="1" x14ac:dyDescent="0.3">
      <c r="A1358" s="831" t="s">
        <v>2466</v>
      </c>
      <c r="B1358" s="832" t="s">
        <v>2206</v>
      </c>
      <c r="C1358" s="832" t="s">
        <v>2749</v>
      </c>
      <c r="D1358" s="832" t="s">
        <v>2748</v>
      </c>
      <c r="E1358" s="832" t="s">
        <v>2750</v>
      </c>
      <c r="F1358" s="849">
        <v>6</v>
      </c>
      <c r="G1358" s="849">
        <v>2031.48</v>
      </c>
      <c r="H1358" s="837">
        <v>1</v>
      </c>
      <c r="I1358" s="849"/>
      <c r="J1358" s="849"/>
      <c r="K1358" s="837">
        <v>0</v>
      </c>
      <c r="L1358" s="849">
        <v>6</v>
      </c>
      <c r="M1358" s="850">
        <v>2031.48</v>
      </c>
    </row>
    <row r="1359" spans="1:13" ht="14.4" customHeight="1" x14ac:dyDescent="0.3">
      <c r="A1359" s="831" t="s">
        <v>2466</v>
      </c>
      <c r="B1359" s="832" t="s">
        <v>5287</v>
      </c>
      <c r="C1359" s="832" t="s">
        <v>3313</v>
      </c>
      <c r="D1359" s="832" t="s">
        <v>1331</v>
      </c>
      <c r="E1359" s="832" t="s">
        <v>3314</v>
      </c>
      <c r="F1359" s="849"/>
      <c r="G1359" s="849"/>
      <c r="H1359" s="837">
        <v>0</v>
      </c>
      <c r="I1359" s="849">
        <v>1</v>
      </c>
      <c r="J1359" s="849">
        <v>264</v>
      </c>
      <c r="K1359" s="837">
        <v>1</v>
      </c>
      <c r="L1359" s="849">
        <v>1</v>
      </c>
      <c r="M1359" s="850">
        <v>264</v>
      </c>
    </row>
    <row r="1360" spans="1:13" ht="14.4" customHeight="1" x14ac:dyDescent="0.3">
      <c r="A1360" s="831" t="s">
        <v>2466</v>
      </c>
      <c r="B1360" s="832" t="s">
        <v>1916</v>
      </c>
      <c r="C1360" s="832" t="s">
        <v>2892</v>
      </c>
      <c r="D1360" s="832" t="s">
        <v>1918</v>
      </c>
      <c r="E1360" s="832" t="s">
        <v>2893</v>
      </c>
      <c r="F1360" s="849"/>
      <c r="G1360" s="849"/>
      <c r="H1360" s="837">
        <v>0</v>
      </c>
      <c r="I1360" s="849">
        <v>5</v>
      </c>
      <c r="J1360" s="849">
        <v>26590.800000000003</v>
      </c>
      <c r="K1360" s="837">
        <v>1</v>
      </c>
      <c r="L1360" s="849">
        <v>5</v>
      </c>
      <c r="M1360" s="850">
        <v>26590.800000000003</v>
      </c>
    </row>
    <row r="1361" spans="1:13" ht="14.4" customHeight="1" x14ac:dyDescent="0.3">
      <c r="A1361" s="831" t="s">
        <v>2466</v>
      </c>
      <c r="B1361" s="832" t="s">
        <v>1916</v>
      </c>
      <c r="C1361" s="832" t="s">
        <v>4127</v>
      </c>
      <c r="D1361" s="832" t="s">
        <v>1918</v>
      </c>
      <c r="E1361" s="832" t="s">
        <v>4128</v>
      </c>
      <c r="F1361" s="849"/>
      <c r="G1361" s="849"/>
      <c r="H1361" s="837">
        <v>0</v>
      </c>
      <c r="I1361" s="849">
        <v>1</v>
      </c>
      <c r="J1361" s="849">
        <v>2669.75</v>
      </c>
      <c r="K1361" s="837">
        <v>1</v>
      </c>
      <c r="L1361" s="849">
        <v>1</v>
      </c>
      <c r="M1361" s="850">
        <v>2669.75</v>
      </c>
    </row>
    <row r="1362" spans="1:13" ht="14.4" customHeight="1" x14ac:dyDescent="0.3">
      <c r="A1362" s="831" t="s">
        <v>2467</v>
      </c>
      <c r="B1362" s="832" t="s">
        <v>1912</v>
      </c>
      <c r="C1362" s="832" t="s">
        <v>2636</v>
      </c>
      <c r="D1362" s="832" t="s">
        <v>2637</v>
      </c>
      <c r="E1362" s="832" t="s">
        <v>2638</v>
      </c>
      <c r="F1362" s="849">
        <v>2</v>
      </c>
      <c r="G1362" s="849">
        <v>600.66</v>
      </c>
      <c r="H1362" s="837">
        <v>1</v>
      </c>
      <c r="I1362" s="849"/>
      <c r="J1362" s="849"/>
      <c r="K1362" s="837">
        <v>0</v>
      </c>
      <c r="L1362" s="849">
        <v>2</v>
      </c>
      <c r="M1362" s="850">
        <v>600.66</v>
      </c>
    </row>
    <row r="1363" spans="1:13" ht="14.4" customHeight="1" x14ac:dyDescent="0.3">
      <c r="A1363" s="831" t="s">
        <v>2467</v>
      </c>
      <c r="B1363" s="832" t="s">
        <v>2235</v>
      </c>
      <c r="C1363" s="832" t="s">
        <v>2280</v>
      </c>
      <c r="D1363" s="832" t="s">
        <v>1132</v>
      </c>
      <c r="E1363" s="832" t="s">
        <v>1474</v>
      </c>
      <c r="F1363" s="849"/>
      <c r="G1363" s="849"/>
      <c r="H1363" s="837">
        <v>0</v>
      </c>
      <c r="I1363" s="849">
        <v>1</v>
      </c>
      <c r="J1363" s="849">
        <v>10.65</v>
      </c>
      <c r="K1363" s="837">
        <v>1</v>
      </c>
      <c r="L1363" s="849">
        <v>1</v>
      </c>
      <c r="M1363" s="850">
        <v>10.65</v>
      </c>
    </row>
    <row r="1364" spans="1:13" ht="14.4" customHeight="1" x14ac:dyDescent="0.3">
      <c r="A1364" s="831" t="s">
        <v>2467</v>
      </c>
      <c r="B1364" s="832" t="s">
        <v>1973</v>
      </c>
      <c r="C1364" s="832" t="s">
        <v>2932</v>
      </c>
      <c r="D1364" s="832" t="s">
        <v>2488</v>
      </c>
      <c r="E1364" s="832" t="s">
        <v>2774</v>
      </c>
      <c r="F1364" s="849">
        <v>1</v>
      </c>
      <c r="G1364" s="849">
        <v>279.52999999999997</v>
      </c>
      <c r="H1364" s="837">
        <v>1</v>
      </c>
      <c r="I1364" s="849"/>
      <c r="J1364" s="849"/>
      <c r="K1364" s="837">
        <v>0</v>
      </c>
      <c r="L1364" s="849">
        <v>1</v>
      </c>
      <c r="M1364" s="850">
        <v>279.52999999999997</v>
      </c>
    </row>
    <row r="1365" spans="1:13" ht="14.4" customHeight="1" x14ac:dyDescent="0.3">
      <c r="A1365" s="831" t="s">
        <v>2467</v>
      </c>
      <c r="B1365" s="832" t="s">
        <v>1992</v>
      </c>
      <c r="C1365" s="832" t="s">
        <v>3676</v>
      </c>
      <c r="D1365" s="832" t="s">
        <v>3677</v>
      </c>
      <c r="E1365" s="832" t="s">
        <v>3678</v>
      </c>
      <c r="F1365" s="849"/>
      <c r="G1365" s="849"/>
      <c r="H1365" s="837">
        <v>0</v>
      </c>
      <c r="I1365" s="849">
        <v>3</v>
      </c>
      <c r="J1365" s="849">
        <v>657.54</v>
      </c>
      <c r="K1365" s="837">
        <v>1</v>
      </c>
      <c r="L1365" s="849">
        <v>3</v>
      </c>
      <c r="M1365" s="850">
        <v>657.54</v>
      </c>
    </row>
    <row r="1366" spans="1:13" ht="14.4" customHeight="1" x14ac:dyDescent="0.3">
      <c r="A1366" s="831" t="s">
        <v>2467</v>
      </c>
      <c r="B1366" s="832" t="s">
        <v>2012</v>
      </c>
      <c r="C1366" s="832" t="s">
        <v>2015</v>
      </c>
      <c r="D1366" s="832" t="s">
        <v>1074</v>
      </c>
      <c r="E1366" s="832" t="s">
        <v>2016</v>
      </c>
      <c r="F1366" s="849"/>
      <c r="G1366" s="849"/>
      <c r="H1366" s="837">
        <v>0</v>
      </c>
      <c r="I1366" s="849">
        <v>2</v>
      </c>
      <c r="J1366" s="849">
        <v>308.72000000000003</v>
      </c>
      <c r="K1366" s="837">
        <v>1</v>
      </c>
      <c r="L1366" s="849">
        <v>2</v>
      </c>
      <c r="M1366" s="850">
        <v>308.72000000000003</v>
      </c>
    </row>
    <row r="1367" spans="1:13" ht="14.4" customHeight="1" x14ac:dyDescent="0.3">
      <c r="A1367" s="831" t="s">
        <v>2467</v>
      </c>
      <c r="B1367" s="832" t="s">
        <v>5289</v>
      </c>
      <c r="C1367" s="832" t="s">
        <v>4058</v>
      </c>
      <c r="D1367" s="832" t="s">
        <v>2492</v>
      </c>
      <c r="E1367" s="832" t="s">
        <v>4059</v>
      </c>
      <c r="F1367" s="849"/>
      <c r="G1367" s="849"/>
      <c r="H1367" s="837">
        <v>0</v>
      </c>
      <c r="I1367" s="849">
        <v>1</v>
      </c>
      <c r="J1367" s="849">
        <v>184.65</v>
      </c>
      <c r="K1367" s="837">
        <v>1</v>
      </c>
      <c r="L1367" s="849">
        <v>1</v>
      </c>
      <c r="M1367" s="850">
        <v>184.65</v>
      </c>
    </row>
    <row r="1368" spans="1:13" ht="14.4" customHeight="1" x14ac:dyDescent="0.3">
      <c r="A1368" s="831" t="s">
        <v>2467</v>
      </c>
      <c r="B1368" s="832" t="s">
        <v>2072</v>
      </c>
      <c r="C1368" s="832" t="s">
        <v>2073</v>
      </c>
      <c r="D1368" s="832" t="s">
        <v>911</v>
      </c>
      <c r="E1368" s="832" t="s">
        <v>912</v>
      </c>
      <c r="F1368" s="849"/>
      <c r="G1368" s="849"/>
      <c r="H1368" s="837"/>
      <c r="I1368" s="849">
        <v>16</v>
      </c>
      <c r="J1368" s="849">
        <v>0</v>
      </c>
      <c r="K1368" s="837"/>
      <c r="L1368" s="849">
        <v>16</v>
      </c>
      <c r="M1368" s="850">
        <v>0</v>
      </c>
    </row>
    <row r="1369" spans="1:13" ht="14.4" customHeight="1" x14ac:dyDescent="0.3">
      <c r="A1369" s="831" t="s">
        <v>2467</v>
      </c>
      <c r="B1369" s="832" t="s">
        <v>2082</v>
      </c>
      <c r="C1369" s="832" t="s">
        <v>2318</v>
      </c>
      <c r="D1369" s="832" t="s">
        <v>2084</v>
      </c>
      <c r="E1369" s="832" t="s">
        <v>2319</v>
      </c>
      <c r="F1369" s="849"/>
      <c r="G1369" s="849"/>
      <c r="H1369" s="837">
        <v>0</v>
      </c>
      <c r="I1369" s="849">
        <v>1</v>
      </c>
      <c r="J1369" s="849">
        <v>366.31</v>
      </c>
      <c r="K1369" s="837">
        <v>1</v>
      </c>
      <c r="L1369" s="849">
        <v>1</v>
      </c>
      <c r="M1369" s="850">
        <v>366.31</v>
      </c>
    </row>
    <row r="1370" spans="1:13" ht="14.4" customHeight="1" x14ac:dyDescent="0.3">
      <c r="A1370" s="831" t="s">
        <v>2467</v>
      </c>
      <c r="B1370" s="832" t="s">
        <v>2086</v>
      </c>
      <c r="C1370" s="832" t="s">
        <v>2202</v>
      </c>
      <c r="D1370" s="832" t="s">
        <v>2088</v>
      </c>
      <c r="E1370" s="832" t="s">
        <v>2203</v>
      </c>
      <c r="F1370" s="849"/>
      <c r="G1370" s="849"/>
      <c r="H1370" s="837">
        <v>0</v>
      </c>
      <c r="I1370" s="849">
        <v>1</v>
      </c>
      <c r="J1370" s="849">
        <v>516.71</v>
      </c>
      <c r="K1370" s="837">
        <v>1</v>
      </c>
      <c r="L1370" s="849">
        <v>1</v>
      </c>
      <c r="M1370" s="850">
        <v>516.71</v>
      </c>
    </row>
    <row r="1371" spans="1:13" ht="14.4" customHeight="1" x14ac:dyDescent="0.3">
      <c r="A1371" s="831" t="s">
        <v>2467</v>
      </c>
      <c r="B1371" s="832" t="s">
        <v>2090</v>
      </c>
      <c r="C1371" s="832" t="s">
        <v>3032</v>
      </c>
      <c r="D1371" s="832" t="s">
        <v>2679</v>
      </c>
      <c r="E1371" s="832" t="s">
        <v>2098</v>
      </c>
      <c r="F1371" s="849">
        <v>1</v>
      </c>
      <c r="G1371" s="849">
        <v>227.56</v>
      </c>
      <c r="H1371" s="837">
        <v>1</v>
      </c>
      <c r="I1371" s="849"/>
      <c r="J1371" s="849"/>
      <c r="K1371" s="837">
        <v>0</v>
      </c>
      <c r="L1371" s="849">
        <v>1</v>
      </c>
      <c r="M1371" s="850">
        <v>227.56</v>
      </c>
    </row>
    <row r="1372" spans="1:13" ht="14.4" customHeight="1" x14ac:dyDescent="0.3">
      <c r="A1372" s="831" t="s">
        <v>2467</v>
      </c>
      <c r="B1372" s="832" t="s">
        <v>2090</v>
      </c>
      <c r="C1372" s="832" t="s">
        <v>2678</v>
      </c>
      <c r="D1372" s="832" t="s">
        <v>2679</v>
      </c>
      <c r="E1372" s="832" t="s">
        <v>2093</v>
      </c>
      <c r="F1372" s="849">
        <v>1</v>
      </c>
      <c r="G1372" s="849">
        <v>910.2</v>
      </c>
      <c r="H1372" s="837">
        <v>1</v>
      </c>
      <c r="I1372" s="849"/>
      <c r="J1372" s="849"/>
      <c r="K1372" s="837">
        <v>0</v>
      </c>
      <c r="L1372" s="849">
        <v>1</v>
      </c>
      <c r="M1372" s="850">
        <v>910.2</v>
      </c>
    </row>
    <row r="1373" spans="1:13" ht="14.4" customHeight="1" x14ac:dyDescent="0.3">
      <c r="A1373" s="831" t="s">
        <v>2467</v>
      </c>
      <c r="B1373" s="832" t="s">
        <v>2211</v>
      </c>
      <c r="C1373" s="832" t="s">
        <v>3464</v>
      </c>
      <c r="D1373" s="832" t="s">
        <v>3288</v>
      </c>
      <c r="E1373" s="832" t="s">
        <v>2213</v>
      </c>
      <c r="F1373" s="849">
        <v>5</v>
      </c>
      <c r="G1373" s="849">
        <v>1062.25</v>
      </c>
      <c r="H1373" s="837">
        <v>1</v>
      </c>
      <c r="I1373" s="849"/>
      <c r="J1373" s="849"/>
      <c r="K1373" s="837">
        <v>0</v>
      </c>
      <c r="L1373" s="849">
        <v>5</v>
      </c>
      <c r="M1373" s="850">
        <v>1062.25</v>
      </c>
    </row>
    <row r="1374" spans="1:13" ht="14.4" customHeight="1" x14ac:dyDescent="0.3">
      <c r="A1374" s="831" t="s">
        <v>2467</v>
      </c>
      <c r="B1374" s="832" t="s">
        <v>2211</v>
      </c>
      <c r="C1374" s="832" t="s">
        <v>3465</v>
      </c>
      <c r="D1374" s="832" t="s">
        <v>3288</v>
      </c>
      <c r="E1374" s="832" t="s">
        <v>3286</v>
      </c>
      <c r="F1374" s="849">
        <v>3</v>
      </c>
      <c r="G1374" s="849">
        <v>1593.3600000000001</v>
      </c>
      <c r="H1374" s="837">
        <v>1</v>
      </c>
      <c r="I1374" s="849"/>
      <c r="J1374" s="849"/>
      <c r="K1374" s="837">
        <v>0</v>
      </c>
      <c r="L1374" s="849">
        <v>3</v>
      </c>
      <c r="M1374" s="850">
        <v>1593.3600000000001</v>
      </c>
    </row>
    <row r="1375" spans="1:13" ht="14.4" customHeight="1" x14ac:dyDescent="0.3">
      <c r="A1375" s="831" t="s">
        <v>2467</v>
      </c>
      <c r="B1375" s="832" t="s">
        <v>2211</v>
      </c>
      <c r="C1375" s="832" t="s">
        <v>2212</v>
      </c>
      <c r="D1375" s="832" t="s">
        <v>1222</v>
      </c>
      <c r="E1375" s="832" t="s">
        <v>2213</v>
      </c>
      <c r="F1375" s="849"/>
      <c r="G1375" s="849"/>
      <c r="H1375" s="837">
        <v>0</v>
      </c>
      <c r="I1375" s="849">
        <v>1</v>
      </c>
      <c r="J1375" s="849">
        <v>212.45</v>
      </c>
      <c r="K1375" s="837">
        <v>1</v>
      </c>
      <c r="L1375" s="849">
        <v>1</v>
      </c>
      <c r="M1375" s="850">
        <v>212.45</v>
      </c>
    </row>
    <row r="1376" spans="1:13" ht="14.4" customHeight="1" x14ac:dyDescent="0.3">
      <c r="A1376" s="831" t="s">
        <v>2467</v>
      </c>
      <c r="B1376" s="832" t="s">
        <v>2218</v>
      </c>
      <c r="C1376" s="832" t="s">
        <v>4998</v>
      </c>
      <c r="D1376" s="832" t="s">
        <v>4999</v>
      </c>
      <c r="E1376" s="832" t="s">
        <v>5000</v>
      </c>
      <c r="F1376" s="849">
        <v>1</v>
      </c>
      <c r="G1376" s="849">
        <v>393.63</v>
      </c>
      <c r="H1376" s="837">
        <v>1</v>
      </c>
      <c r="I1376" s="849"/>
      <c r="J1376" s="849"/>
      <c r="K1376" s="837">
        <v>0</v>
      </c>
      <c r="L1376" s="849">
        <v>1</v>
      </c>
      <c r="M1376" s="850">
        <v>393.63</v>
      </c>
    </row>
    <row r="1377" spans="1:13" ht="14.4" customHeight="1" x14ac:dyDescent="0.3">
      <c r="A1377" s="831" t="s">
        <v>2467</v>
      </c>
      <c r="B1377" s="832" t="s">
        <v>2218</v>
      </c>
      <c r="C1377" s="832" t="s">
        <v>4565</v>
      </c>
      <c r="D1377" s="832" t="s">
        <v>2647</v>
      </c>
      <c r="E1377" s="832" t="s">
        <v>2473</v>
      </c>
      <c r="F1377" s="849">
        <v>1</v>
      </c>
      <c r="G1377" s="849">
        <v>295.22000000000003</v>
      </c>
      <c r="H1377" s="837">
        <v>1</v>
      </c>
      <c r="I1377" s="849"/>
      <c r="J1377" s="849"/>
      <c r="K1377" s="837">
        <v>0</v>
      </c>
      <c r="L1377" s="849">
        <v>1</v>
      </c>
      <c r="M1377" s="850">
        <v>295.22000000000003</v>
      </c>
    </row>
    <row r="1378" spans="1:13" ht="14.4" customHeight="1" x14ac:dyDescent="0.3">
      <c r="A1378" s="831" t="s">
        <v>2467</v>
      </c>
      <c r="B1378" s="832" t="s">
        <v>2218</v>
      </c>
      <c r="C1378" s="832" t="s">
        <v>2646</v>
      </c>
      <c r="D1378" s="832" t="s">
        <v>2647</v>
      </c>
      <c r="E1378" s="832" t="s">
        <v>2648</v>
      </c>
      <c r="F1378" s="849">
        <v>2</v>
      </c>
      <c r="G1378" s="849">
        <v>147.62</v>
      </c>
      <c r="H1378" s="837">
        <v>1</v>
      </c>
      <c r="I1378" s="849"/>
      <c r="J1378" s="849"/>
      <c r="K1378" s="837">
        <v>0</v>
      </c>
      <c r="L1378" s="849">
        <v>2</v>
      </c>
      <c r="M1378" s="850">
        <v>147.62</v>
      </c>
    </row>
    <row r="1379" spans="1:13" ht="14.4" customHeight="1" x14ac:dyDescent="0.3">
      <c r="A1379" s="831" t="s">
        <v>2467</v>
      </c>
      <c r="B1379" s="832" t="s">
        <v>2105</v>
      </c>
      <c r="C1379" s="832" t="s">
        <v>2368</v>
      </c>
      <c r="D1379" s="832" t="s">
        <v>2107</v>
      </c>
      <c r="E1379" s="832" t="s">
        <v>2369</v>
      </c>
      <c r="F1379" s="849"/>
      <c r="G1379" s="849"/>
      <c r="H1379" s="837">
        <v>0</v>
      </c>
      <c r="I1379" s="849">
        <v>1</v>
      </c>
      <c r="J1379" s="849">
        <v>18.809999999999999</v>
      </c>
      <c r="K1379" s="837">
        <v>1</v>
      </c>
      <c r="L1379" s="849">
        <v>1</v>
      </c>
      <c r="M1379" s="850">
        <v>18.809999999999999</v>
      </c>
    </row>
    <row r="1380" spans="1:13" ht="14.4" customHeight="1" x14ac:dyDescent="0.3">
      <c r="A1380" s="831" t="s">
        <v>2467</v>
      </c>
      <c r="B1380" s="832" t="s">
        <v>2105</v>
      </c>
      <c r="C1380" s="832" t="s">
        <v>2109</v>
      </c>
      <c r="D1380" s="832" t="s">
        <v>2107</v>
      </c>
      <c r="E1380" s="832" t="s">
        <v>2110</v>
      </c>
      <c r="F1380" s="849"/>
      <c r="G1380" s="849"/>
      <c r="H1380" s="837">
        <v>0</v>
      </c>
      <c r="I1380" s="849">
        <v>1</v>
      </c>
      <c r="J1380" s="849">
        <v>4.7</v>
      </c>
      <c r="K1380" s="837">
        <v>1</v>
      </c>
      <c r="L1380" s="849">
        <v>1</v>
      </c>
      <c r="M1380" s="850">
        <v>4.7</v>
      </c>
    </row>
    <row r="1381" spans="1:13" ht="14.4" customHeight="1" x14ac:dyDescent="0.3">
      <c r="A1381" s="831" t="s">
        <v>2467</v>
      </c>
      <c r="B1381" s="832" t="s">
        <v>5293</v>
      </c>
      <c r="C1381" s="832" t="s">
        <v>2856</v>
      </c>
      <c r="D1381" s="832" t="s">
        <v>2854</v>
      </c>
      <c r="E1381" s="832" t="s">
        <v>2857</v>
      </c>
      <c r="F1381" s="849"/>
      <c r="G1381" s="849"/>
      <c r="H1381" s="837">
        <v>0</v>
      </c>
      <c r="I1381" s="849">
        <v>1</v>
      </c>
      <c r="J1381" s="849">
        <v>400.17</v>
      </c>
      <c r="K1381" s="837">
        <v>1</v>
      </c>
      <c r="L1381" s="849">
        <v>1</v>
      </c>
      <c r="M1381" s="850">
        <v>400.17</v>
      </c>
    </row>
    <row r="1382" spans="1:13" ht="14.4" customHeight="1" x14ac:dyDescent="0.3">
      <c r="A1382" s="831" t="s">
        <v>2467</v>
      </c>
      <c r="B1382" s="832" t="s">
        <v>2130</v>
      </c>
      <c r="C1382" s="832" t="s">
        <v>4948</v>
      </c>
      <c r="D1382" s="832" t="s">
        <v>1472</v>
      </c>
      <c r="E1382" s="832" t="s">
        <v>4949</v>
      </c>
      <c r="F1382" s="849">
        <v>1</v>
      </c>
      <c r="G1382" s="849">
        <v>155.69999999999999</v>
      </c>
      <c r="H1382" s="837">
        <v>1</v>
      </c>
      <c r="I1382" s="849"/>
      <c r="J1382" s="849"/>
      <c r="K1382" s="837">
        <v>0</v>
      </c>
      <c r="L1382" s="849">
        <v>1</v>
      </c>
      <c r="M1382" s="850">
        <v>155.69999999999999</v>
      </c>
    </row>
    <row r="1383" spans="1:13" ht="14.4" customHeight="1" x14ac:dyDescent="0.3">
      <c r="A1383" s="831" t="s">
        <v>2467</v>
      </c>
      <c r="B1383" s="832" t="s">
        <v>2132</v>
      </c>
      <c r="C1383" s="832" t="s">
        <v>2133</v>
      </c>
      <c r="D1383" s="832" t="s">
        <v>1048</v>
      </c>
      <c r="E1383" s="832" t="s">
        <v>697</v>
      </c>
      <c r="F1383" s="849"/>
      <c r="G1383" s="849"/>
      <c r="H1383" s="837">
        <v>0</v>
      </c>
      <c r="I1383" s="849">
        <v>1</v>
      </c>
      <c r="J1383" s="849">
        <v>58.77</v>
      </c>
      <c r="K1383" s="837">
        <v>1</v>
      </c>
      <c r="L1383" s="849">
        <v>1</v>
      </c>
      <c r="M1383" s="850">
        <v>58.77</v>
      </c>
    </row>
    <row r="1384" spans="1:13" ht="14.4" customHeight="1" x14ac:dyDescent="0.3">
      <c r="A1384" s="831" t="s">
        <v>2467</v>
      </c>
      <c r="B1384" s="832" t="s">
        <v>2132</v>
      </c>
      <c r="C1384" s="832" t="s">
        <v>2231</v>
      </c>
      <c r="D1384" s="832" t="s">
        <v>1048</v>
      </c>
      <c r="E1384" s="832" t="s">
        <v>2232</v>
      </c>
      <c r="F1384" s="849"/>
      <c r="G1384" s="849"/>
      <c r="H1384" s="837">
        <v>0</v>
      </c>
      <c r="I1384" s="849">
        <v>1</v>
      </c>
      <c r="J1384" s="849">
        <v>176.32</v>
      </c>
      <c r="K1384" s="837">
        <v>1</v>
      </c>
      <c r="L1384" s="849">
        <v>1</v>
      </c>
      <c r="M1384" s="850">
        <v>176.32</v>
      </c>
    </row>
    <row r="1385" spans="1:13" ht="14.4" customHeight="1" x14ac:dyDescent="0.3">
      <c r="A1385" s="831" t="s">
        <v>2467</v>
      </c>
      <c r="B1385" s="832" t="s">
        <v>5294</v>
      </c>
      <c r="C1385" s="832" t="s">
        <v>4989</v>
      </c>
      <c r="D1385" s="832" t="s">
        <v>4954</v>
      </c>
      <c r="E1385" s="832" t="s">
        <v>4990</v>
      </c>
      <c r="F1385" s="849"/>
      <c r="G1385" s="849"/>
      <c r="H1385" s="837">
        <v>0</v>
      </c>
      <c r="I1385" s="849">
        <v>1</v>
      </c>
      <c r="J1385" s="849">
        <v>58.77</v>
      </c>
      <c r="K1385" s="837">
        <v>1</v>
      </c>
      <c r="L1385" s="849">
        <v>1</v>
      </c>
      <c r="M1385" s="850">
        <v>58.77</v>
      </c>
    </row>
    <row r="1386" spans="1:13" ht="14.4" customHeight="1" x14ac:dyDescent="0.3">
      <c r="A1386" s="831" t="s">
        <v>2468</v>
      </c>
      <c r="B1386" s="832" t="s">
        <v>1874</v>
      </c>
      <c r="C1386" s="832" t="s">
        <v>4208</v>
      </c>
      <c r="D1386" s="832" t="s">
        <v>4001</v>
      </c>
      <c r="E1386" s="832" t="s">
        <v>4209</v>
      </c>
      <c r="F1386" s="849">
        <v>3</v>
      </c>
      <c r="G1386" s="849">
        <v>96.75</v>
      </c>
      <c r="H1386" s="837">
        <v>1</v>
      </c>
      <c r="I1386" s="849"/>
      <c r="J1386" s="849"/>
      <c r="K1386" s="837">
        <v>0</v>
      </c>
      <c r="L1386" s="849">
        <v>3</v>
      </c>
      <c r="M1386" s="850">
        <v>96.75</v>
      </c>
    </row>
    <row r="1387" spans="1:13" ht="14.4" customHeight="1" x14ac:dyDescent="0.3">
      <c r="A1387" s="831" t="s">
        <v>2468</v>
      </c>
      <c r="B1387" s="832" t="s">
        <v>1874</v>
      </c>
      <c r="C1387" s="832" t="s">
        <v>2272</v>
      </c>
      <c r="D1387" s="832" t="s">
        <v>1876</v>
      </c>
      <c r="E1387" s="832" t="s">
        <v>2273</v>
      </c>
      <c r="F1387" s="849"/>
      <c r="G1387" s="849"/>
      <c r="H1387" s="837">
        <v>0</v>
      </c>
      <c r="I1387" s="849">
        <v>3</v>
      </c>
      <c r="J1387" s="849">
        <v>96.75</v>
      </c>
      <c r="K1387" s="837">
        <v>1</v>
      </c>
      <c r="L1387" s="849">
        <v>3</v>
      </c>
      <c r="M1387" s="850">
        <v>96.75</v>
      </c>
    </row>
    <row r="1388" spans="1:13" ht="14.4" customHeight="1" x14ac:dyDescent="0.3">
      <c r="A1388" s="831" t="s">
        <v>2468</v>
      </c>
      <c r="B1388" s="832" t="s">
        <v>1874</v>
      </c>
      <c r="C1388" s="832" t="s">
        <v>1875</v>
      </c>
      <c r="D1388" s="832" t="s">
        <v>1876</v>
      </c>
      <c r="E1388" s="832" t="s">
        <v>1877</v>
      </c>
      <c r="F1388" s="849"/>
      <c r="G1388" s="849"/>
      <c r="H1388" s="837">
        <v>0</v>
      </c>
      <c r="I1388" s="849">
        <v>3</v>
      </c>
      <c r="J1388" s="849">
        <v>48.36</v>
      </c>
      <c r="K1388" s="837">
        <v>1</v>
      </c>
      <c r="L1388" s="849">
        <v>3</v>
      </c>
      <c r="M1388" s="850">
        <v>48.36</v>
      </c>
    </row>
    <row r="1389" spans="1:13" ht="14.4" customHeight="1" x14ac:dyDescent="0.3">
      <c r="A1389" s="831" t="s">
        <v>2468</v>
      </c>
      <c r="B1389" s="832" t="s">
        <v>1912</v>
      </c>
      <c r="C1389" s="832" t="s">
        <v>2233</v>
      </c>
      <c r="D1389" s="832" t="s">
        <v>1914</v>
      </c>
      <c r="E1389" s="832" t="s">
        <v>2234</v>
      </c>
      <c r="F1389" s="849"/>
      <c r="G1389" s="849"/>
      <c r="H1389" s="837">
        <v>0</v>
      </c>
      <c r="I1389" s="849">
        <v>6</v>
      </c>
      <c r="J1389" s="849">
        <v>560.58000000000004</v>
      </c>
      <c r="K1389" s="837">
        <v>1</v>
      </c>
      <c r="L1389" s="849">
        <v>6</v>
      </c>
      <c r="M1389" s="850">
        <v>560.58000000000004</v>
      </c>
    </row>
    <row r="1390" spans="1:13" ht="14.4" customHeight="1" x14ac:dyDescent="0.3">
      <c r="A1390" s="831" t="s">
        <v>2468</v>
      </c>
      <c r="B1390" s="832" t="s">
        <v>1912</v>
      </c>
      <c r="C1390" s="832" t="s">
        <v>4181</v>
      </c>
      <c r="D1390" s="832" t="s">
        <v>4182</v>
      </c>
      <c r="E1390" s="832" t="s">
        <v>4183</v>
      </c>
      <c r="F1390" s="849">
        <v>3</v>
      </c>
      <c r="G1390" s="849">
        <v>280.29000000000002</v>
      </c>
      <c r="H1390" s="837">
        <v>1</v>
      </c>
      <c r="I1390" s="849"/>
      <c r="J1390" s="849"/>
      <c r="K1390" s="837">
        <v>0</v>
      </c>
      <c r="L1390" s="849">
        <v>3</v>
      </c>
      <c r="M1390" s="850">
        <v>280.29000000000002</v>
      </c>
    </row>
    <row r="1391" spans="1:13" ht="14.4" customHeight="1" x14ac:dyDescent="0.3">
      <c r="A1391" s="831" t="s">
        <v>2468</v>
      </c>
      <c r="B1391" s="832" t="s">
        <v>1912</v>
      </c>
      <c r="C1391" s="832" t="s">
        <v>4187</v>
      </c>
      <c r="D1391" s="832" t="s">
        <v>4188</v>
      </c>
      <c r="E1391" s="832" t="s">
        <v>4189</v>
      </c>
      <c r="F1391" s="849">
        <v>2</v>
      </c>
      <c r="G1391" s="849">
        <v>186.86</v>
      </c>
      <c r="H1391" s="837">
        <v>1</v>
      </c>
      <c r="I1391" s="849"/>
      <c r="J1391" s="849"/>
      <c r="K1391" s="837">
        <v>0</v>
      </c>
      <c r="L1391" s="849">
        <v>2</v>
      </c>
      <c r="M1391" s="850">
        <v>186.86</v>
      </c>
    </row>
    <row r="1392" spans="1:13" ht="14.4" customHeight="1" x14ac:dyDescent="0.3">
      <c r="A1392" s="831" t="s">
        <v>2468</v>
      </c>
      <c r="B1392" s="832" t="s">
        <v>1973</v>
      </c>
      <c r="C1392" s="832" t="s">
        <v>3964</v>
      </c>
      <c r="D1392" s="832" t="s">
        <v>2482</v>
      </c>
      <c r="E1392" s="832" t="s">
        <v>697</v>
      </c>
      <c r="F1392" s="849">
        <v>3</v>
      </c>
      <c r="G1392" s="849">
        <v>176.55</v>
      </c>
      <c r="H1392" s="837">
        <v>1</v>
      </c>
      <c r="I1392" s="849"/>
      <c r="J1392" s="849"/>
      <c r="K1392" s="837">
        <v>0</v>
      </c>
      <c r="L1392" s="849">
        <v>3</v>
      </c>
      <c r="M1392" s="850">
        <v>176.55</v>
      </c>
    </row>
    <row r="1393" spans="1:13" ht="14.4" customHeight="1" x14ac:dyDescent="0.3">
      <c r="A1393" s="831" t="s">
        <v>2468</v>
      </c>
      <c r="B1393" s="832" t="s">
        <v>1973</v>
      </c>
      <c r="C1393" s="832" t="s">
        <v>3195</v>
      </c>
      <c r="D1393" s="832" t="s">
        <v>2482</v>
      </c>
      <c r="E1393" s="832" t="s">
        <v>1332</v>
      </c>
      <c r="F1393" s="849">
        <v>9</v>
      </c>
      <c r="G1393" s="849">
        <v>1059.3899999999999</v>
      </c>
      <c r="H1393" s="837">
        <v>1</v>
      </c>
      <c r="I1393" s="849"/>
      <c r="J1393" s="849"/>
      <c r="K1393" s="837">
        <v>0</v>
      </c>
      <c r="L1393" s="849">
        <v>9</v>
      </c>
      <c r="M1393" s="850">
        <v>1059.3899999999999</v>
      </c>
    </row>
    <row r="1394" spans="1:13" ht="14.4" customHeight="1" x14ac:dyDescent="0.3">
      <c r="A1394" s="831" t="s">
        <v>2468</v>
      </c>
      <c r="B1394" s="832" t="s">
        <v>1973</v>
      </c>
      <c r="C1394" s="832" t="s">
        <v>4144</v>
      </c>
      <c r="D1394" s="832" t="s">
        <v>4145</v>
      </c>
      <c r="E1394" s="832" t="s">
        <v>697</v>
      </c>
      <c r="F1394" s="849">
        <v>3</v>
      </c>
      <c r="G1394" s="849">
        <v>139.80000000000001</v>
      </c>
      <c r="H1394" s="837">
        <v>1</v>
      </c>
      <c r="I1394" s="849"/>
      <c r="J1394" s="849"/>
      <c r="K1394" s="837">
        <v>0</v>
      </c>
      <c r="L1394" s="849">
        <v>3</v>
      </c>
      <c r="M1394" s="850">
        <v>139.80000000000001</v>
      </c>
    </row>
    <row r="1395" spans="1:13" ht="14.4" customHeight="1" x14ac:dyDescent="0.3">
      <c r="A1395" s="831" t="s">
        <v>2468</v>
      </c>
      <c r="B1395" s="832" t="s">
        <v>1992</v>
      </c>
      <c r="C1395" s="832" t="s">
        <v>4194</v>
      </c>
      <c r="D1395" s="832" t="s">
        <v>4195</v>
      </c>
      <c r="E1395" s="832" t="s">
        <v>4196</v>
      </c>
      <c r="F1395" s="849"/>
      <c r="G1395" s="849"/>
      <c r="H1395" s="837">
        <v>0</v>
      </c>
      <c r="I1395" s="849">
        <v>2</v>
      </c>
      <c r="J1395" s="849">
        <v>33.6</v>
      </c>
      <c r="K1395" s="837">
        <v>1</v>
      </c>
      <c r="L1395" s="849">
        <v>2</v>
      </c>
      <c r="M1395" s="850">
        <v>33.6</v>
      </c>
    </row>
    <row r="1396" spans="1:13" ht="14.4" customHeight="1" x14ac:dyDescent="0.3">
      <c r="A1396" s="831" t="s">
        <v>2468</v>
      </c>
      <c r="B1396" s="832" t="s">
        <v>2017</v>
      </c>
      <c r="C1396" s="832" t="s">
        <v>4152</v>
      </c>
      <c r="D1396" s="832" t="s">
        <v>4153</v>
      </c>
      <c r="E1396" s="832" t="s">
        <v>3220</v>
      </c>
      <c r="F1396" s="849">
        <v>1</v>
      </c>
      <c r="G1396" s="849">
        <v>238.72</v>
      </c>
      <c r="H1396" s="837">
        <v>1</v>
      </c>
      <c r="I1396" s="849"/>
      <c r="J1396" s="849"/>
      <c r="K1396" s="837">
        <v>0</v>
      </c>
      <c r="L1396" s="849">
        <v>1</v>
      </c>
      <c r="M1396" s="850">
        <v>238.72</v>
      </c>
    </row>
    <row r="1397" spans="1:13" ht="14.4" customHeight="1" x14ac:dyDescent="0.3">
      <c r="A1397" s="831" t="s">
        <v>2468</v>
      </c>
      <c r="B1397" s="832" t="s">
        <v>2072</v>
      </c>
      <c r="C1397" s="832" t="s">
        <v>2073</v>
      </c>
      <c r="D1397" s="832" t="s">
        <v>911</v>
      </c>
      <c r="E1397" s="832" t="s">
        <v>912</v>
      </c>
      <c r="F1397" s="849"/>
      <c r="G1397" s="849"/>
      <c r="H1397" s="837"/>
      <c r="I1397" s="849">
        <v>28</v>
      </c>
      <c r="J1397" s="849">
        <v>0</v>
      </c>
      <c r="K1397" s="837"/>
      <c r="L1397" s="849">
        <v>28</v>
      </c>
      <c r="M1397" s="850">
        <v>0</v>
      </c>
    </row>
    <row r="1398" spans="1:13" ht="14.4" customHeight="1" x14ac:dyDescent="0.3">
      <c r="A1398" s="831" t="s">
        <v>2468</v>
      </c>
      <c r="B1398" s="832" t="s">
        <v>2072</v>
      </c>
      <c r="C1398" s="832" t="s">
        <v>2076</v>
      </c>
      <c r="D1398" s="832" t="s">
        <v>911</v>
      </c>
      <c r="E1398" s="832" t="s">
        <v>2077</v>
      </c>
      <c r="F1398" s="849"/>
      <c r="G1398" s="849"/>
      <c r="H1398" s="837">
        <v>0</v>
      </c>
      <c r="I1398" s="849">
        <v>1</v>
      </c>
      <c r="J1398" s="849">
        <v>61.49</v>
      </c>
      <c r="K1398" s="837">
        <v>1</v>
      </c>
      <c r="L1398" s="849">
        <v>1</v>
      </c>
      <c r="M1398" s="850">
        <v>61.49</v>
      </c>
    </row>
    <row r="1399" spans="1:13" ht="14.4" customHeight="1" x14ac:dyDescent="0.3">
      <c r="A1399" s="831" t="s">
        <v>2468</v>
      </c>
      <c r="B1399" s="832" t="s">
        <v>2082</v>
      </c>
      <c r="C1399" s="832" t="s">
        <v>2083</v>
      </c>
      <c r="D1399" s="832" t="s">
        <v>2084</v>
      </c>
      <c r="E1399" s="832" t="s">
        <v>2085</v>
      </c>
      <c r="F1399" s="849"/>
      <c r="G1399" s="849"/>
      <c r="H1399" s="837">
        <v>0</v>
      </c>
      <c r="I1399" s="849">
        <v>6</v>
      </c>
      <c r="J1399" s="849">
        <v>659.34</v>
      </c>
      <c r="K1399" s="837">
        <v>1</v>
      </c>
      <c r="L1399" s="849">
        <v>6</v>
      </c>
      <c r="M1399" s="850">
        <v>659.34</v>
      </c>
    </row>
    <row r="1400" spans="1:13" ht="14.4" customHeight="1" x14ac:dyDescent="0.3">
      <c r="A1400" s="831" t="s">
        <v>2468</v>
      </c>
      <c r="B1400" s="832" t="s">
        <v>2086</v>
      </c>
      <c r="C1400" s="832" t="s">
        <v>2202</v>
      </c>
      <c r="D1400" s="832" t="s">
        <v>2088</v>
      </c>
      <c r="E1400" s="832" t="s">
        <v>2203</v>
      </c>
      <c r="F1400" s="849"/>
      <c r="G1400" s="849"/>
      <c r="H1400" s="837">
        <v>0</v>
      </c>
      <c r="I1400" s="849">
        <v>3</v>
      </c>
      <c r="J1400" s="849">
        <v>1550.13</v>
      </c>
      <c r="K1400" s="837">
        <v>1</v>
      </c>
      <c r="L1400" s="849">
        <v>3</v>
      </c>
      <c r="M1400" s="850">
        <v>1550.13</v>
      </c>
    </row>
    <row r="1401" spans="1:13" ht="14.4" customHeight="1" x14ac:dyDescent="0.3">
      <c r="A1401" s="831" t="s">
        <v>2468</v>
      </c>
      <c r="B1401" s="832" t="s">
        <v>2086</v>
      </c>
      <c r="C1401" s="832" t="s">
        <v>2087</v>
      </c>
      <c r="D1401" s="832" t="s">
        <v>2088</v>
      </c>
      <c r="E1401" s="832" t="s">
        <v>2089</v>
      </c>
      <c r="F1401" s="849"/>
      <c r="G1401" s="849"/>
      <c r="H1401" s="837">
        <v>0</v>
      </c>
      <c r="I1401" s="849">
        <v>2</v>
      </c>
      <c r="J1401" s="849">
        <v>221.46</v>
      </c>
      <c r="K1401" s="837">
        <v>1</v>
      </c>
      <c r="L1401" s="849">
        <v>2</v>
      </c>
      <c r="M1401" s="850">
        <v>221.46</v>
      </c>
    </row>
    <row r="1402" spans="1:13" ht="14.4" customHeight="1" x14ac:dyDescent="0.3">
      <c r="A1402" s="831" t="s">
        <v>2468</v>
      </c>
      <c r="B1402" s="832" t="s">
        <v>5295</v>
      </c>
      <c r="C1402" s="832" t="s">
        <v>3883</v>
      </c>
      <c r="D1402" s="832" t="s">
        <v>3884</v>
      </c>
      <c r="E1402" s="832" t="s">
        <v>2600</v>
      </c>
      <c r="F1402" s="849">
        <v>5</v>
      </c>
      <c r="G1402" s="849">
        <v>1697.3500000000001</v>
      </c>
      <c r="H1402" s="837">
        <v>1</v>
      </c>
      <c r="I1402" s="849"/>
      <c r="J1402" s="849"/>
      <c r="K1402" s="837">
        <v>0</v>
      </c>
      <c r="L1402" s="849">
        <v>5</v>
      </c>
      <c r="M1402" s="850">
        <v>1697.3500000000001</v>
      </c>
    </row>
    <row r="1403" spans="1:13" ht="14.4" customHeight="1" x14ac:dyDescent="0.3">
      <c r="A1403" s="831" t="s">
        <v>2468</v>
      </c>
      <c r="B1403" s="832" t="s">
        <v>5295</v>
      </c>
      <c r="C1403" s="832" t="s">
        <v>4171</v>
      </c>
      <c r="D1403" s="832" t="s">
        <v>3980</v>
      </c>
      <c r="E1403" s="832" t="s">
        <v>2603</v>
      </c>
      <c r="F1403" s="849"/>
      <c r="G1403" s="849"/>
      <c r="H1403" s="837">
        <v>0</v>
      </c>
      <c r="I1403" s="849">
        <v>15</v>
      </c>
      <c r="J1403" s="849">
        <v>11454.449999999999</v>
      </c>
      <c r="K1403" s="837">
        <v>1</v>
      </c>
      <c r="L1403" s="849">
        <v>15</v>
      </c>
      <c r="M1403" s="850">
        <v>11454.449999999999</v>
      </c>
    </row>
    <row r="1404" spans="1:13" ht="14.4" customHeight="1" x14ac:dyDescent="0.3">
      <c r="A1404" s="831" t="s">
        <v>2468</v>
      </c>
      <c r="B1404" s="832" t="s">
        <v>2206</v>
      </c>
      <c r="C1404" s="832" t="s">
        <v>2751</v>
      </c>
      <c r="D1404" s="832" t="s">
        <v>2748</v>
      </c>
      <c r="E1404" s="832" t="s">
        <v>2752</v>
      </c>
      <c r="F1404" s="849">
        <v>5</v>
      </c>
      <c r="G1404" s="849">
        <v>3385.8999999999996</v>
      </c>
      <c r="H1404" s="837">
        <v>1</v>
      </c>
      <c r="I1404" s="849"/>
      <c r="J1404" s="849"/>
      <c r="K1404" s="837">
        <v>0</v>
      </c>
      <c r="L1404" s="849">
        <v>5</v>
      </c>
      <c r="M1404" s="850">
        <v>3385.8999999999996</v>
      </c>
    </row>
    <row r="1405" spans="1:13" ht="14.4" customHeight="1" x14ac:dyDescent="0.3">
      <c r="A1405" s="831" t="s">
        <v>2468</v>
      </c>
      <c r="B1405" s="832" t="s">
        <v>2206</v>
      </c>
      <c r="C1405" s="832" t="s">
        <v>2749</v>
      </c>
      <c r="D1405" s="832" t="s">
        <v>2748</v>
      </c>
      <c r="E1405" s="832" t="s">
        <v>2750</v>
      </c>
      <c r="F1405" s="849">
        <v>3</v>
      </c>
      <c r="G1405" s="849">
        <v>1015.74</v>
      </c>
      <c r="H1405" s="837">
        <v>1</v>
      </c>
      <c r="I1405" s="849"/>
      <c r="J1405" s="849"/>
      <c r="K1405" s="837">
        <v>0</v>
      </c>
      <c r="L1405" s="849">
        <v>3</v>
      </c>
      <c r="M1405" s="850">
        <v>1015.74</v>
      </c>
    </row>
    <row r="1406" spans="1:13" ht="14.4" customHeight="1" x14ac:dyDescent="0.3">
      <c r="A1406" s="831" t="s">
        <v>2468</v>
      </c>
      <c r="B1406" s="832" t="s">
        <v>2206</v>
      </c>
      <c r="C1406" s="832" t="s">
        <v>2755</v>
      </c>
      <c r="D1406" s="832" t="s">
        <v>2756</v>
      </c>
      <c r="E1406" s="832" t="s">
        <v>2209</v>
      </c>
      <c r="F1406" s="849">
        <v>3</v>
      </c>
      <c r="G1406" s="849">
        <v>507.87</v>
      </c>
      <c r="H1406" s="837">
        <v>1</v>
      </c>
      <c r="I1406" s="849"/>
      <c r="J1406" s="849"/>
      <c r="K1406" s="837">
        <v>0</v>
      </c>
      <c r="L1406" s="849">
        <v>3</v>
      </c>
      <c r="M1406" s="850">
        <v>507.87</v>
      </c>
    </row>
    <row r="1407" spans="1:13" ht="14.4" customHeight="1" x14ac:dyDescent="0.3">
      <c r="A1407" s="831" t="s">
        <v>2468</v>
      </c>
      <c r="B1407" s="832" t="s">
        <v>2206</v>
      </c>
      <c r="C1407" s="832" t="s">
        <v>2757</v>
      </c>
      <c r="D1407" s="832" t="s">
        <v>1238</v>
      </c>
      <c r="E1407" s="832" t="s">
        <v>2209</v>
      </c>
      <c r="F1407" s="849"/>
      <c r="G1407" s="849"/>
      <c r="H1407" s="837">
        <v>0</v>
      </c>
      <c r="I1407" s="849">
        <v>33</v>
      </c>
      <c r="J1407" s="849">
        <v>5586.57</v>
      </c>
      <c r="K1407" s="837">
        <v>1</v>
      </c>
      <c r="L1407" s="849">
        <v>33</v>
      </c>
      <c r="M1407" s="850">
        <v>5586.57</v>
      </c>
    </row>
    <row r="1408" spans="1:13" ht="14.4" customHeight="1" x14ac:dyDescent="0.3">
      <c r="A1408" s="831" t="s">
        <v>2468</v>
      </c>
      <c r="B1408" s="832" t="s">
        <v>2206</v>
      </c>
      <c r="C1408" s="832" t="s">
        <v>4218</v>
      </c>
      <c r="D1408" s="832" t="s">
        <v>2759</v>
      </c>
      <c r="E1408" s="832" t="s">
        <v>2750</v>
      </c>
      <c r="F1408" s="849">
        <v>6</v>
      </c>
      <c r="G1408" s="849">
        <v>2031.48</v>
      </c>
      <c r="H1408" s="837">
        <v>1</v>
      </c>
      <c r="I1408" s="849"/>
      <c r="J1408" s="849"/>
      <c r="K1408" s="837">
        <v>0</v>
      </c>
      <c r="L1408" s="849">
        <v>6</v>
      </c>
      <c r="M1408" s="850">
        <v>2031.48</v>
      </c>
    </row>
    <row r="1409" spans="1:13" ht="14.4" customHeight="1" x14ac:dyDescent="0.3">
      <c r="A1409" s="831" t="s">
        <v>2468</v>
      </c>
      <c r="B1409" s="832" t="s">
        <v>2206</v>
      </c>
      <c r="C1409" s="832" t="s">
        <v>2760</v>
      </c>
      <c r="D1409" s="832" t="s">
        <v>1238</v>
      </c>
      <c r="E1409" s="832" t="s">
        <v>2750</v>
      </c>
      <c r="F1409" s="849"/>
      <c r="G1409" s="849"/>
      <c r="H1409" s="837">
        <v>0</v>
      </c>
      <c r="I1409" s="849">
        <v>31</v>
      </c>
      <c r="J1409" s="849">
        <v>10495.98</v>
      </c>
      <c r="K1409" s="837">
        <v>1</v>
      </c>
      <c r="L1409" s="849">
        <v>31</v>
      </c>
      <c r="M1409" s="850">
        <v>10495.98</v>
      </c>
    </row>
    <row r="1410" spans="1:13" ht="14.4" customHeight="1" x14ac:dyDescent="0.3">
      <c r="A1410" s="831" t="s">
        <v>2468</v>
      </c>
      <c r="B1410" s="832" t="s">
        <v>2206</v>
      </c>
      <c r="C1410" s="832" t="s">
        <v>4219</v>
      </c>
      <c r="D1410" s="832" t="s">
        <v>4220</v>
      </c>
      <c r="E1410" s="832" t="s">
        <v>2209</v>
      </c>
      <c r="F1410" s="849">
        <v>1</v>
      </c>
      <c r="G1410" s="849">
        <v>169.29</v>
      </c>
      <c r="H1410" s="837">
        <v>1</v>
      </c>
      <c r="I1410" s="849"/>
      <c r="J1410" s="849"/>
      <c r="K1410" s="837">
        <v>0</v>
      </c>
      <c r="L1410" s="849">
        <v>1</v>
      </c>
      <c r="M1410" s="850">
        <v>169.29</v>
      </c>
    </row>
    <row r="1411" spans="1:13" ht="14.4" customHeight="1" x14ac:dyDescent="0.3">
      <c r="A1411" s="831" t="s">
        <v>2468</v>
      </c>
      <c r="B1411" s="832" t="s">
        <v>2211</v>
      </c>
      <c r="C1411" s="832" t="s">
        <v>3284</v>
      </c>
      <c r="D1411" s="832" t="s">
        <v>3285</v>
      </c>
      <c r="E1411" s="832" t="s">
        <v>3286</v>
      </c>
      <c r="F1411" s="849"/>
      <c r="G1411" s="849"/>
      <c r="H1411" s="837">
        <v>0</v>
      </c>
      <c r="I1411" s="849">
        <v>62</v>
      </c>
      <c r="J1411" s="849">
        <v>32929.440000000002</v>
      </c>
      <c r="K1411" s="837">
        <v>1</v>
      </c>
      <c r="L1411" s="849">
        <v>62</v>
      </c>
      <c r="M1411" s="850">
        <v>32929.440000000002</v>
      </c>
    </row>
    <row r="1412" spans="1:13" ht="14.4" customHeight="1" x14ac:dyDescent="0.3">
      <c r="A1412" s="831" t="s">
        <v>2468</v>
      </c>
      <c r="B1412" s="832" t="s">
        <v>2211</v>
      </c>
      <c r="C1412" s="832" t="s">
        <v>3464</v>
      </c>
      <c r="D1412" s="832" t="s">
        <v>3288</v>
      </c>
      <c r="E1412" s="832" t="s">
        <v>2213</v>
      </c>
      <c r="F1412" s="849">
        <v>38</v>
      </c>
      <c r="G1412" s="849">
        <v>8073.1</v>
      </c>
      <c r="H1412" s="837">
        <v>1</v>
      </c>
      <c r="I1412" s="849"/>
      <c r="J1412" s="849"/>
      <c r="K1412" s="837">
        <v>0</v>
      </c>
      <c r="L1412" s="849">
        <v>38</v>
      </c>
      <c r="M1412" s="850">
        <v>8073.1</v>
      </c>
    </row>
    <row r="1413" spans="1:13" ht="14.4" customHeight="1" x14ac:dyDescent="0.3">
      <c r="A1413" s="831" t="s">
        <v>2468</v>
      </c>
      <c r="B1413" s="832" t="s">
        <v>2211</v>
      </c>
      <c r="C1413" s="832" t="s">
        <v>3465</v>
      </c>
      <c r="D1413" s="832" t="s">
        <v>3288</v>
      </c>
      <c r="E1413" s="832" t="s">
        <v>3286</v>
      </c>
      <c r="F1413" s="849">
        <v>11</v>
      </c>
      <c r="G1413" s="849">
        <v>5842.32</v>
      </c>
      <c r="H1413" s="837">
        <v>1</v>
      </c>
      <c r="I1413" s="849"/>
      <c r="J1413" s="849"/>
      <c r="K1413" s="837">
        <v>0</v>
      </c>
      <c r="L1413" s="849">
        <v>11</v>
      </c>
      <c r="M1413" s="850">
        <v>5842.32</v>
      </c>
    </row>
    <row r="1414" spans="1:13" ht="14.4" customHeight="1" x14ac:dyDescent="0.3">
      <c r="A1414" s="831" t="s">
        <v>2468</v>
      </c>
      <c r="B1414" s="832" t="s">
        <v>2211</v>
      </c>
      <c r="C1414" s="832" t="s">
        <v>2212</v>
      </c>
      <c r="D1414" s="832" t="s">
        <v>1222</v>
      </c>
      <c r="E1414" s="832" t="s">
        <v>2213</v>
      </c>
      <c r="F1414" s="849"/>
      <c r="G1414" s="849"/>
      <c r="H1414" s="837">
        <v>0</v>
      </c>
      <c r="I1414" s="849">
        <v>343</v>
      </c>
      <c r="J1414" s="849">
        <v>72870.349999999991</v>
      </c>
      <c r="K1414" s="837">
        <v>1</v>
      </c>
      <c r="L1414" s="849">
        <v>343</v>
      </c>
      <c r="M1414" s="850">
        <v>72870.349999999991</v>
      </c>
    </row>
    <row r="1415" spans="1:13" ht="14.4" customHeight="1" x14ac:dyDescent="0.3">
      <c r="A1415" s="831" t="s">
        <v>2468</v>
      </c>
      <c r="B1415" s="832" t="s">
        <v>2211</v>
      </c>
      <c r="C1415" s="832" t="s">
        <v>4180</v>
      </c>
      <c r="D1415" s="832" t="s">
        <v>2617</v>
      </c>
      <c r="E1415" s="832"/>
      <c r="F1415" s="849">
        <v>52</v>
      </c>
      <c r="G1415" s="849">
        <v>11047.4</v>
      </c>
      <c r="H1415" s="837">
        <v>1</v>
      </c>
      <c r="I1415" s="849"/>
      <c r="J1415" s="849"/>
      <c r="K1415" s="837">
        <v>0</v>
      </c>
      <c r="L1415" s="849">
        <v>52</v>
      </c>
      <c r="M1415" s="850">
        <v>11047.4</v>
      </c>
    </row>
    <row r="1416" spans="1:13" ht="14.4" customHeight="1" x14ac:dyDescent="0.3">
      <c r="A1416" s="831" t="s">
        <v>2468</v>
      </c>
      <c r="B1416" s="832" t="s">
        <v>5286</v>
      </c>
      <c r="C1416" s="832" t="s">
        <v>3470</v>
      </c>
      <c r="D1416" s="832" t="s">
        <v>3468</v>
      </c>
      <c r="E1416" s="832" t="s">
        <v>3471</v>
      </c>
      <c r="F1416" s="849">
        <v>9</v>
      </c>
      <c r="G1416" s="849">
        <v>6431.3099999999995</v>
      </c>
      <c r="H1416" s="837">
        <v>1</v>
      </c>
      <c r="I1416" s="849"/>
      <c r="J1416" s="849"/>
      <c r="K1416" s="837">
        <v>0</v>
      </c>
      <c r="L1416" s="849">
        <v>9</v>
      </c>
      <c r="M1416" s="850">
        <v>6431.3099999999995</v>
      </c>
    </row>
    <row r="1417" spans="1:13" ht="14.4" customHeight="1" x14ac:dyDescent="0.3">
      <c r="A1417" s="831" t="s">
        <v>2468</v>
      </c>
      <c r="B1417" s="832" t="s">
        <v>5286</v>
      </c>
      <c r="C1417" s="832" t="s">
        <v>3558</v>
      </c>
      <c r="D1417" s="832" t="s">
        <v>3468</v>
      </c>
      <c r="E1417" s="832" t="s">
        <v>3480</v>
      </c>
      <c r="F1417" s="849">
        <v>9</v>
      </c>
      <c r="G1417" s="849">
        <v>5856.2100000000009</v>
      </c>
      <c r="H1417" s="837">
        <v>1</v>
      </c>
      <c r="I1417" s="849"/>
      <c r="J1417" s="849"/>
      <c r="K1417" s="837">
        <v>0</v>
      </c>
      <c r="L1417" s="849">
        <v>9</v>
      </c>
      <c r="M1417" s="850">
        <v>5856.2100000000009</v>
      </c>
    </row>
    <row r="1418" spans="1:13" ht="14.4" customHeight="1" x14ac:dyDescent="0.3">
      <c r="A1418" s="831" t="s">
        <v>2468</v>
      </c>
      <c r="B1418" s="832" t="s">
        <v>5286</v>
      </c>
      <c r="C1418" s="832" t="s">
        <v>3479</v>
      </c>
      <c r="D1418" s="832" t="s">
        <v>3478</v>
      </c>
      <c r="E1418" s="832" t="s">
        <v>3480</v>
      </c>
      <c r="F1418" s="849"/>
      <c r="G1418" s="849"/>
      <c r="H1418" s="837">
        <v>0</v>
      </c>
      <c r="I1418" s="849">
        <v>91</v>
      </c>
      <c r="J1418" s="849">
        <v>59212.790000000008</v>
      </c>
      <c r="K1418" s="837">
        <v>1</v>
      </c>
      <c r="L1418" s="849">
        <v>91</v>
      </c>
      <c r="M1418" s="850">
        <v>59212.790000000008</v>
      </c>
    </row>
    <row r="1419" spans="1:13" ht="14.4" customHeight="1" x14ac:dyDescent="0.3">
      <c r="A1419" s="831" t="s">
        <v>2468</v>
      </c>
      <c r="B1419" s="832" t="s">
        <v>5286</v>
      </c>
      <c r="C1419" s="832" t="s">
        <v>3477</v>
      </c>
      <c r="D1419" s="832" t="s">
        <v>3478</v>
      </c>
      <c r="E1419" s="832" t="s">
        <v>3471</v>
      </c>
      <c r="F1419" s="849"/>
      <c r="G1419" s="849"/>
      <c r="H1419" s="837">
        <v>0</v>
      </c>
      <c r="I1419" s="849">
        <v>32</v>
      </c>
      <c r="J1419" s="849">
        <v>22866.880000000001</v>
      </c>
      <c r="K1419" s="837">
        <v>1</v>
      </c>
      <c r="L1419" s="849">
        <v>32</v>
      </c>
      <c r="M1419" s="850">
        <v>22866.880000000001</v>
      </c>
    </row>
    <row r="1420" spans="1:13" ht="14.4" customHeight="1" x14ac:dyDescent="0.3">
      <c r="A1420" s="831" t="s">
        <v>2468</v>
      </c>
      <c r="B1420" s="832" t="s">
        <v>5286</v>
      </c>
      <c r="C1420" s="832" t="s">
        <v>3489</v>
      </c>
      <c r="D1420" s="832" t="s">
        <v>3478</v>
      </c>
      <c r="E1420" s="832" t="s">
        <v>3469</v>
      </c>
      <c r="F1420" s="849"/>
      <c r="G1420" s="849"/>
      <c r="H1420" s="837">
        <v>0</v>
      </c>
      <c r="I1420" s="849">
        <v>9</v>
      </c>
      <c r="J1420" s="849">
        <v>5429.07</v>
      </c>
      <c r="K1420" s="837">
        <v>1</v>
      </c>
      <c r="L1420" s="849">
        <v>9</v>
      </c>
      <c r="M1420" s="850">
        <v>5429.07</v>
      </c>
    </row>
    <row r="1421" spans="1:13" ht="14.4" customHeight="1" x14ac:dyDescent="0.3">
      <c r="A1421" s="831" t="s">
        <v>2468</v>
      </c>
      <c r="B1421" s="832" t="s">
        <v>5286</v>
      </c>
      <c r="C1421" s="832" t="s">
        <v>3482</v>
      </c>
      <c r="D1421" s="832" t="s">
        <v>3483</v>
      </c>
      <c r="E1421" s="832" t="s">
        <v>3469</v>
      </c>
      <c r="F1421" s="849">
        <v>10</v>
      </c>
      <c r="G1421" s="849">
        <v>6032.3</v>
      </c>
      <c r="H1421" s="837">
        <v>1</v>
      </c>
      <c r="I1421" s="849"/>
      <c r="J1421" s="849"/>
      <c r="K1421" s="837">
        <v>0</v>
      </c>
      <c r="L1421" s="849">
        <v>10</v>
      </c>
      <c r="M1421" s="850">
        <v>6032.3</v>
      </c>
    </row>
    <row r="1422" spans="1:13" ht="14.4" customHeight="1" x14ac:dyDescent="0.3">
      <c r="A1422" s="831" t="s">
        <v>2468</v>
      </c>
      <c r="B1422" s="832" t="s">
        <v>5286</v>
      </c>
      <c r="C1422" s="832" t="s">
        <v>3484</v>
      </c>
      <c r="D1422" s="832" t="s">
        <v>3483</v>
      </c>
      <c r="E1422" s="832" t="s">
        <v>3471</v>
      </c>
      <c r="F1422" s="849">
        <v>2</v>
      </c>
      <c r="G1422" s="849">
        <v>1429.18</v>
      </c>
      <c r="H1422" s="837">
        <v>1</v>
      </c>
      <c r="I1422" s="849"/>
      <c r="J1422" s="849"/>
      <c r="K1422" s="837">
        <v>0</v>
      </c>
      <c r="L1422" s="849">
        <v>2</v>
      </c>
      <c r="M1422" s="850">
        <v>1429.18</v>
      </c>
    </row>
    <row r="1423" spans="1:13" ht="14.4" customHeight="1" x14ac:dyDescent="0.3">
      <c r="A1423" s="831" t="s">
        <v>2468</v>
      </c>
      <c r="B1423" s="832" t="s">
        <v>5286</v>
      </c>
      <c r="C1423" s="832" t="s">
        <v>4261</v>
      </c>
      <c r="D1423" s="832" t="s">
        <v>3483</v>
      </c>
      <c r="E1423" s="832" t="s">
        <v>3480</v>
      </c>
      <c r="F1423" s="849">
        <v>14</v>
      </c>
      <c r="G1423" s="849">
        <v>9109.66</v>
      </c>
      <c r="H1423" s="837">
        <v>1</v>
      </c>
      <c r="I1423" s="849"/>
      <c r="J1423" s="849"/>
      <c r="K1423" s="837">
        <v>0</v>
      </c>
      <c r="L1423" s="849">
        <v>14</v>
      </c>
      <c r="M1423" s="850">
        <v>9109.66</v>
      </c>
    </row>
    <row r="1424" spans="1:13" ht="14.4" customHeight="1" x14ac:dyDescent="0.3">
      <c r="A1424" s="831" t="s">
        <v>2468</v>
      </c>
      <c r="B1424" s="832" t="s">
        <v>5286</v>
      </c>
      <c r="C1424" s="832" t="s">
        <v>4262</v>
      </c>
      <c r="D1424" s="832" t="s">
        <v>3483</v>
      </c>
      <c r="E1424" s="832" t="s">
        <v>3486</v>
      </c>
      <c r="F1424" s="849">
        <v>2</v>
      </c>
      <c r="G1424" s="849">
        <v>935.42</v>
      </c>
      <c r="H1424" s="837">
        <v>1</v>
      </c>
      <c r="I1424" s="849"/>
      <c r="J1424" s="849"/>
      <c r="K1424" s="837">
        <v>0</v>
      </c>
      <c r="L1424" s="849">
        <v>2</v>
      </c>
      <c r="M1424" s="850">
        <v>935.42</v>
      </c>
    </row>
    <row r="1425" spans="1:13" ht="14.4" customHeight="1" x14ac:dyDescent="0.3">
      <c r="A1425" s="831" t="s">
        <v>2468</v>
      </c>
      <c r="B1425" s="832" t="s">
        <v>5286</v>
      </c>
      <c r="C1425" s="832" t="s">
        <v>4265</v>
      </c>
      <c r="D1425" s="832" t="s">
        <v>4264</v>
      </c>
      <c r="E1425" s="832" t="s">
        <v>3480</v>
      </c>
      <c r="F1425" s="849">
        <v>2</v>
      </c>
      <c r="G1425" s="849">
        <v>1301.3800000000001</v>
      </c>
      <c r="H1425" s="837">
        <v>1</v>
      </c>
      <c r="I1425" s="849"/>
      <c r="J1425" s="849"/>
      <c r="K1425" s="837">
        <v>0</v>
      </c>
      <c r="L1425" s="849">
        <v>2</v>
      </c>
      <c r="M1425" s="850">
        <v>1301.3800000000001</v>
      </c>
    </row>
    <row r="1426" spans="1:13" ht="14.4" customHeight="1" x14ac:dyDescent="0.3">
      <c r="A1426" s="831" t="s">
        <v>2468</v>
      </c>
      <c r="B1426" s="832" t="s">
        <v>5286</v>
      </c>
      <c r="C1426" s="832" t="s">
        <v>4263</v>
      </c>
      <c r="D1426" s="832" t="s">
        <v>4264</v>
      </c>
      <c r="E1426" s="832" t="s">
        <v>3471</v>
      </c>
      <c r="F1426" s="849">
        <v>5</v>
      </c>
      <c r="G1426" s="849">
        <v>3572.9500000000003</v>
      </c>
      <c r="H1426" s="837">
        <v>1</v>
      </c>
      <c r="I1426" s="849"/>
      <c r="J1426" s="849"/>
      <c r="K1426" s="837">
        <v>0</v>
      </c>
      <c r="L1426" s="849">
        <v>5</v>
      </c>
      <c r="M1426" s="850">
        <v>3572.9500000000003</v>
      </c>
    </row>
    <row r="1427" spans="1:13" ht="14.4" customHeight="1" x14ac:dyDescent="0.3">
      <c r="A1427" s="831" t="s">
        <v>2468</v>
      </c>
      <c r="B1427" s="832" t="s">
        <v>5296</v>
      </c>
      <c r="C1427" s="832" t="s">
        <v>3305</v>
      </c>
      <c r="D1427" s="832" t="s">
        <v>3306</v>
      </c>
      <c r="E1427" s="832" t="s">
        <v>3307</v>
      </c>
      <c r="F1427" s="849"/>
      <c r="G1427" s="849"/>
      <c r="H1427" s="837">
        <v>0</v>
      </c>
      <c r="I1427" s="849">
        <v>54</v>
      </c>
      <c r="J1427" s="849">
        <v>10155.239999999998</v>
      </c>
      <c r="K1427" s="837">
        <v>1</v>
      </c>
      <c r="L1427" s="849">
        <v>54</v>
      </c>
      <c r="M1427" s="850">
        <v>10155.239999999998</v>
      </c>
    </row>
    <row r="1428" spans="1:13" ht="14.4" customHeight="1" x14ac:dyDescent="0.3">
      <c r="A1428" s="831" t="s">
        <v>2468</v>
      </c>
      <c r="B1428" s="832" t="s">
        <v>2099</v>
      </c>
      <c r="C1428" s="832" t="s">
        <v>3418</v>
      </c>
      <c r="D1428" s="832" t="s">
        <v>965</v>
      </c>
      <c r="E1428" s="832" t="s">
        <v>3419</v>
      </c>
      <c r="F1428" s="849"/>
      <c r="G1428" s="849"/>
      <c r="H1428" s="837">
        <v>0</v>
      </c>
      <c r="I1428" s="849">
        <v>13</v>
      </c>
      <c r="J1428" s="849">
        <v>1723.8000000000002</v>
      </c>
      <c r="K1428" s="837">
        <v>1</v>
      </c>
      <c r="L1428" s="849">
        <v>13</v>
      </c>
      <c r="M1428" s="850">
        <v>1723.8000000000002</v>
      </c>
    </row>
    <row r="1429" spans="1:13" ht="14.4" customHeight="1" x14ac:dyDescent="0.3">
      <c r="A1429" s="831" t="s">
        <v>2468</v>
      </c>
      <c r="B1429" s="832" t="s">
        <v>2099</v>
      </c>
      <c r="C1429" s="832" t="s">
        <v>3422</v>
      </c>
      <c r="D1429" s="832" t="s">
        <v>965</v>
      </c>
      <c r="E1429" s="832" t="s">
        <v>3423</v>
      </c>
      <c r="F1429" s="849"/>
      <c r="G1429" s="849"/>
      <c r="H1429" s="837">
        <v>0</v>
      </c>
      <c r="I1429" s="849">
        <v>30</v>
      </c>
      <c r="J1429" s="849">
        <v>9987.5999999999985</v>
      </c>
      <c r="K1429" s="837">
        <v>1</v>
      </c>
      <c r="L1429" s="849">
        <v>30</v>
      </c>
      <c r="M1429" s="850">
        <v>9987.5999999999985</v>
      </c>
    </row>
    <row r="1430" spans="1:13" ht="14.4" customHeight="1" x14ac:dyDescent="0.3">
      <c r="A1430" s="831" t="s">
        <v>2468</v>
      </c>
      <c r="B1430" s="832" t="s">
        <v>2099</v>
      </c>
      <c r="C1430" s="832" t="s">
        <v>3176</v>
      </c>
      <c r="D1430" s="832" t="s">
        <v>965</v>
      </c>
      <c r="E1430" s="832" t="s">
        <v>3177</v>
      </c>
      <c r="F1430" s="849"/>
      <c r="G1430" s="849"/>
      <c r="H1430" s="837">
        <v>0</v>
      </c>
      <c r="I1430" s="849">
        <v>3</v>
      </c>
      <c r="J1430" s="849">
        <v>2996.2799999999997</v>
      </c>
      <c r="K1430" s="837">
        <v>1</v>
      </c>
      <c r="L1430" s="849">
        <v>3</v>
      </c>
      <c r="M1430" s="850">
        <v>2996.2799999999997</v>
      </c>
    </row>
    <row r="1431" spans="1:13" ht="14.4" customHeight="1" x14ac:dyDescent="0.3">
      <c r="A1431" s="831" t="s">
        <v>2468</v>
      </c>
      <c r="B1431" s="832" t="s">
        <v>2099</v>
      </c>
      <c r="C1431" s="832" t="s">
        <v>3424</v>
      </c>
      <c r="D1431" s="832" t="s">
        <v>965</v>
      </c>
      <c r="E1431" s="832" t="s">
        <v>3425</v>
      </c>
      <c r="F1431" s="849"/>
      <c r="G1431" s="849"/>
      <c r="H1431" s="837">
        <v>0</v>
      </c>
      <c r="I1431" s="849">
        <v>23</v>
      </c>
      <c r="J1431" s="849">
        <v>36596.22</v>
      </c>
      <c r="K1431" s="837">
        <v>1</v>
      </c>
      <c r="L1431" s="849">
        <v>23</v>
      </c>
      <c r="M1431" s="850">
        <v>36596.22</v>
      </c>
    </row>
    <row r="1432" spans="1:13" ht="14.4" customHeight="1" x14ac:dyDescent="0.3">
      <c r="A1432" s="831" t="s">
        <v>2468</v>
      </c>
      <c r="B1432" s="832" t="s">
        <v>2099</v>
      </c>
      <c r="C1432" s="832" t="s">
        <v>4224</v>
      </c>
      <c r="D1432" s="832" t="s">
        <v>3427</v>
      </c>
      <c r="E1432" s="832" t="s">
        <v>4225</v>
      </c>
      <c r="F1432" s="849">
        <v>11</v>
      </c>
      <c r="G1432" s="849">
        <v>5834.18</v>
      </c>
      <c r="H1432" s="837">
        <v>1</v>
      </c>
      <c r="I1432" s="849"/>
      <c r="J1432" s="849"/>
      <c r="K1432" s="837">
        <v>0</v>
      </c>
      <c r="L1432" s="849">
        <v>11</v>
      </c>
      <c r="M1432" s="850">
        <v>5834.18</v>
      </c>
    </row>
    <row r="1433" spans="1:13" ht="14.4" customHeight="1" x14ac:dyDescent="0.3">
      <c r="A1433" s="831" t="s">
        <v>2468</v>
      </c>
      <c r="B1433" s="832" t="s">
        <v>2099</v>
      </c>
      <c r="C1433" s="832" t="s">
        <v>3429</v>
      </c>
      <c r="D1433" s="832" t="s">
        <v>965</v>
      </c>
      <c r="E1433" s="832" t="s">
        <v>3430</v>
      </c>
      <c r="F1433" s="849"/>
      <c r="G1433" s="849"/>
      <c r="H1433" s="837">
        <v>0</v>
      </c>
      <c r="I1433" s="849">
        <v>59</v>
      </c>
      <c r="J1433" s="849">
        <v>31292.42</v>
      </c>
      <c r="K1433" s="837">
        <v>1</v>
      </c>
      <c r="L1433" s="849">
        <v>59</v>
      </c>
      <c r="M1433" s="850">
        <v>31292.42</v>
      </c>
    </row>
    <row r="1434" spans="1:13" ht="14.4" customHeight="1" x14ac:dyDescent="0.3">
      <c r="A1434" s="831" t="s">
        <v>2468</v>
      </c>
      <c r="B1434" s="832" t="s">
        <v>2214</v>
      </c>
      <c r="C1434" s="832" t="s">
        <v>3259</v>
      </c>
      <c r="D1434" s="832" t="s">
        <v>2738</v>
      </c>
      <c r="E1434" s="832" t="s">
        <v>3260</v>
      </c>
      <c r="F1434" s="849">
        <v>12</v>
      </c>
      <c r="G1434" s="849">
        <v>14206.68</v>
      </c>
      <c r="H1434" s="837">
        <v>1</v>
      </c>
      <c r="I1434" s="849"/>
      <c r="J1434" s="849"/>
      <c r="K1434" s="837">
        <v>0</v>
      </c>
      <c r="L1434" s="849">
        <v>12</v>
      </c>
      <c r="M1434" s="850">
        <v>14206.68</v>
      </c>
    </row>
    <row r="1435" spans="1:13" ht="14.4" customHeight="1" x14ac:dyDescent="0.3">
      <c r="A1435" s="831" t="s">
        <v>2468</v>
      </c>
      <c r="B1435" s="832" t="s">
        <v>2214</v>
      </c>
      <c r="C1435" s="832" t="s">
        <v>4213</v>
      </c>
      <c r="D1435" s="832" t="s">
        <v>4214</v>
      </c>
      <c r="E1435" s="832" t="s">
        <v>3260</v>
      </c>
      <c r="F1435" s="849"/>
      <c r="G1435" s="849"/>
      <c r="H1435" s="837">
        <v>0</v>
      </c>
      <c r="I1435" s="849">
        <v>1</v>
      </c>
      <c r="J1435" s="849">
        <v>1183.8900000000001</v>
      </c>
      <c r="K1435" s="837">
        <v>1</v>
      </c>
      <c r="L1435" s="849">
        <v>1</v>
      </c>
      <c r="M1435" s="850">
        <v>1183.8900000000001</v>
      </c>
    </row>
    <row r="1436" spans="1:13" ht="14.4" customHeight="1" x14ac:dyDescent="0.3">
      <c r="A1436" s="831" t="s">
        <v>2468</v>
      </c>
      <c r="B1436" s="832" t="s">
        <v>2214</v>
      </c>
      <c r="C1436" s="832" t="s">
        <v>3385</v>
      </c>
      <c r="D1436" s="832" t="s">
        <v>3386</v>
      </c>
      <c r="E1436" s="832" t="s">
        <v>3384</v>
      </c>
      <c r="F1436" s="849">
        <v>9</v>
      </c>
      <c r="G1436" s="849">
        <v>2374.65</v>
      </c>
      <c r="H1436" s="837">
        <v>1</v>
      </c>
      <c r="I1436" s="849"/>
      <c r="J1436" s="849"/>
      <c r="K1436" s="837">
        <v>0</v>
      </c>
      <c r="L1436" s="849">
        <v>9</v>
      </c>
      <c r="M1436" s="850">
        <v>2374.65</v>
      </c>
    </row>
    <row r="1437" spans="1:13" ht="14.4" customHeight="1" x14ac:dyDescent="0.3">
      <c r="A1437" s="831" t="s">
        <v>2468</v>
      </c>
      <c r="B1437" s="832" t="s">
        <v>2214</v>
      </c>
      <c r="C1437" s="832" t="s">
        <v>3387</v>
      </c>
      <c r="D1437" s="832" t="s">
        <v>2216</v>
      </c>
      <c r="E1437" s="832" t="s">
        <v>3388</v>
      </c>
      <c r="F1437" s="849">
        <v>13</v>
      </c>
      <c r="G1437" s="849">
        <v>13851.5</v>
      </c>
      <c r="H1437" s="837">
        <v>1</v>
      </c>
      <c r="I1437" s="849"/>
      <c r="J1437" s="849"/>
      <c r="K1437" s="837">
        <v>0</v>
      </c>
      <c r="L1437" s="849">
        <v>13</v>
      </c>
      <c r="M1437" s="850">
        <v>13851.5</v>
      </c>
    </row>
    <row r="1438" spans="1:13" ht="14.4" customHeight="1" x14ac:dyDescent="0.3">
      <c r="A1438" s="831" t="s">
        <v>2468</v>
      </c>
      <c r="B1438" s="832" t="s">
        <v>2214</v>
      </c>
      <c r="C1438" s="832" t="s">
        <v>4216</v>
      </c>
      <c r="D1438" s="832" t="s">
        <v>2216</v>
      </c>
      <c r="E1438" s="832" t="s">
        <v>4217</v>
      </c>
      <c r="F1438" s="849">
        <v>6</v>
      </c>
      <c r="G1438" s="849">
        <v>547.98</v>
      </c>
      <c r="H1438" s="837">
        <v>1</v>
      </c>
      <c r="I1438" s="849"/>
      <c r="J1438" s="849"/>
      <c r="K1438" s="837">
        <v>0</v>
      </c>
      <c r="L1438" s="849">
        <v>6</v>
      </c>
      <c r="M1438" s="850">
        <v>547.98</v>
      </c>
    </row>
    <row r="1439" spans="1:13" ht="14.4" customHeight="1" x14ac:dyDescent="0.3">
      <c r="A1439" s="831" t="s">
        <v>2468</v>
      </c>
      <c r="B1439" s="832" t="s">
        <v>2214</v>
      </c>
      <c r="C1439" s="832" t="s">
        <v>4215</v>
      </c>
      <c r="D1439" s="832" t="s">
        <v>3386</v>
      </c>
      <c r="E1439" s="832" t="s">
        <v>3388</v>
      </c>
      <c r="F1439" s="849">
        <v>11</v>
      </c>
      <c r="G1439" s="849">
        <v>11720.5</v>
      </c>
      <c r="H1439" s="837">
        <v>1</v>
      </c>
      <c r="I1439" s="849"/>
      <c r="J1439" s="849"/>
      <c r="K1439" s="837">
        <v>0</v>
      </c>
      <c r="L1439" s="849">
        <v>11</v>
      </c>
      <c r="M1439" s="850">
        <v>11720.5</v>
      </c>
    </row>
    <row r="1440" spans="1:13" ht="14.4" customHeight="1" x14ac:dyDescent="0.3">
      <c r="A1440" s="831" t="s">
        <v>2468</v>
      </c>
      <c r="B1440" s="832" t="s">
        <v>2218</v>
      </c>
      <c r="C1440" s="832" t="s">
        <v>4190</v>
      </c>
      <c r="D1440" s="832" t="s">
        <v>4068</v>
      </c>
      <c r="E1440" s="832" t="s">
        <v>3893</v>
      </c>
      <c r="F1440" s="849">
        <v>1</v>
      </c>
      <c r="G1440" s="849">
        <v>36.909999999999997</v>
      </c>
      <c r="H1440" s="837">
        <v>1</v>
      </c>
      <c r="I1440" s="849"/>
      <c r="J1440" s="849"/>
      <c r="K1440" s="837">
        <v>0</v>
      </c>
      <c r="L1440" s="849">
        <v>1</v>
      </c>
      <c r="M1440" s="850">
        <v>36.909999999999997</v>
      </c>
    </row>
    <row r="1441" spans="1:13" ht="14.4" customHeight="1" x14ac:dyDescent="0.3">
      <c r="A1441" s="831" t="s">
        <v>2468</v>
      </c>
      <c r="B1441" s="832" t="s">
        <v>2218</v>
      </c>
      <c r="C1441" s="832" t="s">
        <v>4191</v>
      </c>
      <c r="D1441" s="832" t="s">
        <v>2647</v>
      </c>
      <c r="E1441" s="832" t="s">
        <v>3893</v>
      </c>
      <c r="F1441" s="849">
        <v>14</v>
      </c>
      <c r="G1441" s="849">
        <v>1711.5</v>
      </c>
      <c r="H1441" s="837">
        <v>1</v>
      </c>
      <c r="I1441" s="849"/>
      <c r="J1441" s="849"/>
      <c r="K1441" s="837">
        <v>0</v>
      </c>
      <c r="L1441" s="849">
        <v>14</v>
      </c>
      <c r="M1441" s="850">
        <v>1711.5</v>
      </c>
    </row>
    <row r="1442" spans="1:13" ht="14.4" customHeight="1" x14ac:dyDescent="0.3">
      <c r="A1442" s="831" t="s">
        <v>2468</v>
      </c>
      <c r="B1442" s="832" t="s">
        <v>2218</v>
      </c>
      <c r="C1442" s="832" t="s">
        <v>3892</v>
      </c>
      <c r="D1442" s="832" t="s">
        <v>3891</v>
      </c>
      <c r="E1442" s="832" t="s">
        <v>3893</v>
      </c>
      <c r="F1442" s="849">
        <v>9</v>
      </c>
      <c r="G1442" s="849">
        <v>1100.25</v>
      </c>
      <c r="H1442" s="837">
        <v>1</v>
      </c>
      <c r="I1442" s="849"/>
      <c r="J1442" s="849"/>
      <c r="K1442" s="837">
        <v>0</v>
      </c>
      <c r="L1442" s="849">
        <v>9</v>
      </c>
      <c r="M1442" s="850">
        <v>1100.25</v>
      </c>
    </row>
    <row r="1443" spans="1:13" ht="14.4" customHeight="1" x14ac:dyDescent="0.3">
      <c r="A1443" s="831" t="s">
        <v>2468</v>
      </c>
      <c r="B1443" s="832" t="s">
        <v>2218</v>
      </c>
      <c r="C1443" s="832" t="s">
        <v>3894</v>
      </c>
      <c r="D1443" s="832" t="s">
        <v>2647</v>
      </c>
      <c r="E1443" s="832" t="s">
        <v>2648</v>
      </c>
      <c r="F1443" s="849">
        <v>4</v>
      </c>
      <c r="G1443" s="849">
        <v>295.24</v>
      </c>
      <c r="H1443" s="837">
        <v>1</v>
      </c>
      <c r="I1443" s="849"/>
      <c r="J1443" s="849"/>
      <c r="K1443" s="837">
        <v>0</v>
      </c>
      <c r="L1443" s="849">
        <v>4</v>
      </c>
      <c r="M1443" s="850">
        <v>295.24</v>
      </c>
    </row>
    <row r="1444" spans="1:13" ht="14.4" customHeight="1" x14ac:dyDescent="0.3">
      <c r="A1444" s="831" t="s">
        <v>2468</v>
      </c>
      <c r="B1444" s="832" t="s">
        <v>2218</v>
      </c>
      <c r="C1444" s="832" t="s">
        <v>3985</v>
      </c>
      <c r="D1444" s="832" t="s">
        <v>2220</v>
      </c>
      <c r="E1444" s="832" t="s">
        <v>3986</v>
      </c>
      <c r="F1444" s="849"/>
      <c r="G1444" s="849"/>
      <c r="H1444" s="837">
        <v>0</v>
      </c>
      <c r="I1444" s="849">
        <v>3</v>
      </c>
      <c r="J1444" s="849">
        <v>2741.94</v>
      </c>
      <c r="K1444" s="837">
        <v>1</v>
      </c>
      <c r="L1444" s="849">
        <v>3</v>
      </c>
      <c r="M1444" s="850">
        <v>2741.94</v>
      </c>
    </row>
    <row r="1445" spans="1:13" ht="14.4" customHeight="1" x14ac:dyDescent="0.3">
      <c r="A1445" s="831" t="s">
        <v>2468</v>
      </c>
      <c r="B1445" s="832" t="s">
        <v>2218</v>
      </c>
      <c r="C1445" s="832" t="s">
        <v>2219</v>
      </c>
      <c r="D1445" s="832" t="s">
        <v>2220</v>
      </c>
      <c r="E1445" s="832" t="s">
        <v>2221</v>
      </c>
      <c r="F1445" s="849"/>
      <c r="G1445" s="849"/>
      <c r="H1445" s="837">
        <v>0</v>
      </c>
      <c r="I1445" s="849">
        <v>37</v>
      </c>
      <c r="J1445" s="849">
        <v>3290.04</v>
      </c>
      <c r="K1445" s="837">
        <v>1</v>
      </c>
      <c r="L1445" s="849">
        <v>37</v>
      </c>
      <c r="M1445" s="850">
        <v>3290.04</v>
      </c>
    </row>
    <row r="1446" spans="1:13" ht="14.4" customHeight="1" x14ac:dyDescent="0.3">
      <c r="A1446" s="831" t="s">
        <v>2468</v>
      </c>
      <c r="B1446" s="832" t="s">
        <v>2218</v>
      </c>
      <c r="C1446" s="832" t="s">
        <v>2262</v>
      </c>
      <c r="D1446" s="832" t="s">
        <v>2220</v>
      </c>
      <c r="E1446" s="832" t="s">
        <v>2263</v>
      </c>
      <c r="F1446" s="849"/>
      <c r="G1446" s="849"/>
      <c r="H1446" s="837">
        <v>0</v>
      </c>
      <c r="I1446" s="849">
        <v>3</v>
      </c>
      <c r="J1446" s="849">
        <v>1401.84</v>
      </c>
      <c r="K1446" s="837">
        <v>1</v>
      </c>
      <c r="L1446" s="849">
        <v>3</v>
      </c>
      <c r="M1446" s="850">
        <v>1401.84</v>
      </c>
    </row>
    <row r="1447" spans="1:13" ht="14.4" customHeight="1" x14ac:dyDescent="0.3">
      <c r="A1447" s="831" t="s">
        <v>2468</v>
      </c>
      <c r="B1447" s="832" t="s">
        <v>2218</v>
      </c>
      <c r="C1447" s="832" t="s">
        <v>4192</v>
      </c>
      <c r="D1447" s="832" t="s">
        <v>4068</v>
      </c>
      <c r="E1447" s="832" t="s">
        <v>3893</v>
      </c>
      <c r="F1447" s="849">
        <v>3</v>
      </c>
      <c r="G1447" s="849">
        <v>110.72999999999999</v>
      </c>
      <c r="H1447" s="837">
        <v>1</v>
      </c>
      <c r="I1447" s="849"/>
      <c r="J1447" s="849"/>
      <c r="K1447" s="837">
        <v>0</v>
      </c>
      <c r="L1447" s="849">
        <v>3</v>
      </c>
      <c r="M1447" s="850">
        <v>110.72999999999999</v>
      </c>
    </row>
    <row r="1448" spans="1:13" ht="14.4" customHeight="1" x14ac:dyDescent="0.3">
      <c r="A1448" s="831" t="s">
        <v>2468</v>
      </c>
      <c r="B1448" s="832" t="s">
        <v>5307</v>
      </c>
      <c r="C1448" s="832" t="s">
        <v>4239</v>
      </c>
      <c r="D1448" s="832" t="s">
        <v>4240</v>
      </c>
      <c r="E1448" s="832" t="s">
        <v>3230</v>
      </c>
      <c r="F1448" s="849"/>
      <c r="G1448" s="849"/>
      <c r="H1448" s="837">
        <v>0</v>
      </c>
      <c r="I1448" s="849">
        <v>2</v>
      </c>
      <c r="J1448" s="849">
        <v>145.16</v>
      </c>
      <c r="K1448" s="837">
        <v>1</v>
      </c>
      <c r="L1448" s="849">
        <v>2</v>
      </c>
      <c r="M1448" s="850">
        <v>145.16</v>
      </c>
    </row>
    <row r="1449" spans="1:13" ht="14.4" customHeight="1" x14ac:dyDescent="0.3">
      <c r="A1449" s="831" t="s">
        <v>2468</v>
      </c>
      <c r="B1449" s="832" t="s">
        <v>5308</v>
      </c>
      <c r="C1449" s="832" t="s">
        <v>4141</v>
      </c>
      <c r="D1449" s="832" t="s">
        <v>4142</v>
      </c>
      <c r="E1449" s="832" t="s">
        <v>4143</v>
      </c>
      <c r="F1449" s="849">
        <v>2</v>
      </c>
      <c r="G1449" s="849">
        <v>407.34</v>
      </c>
      <c r="H1449" s="837">
        <v>1</v>
      </c>
      <c r="I1449" s="849"/>
      <c r="J1449" s="849"/>
      <c r="K1449" s="837">
        <v>0</v>
      </c>
      <c r="L1449" s="849">
        <v>2</v>
      </c>
      <c r="M1449" s="850">
        <v>407.34</v>
      </c>
    </row>
    <row r="1450" spans="1:13" ht="14.4" customHeight="1" x14ac:dyDescent="0.3">
      <c r="A1450" s="831" t="s">
        <v>2468</v>
      </c>
      <c r="B1450" s="832" t="s">
        <v>2105</v>
      </c>
      <c r="C1450" s="832" t="s">
        <v>2106</v>
      </c>
      <c r="D1450" s="832" t="s">
        <v>2107</v>
      </c>
      <c r="E1450" s="832" t="s">
        <v>2108</v>
      </c>
      <c r="F1450" s="849"/>
      <c r="G1450" s="849"/>
      <c r="H1450" s="837">
        <v>0</v>
      </c>
      <c r="I1450" s="849">
        <v>4</v>
      </c>
      <c r="J1450" s="849">
        <v>37.6</v>
      </c>
      <c r="K1450" s="837">
        <v>1</v>
      </c>
      <c r="L1450" s="849">
        <v>4</v>
      </c>
      <c r="M1450" s="850">
        <v>37.6</v>
      </c>
    </row>
    <row r="1451" spans="1:13" ht="14.4" customHeight="1" x14ac:dyDescent="0.3">
      <c r="A1451" s="831" t="s">
        <v>2468</v>
      </c>
      <c r="B1451" s="832" t="s">
        <v>2105</v>
      </c>
      <c r="C1451" s="832" t="s">
        <v>3303</v>
      </c>
      <c r="D1451" s="832" t="s">
        <v>3156</v>
      </c>
      <c r="E1451" s="832" t="s">
        <v>2110</v>
      </c>
      <c r="F1451" s="849">
        <v>1</v>
      </c>
      <c r="G1451" s="849">
        <v>4.7</v>
      </c>
      <c r="H1451" s="837">
        <v>1</v>
      </c>
      <c r="I1451" s="849"/>
      <c r="J1451" s="849"/>
      <c r="K1451" s="837">
        <v>0</v>
      </c>
      <c r="L1451" s="849">
        <v>1</v>
      </c>
      <c r="M1451" s="850">
        <v>4.7</v>
      </c>
    </row>
    <row r="1452" spans="1:13" ht="14.4" customHeight="1" x14ac:dyDescent="0.3">
      <c r="A1452" s="831" t="s">
        <v>2468</v>
      </c>
      <c r="B1452" s="832" t="s">
        <v>2105</v>
      </c>
      <c r="C1452" s="832" t="s">
        <v>3155</v>
      </c>
      <c r="D1452" s="832" t="s">
        <v>3156</v>
      </c>
      <c r="E1452" s="832" t="s">
        <v>2108</v>
      </c>
      <c r="F1452" s="849">
        <v>4</v>
      </c>
      <c r="G1452" s="849">
        <v>37.6</v>
      </c>
      <c r="H1452" s="837">
        <v>1</v>
      </c>
      <c r="I1452" s="849"/>
      <c r="J1452" s="849"/>
      <c r="K1452" s="837">
        <v>0</v>
      </c>
      <c r="L1452" s="849">
        <v>4</v>
      </c>
      <c r="M1452" s="850">
        <v>37.6</v>
      </c>
    </row>
    <row r="1453" spans="1:13" ht="14.4" customHeight="1" x14ac:dyDescent="0.3">
      <c r="A1453" s="831" t="s">
        <v>2468</v>
      </c>
      <c r="B1453" s="832" t="s">
        <v>2115</v>
      </c>
      <c r="C1453" s="832" t="s">
        <v>3740</v>
      </c>
      <c r="D1453" s="832" t="s">
        <v>1051</v>
      </c>
      <c r="E1453" s="832" t="s">
        <v>2873</v>
      </c>
      <c r="F1453" s="849">
        <v>1</v>
      </c>
      <c r="G1453" s="849">
        <v>0</v>
      </c>
      <c r="H1453" s="837"/>
      <c r="I1453" s="849"/>
      <c r="J1453" s="849"/>
      <c r="K1453" s="837"/>
      <c r="L1453" s="849">
        <v>1</v>
      </c>
      <c r="M1453" s="850">
        <v>0</v>
      </c>
    </row>
    <row r="1454" spans="1:13" ht="14.4" customHeight="1" x14ac:dyDescent="0.3">
      <c r="A1454" s="831" t="s">
        <v>2468</v>
      </c>
      <c r="B1454" s="832" t="s">
        <v>2115</v>
      </c>
      <c r="C1454" s="832" t="s">
        <v>2872</v>
      </c>
      <c r="D1454" s="832" t="s">
        <v>1051</v>
      </c>
      <c r="E1454" s="832" t="s">
        <v>2873</v>
      </c>
      <c r="F1454" s="849"/>
      <c r="G1454" s="849"/>
      <c r="H1454" s="837"/>
      <c r="I1454" s="849">
        <v>5</v>
      </c>
      <c r="J1454" s="849">
        <v>0</v>
      </c>
      <c r="K1454" s="837"/>
      <c r="L1454" s="849">
        <v>5</v>
      </c>
      <c r="M1454" s="850">
        <v>0</v>
      </c>
    </row>
    <row r="1455" spans="1:13" ht="14.4" customHeight="1" x14ac:dyDescent="0.3">
      <c r="A1455" s="831" t="s">
        <v>2468</v>
      </c>
      <c r="B1455" s="832" t="s">
        <v>2115</v>
      </c>
      <c r="C1455" s="832" t="s">
        <v>3107</v>
      </c>
      <c r="D1455" s="832" t="s">
        <v>3108</v>
      </c>
      <c r="E1455" s="832" t="s">
        <v>2173</v>
      </c>
      <c r="F1455" s="849">
        <v>1</v>
      </c>
      <c r="G1455" s="849">
        <v>0</v>
      </c>
      <c r="H1455" s="837"/>
      <c r="I1455" s="849"/>
      <c r="J1455" s="849"/>
      <c r="K1455" s="837"/>
      <c r="L1455" s="849">
        <v>1</v>
      </c>
      <c r="M1455" s="850">
        <v>0</v>
      </c>
    </row>
    <row r="1456" spans="1:13" ht="14.4" customHeight="1" x14ac:dyDescent="0.3">
      <c r="A1456" s="831" t="s">
        <v>2468</v>
      </c>
      <c r="B1456" s="832" t="s">
        <v>2115</v>
      </c>
      <c r="C1456" s="832" t="s">
        <v>4249</v>
      </c>
      <c r="D1456" s="832" t="s">
        <v>4250</v>
      </c>
      <c r="E1456" s="832" t="s">
        <v>697</v>
      </c>
      <c r="F1456" s="849">
        <v>6</v>
      </c>
      <c r="G1456" s="849">
        <v>0</v>
      </c>
      <c r="H1456" s="837"/>
      <c r="I1456" s="849"/>
      <c r="J1456" s="849"/>
      <c r="K1456" s="837"/>
      <c r="L1456" s="849">
        <v>6</v>
      </c>
      <c r="M1456" s="850">
        <v>0</v>
      </c>
    </row>
    <row r="1457" spans="1:13" ht="14.4" customHeight="1" x14ac:dyDescent="0.3">
      <c r="A1457" s="831" t="s">
        <v>2468</v>
      </c>
      <c r="B1457" s="832" t="s">
        <v>5287</v>
      </c>
      <c r="C1457" s="832" t="s">
        <v>3312</v>
      </c>
      <c r="D1457" s="832" t="s">
        <v>1331</v>
      </c>
      <c r="E1457" s="832" t="s">
        <v>1332</v>
      </c>
      <c r="F1457" s="849"/>
      <c r="G1457" s="849"/>
      <c r="H1457" s="837">
        <v>0</v>
      </c>
      <c r="I1457" s="849">
        <v>3</v>
      </c>
      <c r="J1457" s="849">
        <v>396</v>
      </c>
      <c r="K1457" s="837">
        <v>1</v>
      </c>
      <c r="L1457" s="849">
        <v>3</v>
      </c>
      <c r="M1457" s="850">
        <v>396</v>
      </c>
    </row>
    <row r="1458" spans="1:13" ht="14.4" customHeight="1" x14ac:dyDescent="0.3">
      <c r="A1458" s="831" t="s">
        <v>2468</v>
      </c>
      <c r="B1458" s="832" t="s">
        <v>5292</v>
      </c>
      <c r="C1458" s="832" t="s">
        <v>4210</v>
      </c>
      <c r="D1458" s="832" t="s">
        <v>2728</v>
      </c>
      <c r="E1458" s="832" t="s">
        <v>1332</v>
      </c>
      <c r="F1458" s="849"/>
      <c r="G1458" s="849"/>
      <c r="H1458" s="837">
        <v>0</v>
      </c>
      <c r="I1458" s="849">
        <v>4</v>
      </c>
      <c r="J1458" s="849">
        <v>528</v>
      </c>
      <c r="K1458" s="837">
        <v>1</v>
      </c>
      <c r="L1458" s="849">
        <v>4</v>
      </c>
      <c r="M1458" s="850">
        <v>528</v>
      </c>
    </row>
    <row r="1459" spans="1:13" ht="14.4" customHeight="1" x14ac:dyDescent="0.3">
      <c r="A1459" s="831" t="s">
        <v>2468</v>
      </c>
      <c r="B1459" s="832" t="s">
        <v>2118</v>
      </c>
      <c r="C1459" s="832" t="s">
        <v>3919</v>
      </c>
      <c r="D1459" s="832" t="s">
        <v>3920</v>
      </c>
      <c r="E1459" s="832" t="s">
        <v>2121</v>
      </c>
      <c r="F1459" s="849">
        <v>110</v>
      </c>
      <c r="G1459" s="849">
        <v>13552</v>
      </c>
      <c r="H1459" s="837">
        <v>1</v>
      </c>
      <c r="I1459" s="849"/>
      <c r="J1459" s="849"/>
      <c r="K1459" s="837">
        <v>0</v>
      </c>
      <c r="L1459" s="849">
        <v>110</v>
      </c>
      <c r="M1459" s="850">
        <v>13552</v>
      </c>
    </row>
    <row r="1460" spans="1:13" ht="14.4" customHeight="1" x14ac:dyDescent="0.3">
      <c r="A1460" s="831" t="s">
        <v>2468</v>
      </c>
      <c r="B1460" s="832" t="s">
        <v>2118</v>
      </c>
      <c r="C1460" s="832" t="s">
        <v>2119</v>
      </c>
      <c r="D1460" s="832" t="s">
        <v>2120</v>
      </c>
      <c r="E1460" s="832" t="s">
        <v>2121</v>
      </c>
      <c r="F1460" s="849"/>
      <c r="G1460" s="849"/>
      <c r="H1460" s="837">
        <v>0</v>
      </c>
      <c r="I1460" s="849">
        <v>24</v>
      </c>
      <c r="J1460" s="849">
        <v>2951.04</v>
      </c>
      <c r="K1460" s="837">
        <v>1</v>
      </c>
      <c r="L1460" s="849">
        <v>24</v>
      </c>
      <c r="M1460" s="850">
        <v>2951.04</v>
      </c>
    </row>
    <row r="1461" spans="1:13" ht="14.4" customHeight="1" x14ac:dyDescent="0.3">
      <c r="A1461" s="831" t="s">
        <v>2468</v>
      </c>
      <c r="B1461" s="832" t="s">
        <v>2118</v>
      </c>
      <c r="C1461" s="832" t="s">
        <v>2320</v>
      </c>
      <c r="D1461" s="832" t="s">
        <v>2120</v>
      </c>
      <c r="E1461" s="832" t="s">
        <v>2321</v>
      </c>
      <c r="F1461" s="849"/>
      <c r="G1461" s="849"/>
      <c r="H1461" s="837">
        <v>0</v>
      </c>
      <c r="I1461" s="849">
        <v>18</v>
      </c>
      <c r="J1461" s="849">
        <v>4426.38</v>
      </c>
      <c r="K1461" s="837">
        <v>1</v>
      </c>
      <c r="L1461" s="849">
        <v>18</v>
      </c>
      <c r="M1461" s="850">
        <v>4426.38</v>
      </c>
    </row>
    <row r="1462" spans="1:13" ht="14.4" customHeight="1" x14ac:dyDescent="0.3">
      <c r="A1462" s="831" t="s">
        <v>2468</v>
      </c>
      <c r="B1462" s="832" t="s">
        <v>2118</v>
      </c>
      <c r="C1462" s="832" t="s">
        <v>4234</v>
      </c>
      <c r="D1462" s="832" t="s">
        <v>3920</v>
      </c>
      <c r="E1462" s="832" t="s">
        <v>2321</v>
      </c>
      <c r="F1462" s="849">
        <v>34</v>
      </c>
      <c r="G1462" s="849">
        <v>8377.26</v>
      </c>
      <c r="H1462" s="837">
        <v>1</v>
      </c>
      <c r="I1462" s="849"/>
      <c r="J1462" s="849"/>
      <c r="K1462" s="837">
        <v>0</v>
      </c>
      <c r="L1462" s="849">
        <v>34</v>
      </c>
      <c r="M1462" s="850">
        <v>8377.26</v>
      </c>
    </row>
    <row r="1463" spans="1:13" ht="14.4" customHeight="1" x14ac:dyDescent="0.3">
      <c r="A1463" s="831" t="s">
        <v>2468</v>
      </c>
      <c r="B1463" s="832" t="s">
        <v>2118</v>
      </c>
      <c r="C1463" s="832" t="s">
        <v>4235</v>
      </c>
      <c r="D1463" s="832" t="s">
        <v>4010</v>
      </c>
      <c r="E1463" s="832" t="s">
        <v>3163</v>
      </c>
      <c r="F1463" s="849">
        <v>11</v>
      </c>
      <c r="G1463" s="849">
        <v>1452</v>
      </c>
      <c r="H1463" s="837">
        <v>1</v>
      </c>
      <c r="I1463" s="849"/>
      <c r="J1463" s="849"/>
      <c r="K1463" s="837">
        <v>0</v>
      </c>
      <c r="L1463" s="849">
        <v>11</v>
      </c>
      <c r="M1463" s="850">
        <v>1452</v>
      </c>
    </row>
    <row r="1464" spans="1:13" ht="14.4" customHeight="1" x14ac:dyDescent="0.3">
      <c r="A1464" s="831" t="s">
        <v>2468</v>
      </c>
      <c r="B1464" s="832" t="s">
        <v>2118</v>
      </c>
      <c r="C1464" s="832" t="s">
        <v>4236</v>
      </c>
      <c r="D1464" s="832" t="s">
        <v>4237</v>
      </c>
      <c r="E1464" s="832" t="s">
        <v>2121</v>
      </c>
      <c r="F1464" s="849">
        <v>6</v>
      </c>
      <c r="G1464" s="849">
        <v>739.2</v>
      </c>
      <c r="H1464" s="837">
        <v>1</v>
      </c>
      <c r="I1464" s="849"/>
      <c r="J1464" s="849"/>
      <c r="K1464" s="837">
        <v>0</v>
      </c>
      <c r="L1464" s="849">
        <v>6</v>
      </c>
      <c r="M1464" s="850">
        <v>739.2</v>
      </c>
    </row>
    <row r="1465" spans="1:13" ht="14.4" customHeight="1" x14ac:dyDescent="0.3">
      <c r="A1465" s="831" t="s">
        <v>2468</v>
      </c>
      <c r="B1465" s="832" t="s">
        <v>2222</v>
      </c>
      <c r="C1465" s="832" t="s">
        <v>2223</v>
      </c>
      <c r="D1465" s="832" t="s">
        <v>2224</v>
      </c>
      <c r="E1465" s="832" t="s">
        <v>2225</v>
      </c>
      <c r="F1465" s="849"/>
      <c r="G1465" s="849"/>
      <c r="H1465" s="837">
        <v>0</v>
      </c>
      <c r="I1465" s="849">
        <v>9</v>
      </c>
      <c r="J1465" s="849">
        <v>1108.8000000000002</v>
      </c>
      <c r="K1465" s="837">
        <v>1</v>
      </c>
      <c r="L1465" s="849">
        <v>9</v>
      </c>
      <c r="M1465" s="850">
        <v>1108.8000000000002</v>
      </c>
    </row>
    <row r="1466" spans="1:13" ht="14.4" customHeight="1" x14ac:dyDescent="0.3">
      <c r="A1466" s="831" t="s">
        <v>2468</v>
      </c>
      <c r="B1466" s="832" t="s">
        <v>2222</v>
      </c>
      <c r="C1466" s="832" t="s">
        <v>2324</v>
      </c>
      <c r="D1466" s="832" t="s">
        <v>2224</v>
      </c>
      <c r="E1466" s="832" t="s">
        <v>1942</v>
      </c>
      <c r="F1466" s="849"/>
      <c r="G1466" s="849"/>
      <c r="H1466" s="837">
        <v>0</v>
      </c>
      <c r="I1466" s="849">
        <v>15</v>
      </c>
      <c r="J1466" s="849">
        <v>3695.85</v>
      </c>
      <c r="K1466" s="837">
        <v>1</v>
      </c>
      <c r="L1466" s="849">
        <v>15</v>
      </c>
      <c r="M1466" s="850">
        <v>3695.85</v>
      </c>
    </row>
    <row r="1467" spans="1:13" ht="14.4" customHeight="1" x14ac:dyDescent="0.3">
      <c r="A1467" s="831" t="s">
        <v>2468</v>
      </c>
      <c r="B1467" s="832" t="s">
        <v>2222</v>
      </c>
      <c r="C1467" s="832" t="s">
        <v>2575</v>
      </c>
      <c r="D1467" s="832" t="s">
        <v>2576</v>
      </c>
      <c r="E1467" s="832" t="s">
        <v>697</v>
      </c>
      <c r="F1467" s="849">
        <v>27</v>
      </c>
      <c r="G1467" s="849">
        <v>3564</v>
      </c>
      <c r="H1467" s="837">
        <v>1</v>
      </c>
      <c r="I1467" s="849"/>
      <c r="J1467" s="849"/>
      <c r="K1467" s="837">
        <v>0</v>
      </c>
      <c r="L1467" s="849">
        <v>27</v>
      </c>
      <c r="M1467" s="850">
        <v>3564</v>
      </c>
    </row>
    <row r="1468" spans="1:13" ht="14.4" customHeight="1" x14ac:dyDescent="0.3">
      <c r="A1468" s="831" t="s">
        <v>2468</v>
      </c>
      <c r="B1468" s="832" t="s">
        <v>2222</v>
      </c>
      <c r="C1468" s="832" t="s">
        <v>2577</v>
      </c>
      <c r="D1468" s="832" t="s">
        <v>2578</v>
      </c>
      <c r="E1468" s="832" t="s">
        <v>2579</v>
      </c>
      <c r="F1468" s="849">
        <v>10</v>
      </c>
      <c r="G1468" s="849">
        <v>1232</v>
      </c>
      <c r="H1468" s="837">
        <v>1</v>
      </c>
      <c r="I1468" s="849"/>
      <c r="J1468" s="849"/>
      <c r="K1468" s="837">
        <v>0</v>
      </c>
      <c r="L1468" s="849">
        <v>10</v>
      </c>
      <c r="M1468" s="850">
        <v>1232</v>
      </c>
    </row>
    <row r="1469" spans="1:13" ht="14.4" customHeight="1" x14ac:dyDescent="0.3">
      <c r="A1469" s="831" t="s">
        <v>2468</v>
      </c>
      <c r="B1469" s="832" t="s">
        <v>2122</v>
      </c>
      <c r="C1469" s="832" t="s">
        <v>2123</v>
      </c>
      <c r="D1469" s="832" t="s">
        <v>2124</v>
      </c>
      <c r="E1469" s="832" t="s">
        <v>2125</v>
      </c>
      <c r="F1469" s="849"/>
      <c r="G1469" s="849"/>
      <c r="H1469" s="837">
        <v>0</v>
      </c>
      <c r="I1469" s="849">
        <v>3</v>
      </c>
      <c r="J1469" s="849">
        <v>483.18</v>
      </c>
      <c r="K1469" s="837">
        <v>1</v>
      </c>
      <c r="L1469" s="849">
        <v>3</v>
      </c>
      <c r="M1469" s="850">
        <v>483.18</v>
      </c>
    </row>
    <row r="1470" spans="1:13" ht="14.4" customHeight="1" x14ac:dyDescent="0.3">
      <c r="A1470" s="831" t="s">
        <v>2468</v>
      </c>
      <c r="B1470" s="832" t="s">
        <v>5293</v>
      </c>
      <c r="C1470" s="832" t="s">
        <v>2858</v>
      </c>
      <c r="D1470" s="832" t="s">
        <v>2854</v>
      </c>
      <c r="E1470" s="832" t="s">
        <v>2859</v>
      </c>
      <c r="F1470" s="849"/>
      <c r="G1470" s="849"/>
      <c r="H1470" s="837">
        <v>0</v>
      </c>
      <c r="I1470" s="849">
        <v>1</v>
      </c>
      <c r="J1470" s="849">
        <v>533.42999999999995</v>
      </c>
      <c r="K1470" s="837">
        <v>1</v>
      </c>
      <c r="L1470" s="849">
        <v>1</v>
      </c>
      <c r="M1470" s="850">
        <v>533.42999999999995</v>
      </c>
    </row>
    <row r="1471" spans="1:13" ht="14.4" customHeight="1" x14ac:dyDescent="0.3">
      <c r="A1471" s="831" t="s">
        <v>2468</v>
      </c>
      <c r="B1471" s="832" t="s">
        <v>2126</v>
      </c>
      <c r="C1471" s="832" t="s">
        <v>2127</v>
      </c>
      <c r="D1471" s="832" t="s">
        <v>2128</v>
      </c>
      <c r="E1471" s="832" t="s">
        <v>2129</v>
      </c>
      <c r="F1471" s="849"/>
      <c r="G1471" s="849"/>
      <c r="H1471" s="837">
        <v>0</v>
      </c>
      <c r="I1471" s="849">
        <v>19</v>
      </c>
      <c r="J1471" s="849">
        <v>10673.439999999999</v>
      </c>
      <c r="K1471" s="837">
        <v>1</v>
      </c>
      <c r="L1471" s="849">
        <v>19</v>
      </c>
      <c r="M1471" s="850">
        <v>10673.439999999999</v>
      </c>
    </row>
    <row r="1472" spans="1:13" ht="14.4" customHeight="1" x14ac:dyDescent="0.3">
      <c r="A1472" s="831" t="s">
        <v>2468</v>
      </c>
      <c r="B1472" s="832" t="s">
        <v>2126</v>
      </c>
      <c r="C1472" s="832" t="s">
        <v>3164</v>
      </c>
      <c r="D1472" s="832" t="s">
        <v>2128</v>
      </c>
      <c r="E1472" s="832" t="s">
        <v>3165</v>
      </c>
      <c r="F1472" s="849"/>
      <c r="G1472" s="849"/>
      <c r="H1472" s="837">
        <v>0</v>
      </c>
      <c r="I1472" s="849">
        <v>1</v>
      </c>
      <c r="J1472" s="849">
        <v>70.23</v>
      </c>
      <c r="K1472" s="837">
        <v>1</v>
      </c>
      <c r="L1472" s="849">
        <v>1</v>
      </c>
      <c r="M1472" s="850">
        <v>70.23</v>
      </c>
    </row>
    <row r="1473" spans="1:13" ht="14.4" customHeight="1" x14ac:dyDescent="0.3">
      <c r="A1473" s="831" t="s">
        <v>2468</v>
      </c>
      <c r="B1473" s="832" t="s">
        <v>2269</v>
      </c>
      <c r="C1473" s="832" t="s">
        <v>4246</v>
      </c>
      <c r="D1473" s="832" t="s">
        <v>3449</v>
      </c>
      <c r="E1473" s="832" t="s">
        <v>1955</v>
      </c>
      <c r="F1473" s="849"/>
      <c r="G1473" s="849"/>
      <c r="H1473" s="837"/>
      <c r="I1473" s="849">
        <v>1</v>
      </c>
      <c r="J1473" s="849">
        <v>0</v>
      </c>
      <c r="K1473" s="837"/>
      <c r="L1473" s="849">
        <v>1</v>
      </c>
      <c r="M1473" s="850">
        <v>0</v>
      </c>
    </row>
    <row r="1474" spans="1:13" ht="14.4" customHeight="1" x14ac:dyDescent="0.3">
      <c r="A1474" s="831" t="s">
        <v>2468</v>
      </c>
      <c r="B1474" s="832" t="s">
        <v>2269</v>
      </c>
      <c r="C1474" s="832" t="s">
        <v>3448</v>
      </c>
      <c r="D1474" s="832" t="s">
        <v>3449</v>
      </c>
      <c r="E1474" s="832" t="s">
        <v>2283</v>
      </c>
      <c r="F1474" s="849"/>
      <c r="G1474" s="849"/>
      <c r="H1474" s="837"/>
      <c r="I1474" s="849">
        <v>8</v>
      </c>
      <c r="J1474" s="849">
        <v>0</v>
      </c>
      <c r="K1474" s="837"/>
      <c r="L1474" s="849">
        <v>8</v>
      </c>
      <c r="M1474" s="850">
        <v>0</v>
      </c>
    </row>
    <row r="1475" spans="1:13" ht="14.4" customHeight="1" x14ac:dyDescent="0.3">
      <c r="A1475" s="831" t="s">
        <v>2468</v>
      </c>
      <c r="B1475" s="832" t="s">
        <v>2372</v>
      </c>
      <c r="C1475" s="832" t="s">
        <v>3970</v>
      </c>
      <c r="D1475" s="832" t="s">
        <v>2562</v>
      </c>
      <c r="E1475" s="832" t="s">
        <v>2225</v>
      </c>
      <c r="F1475" s="849">
        <v>20</v>
      </c>
      <c r="G1475" s="849">
        <v>10568.800000000001</v>
      </c>
      <c r="H1475" s="837">
        <v>1</v>
      </c>
      <c r="I1475" s="849"/>
      <c r="J1475" s="849"/>
      <c r="K1475" s="837">
        <v>0</v>
      </c>
      <c r="L1475" s="849">
        <v>20</v>
      </c>
      <c r="M1475" s="850">
        <v>10568.800000000001</v>
      </c>
    </row>
    <row r="1476" spans="1:13" ht="14.4" customHeight="1" x14ac:dyDescent="0.3">
      <c r="A1476" s="831" t="s">
        <v>2468</v>
      </c>
      <c r="B1476" s="832" t="s">
        <v>2372</v>
      </c>
      <c r="C1476" s="832" t="s">
        <v>4159</v>
      </c>
      <c r="D1476" s="832" t="s">
        <v>2562</v>
      </c>
      <c r="E1476" s="832" t="s">
        <v>2371</v>
      </c>
      <c r="F1476" s="849">
        <v>10</v>
      </c>
      <c r="G1476" s="849">
        <v>2642.3</v>
      </c>
      <c r="H1476" s="837">
        <v>1</v>
      </c>
      <c r="I1476" s="849"/>
      <c r="J1476" s="849"/>
      <c r="K1476" s="837">
        <v>0</v>
      </c>
      <c r="L1476" s="849">
        <v>10</v>
      </c>
      <c r="M1476" s="850">
        <v>2642.3</v>
      </c>
    </row>
    <row r="1477" spans="1:13" ht="14.4" customHeight="1" x14ac:dyDescent="0.3">
      <c r="A1477" s="831" t="s">
        <v>2468</v>
      </c>
      <c r="B1477" s="832" t="s">
        <v>2372</v>
      </c>
      <c r="C1477" s="832" t="s">
        <v>4160</v>
      </c>
      <c r="D1477" s="832" t="s">
        <v>3326</v>
      </c>
      <c r="E1477" s="832" t="s">
        <v>2371</v>
      </c>
      <c r="F1477" s="849">
        <v>12</v>
      </c>
      <c r="G1477" s="849">
        <v>3170.76</v>
      </c>
      <c r="H1477" s="837">
        <v>1</v>
      </c>
      <c r="I1477" s="849"/>
      <c r="J1477" s="849"/>
      <c r="K1477" s="837">
        <v>0</v>
      </c>
      <c r="L1477" s="849">
        <v>12</v>
      </c>
      <c r="M1477" s="850">
        <v>3170.76</v>
      </c>
    </row>
    <row r="1478" spans="1:13" ht="14.4" customHeight="1" x14ac:dyDescent="0.3">
      <c r="A1478" s="831" t="s">
        <v>2468</v>
      </c>
      <c r="B1478" s="832" t="s">
        <v>2372</v>
      </c>
      <c r="C1478" s="832" t="s">
        <v>2373</v>
      </c>
      <c r="D1478" s="832" t="s">
        <v>2374</v>
      </c>
      <c r="E1478" s="832" t="s">
        <v>2371</v>
      </c>
      <c r="F1478" s="849"/>
      <c r="G1478" s="849"/>
      <c r="H1478" s="837">
        <v>0</v>
      </c>
      <c r="I1478" s="849">
        <v>5</v>
      </c>
      <c r="J1478" s="849">
        <v>1321.15</v>
      </c>
      <c r="K1478" s="837">
        <v>1</v>
      </c>
      <c r="L1478" s="849">
        <v>5</v>
      </c>
      <c r="M1478" s="850">
        <v>1321.15</v>
      </c>
    </row>
    <row r="1479" spans="1:13" ht="14.4" customHeight="1" x14ac:dyDescent="0.3">
      <c r="A1479" s="831" t="s">
        <v>2468</v>
      </c>
      <c r="B1479" s="832" t="s">
        <v>2372</v>
      </c>
      <c r="C1479" s="832" t="s">
        <v>4162</v>
      </c>
      <c r="D1479" s="832" t="s">
        <v>4163</v>
      </c>
      <c r="E1479" s="832" t="s">
        <v>2225</v>
      </c>
      <c r="F1479" s="849">
        <v>6</v>
      </c>
      <c r="G1479" s="849">
        <v>3170.6400000000003</v>
      </c>
      <c r="H1479" s="837">
        <v>1</v>
      </c>
      <c r="I1479" s="849"/>
      <c r="J1479" s="849"/>
      <c r="K1479" s="837">
        <v>0</v>
      </c>
      <c r="L1479" s="849">
        <v>6</v>
      </c>
      <c r="M1479" s="850">
        <v>3170.6400000000003</v>
      </c>
    </row>
    <row r="1480" spans="1:13" ht="14.4" customHeight="1" x14ac:dyDescent="0.3">
      <c r="A1480" s="831" t="s">
        <v>2468</v>
      </c>
      <c r="B1480" s="832" t="s">
        <v>2372</v>
      </c>
      <c r="C1480" s="832" t="s">
        <v>4164</v>
      </c>
      <c r="D1480" s="832" t="s">
        <v>4165</v>
      </c>
      <c r="E1480" s="832" t="s">
        <v>2225</v>
      </c>
      <c r="F1480" s="849">
        <v>6</v>
      </c>
      <c r="G1480" s="849">
        <v>3170.6400000000003</v>
      </c>
      <c r="H1480" s="837">
        <v>1</v>
      </c>
      <c r="I1480" s="849"/>
      <c r="J1480" s="849"/>
      <c r="K1480" s="837">
        <v>0</v>
      </c>
      <c r="L1480" s="849">
        <v>6</v>
      </c>
      <c r="M1480" s="850">
        <v>3170.6400000000003</v>
      </c>
    </row>
    <row r="1481" spans="1:13" ht="14.4" customHeight="1" x14ac:dyDescent="0.3">
      <c r="A1481" s="831" t="s">
        <v>2468</v>
      </c>
      <c r="B1481" s="832" t="s">
        <v>2372</v>
      </c>
      <c r="C1481" s="832" t="s">
        <v>4166</v>
      </c>
      <c r="D1481" s="832" t="s">
        <v>3973</v>
      </c>
      <c r="E1481" s="832" t="s">
        <v>2371</v>
      </c>
      <c r="F1481" s="849">
        <v>5</v>
      </c>
      <c r="G1481" s="849">
        <v>1321.15</v>
      </c>
      <c r="H1481" s="837">
        <v>1</v>
      </c>
      <c r="I1481" s="849"/>
      <c r="J1481" s="849"/>
      <c r="K1481" s="837">
        <v>0</v>
      </c>
      <c r="L1481" s="849">
        <v>5</v>
      </c>
      <c r="M1481" s="850">
        <v>1321.15</v>
      </c>
    </row>
    <row r="1482" spans="1:13" ht="14.4" customHeight="1" x14ac:dyDescent="0.3">
      <c r="A1482" s="831" t="s">
        <v>2468</v>
      </c>
      <c r="B1482" s="832" t="s">
        <v>2130</v>
      </c>
      <c r="C1482" s="832" t="s">
        <v>4146</v>
      </c>
      <c r="D1482" s="832" t="s">
        <v>1472</v>
      </c>
      <c r="E1482" s="832" t="s">
        <v>1476</v>
      </c>
      <c r="F1482" s="849">
        <v>1</v>
      </c>
      <c r="G1482" s="849">
        <v>86.5</v>
      </c>
      <c r="H1482" s="837">
        <v>1</v>
      </c>
      <c r="I1482" s="849"/>
      <c r="J1482" s="849"/>
      <c r="K1482" s="837">
        <v>0</v>
      </c>
      <c r="L1482" s="849">
        <v>1</v>
      </c>
      <c r="M1482" s="850">
        <v>86.5</v>
      </c>
    </row>
    <row r="1483" spans="1:13" ht="14.4" customHeight="1" x14ac:dyDescent="0.3">
      <c r="A1483" s="831" t="s">
        <v>2468</v>
      </c>
      <c r="B1483" s="832" t="s">
        <v>2130</v>
      </c>
      <c r="C1483" s="832" t="s">
        <v>2325</v>
      </c>
      <c r="D1483" s="832" t="s">
        <v>1475</v>
      </c>
      <c r="E1483" s="832" t="s">
        <v>1476</v>
      </c>
      <c r="F1483" s="849"/>
      <c r="G1483" s="849"/>
      <c r="H1483" s="837">
        <v>0</v>
      </c>
      <c r="I1483" s="849">
        <v>1</v>
      </c>
      <c r="J1483" s="849">
        <v>86.5</v>
      </c>
      <c r="K1483" s="837">
        <v>1</v>
      </c>
      <c r="L1483" s="849">
        <v>1</v>
      </c>
      <c r="M1483" s="850">
        <v>86.5</v>
      </c>
    </row>
    <row r="1484" spans="1:13" ht="14.4" customHeight="1" x14ac:dyDescent="0.3">
      <c r="A1484" s="831" t="s">
        <v>2468</v>
      </c>
      <c r="B1484" s="832" t="s">
        <v>2130</v>
      </c>
      <c r="C1484" s="832" t="s">
        <v>4147</v>
      </c>
      <c r="D1484" s="832" t="s">
        <v>4148</v>
      </c>
      <c r="E1484" s="832" t="s">
        <v>1473</v>
      </c>
      <c r="F1484" s="849">
        <v>4</v>
      </c>
      <c r="G1484" s="849">
        <v>415.2</v>
      </c>
      <c r="H1484" s="837">
        <v>1</v>
      </c>
      <c r="I1484" s="849"/>
      <c r="J1484" s="849"/>
      <c r="K1484" s="837">
        <v>0</v>
      </c>
      <c r="L1484" s="849">
        <v>4</v>
      </c>
      <c r="M1484" s="850">
        <v>415.2</v>
      </c>
    </row>
    <row r="1485" spans="1:13" ht="14.4" customHeight="1" x14ac:dyDescent="0.3">
      <c r="A1485" s="831" t="s">
        <v>2468</v>
      </c>
      <c r="B1485" s="832" t="s">
        <v>2130</v>
      </c>
      <c r="C1485" s="832" t="s">
        <v>4149</v>
      </c>
      <c r="D1485" s="832" t="s">
        <v>4150</v>
      </c>
      <c r="E1485" s="832" t="s">
        <v>1476</v>
      </c>
      <c r="F1485" s="849">
        <v>1</v>
      </c>
      <c r="G1485" s="849">
        <v>86.5</v>
      </c>
      <c r="H1485" s="837">
        <v>1</v>
      </c>
      <c r="I1485" s="849"/>
      <c r="J1485" s="849"/>
      <c r="K1485" s="837">
        <v>0</v>
      </c>
      <c r="L1485" s="849">
        <v>1</v>
      </c>
      <c r="M1485" s="850">
        <v>86.5</v>
      </c>
    </row>
    <row r="1486" spans="1:13" ht="14.4" customHeight="1" x14ac:dyDescent="0.3">
      <c r="A1486" s="831" t="s">
        <v>2468</v>
      </c>
      <c r="B1486" s="832" t="s">
        <v>5294</v>
      </c>
      <c r="C1486" s="832" t="s">
        <v>2528</v>
      </c>
      <c r="D1486" s="832" t="s">
        <v>2529</v>
      </c>
      <c r="E1486" s="832" t="s">
        <v>2530</v>
      </c>
      <c r="F1486" s="849">
        <v>1</v>
      </c>
      <c r="G1486" s="849">
        <v>176.32</v>
      </c>
      <c r="H1486" s="837">
        <v>1</v>
      </c>
      <c r="I1486" s="849"/>
      <c r="J1486" s="849"/>
      <c r="K1486" s="837">
        <v>0</v>
      </c>
      <c r="L1486" s="849">
        <v>1</v>
      </c>
      <c r="M1486" s="850">
        <v>176.32</v>
      </c>
    </row>
    <row r="1487" spans="1:13" ht="14.4" customHeight="1" x14ac:dyDescent="0.3">
      <c r="A1487" s="831" t="s">
        <v>2468</v>
      </c>
      <c r="B1487" s="832" t="s">
        <v>1885</v>
      </c>
      <c r="C1487" s="832" t="s">
        <v>1886</v>
      </c>
      <c r="D1487" s="832" t="s">
        <v>1887</v>
      </c>
      <c r="E1487" s="832" t="s">
        <v>1888</v>
      </c>
      <c r="F1487" s="849"/>
      <c r="G1487" s="849"/>
      <c r="H1487" s="837">
        <v>0</v>
      </c>
      <c r="I1487" s="849">
        <v>2</v>
      </c>
      <c r="J1487" s="849">
        <v>331.26</v>
      </c>
      <c r="K1487" s="837">
        <v>1</v>
      </c>
      <c r="L1487" s="849">
        <v>2</v>
      </c>
      <c r="M1487" s="850">
        <v>331.26</v>
      </c>
    </row>
    <row r="1488" spans="1:13" ht="14.4" customHeight="1" x14ac:dyDescent="0.3">
      <c r="A1488" s="831" t="s">
        <v>2468</v>
      </c>
      <c r="B1488" s="832" t="s">
        <v>1885</v>
      </c>
      <c r="C1488" s="832" t="s">
        <v>3933</v>
      </c>
      <c r="D1488" s="832" t="s">
        <v>1887</v>
      </c>
      <c r="E1488" s="832" t="s">
        <v>3934</v>
      </c>
      <c r="F1488" s="849"/>
      <c r="G1488" s="849"/>
      <c r="H1488" s="837">
        <v>0</v>
      </c>
      <c r="I1488" s="849">
        <v>92</v>
      </c>
      <c r="J1488" s="849">
        <v>38094.44</v>
      </c>
      <c r="K1488" s="837">
        <v>1</v>
      </c>
      <c r="L1488" s="849">
        <v>92</v>
      </c>
      <c r="M1488" s="850">
        <v>38094.44</v>
      </c>
    </row>
    <row r="1489" spans="1:13" ht="14.4" customHeight="1" x14ac:dyDescent="0.3">
      <c r="A1489" s="831" t="s">
        <v>2468</v>
      </c>
      <c r="B1489" s="832" t="s">
        <v>2069</v>
      </c>
      <c r="C1489" s="832" t="s">
        <v>4259</v>
      </c>
      <c r="D1489" s="832" t="s">
        <v>1033</v>
      </c>
      <c r="E1489" s="832" t="s">
        <v>4260</v>
      </c>
      <c r="F1489" s="849"/>
      <c r="G1489" s="849"/>
      <c r="H1489" s="837">
        <v>0</v>
      </c>
      <c r="I1489" s="849">
        <v>2</v>
      </c>
      <c r="J1489" s="849">
        <v>43.58</v>
      </c>
      <c r="K1489" s="837">
        <v>1</v>
      </c>
      <c r="L1489" s="849">
        <v>2</v>
      </c>
      <c r="M1489" s="850">
        <v>43.58</v>
      </c>
    </row>
    <row r="1490" spans="1:13" ht="14.4" customHeight="1" x14ac:dyDescent="0.3">
      <c r="A1490" s="831" t="s">
        <v>2469</v>
      </c>
      <c r="B1490" s="832" t="s">
        <v>1874</v>
      </c>
      <c r="C1490" s="832" t="s">
        <v>1878</v>
      </c>
      <c r="D1490" s="832" t="s">
        <v>1876</v>
      </c>
      <c r="E1490" s="832" t="s">
        <v>1879</v>
      </c>
      <c r="F1490" s="849"/>
      <c r="G1490" s="849"/>
      <c r="H1490" s="837">
        <v>0</v>
      </c>
      <c r="I1490" s="849">
        <v>3</v>
      </c>
      <c r="J1490" s="849">
        <v>172.8</v>
      </c>
      <c r="K1490" s="837">
        <v>1</v>
      </c>
      <c r="L1490" s="849">
        <v>3</v>
      </c>
      <c r="M1490" s="850">
        <v>172.8</v>
      </c>
    </row>
    <row r="1491" spans="1:13" ht="14.4" customHeight="1" x14ac:dyDescent="0.3">
      <c r="A1491" s="831" t="s">
        <v>2469</v>
      </c>
      <c r="B1491" s="832" t="s">
        <v>1896</v>
      </c>
      <c r="C1491" s="832" t="s">
        <v>4311</v>
      </c>
      <c r="D1491" s="832" t="s">
        <v>980</v>
      </c>
      <c r="E1491" s="832" t="s">
        <v>4312</v>
      </c>
      <c r="F1491" s="849"/>
      <c r="G1491" s="849"/>
      <c r="H1491" s="837">
        <v>0</v>
      </c>
      <c r="I1491" s="849">
        <v>1</v>
      </c>
      <c r="J1491" s="849">
        <v>43.21</v>
      </c>
      <c r="K1491" s="837">
        <v>1</v>
      </c>
      <c r="L1491" s="849">
        <v>1</v>
      </c>
      <c r="M1491" s="850">
        <v>43.21</v>
      </c>
    </row>
    <row r="1492" spans="1:13" ht="14.4" customHeight="1" x14ac:dyDescent="0.3">
      <c r="A1492" s="831" t="s">
        <v>2469</v>
      </c>
      <c r="B1492" s="832" t="s">
        <v>1905</v>
      </c>
      <c r="C1492" s="832" t="s">
        <v>3270</v>
      </c>
      <c r="D1492" s="832" t="s">
        <v>2350</v>
      </c>
      <c r="E1492" s="832" t="s">
        <v>1968</v>
      </c>
      <c r="F1492" s="849">
        <v>1</v>
      </c>
      <c r="G1492" s="849">
        <v>184.74</v>
      </c>
      <c r="H1492" s="837">
        <v>1</v>
      </c>
      <c r="I1492" s="849"/>
      <c r="J1492" s="849"/>
      <c r="K1492" s="837">
        <v>0</v>
      </c>
      <c r="L1492" s="849">
        <v>1</v>
      </c>
      <c r="M1492" s="850">
        <v>184.74</v>
      </c>
    </row>
    <row r="1493" spans="1:13" ht="14.4" customHeight="1" x14ac:dyDescent="0.3">
      <c r="A1493" s="831" t="s">
        <v>2469</v>
      </c>
      <c r="B1493" s="832" t="s">
        <v>1909</v>
      </c>
      <c r="C1493" s="832" t="s">
        <v>2689</v>
      </c>
      <c r="D1493" s="832" t="s">
        <v>2690</v>
      </c>
      <c r="E1493" s="832" t="s">
        <v>2691</v>
      </c>
      <c r="F1493" s="849"/>
      <c r="G1493" s="849"/>
      <c r="H1493" s="837">
        <v>0</v>
      </c>
      <c r="I1493" s="849">
        <v>4</v>
      </c>
      <c r="J1493" s="849">
        <v>1963.56</v>
      </c>
      <c r="K1493" s="837">
        <v>1</v>
      </c>
      <c r="L1493" s="849">
        <v>4</v>
      </c>
      <c r="M1493" s="850">
        <v>1963.56</v>
      </c>
    </row>
    <row r="1494" spans="1:13" ht="14.4" customHeight="1" x14ac:dyDescent="0.3">
      <c r="A1494" s="831" t="s">
        <v>2469</v>
      </c>
      <c r="B1494" s="832" t="s">
        <v>1912</v>
      </c>
      <c r="C1494" s="832" t="s">
        <v>2636</v>
      </c>
      <c r="D1494" s="832" t="s">
        <v>2637</v>
      </c>
      <c r="E1494" s="832" t="s">
        <v>2638</v>
      </c>
      <c r="F1494" s="849">
        <v>11</v>
      </c>
      <c r="G1494" s="849">
        <v>3303.63</v>
      </c>
      <c r="H1494" s="837">
        <v>1</v>
      </c>
      <c r="I1494" s="849"/>
      <c r="J1494" s="849"/>
      <c r="K1494" s="837">
        <v>0</v>
      </c>
      <c r="L1494" s="849">
        <v>11</v>
      </c>
      <c r="M1494" s="850">
        <v>3303.63</v>
      </c>
    </row>
    <row r="1495" spans="1:13" ht="14.4" customHeight="1" x14ac:dyDescent="0.3">
      <c r="A1495" s="831" t="s">
        <v>2469</v>
      </c>
      <c r="B1495" s="832" t="s">
        <v>1912</v>
      </c>
      <c r="C1495" s="832" t="s">
        <v>2233</v>
      </c>
      <c r="D1495" s="832" t="s">
        <v>1914</v>
      </c>
      <c r="E1495" s="832" t="s">
        <v>2234</v>
      </c>
      <c r="F1495" s="849"/>
      <c r="G1495" s="849"/>
      <c r="H1495" s="837">
        <v>0</v>
      </c>
      <c r="I1495" s="849">
        <v>3</v>
      </c>
      <c r="J1495" s="849">
        <v>280.29000000000002</v>
      </c>
      <c r="K1495" s="837">
        <v>1</v>
      </c>
      <c r="L1495" s="849">
        <v>3</v>
      </c>
      <c r="M1495" s="850">
        <v>280.29000000000002</v>
      </c>
    </row>
    <row r="1496" spans="1:13" ht="14.4" customHeight="1" x14ac:dyDescent="0.3">
      <c r="A1496" s="831" t="s">
        <v>2469</v>
      </c>
      <c r="B1496" s="832" t="s">
        <v>1912</v>
      </c>
      <c r="C1496" s="832" t="s">
        <v>2641</v>
      </c>
      <c r="D1496" s="832" t="s">
        <v>2637</v>
      </c>
      <c r="E1496" s="832" t="s">
        <v>2638</v>
      </c>
      <c r="F1496" s="849">
        <v>3</v>
      </c>
      <c r="G1496" s="849">
        <v>900.99</v>
      </c>
      <c r="H1496" s="837">
        <v>1</v>
      </c>
      <c r="I1496" s="849"/>
      <c r="J1496" s="849"/>
      <c r="K1496" s="837">
        <v>0</v>
      </c>
      <c r="L1496" s="849">
        <v>3</v>
      </c>
      <c r="M1496" s="850">
        <v>900.99</v>
      </c>
    </row>
    <row r="1497" spans="1:13" ht="14.4" customHeight="1" x14ac:dyDescent="0.3">
      <c r="A1497" s="831" t="s">
        <v>2469</v>
      </c>
      <c r="B1497" s="832" t="s">
        <v>1912</v>
      </c>
      <c r="C1497" s="832" t="s">
        <v>1913</v>
      </c>
      <c r="D1497" s="832" t="s">
        <v>1914</v>
      </c>
      <c r="E1497" s="832" t="s">
        <v>1915</v>
      </c>
      <c r="F1497" s="849"/>
      <c r="G1497" s="849"/>
      <c r="H1497" s="837">
        <v>0</v>
      </c>
      <c r="I1497" s="849">
        <v>2</v>
      </c>
      <c r="J1497" s="849">
        <v>373.74</v>
      </c>
      <c r="K1497" s="837">
        <v>1</v>
      </c>
      <c r="L1497" s="849">
        <v>2</v>
      </c>
      <c r="M1497" s="850">
        <v>373.74</v>
      </c>
    </row>
    <row r="1498" spans="1:13" ht="14.4" customHeight="1" x14ac:dyDescent="0.3">
      <c r="A1498" s="831" t="s">
        <v>2469</v>
      </c>
      <c r="B1498" s="832" t="s">
        <v>5304</v>
      </c>
      <c r="C1498" s="832" t="s">
        <v>4318</v>
      </c>
      <c r="D1498" s="832" t="s">
        <v>4319</v>
      </c>
      <c r="E1498" s="832" t="s">
        <v>3702</v>
      </c>
      <c r="F1498" s="849"/>
      <c r="G1498" s="849"/>
      <c r="H1498" s="837">
        <v>0</v>
      </c>
      <c r="I1498" s="849">
        <v>6</v>
      </c>
      <c r="J1498" s="849">
        <v>1921.2599999999998</v>
      </c>
      <c r="K1498" s="837">
        <v>1</v>
      </c>
      <c r="L1498" s="849">
        <v>6</v>
      </c>
      <c r="M1498" s="850">
        <v>1921.2599999999998</v>
      </c>
    </row>
    <row r="1499" spans="1:13" ht="14.4" customHeight="1" x14ac:dyDescent="0.3">
      <c r="A1499" s="831" t="s">
        <v>2469</v>
      </c>
      <c r="B1499" s="832" t="s">
        <v>2235</v>
      </c>
      <c r="C1499" s="832" t="s">
        <v>2685</v>
      </c>
      <c r="D1499" s="832" t="s">
        <v>1132</v>
      </c>
      <c r="E1499" s="832" t="s">
        <v>1135</v>
      </c>
      <c r="F1499" s="849"/>
      <c r="G1499" s="849"/>
      <c r="H1499" s="837">
        <v>0</v>
      </c>
      <c r="I1499" s="849">
        <v>1</v>
      </c>
      <c r="J1499" s="849">
        <v>38.04</v>
      </c>
      <c r="K1499" s="837">
        <v>1</v>
      </c>
      <c r="L1499" s="849">
        <v>1</v>
      </c>
      <c r="M1499" s="850">
        <v>38.04</v>
      </c>
    </row>
    <row r="1500" spans="1:13" ht="14.4" customHeight="1" x14ac:dyDescent="0.3">
      <c r="A1500" s="831" t="s">
        <v>2469</v>
      </c>
      <c r="B1500" s="832" t="s">
        <v>1943</v>
      </c>
      <c r="C1500" s="832" t="s">
        <v>4304</v>
      </c>
      <c r="D1500" s="832" t="s">
        <v>3622</v>
      </c>
      <c r="E1500" s="832" t="s">
        <v>2530</v>
      </c>
      <c r="F1500" s="849">
        <v>1</v>
      </c>
      <c r="G1500" s="849">
        <v>105.32</v>
      </c>
      <c r="H1500" s="837">
        <v>1</v>
      </c>
      <c r="I1500" s="849"/>
      <c r="J1500" s="849"/>
      <c r="K1500" s="837">
        <v>0</v>
      </c>
      <c r="L1500" s="849">
        <v>1</v>
      </c>
      <c r="M1500" s="850">
        <v>105.32</v>
      </c>
    </row>
    <row r="1501" spans="1:13" ht="14.4" customHeight="1" x14ac:dyDescent="0.3">
      <c r="A1501" s="831" t="s">
        <v>2469</v>
      </c>
      <c r="B1501" s="832" t="s">
        <v>1950</v>
      </c>
      <c r="C1501" s="832" t="s">
        <v>4302</v>
      </c>
      <c r="D1501" s="832" t="s">
        <v>1952</v>
      </c>
      <c r="E1501" s="832" t="s">
        <v>3172</v>
      </c>
      <c r="F1501" s="849"/>
      <c r="G1501" s="849"/>
      <c r="H1501" s="837">
        <v>0</v>
      </c>
      <c r="I1501" s="849">
        <v>3</v>
      </c>
      <c r="J1501" s="849">
        <v>279.81</v>
      </c>
      <c r="K1501" s="837">
        <v>1</v>
      </c>
      <c r="L1501" s="849">
        <v>3</v>
      </c>
      <c r="M1501" s="850">
        <v>279.81</v>
      </c>
    </row>
    <row r="1502" spans="1:13" ht="14.4" customHeight="1" x14ac:dyDescent="0.3">
      <c r="A1502" s="831" t="s">
        <v>2469</v>
      </c>
      <c r="B1502" s="832" t="s">
        <v>1960</v>
      </c>
      <c r="C1502" s="832" t="s">
        <v>1962</v>
      </c>
      <c r="D1502" s="832" t="s">
        <v>950</v>
      </c>
      <c r="E1502" s="832" t="s">
        <v>1963</v>
      </c>
      <c r="F1502" s="849"/>
      <c r="G1502" s="849"/>
      <c r="H1502" s="837">
        <v>0</v>
      </c>
      <c r="I1502" s="849">
        <v>2</v>
      </c>
      <c r="J1502" s="849">
        <v>286.18</v>
      </c>
      <c r="K1502" s="837">
        <v>1</v>
      </c>
      <c r="L1502" s="849">
        <v>2</v>
      </c>
      <c r="M1502" s="850">
        <v>286.18</v>
      </c>
    </row>
    <row r="1503" spans="1:13" ht="14.4" customHeight="1" x14ac:dyDescent="0.3">
      <c r="A1503" s="831" t="s">
        <v>2469</v>
      </c>
      <c r="B1503" s="832" t="s">
        <v>1960</v>
      </c>
      <c r="C1503" s="832" t="s">
        <v>4317</v>
      </c>
      <c r="D1503" s="832" t="s">
        <v>1560</v>
      </c>
      <c r="E1503" s="832" t="s">
        <v>697</v>
      </c>
      <c r="F1503" s="849"/>
      <c r="G1503" s="849"/>
      <c r="H1503" s="837">
        <v>0</v>
      </c>
      <c r="I1503" s="849">
        <v>1</v>
      </c>
      <c r="J1503" s="849">
        <v>95.39</v>
      </c>
      <c r="K1503" s="837">
        <v>1</v>
      </c>
      <c r="L1503" s="849">
        <v>1</v>
      </c>
      <c r="M1503" s="850">
        <v>95.39</v>
      </c>
    </row>
    <row r="1504" spans="1:13" ht="14.4" customHeight="1" x14ac:dyDescent="0.3">
      <c r="A1504" s="831" t="s">
        <v>2469</v>
      </c>
      <c r="B1504" s="832" t="s">
        <v>1973</v>
      </c>
      <c r="C1504" s="832" t="s">
        <v>3191</v>
      </c>
      <c r="D1504" s="832" t="s">
        <v>2482</v>
      </c>
      <c r="E1504" s="832" t="s">
        <v>3192</v>
      </c>
      <c r="F1504" s="849"/>
      <c r="G1504" s="849"/>
      <c r="H1504" s="837">
        <v>0</v>
      </c>
      <c r="I1504" s="849">
        <v>6</v>
      </c>
      <c r="J1504" s="849">
        <v>1671.78</v>
      </c>
      <c r="K1504" s="837">
        <v>1</v>
      </c>
      <c r="L1504" s="849">
        <v>6</v>
      </c>
      <c r="M1504" s="850">
        <v>1671.78</v>
      </c>
    </row>
    <row r="1505" spans="1:13" ht="14.4" customHeight="1" x14ac:dyDescent="0.3">
      <c r="A1505" s="831" t="s">
        <v>2469</v>
      </c>
      <c r="B1505" s="832" t="s">
        <v>1973</v>
      </c>
      <c r="C1505" s="832" t="s">
        <v>3157</v>
      </c>
      <c r="D1505" s="832" t="s">
        <v>3158</v>
      </c>
      <c r="E1505" s="832" t="s">
        <v>2232</v>
      </c>
      <c r="F1505" s="849">
        <v>1</v>
      </c>
      <c r="G1505" s="849">
        <v>139.77000000000001</v>
      </c>
      <c r="H1505" s="837">
        <v>1</v>
      </c>
      <c r="I1505" s="849"/>
      <c r="J1505" s="849"/>
      <c r="K1505" s="837">
        <v>0</v>
      </c>
      <c r="L1505" s="849">
        <v>1</v>
      </c>
      <c r="M1505" s="850">
        <v>139.77000000000001</v>
      </c>
    </row>
    <row r="1506" spans="1:13" ht="14.4" customHeight="1" x14ac:dyDescent="0.3">
      <c r="A1506" s="831" t="s">
        <v>2469</v>
      </c>
      <c r="B1506" s="832" t="s">
        <v>1973</v>
      </c>
      <c r="C1506" s="832" t="s">
        <v>2170</v>
      </c>
      <c r="D1506" s="832" t="s">
        <v>1975</v>
      </c>
      <c r="E1506" s="832" t="s">
        <v>2171</v>
      </c>
      <c r="F1506" s="849"/>
      <c r="G1506" s="849"/>
      <c r="H1506" s="837">
        <v>0</v>
      </c>
      <c r="I1506" s="849">
        <v>1</v>
      </c>
      <c r="J1506" s="849">
        <v>279.52999999999997</v>
      </c>
      <c r="K1506" s="837">
        <v>1</v>
      </c>
      <c r="L1506" s="849">
        <v>1</v>
      </c>
      <c r="M1506" s="850">
        <v>279.52999999999997</v>
      </c>
    </row>
    <row r="1507" spans="1:13" ht="14.4" customHeight="1" x14ac:dyDescent="0.3">
      <c r="A1507" s="831" t="s">
        <v>2469</v>
      </c>
      <c r="B1507" s="832" t="s">
        <v>1973</v>
      </c>
      <c r="C1507" s="832" t="s">
        <v>2481</v>
      </c>
      <c r="D1507" s="832" t="s">
        <v>2482</v>
      </c>
      <c r="E1507" s="832" t="s">
        <v>2173</v>
      </c>
      <c r="F1507" s="849">
        <v>1</v>
      </c>
      <c r="G1507" s="849">
        <v>196.2</v>
      </c>
      <c r="H1507" s="837">
        <v>1</v>
      </c>
      <c r="I1507" s="849"/>
      <c r="J1507" s="849"/>
      <c r="K1507" s="837">
        <v>0</v>
      </c>
      <c r="L1507" s="849">
        <v>1</v>
      </c>
      <c r="M1507" s="850">
        <v>196.2</v>
      </c>
    </row>
    <row r="1508" spans="1:13" ht="14.4" customHeight="1" x14ac:dyDescent="0.3">
      <c r="A1508" s="831" t="s">
        <v>2469</v>
      </c>
      <c r="B1508" s="832" t="s">
        <v>1973</v>
      </c>
      <c r="C1508" s="832" t="s">
        <v>2483</v>
      </c>
      <c r="D1508" s="832" t="s">
        <v>2482</v>
      </c>
      <c r="E1508" s="832" t="s">
        <v>2484</v>
      </c>
      <c r="F1508" s="849">
        <v>2</v>
      </c>
      <c r="G1508" s="849">
        <v>784.82</v>
      </c>
      <c r="H1508" s="837">
        <v>1</v>
      </c>
      <c r="I1508" s="849"/>
      <c r="J1508" s="849"/>
      <c r="K1508" s="837">
        <v>0</v>
      </c>
      <c r="L1508" s="849">
        <v>2</v>
      </c>
      <c r="M1508" s="850">
        <v>784.82</v>
      </c>
    </row>
    <row r="1509" spans="1:13" ht="14.4" customHeight="1" x14ac:dyDescent="0.3">
      <c r="A1509" s="831" t="s">
        <v>2469</v>
      </c>
      <c r="B1509" s="832" t="s">
        <v>1973</v>
      </c>
      <c r="C1509" s="832" t="s">
        <v>4303</v>
      </c>
      <c r="D1509" s="832" t="s">
        <v>3199</v>
      </c>
      <c r="E1509" s="832" t="s">
        <v>2774</v>
      </c>
      <c r="F1509" s="849">
        <v>1</v>
      </c>
      <c r="G1509" s="849">
        <v>279.52999999999997</v>
      </c>
      <c r="H1509" s="837">
        <v>1</v>
      </c>
      <c r="I1509" s="849"/>
      <c r="J1509" s="849"/>
      <c r="K1509" s="837">
        <v>0</v>
      </c>
      <c r="L1509" s="849">
        <v>1</v>
      </c>
      <c r="M1509" s="850">
        <v>279.52999999999997</v>
      </c>
    </row>
    <row r="1510" spans="1:13" ht="14.4" customHeight="1" x14ac:dyDescent="0.3">
      <c r="A1510" s="831" t="s">
        <v>2469</v>
      </c>
      <c r="B1510" s="832" t="s">
        <v>1973</v>
      </c>
      <c r="C1510" s="832" t="s">
        <v>2487</v>
      </c>
      <c r="D1510" s="832" t="s">
        <v>2488</v>
      </c>
      <c r="E1510" s="832" t="s">
        <v>2232</v>
      </c>
      <c r="F1510" s="849">
        <v>1</v>
      </c>
      <c r="G1510" s="849">
        <v>139.77000000000001</v>
      </c>
      <c r="H1510" s="837">
        <v>1</v>
      </c>
      <c r="I1510" s="849"/>
      <c r="J1510" s="849"/>
      <c r="K1510" s="837">
        <v>0</v>
      </c>
      <c r="L1510" s="849">
        <v>1</v>
      </c>
      <c r="M1510" s="850">
        <v>139.77000000000001</v>
      </c>
    </row>
    <row r="1511" spans="1:13" ht="14.4" customHeight="1" x14ac:dyDescent="0.3">
      <c r="A1511" s="831" t="s">
        <v>2469</v>
      </c>
      <c r="B1511" s="832" t="s">
        <v>1973</v>
      </c>
      <c r="C1511" s="832" t="s">
        <v>2489</v>
      </c>
      <c r="D1511" s="832" t="s">
        <v>2488</v>
      </c>
      <c r="E1511" s="832" t="s">
        <v>2294</v>
      </c>
      <c r="F1511" s="849">
        <v>1</v>
      </c>
      <c r="G1511" s="849">
        <v>430.05</v>
      </c>
      <c r="H1511" s="837">
        <v>1</v>
      </c>
      <c r="I1511" s="849"/>
      <c r="J1511" s="849"/>
      <c r="K1511" s="837">
        <v>0</v>
      </c>
      <c r="L1511" s="849">
        <v>1</v>
      </c>
      <c r="M1511" s="850">
        <v>430.05</v>
      </c>
    </row>
    <row r="1512" spans="1:13" ht="14.4" customHeight="1" x14ac:dyDescent="0.3">
      <c r="A1512" s="831" t="s">
        <v>2469</v>
      </c>
      <c r="B1512" s="832" t="s">
        <v>1973</v>
      </c>
      <c r="C1512" s="832" t="s">
        <v>2932</v>
      </c>
      <c r="D1512" s="832" t="s">
        <v>2488</v>
      </c>
      <c r="E1512" s="832" t="s">
        <v>2774</v>
      </c>
      <c r="F1512" s="849">
        <v>3</v>
      </c>
      <c r="G1512" s="849">
        <v>838.58999999999992</v>
      </c>
      <c r="H1512" s="837">
        <v>1</v>
      </c>
      <c r="I1512" s="849"/>
      <c r="J1512" s="849"/>
      <c r="K1512" s="837">
        <v>0</v>
      </c>
      <c r="L1512" s="849">
        <v>3</v>
      </c>
      <c r="M1512" s="850">
        <v>838.58999999999992</v>
      </c>
    </row>
    <row r="1513" spans="1:13" ht="14.4" customHeight="1" x14ac:dyDescent="0.3">
      <c r="A1513" s="831" t="s">
        <v>2469</v>
      </c>
      <c r="B1513" s="832" t="s">
        <v>1981</v>
      </c>
      <c r="C1513" s="832" t="s">
        <v>4320</v>
      </c>
      <c r="D1513" s="832" t="s">
        <v>2773</v>
      </c>
      <c r="E1513" s="832" t="s">
        <v>2232</v>
      </c>
      <c r="F1513" s="849">
        <v>1</v>
      </c>
      <c r="G1513" s="849">
        <v>279.52999999999997</v>
      </c>
      <c r="H1513" s="837">
        <v>1</v>
      </c>
      <c r="I1513" s="849"/>
      <c r="J1513" s="849"/>
      <c r="K1513" s="837">
        <v>0</v>
      </c>
      <c r="L1513" s="849">
        <v>1</v>
      </c>
      <c r="M1513" s="850">
        <v>279.52999999999997</v>
      </c>
    </row>
    <row r="1514" spans="1:13" ht="14.4" customHeight="1" x14ac:dyDescent="0.3">
      <c r="A1514" s="831" t="s">
        <v>2469</v>
      </c>
      <c r="B1514" s="832" t="s">
        <v>2082</v>
      </c>
      <c r="C1514" s="832" t="s">
        <v>2318</v>
      </c>
      <c r="D1514" s="832" t="s">
        <v>2084</v>
      </c>
      <c r="E1514" s="832" t="s">
        <v>2319</v>
      </c>
      <c r="F1514" s="849"/>
      <c r="G1514" s="849"/>
      <c r="H1514" s="837">
        <v>0</v>
      </c>
      <c r="I1514" s="849">
        <v>4</v>
      </c>
      <c r="J1514" s="849">
        <v>1465.24</v>
      </c>
      <c r="K1514" s="837">
        <v>1</v>
      </c>
      <c r="L1514" s="849">
        <v>4</v>
      </c>
      <c r="M1514" s="850">
        <v>1465.24</v>
      </c>
    </row>
    <row r="1515" spans="1:13" ht="14.4" customHeight="1" x14ac:dyDescent="0.3">
      <c r="A1515" s="831" t="s">
        <v>2469</v>
      </c>
      <c r="B1515" s="832" t="s">
        <v>2090</v>
      </c>
      <c r="C1515" s="832" t="s">
        <v>3032</v>
      </c>
      <c r="D1515" s="832" t="s">
        <v>2679</v>
      </c>
      <c r="E1515" s="832" t="s">
        <v>2098</v>
      </c>
      <c r="F1515" s="849">
        <v>2</v>
      </c>
      <c r="G1515" s="849">
        <v>455.12</v>
      </c>
      <c r="H1515" s="837">
        <v>1</v>
      </c>
      <c r="I1515" s="849"/>
      <c r="J1515" s="849"/>
      <c r="K1515" s="837">
        <v>0</v>
      </c>
      <c r="L1515" s="849">
        <v>2</v>
      </c>
      <c r="M1515" s="850">
        <v>455.12</v>
      </c>
    </row>
    <row r="1516" spans="1:13" ht="14.4" customHeight="1" x14ac:dyDescent="0.3">
      <c r="A1516" s="831" t="s">
        <v>2469</v>
      </c>
      <c r="B1516" s="832" t="s">
        <v>2090</v>
      </c>
      <c r="C1516" s="832" t="s">
        <v>2678</v>
      </c>
      <c r="D1516" s="832" t="s">
        <v>2679</v>
      </c>
      <c r="E1516" s="832" t="s">
        <v>2093</v>
      </c>
      <c r="F1516" s="849">
        <v>6</v>
      </c>
      <c r="G1516" s="849">
        <v>5461.2</v>
      </c>
      <c r="H1516" s="837">
        <v>1</v>
      </c>
      <c r="I1516" s="849"/>
      <c r="J1516" s="849"/>
      <c r="K1516" s="837">
        <v>0</v>
      </c>
      <c r="L1516" s="849">
        <v>6</v>
      </c>
      <c r="M1516" s="850">
        <v>5461.2</v>
      </c>
    </row>
    <row r="1517" spans="1:13" ht="14.4" customHeight="1" x14ac:dyDescent="0.3">
      <c r="A1517" s="831" t="s">
        <v>2469</v>
      </c>
      <c r="B1517" s="832" t="s">
        <v>2206</v>
      </c>
      <c r="C1517" s="832" t="s">
        <v>4003</v>
      </c>
      <c r="D1517" s="832" t="s">
        <v>1238</v>
      </c>
      <c r="E1517" s="832" t="s">
        <v>4004</v>
      </c>
      <c r="F1517" s="849"/>
      <c r="G1517" s="849"/>
      <c r="H1517" s="837">
        <v>0</v>
      </c>
      <c r="I1517" s="849">
        <v>2</v>
      </c>
      <c r="J1517" s="849">
        <v>5146.4399999999996</v>
      </c>
      <c r="K1517" s="837">
        <v>1</v>
      </c>
      <c r="L1517" s="849">
        <v>2</v>
      </c>
      <c r="M1517" s="850">
        <v>5146.4399999999996</v>
      </c>
    </row>
    <row r="1518" spans="1:13" ht="14.4" customHeight="1" x14ac:dyDescent="0.3">
      <c r="A1518" s="831" t="s">
        <v>2469</v>
      </c>
      <c r="B1518" s="832" t="s">
        <v>2105</v>
      </c>
      <c r="C1518" s="832" t="s">
        <v>2109</v>
      </c>
      <c r="D1518" s="832" t="s">
        <v>2107</v>
      </c>
      <c r="E1518" s="832" t="s">
        <v>2110</v>
      </c>
      <c r="F1518" s="849"/>
      <c r="G1518" s="849"/>
      <c r="H1518" s="837">
        <v>0</v>
      </c>
      <c r="I1518" s="849">
        <v>1</v>
      </c>
      <c r="J1518" s="849">
        <v>4.7</v>
      </c>
      <c r="K1518" s="837">
        <v>1</v>
      </c>
      <c r="L1518" s="849">
        <v>1</v>
      </c>
      <c r="M1518" s="850">
        <v>4.7</v>
      </c>
    </row>
    <row r="1519" spans="1:13" ht="14.4" customHeight="1" x14ac:dyDescent="0.3">
      <c r="A1519" s="831" t="s">
        <v>2469</v>
      </c>
      <c r="B1519" s="832" t="s">
        <v>5287</v>
      </c>
      <c r="C1519" s="832" t="s">
        <v>2937</v>
      </c>
      <c r="D1519" s="832" t="s">
        <v>696</v>
      </c>
      <c r="E1519" s="832" t="s">
        <v>697</v>
      </c>
      <c r="F1519" s="849"/>
      <c r="G1519" s="849"/>
      <c r="H1519" s="837">
        <v>0</v>
      </c>
      <c r="I1519" s="849">
        <v>3</v>
      </c>
      <c r="J1519" s="849">
        <v>197.96999999999997</v>
      </c>
      <c r="K1519" s="837">
        <v>1</v>
      </c>
      <c r="L1519" s="849">
        <v>3</v>
      </c>
      <c r="M1519" s="850">
        <v>197.96999999999997</v>
      </c>
    </row>
    <row r="1520" spans="1:13" ht="14.4" customHeight="1" x14ac:dyDescent="0.3">
      <c r="A1520" s="831" t="s">
        <v>2469</v>
      </c>
      <c r="B1520" s="832" t="s">
        <v>2328</v>
      </c>
      <c r="C1520" s="832" t="s">
        <v>2329</v>
      </c>
      <c r="D1520" s="832" t="s">
        <v>2330</v>
      </c>
      <c r="E1520" s="832" t="s">
        <v>2331</v>
      </c>
      <c r="F1520" s="849"/>
      <c r="G1520" s="849"/>
      <c r="H1520" s="837">
        <v>0</v>
      </c>
      <c r="I1520" s="849">
        <v>1</v>
      </c>
      <c r="J1520" s="849">
        <v>141.25</v>
      </c>
      <c r="K1520" s="837">
        <v>1</v>
      </c>
      <c r="L1520" s="849">
        <v>1</v>
      </c>
      <c r="M1520" s="850">
        <v>141.25</v>
      </c>
    </row>
    <row r="1521" spans="1:13" ht="14.4" customHeight="1" x14ac:dyDescent="0.3">
      <c r="A1521" s="831" t="s">
        <v>2469</v>
      </c>
      <c r="B1521" s="832" t="s">
        <v>1916</v>
      </c>
      <c r="C1521" s="832" t="s">
        <v>2892</v>
      </c>
      <c r="D1521" s="832" t="s">
        <v>1918</v>
      </c>
      <c r="E1521" s="832" t="s">
        <v>2893</v>
      </c>
      <c r="F1521" s="849"/>
      <c r="G1521" s="849"/>
      <c r="H1521" s="837">
        <v>0</v>
      </c>
      <c r="I1521" s="849">
        <v>5</v>
      </c>
      <c r="J1521" s="849">
        <v>26697.600000000002</v>
      </c>
      <c r="K1521" s="837">
        <v>1</v>
      </c>
      <c r="L1521" s="849">
        <v>5</v>
      </c>
      <c r="M1521" s="850">
        <v>26697.600000000002</v>
      </c>
    </row>
    <row r="1522" spans="1:13" ht="14.4" customHeight="1" x14ac:dyDescent="0.3">
      <c r="A1522" s="831" t="s">
        <v>2469</v>
      </c>
      <c r="B1522" s="832" t="s">
        <v>2160</v>
      </c>
      <c r="C1522" s="832" t="s">
        <v>3931</v>
      </c>
      <c r="D1522" s="832" t="s">
        <v>2162</v>
      </c>
      <c r="E1522" s="832" t="s">
        <v>3932</v>
      </c>
      <c r="F1522" s="849"/>
      <c r="G1522" s="849"/>
      <c r="H1522" s="837">
        <v>0</v>
      </c>
      <c r="I1522" s="849">
        <v>1</v>
      </c>
      <c r="J1522" s="849">
        <v>544.38</v>
      </c>
      <c r="K1522" s="837">
        <v>1</v>
      </c>
      <c r="L1522" s="849">
        <v>1</v>
      </c>
      <c r="M1522" s="850">
        <v>544.38</v>
      </c>
    </row>
    <row r="1523" spans="1:13" ht="14.4" customHeight="1" x14ac:dyDescent="0.3">
      <c r="A1523" s="831" t="s">
        <v>2469</v>
      </c>
      <c r="B1523" s="832" t="s">
        <v>2196</v>
      </c>
      <c r="C1523" s="832" t="s">
        <v>4326</v>
      </c>
      <c r="D1523" s="832" t="s">
        <v>4327</v>
      </c>
      <c r="E1523" s="832" t="s">
        <v>3125</v>
      </c>
      <c r="F1523" s="849">
        <v>1</v>
      </c>
      <c r="G1523" s="849">
        <v>50.32</v>
      </c>
      <c r="H1523" s="837">
        <v>1</v>
      </c>
      <c r="I1523" s="849"/>
      <c r="J1523" s="849"/>
      <c r="K1523" s="837">
        <v>0</v>
      </c>
      <c r="L1523" s="849">
        <v>1</v>
      </c>
      <c r="M1523" s="850">
        <v>50.32</v>
      </c>
    </row>
    <row r="1524" spans="1:13" ht="14.4" customHeight="1" thickBot="1" x14ac:dyDescent="0.35">
      <c r="A1524" s="839" t="s">
        <v>2469</v>
      </c>
      <c r="B1524" s="840" t="s">
        <v>2069</v>
      </c>
      <c r="C1524" s="840" t="s">
        <v>3850</v>
      </c>
      <c r="D1524" s="840" t="s">
        <v>3851</v>
      </c>
      <c r="E1524" s="840" t="s">
        <v>3852</v>
      </c>
      <c r="F1524" s="851">
        <v>1</v>
      </c>
      <c r="G1524" s="851">
        <v>0</v>
      </c>
      <c r="H1524" s="845"/>
      <c r="I1524" s="851"/>
      <c r="J1524" s="851"/>
      <c r="K1524" s="845"/>
      <c r="L1524" s="851">
        <v>1</v>
      </c>
      <c r="M1524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594</v>
      </c>
      <c r="B5" s="730" t="s">
        <v>595</v>
      </c>
      <c r="C5" s="731" t="s">
        <v>596</v>
      </c>
      <c r="D5" s="731" t="s">
        <v>596</v>
      </c>
      <c r="E5" s="731"/>
      <c r="F5" s="731" t="s">
        <v>596</v>
      </c>
      <c r="G5" s="731" t="s">
        <v>596</v>
      </c>
      <c r="H5" s="731" t="s">
        <v>596</v>
      </c>
      <c r="I5" s="732" t="s">
        <v>596</v>
      </c>
      <c r="J5" s="733" t="s">
        <v>73</v>
      </c>
    </row>
    <row r="6" spans="1:10" ht="14.4" customHeight="1" x14ac:dyDescent="0.3">
      <c r="A6" s="729" t="s">
        <v>594</v>
      </c>
      <c r="B6" s="730" t="s">
        <v>5310</v>
      </c>
      <c r="C6" s="731">
        <v>15.616820000000001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596</v>
      </c>
      <c r="J6" s="733" t="s">
        <v>1</v>
      </c>
    </row>
    <row r="7" spans="1:10" ht="14.4" customHeight="1" x14ac:dyDescent="0.3">
      <c r="A7" s="729" t="s">
        <v>594</v>
      </c>
      <c r="B7" s="730" t="s">
        <v>5311</v>
      </c>
      <c r="C7" s="731">
        <v>10.005040000000001</v>
      </c>
      <c r="D7" s="731">
        <v>6.2806899999999999</v>
      </c>
      <c r="E7" s="731"/>
      <c r="F7" s="731">
        <v>19.929200000000002</v>
      </c>
      <c r="G7" s="731">
        <v>14.999999267578126</v>
      </c>
      <c r="H7" s="731">
        <v>4.9292007324218758</v>
      </c>
      <c r="I7" s="732">
        <v>1.3286133982070345</v>
      </c>
      <c r="J7" s="733" t="s">
        <v>1</v>
      </c>
    </row>
    <row r="8" spans="1:10" ht="14.4" customHeight="1" x14ac:dyDescent="0.3">
      <c r="A8" s="729" t="s">
        <v>594</v>
      </c>
      <c r="B8" s="730" t="s">
        <v>5312</v>
      </c>
      <c r="C8" s="731">
        <v>1.03207</v>
      </c>
      <c r="D8" s="731">
        <v>3.7013999999999996</v>
      </c>
      <c r="E8" s="731"/>
      <c r="F8" s="731">
        <v>0</v>
      </c>
      <c r="G8" s="731">
        <v>3.3333331298828126</v>
      </c>
      <c r="H8" s="731">
        <v>-3.3333331298828126</v>
      </c>
      <c r="I8" s="732">
        <v>0</v>
      </c>
      <c r="J8" s="733" t="s">
        <v>1</v>
      </c>
    </row>
    <row r="9" spans="1:10" ht="14.4" customHeight="1" x14ac:dyDescent="0.3">
      <c r="A9" s="729" t="s">
        <v>594</v>
      </c>
      <c r="B9" s="730" t="s">
        <v>5313</v>
      </c>
      <c r="C9" s="731">
        <v>51.464359999999999</v>
      </c>
      <c r="D9" s="731">
        <v>69.35687999999999</v>
      </c>
      <c r="E9" s="731"/>
      <c r="F9" s="731">
        <v>74.206799999999987</v>
      </c>
      <c r="G9" s="731">
        <v>60.000002807617193</v>
      </c>
      <c r="H9" s="731">
        <v>14.206797192382794</v>
      </c>
      <c r="I9" s="732">
        <v>1.2367799421265893</v>
      </c>
      <c r="J9" s="733" t="s">
        <v>1</v>
      </c>
    </row>
    <row r="10" spans="1:10" ht="14.4" customHeight="1" x14ac:dyDescent="0.3">
      <c r="A10" s="729" t="s">
        <v>594</v>
      </c>
      <c r="B10" s="730" t="s">
        <v>5314</v>
      </c>
      <c r="C10" s="731">
        <v>348.44248000000005</v>
      </c>
      <c r="D10" s="731">
        <v>376.17468000000002</v>
      </c>
      <c r="E10" s="731"/>
      <c r="F10" s="731">
        <v>342.89962000000003</v>
      </c>
      <c r="G10" s="731">
        <v>374.33333593750007</v>
      </c>
      <c r="H10" s="731">
        <v>-31.43371593750004</v>
      </c>
      <c r="I10" s="732">
        <v>0.91602747359174996</v>
      </c>
      <c r="J10" s="733" t="s">
        <v>1</v>
      </c>
    </row>
    <row r="11" spans="1:10" ht="14.4" customHeight="1" x14ac:dyDescent="0.3">
      <c r="A11" s="729" t="s">
        <v>594</v>
      </c>
      <c r="B11" s="730" t="s">
        <v>5315</v>
      </c>
      <c r="C11" s="731">
        <v>58.372450000000001</v>
      </c>
      <c r="D11" s="731">
        <v>87.350199999999987</v>
      </c>
      <c r="E11" s="731"/>
      <c r="F11" s="731">
        <v>79.801000000000002</v>
      </c>
      <c r="G11" s="731">
        <v>91.666667480468746</v>
      </c>
      <c r="H11" s="731">
        <v>-11.865667480468744</v>
      </c>
      <c r="I11" s="732">
        <v>0.87055635590770286</v>
      </c>
      <c r="J11" s="733" t="s">
        <v>1</v>
      </c>
    </row>
    <row r="12" spans="1:10" ht="14.4" customHeight="1" x14ac:dyDescent="0.3">
      <c r="A12" s="729" t="s">
        <v>594</v>
      </c>
      <c r="B12" s="730" t="s">
        <v>5316</v>
      </c>
      <c r="C12" s="731">
        <v>0</v>
      </c>
      <c r="D12" s="731">
        <v>1.7802</v>
      </c>
      <c r="E12" s="731"/>
      <c r="F12" s="731">
        <v>0</v>
      </c>
      <c r="G12" s="731">
        <v>1.6666666259765626</v>
      </c>
      <c r="H12" s="731">
        <v>-1.6666666259765626</v>
      </c>
      <c r="I12" s="732">
        <v>0</v>
      </c>
      <c r="J12" s="733" t="s">
        <v>1</v>
      </c>
    </row>
    <row r="13" spans="1:10" ht="14.4" customHeight="1" x14ac:dyDescent="0.3">
      <c r="A13" s="729" t="s">
        <v>594</v>
      </c>
      <c r="B13" s="730" t="s">
        <v>5317</v>
      </c>
      <c r="C13" s="731">
        <v>58.006619999999998</v>
      </c>
      <c r="D13" s="731">
        <v>79.754580000000004</v>
      </c>
      <c r="E13" s="731"/>
      <c r="F13" s="731">
        <v>54.739759999999997</v>
      </c>
      <c r="G13" s="731">
        <v>79.999999694824226</v>
      </c>
      <c r="H13" s="731">
        <v>-25.260239694824229</v>
      </c>
      <c r="I13" s="732">
        <v>0.68424700261019511</v>
      </c>
      <c r="J13" s="733" t="s">
        <v>1</v>
      </c>
    </row>
    <row r="14" spans="1:10" ht="14.4" customHeight="1" x14ac:dyDescent="0.3">
      <c r="A14" s="729" t="s">
        <v>594</v>
      </c>
      <c r="B14" s="730" t="s">
        <v>5318</v>
      </c>
      <c r="C14" s="731">
        <v>52.439799999999998</v>
      </c>
      <c r="D14" s="731">
        <v>54.676339999999996</v>
      </c>
      <c r="E14" s="731"/>
      <c r="F14" s="731">
        <v>52.817999999999998</v>
      </c>
      <c r="G14" s="731">
        <v>54.999999511718755</v>
      </c>
      <c r="H14" s="731">
        <v>-2.1819995117187574</v>
      </c>
      <c r="I14" s="732">
        <v>0.96032728125290545</v>
      </c>
      <c r="J14" s="733" t="s">
        <v>1</v>
      </c>
    </row>
    <row r="15" spans="1:10" ht="14.4" customHeight="1" x14ac:dyDescent="0.3">
      <c r="A15" s="729" t="s">
        <v>594</v>
      </c>
      <c r="B15" s="730" t="s">
        <v>5319</v>
      </c>
      <c r="C15" s="731">
        <v>22.522410000000001</v>
      </c>
      <c r="D15" s="731">
        <v>24.254960000000001</v>
      </c>
      <c r="E15" s="731"/>
      <c r="F15" s="731">
        <v>64.047269999999997</v>
      </c>
      <c r="G15" s="731">
        <v>23.333334716796873</v>
      </c>
      <c r="H15" s="731">
        <v>40.713935283203128</v>
      </c>
      <c r="I15" s="732">
        <v>2.7448828372523431</v>
      </c>
      <c r="J15" s="733" t="s">
        <v>1</v>
      </c>
    </row>
    <row r="16" spans="1:10" ht="14.4" customHeight="1" x14ac:dyDescent="0.3">
      <c r="A16" s="729" t="s">
        <v>594</v>
      </c>
      <c r="B16" s="730" t="s">
        <v>5320</v>
      </c>
      <c r="C16" s="731">
        <v>84.271829999999994</v>
      </c>
      <c r="D16" s="731">
        <v>65.838340000000002</v>
      </c>
      <c r="E16" s="731"/>
      <c r="F16" s="731">
        <v>65.885229999999993</v>
      </c>
      <c r="G16" s="731">
        <v>73.333330078125002</v>
      </c>
      <c r="H16" s="731">
        <v>-7.4481000781250088</v>
      </c>
      <c r="I16" s="732">
        <v>0.89843499442626917</v>
      </c>
      <c r="J16" s="733" t="s">
        <v>1</v>
      </c>
    </row>
    <row r="17" spans="1:10" ht="14.4" customHeight="1" x14ac:dyDescent="0.3">
      <c r="A17" s="729" t="s">
        <v>594</v>
      </c>
      <c r="B17" s="730" t="s">
        <v>610</v>
      </c>
      <c r="C17" s="731">
        <v>702.17388000000005</v>
      </c>
      <c r="D17" s="731">
        <v>769.16827000000001</v>
      </c>
      <c r="E17" s="731"/>
      <c r="F17" s="731">
        <v>754.32688000000007</v>
      </c>
      <c r="G17" s="731">
        <v>777.66666925048833</v>
      </c>
      <c r="H17" s="731">
        <v>-23.339789250488252</v>
      </c>
      <c r="I17" s="732">
        <v>0.96998741212223605</v>
      </c>
      <c r="J17" s="733" t="s">
        <v>611</v>
      </c>
    </row>
    <row r="19" spans="1:10" ht="14.4" customHeight="1" x14ac:dyDescent="0.3">
      <c r="A19" s="729" t="s">
        <v>594</v>
      </c>
      <c r="B19" s="730" t="s">
        <v>595</v>
      </c>
      <c r="C19" s="731" t="s">
        <v>596</v>
      </c>
      <c r="D19" s="731" t="s">
        <v>596</v>
      </c>
      <c r="E19" s="731"/>
      <c r="F19" s="731" t="s">
        <v>596</v>
      </c>
      <c r="G19" s="731" t="s">
        <v>596</v>
      </c>
      <c r="H19" s="731" t="s">
        <v>596</v>
      </c>
      <c r="I19" s="732" t="s">
        <v>596</v>
      </c>
      <c r="J19" s="733" t="s">
        <v>73</v>
      </c>
    </row>
    <row r="20" spans="1:10" ht="14.4" customHeight="1" x14ac:dyDescent="0.3">
      <c r="A20" s="729" t="s">
        <v>612</v>
      </c>
      <c r="B20" s="730" t="s">
        <v>613</v>
      </c>
      <c r="C20" s="731" t="s">
        <v>596</v>
      </c>
      <c r="D20" s="731" t="s">
        <v>596</v>
      </c>
      <c r="E20" s="731"/>
      <c r="F20" s="731" t="s">
        <v>596</v>
      </c>
      <c r="G20" s="731" t="s">
        <v>596</v>
      </c>
      <c r="H20" s="731" t="s">
        <v>596</v>
      </c>
      <c r="I20" s="732" t="s">
        <v>596</v>
      </c>
      <c r="J20" s="733" t="s">
        <v>0</v>
      </c>
    </row>
    <row r="21" spans="1:10" ht="14.4" customHeight="1" x14ac:dyDescent="0.3">
      <c r="A21" s="729" t="s">
        <v>612</v>
      </c>
      <c r="B21" s="730" t="s">
        <v>5313</v>
      </c>
      <c r="C21" s="731">
        <v>5.9820699999999993</v>
      </c>
      <c r="D21" s="731">
        <v>7.8228200000000001</v>
      </c>
      <c r="E21" s="731"/>
      <c r="F21" s="731">
        <v>6.0644499999999999</v>
      </c>
      <c r="G21" s="731">
        <v>7</v>
      </c>
      <c r="H21" s="731">
        <v>-0.9355500000000001</v>
      </c>
      <c r="I21" s="732">
        <v>0.86634999999999995</v>
      </c>
      <c r="J21" s="733" t="s">
        <v>1</v>
      </c>
    </row>
    <row r="22" spans="1:10" ht="14.4" customHeight="1" x14ac:dyDescent="0.3">
      <c r="A22" s="729" t="s">
        <v>612</v>
      </c>
      <c r="B22" s="730" t="s">
        <v>5314</v>
      </c>
      <c r="C22" s="731">
        <v>36.777500000000003</v>
      </c>
      <c r="D22" s="731">
        <v>37.118089999999995</v>
      </c>
      <c r="E22" s="731"/>
      <c r="F22" s="731">
        <v>44.769069999999999</v>
      </c>
      <c r="G22" s="731">
        <v>38</v>
      </c>
      <c r="H22" s="731">
        <v>6.7690699999999993</v>
      </c>
      <c r="I22" s="732">
        <v>1.1781334210526315</v>
      </c>
      <c r="J22" s="733" t="s">
        <v>1</v>
      </c>
    </row>
    <row r="23" spans="1:10" ht="14.4" customHeight="1" x14ac:dyDescent="0.3">
      <c r="A23" s="729" t="s">
        <v>612</v>
      </c>
      <c r="B23" s="730" t="s">
        <v>5315</v>
      </c>
      <c r="C23" s="731">
        <v>23.084199999999999</v>
      </c>
      <c r="D23" s="731">
        <v>24.402000000000001</v>
      </c>
      <c r="E23" s="731"/>
      <c r="F23" s="731">
        <v>27.956</v>
      </c>
      <c r="G23" s="731">
        <v>28</v>
      </c>
      <c r="H23" s="731">
        <v>-4.4000000000000483E-2</v>
      </c>
      <c r="I23" s="732">
        <v>0.99842857142857144</v>
      </c>
      <c r="J23" s="733" t="s">
        <v>1</v>
      </c>
    </row>
    <row r="24" spans="1:10" ht="14.4" customHeight="1" x14ac:dyDescent="0.3">
      <c r="A24" s="729" t="s">
        <v>612</v>
      </c>
      <c r="B24" s="730" t="s">
        <v>5317</v>
      </c>
      <c r="C24" s="731">
        <v>11.797780000000001</v>
      </c>
      <c r="D24" s="731">
        <v>10.858599999999999</v>
      </c>
      <c r="E24" s="731"/>
      <c r="F24" s="731">
        <v>1.171</v>
      </c>
      <c r="G24" s="731">
        <v>8</v>
      </c>
      <c r="H24" s="731">
        <v>-6.8289999999999997</v>
      </c>
      <c r="I24" s="732">
        <v>0.14637500000000001</v>
      </c>
      <c r="J24" s="733" t="s">
        <v>1</v>
      </c>
    </row>
    <row r="25" spans="1:10" ht="14.4" customHeight="1" x14ac:dyDescent="0.3">
      <c r="A25" s="729" t="s">
        <v>612</v>
      </c>
      <c r="B25" s="730" t="s">
        <v>5318</v>
      </c>
      <c r="C25" s="731">
        <v>6.1041499999999997</v>
      </c>
      <c r="D25" s="731">
        <v>5.45235</v>
      </c>
      <c r="E25" s="731"/>
      <c r="F25" s="731">
        <v>5.7785999999999991</v>
      </c>
      <c r="G25" s="731">
        <v>5</v>
      </c>
      <c r="H25" s="731">
        <v>0.77859999999999907</v>
      </c>
      <c r="I25" s="732">
        <v>1.1557199999999999</v>
      </c>
      <c r="J25" s="733" t="s">
        <v>1</v>
      </c>
    </row>
    <row r="26" spans="1:10" ht="14.4" customHeight="1" x14ac:dyDescent="0.3">
      <c r="A26" s="729" t="s">
        <v>612</v>
      </c>
      <c r="B26" s="730" t="s">
        <v>614</v>
      </c>
      <c r="C26" s="731">
        <v>83.745700000000014</v>
      </c>
      <c r="D26" s="731">
        <v>85.65385999999998</v>
      </c>
      <c r="E26" s="731"/>
      <c r="F26" s="731">
        <v>85.73912</v>
      </c>
      <c r="G26" s="731">
        <v>86</v>
      </c>
      <c r="H26" s="731">
        <v>-0.26088000000000022</v>
      </c>
      <c r="I26" s="732">
        <v>0.99696651162790695</v>
      </c>
      <c r="J26" s="733" t="s">
        <v>615</v>
      </c>
    </row>
    <row r="27" spans="1:10" ht="14.4" customHeight="1" x14ac:dyDescent="0.3">
      <c r="A27" s="729" t="s">
        <v>596</v>
      </c>
      <c r="B27" s="730" t="s">
        <v>596</v>
      </c>
      <c r="C27" s="731" t="s">
        <v>596</v>
      </c>
      <c r="D27" s="731" t="s">
        <v>596</v>
      </c>
      <c r="E27" s="731"/>
      <c r="F27" s="731" t="s">
        <v>596</v>
      </c>
      <c r="G27" s="731" t="s">
        <v>596</v>
      </c>
      <c r="H27" s="731" t="s">
        <v>596</v>
      </c>
      <c r="I27" s="732" t="s">
        <v>596</v>
      </c>
      <c r="J27" s="733" t="s">
        <v>616</v>
      </c>
    </row>
    <row r="28" spans="1:10" ht="14.4" customHeight="1" x14ac:dyDescent="0.3">
      <c r="A28" s="729" t="s">
        <v>617</v>
      </c>
      <c r="B28" s="730" t="s">
        <v>618</v>
      </c>
      <c r="C28" s="731" t="s">
        <v>596</v>
      </c>
      <c r="D28" s="731" t="s">
        <v>596</v>
      </c>
      <c r="E28" s="731"/>
      <c r="F28" s="731" t="s">
        <v>596</v>
      </c>
      <c r="G28" s="731" t="s">
        <v>596</v>
      </c>
      <c r="H28" s="731" t="s">
        <v>596</v>
      </c>
      <c r="I28" s="732" t="s">
        <v>596</v>
      </c>
      <c r="J28" s="733" t="s">
        <v>0</v>
      </c>
    </row>
    <row r="29" spans="1:10" ht="14.4" customHeight="1" x14ac:dyDescent="0.3">
      <c r="A29" s="729" t="s">
        <v>617</v>
      </c>
      <c r="B29" s="730" t="s">
        <v>5313</v>
      </c>
      <c r="C29" s="731">
        <v>4.6332599999999999</v>
      </c>
      <c r="D29" s="731">
        <v>6.2080699999999993</v>
      </c>
      <c r="E29" s="731"/>
      <c r="F29" s="731">
        <v>5.54786</v>
      </c>
      <c r="G29" s="731">
        <v>5</v>
      </c>
      <c r="H29" s="731">
        <v>0.54786000000000001</v>
      </c>
      <c r="I29" s="732">
        <v>1.109572</v>
      </c>
      <c r="J29" s="733" t="s">
        <v>1</v>
      </c>
    </row>
    <row r="30" spans="1:10" ht="14.4" customHeight="1" x14ac:dyDescent="0.3">
      <c r="A30" s="729" t="s">
        <v>617</v>
      </c>
      <c r="B30" s="730" t="s">
        <v>5314</v>
      </c>
      <c r="C30" s="731">
        <v>17.505549999999999</v>
      </c>
      <c r="D30" s="731">
        <v>18.982690000000002</v>
      </c>
      <c r="E30" s="731"/>
      <c r="F30" s="731">
        <v>19.492039999999999</v>
      </c>
      <c r="G30" s="731">
        <v>20</v>
      </c>
      <c r="H30" s="731">
        <v>-0.50796000000000063</v>
      </c>
      <c r="I30" s="732">
        <v>0.97460199999999997</v>
      </c>
      <c r="J30" s="733" t="s">
        <v>1</v>
      </c>
    </row>
    <row r="31" spans="1:10" ht="14.4" customHeight="1" x14ac:dyDescent="0.3">
      <c r="A31" s="729" t="s">
        <v>617</v>
      </c>
      <c r="B31" s="730" t="s">
        <v>5315</v>
      </c>
      <c r="C31" s="731">
        <v>14.976000000000001</v>
      </c>
      <c r="D31" s="731">
        <v>14.6372</v>
      </c>
      <c r="E31" s="731"/>
      <c r="F31" s="731">
        <v>16.268000000000001</v>
      </c>
      <c r="G31" s="731">
        <v>16</v>
      </c>
      <c r="H31" s="731">
        <v>0.26800000000000068</v>
      </c>
      <c r="I31" s="732">
        <v>1.01675</v>
      </c>
      <c r="J31" s="733" t="s">
        <v>1</v>
      </c>
    </row>
    <row r="32" spans="1:10" ht="14.4" customHeight="1" x14ac:dyDescent="0.3">
      <c r="A32" s="729" t="s">
        <v>617</v>
      </c>
      <c r="B32" s="730" t="s">
        <v>5317</v>
      </c>
      <c r="C32" s="731">
        <v>10.487099999999998</v>
      </c>
      <c r="D32" s="731">
        <v>10.784030000000001</v>
      </c>
      <c r="E32" s="731"/>
      <c r="F32" s="731">
        <v>9.1493299999999991</v>
      </c>
      <c r="G32" s="731">
        <v>9</v>
      </c>
      <c r="H32" s="731">
        <v>0.14932999999999907</v>
      </c>
      <c r="I32" s="732">
        <v>1.0165922222222221</v>
      </c>
      <c r="J32" s="733" t="s">
        <v>1</v>
      </c>
    </row>
    <row r="33" spans="1:10" ht="14.4" customHeight="1" x14ac:dyDescent="0.3">
      <c r="A33" s="729" t="s">
        <v>617</v>
      </c>
      <c r="B33" s="730" t="s">
        <v>5318</v>
      </c>
      <c r="C33" s="731">
        <v>4.0214999999999996</v>
      </c>
      <c r="D33" s="731">
        <v>4.6660000000000004</v>
      </c>
      <c r="E33" s="731"/>
      <c r="F33" s="731">
        <v>5.516</v>
      </c>
      <c r="G33" s="731">
        <v>5</v>
      </c>
      <c r="H33" s="731">
        <v>0.51600000000000001</v>
      </c>
      <c r="I33" s="732">
        <v>1.1032</v>
      </c>
      <c r="J33" s="733" t="s">
        <v>1</v>
      </c>
    </row>
    <row r="34" spans="1:10" ht="14.4" customHeight="1" x14ac:dyDescent="0.3">
      <c r="A34" s="729" t="s">
        <v>617</v>
      </c>
      <c r="B34" s="730" t="s">
        <v>619</v>
      </c>
      <c r="C34" s="731">
        <v>51.623409999999993</v>
      </c>
      <c r="D34" s="731">
        <v>55.277990000000003</v>
      </c>
      <c r="E34" s="731"/>
      <c r="F34" s="731">
        <v>55.973230000000001</v>
      </c>
      <c r="G34" s="731">
        <v>56</v>
      </c>
      <c r="H34" s="731">
        <v>-2.6769999999999072E-2</v>
      </c>
      <c r="I34" s="732">
        <v>0.99952196428571427</v>
      </c>
      <c r="J34" s="733" t="s">
        <v>615</v>
      </c>
    </row>
    <row r="35" spans="1:10" ht="14.4" customHeight="1" x14ac:dyDescent="0.3">
      <c r="A35" s="729" t="s">
        <v>596</v>
      </c>
      <c r="B35" s="730" t="s">
        <v>596</v>
      </c>
      <c r="C35" s="731" t="s">
        <v>596</v>
      </c>
      <c r="D35" s="731" t="s">
        <v>596</v>
      </c>
      <c r="E35" s="731"/>
      <c r="F35" s="731" t="s">
        <v>596</v>
      </c>
      <c r="G35" s="731" t="s">
        <v>596</v>
      </c>
      <c r="H35" s="731" t="s">
        <v>596</v>
      </c>
      <c r="I35" s="732" t="s">
        <v>596</v>
      </c>
      <c r="J35" s="733" t="s">
        <v>616</v>
      </c>
    </row>
    <row r="36" spans="1:10" ht="14.4" customHeight="1" x14ac:dyDescent="0.3">
      <c r="A36" s="729" t="s">
        <v>620</v>
      </c>
      <c r="B36" s="730" t="s">
        <v>621</v>
      </c>
      <c r="C36" s="731" t="s">
        <v>596</v>
      </c>
      <c r="D36" s="731" t="s">
        <v>596</v>
      </c>
      <c r="E36" s="731"/>
      <c r="F36" s="731" t="s">
        <v>596</v>
      </c>
      <c r="G36" s="731" t="s">
        <v>596</v>
      </c>
      <c r="H36" s="731" t="s">
        <v>596</v>
      </c>
      <c r="I36" s="732" t="s">
        <v>596</v>
      </c>
      <c r="J36" s="733" t="s">
        <v>0</v>
      </c>
    </row>
    <row r="37" spans="1:10" ht="14.4" customHeight="1" x14ac:dyDescent="0.3">
      <c r="A37" s="729" t="s">
        <v>620</v>
      </c>
      <c r="B37" s="730" t="s">
        <v>5311</v>
      </c>
      <c r="C37" s="731">
        <v>0</v>
      </c>
      <c r="D37" s="731">
        <v>0</v>
      </c>
      <c r="E37" s="731"/>
      <c r="F37" s="731">
        <v>4.4154</v>
      </c>
      <c r="G37" s="731">
        <v>0</v>
      </c>
      <c r="H37" s="731">
        <v>4.4154</v>
      </c>
      <c r="I37" s="732" t="s">
        <v>596</v>
      </c>
      <c r="J37" s="733" t="s">
        <v>1</v>
      </c>
    </row>
    <row r="38" spans="1:10" ht="14.4" customHeight="1" x14ac:dyDescent="0.3">
      <c r="A38" s="729" t="s">
        <v>620</v>
      </c>
      <c r="B38" s="730" t="s">
        <v>5313</v>
      </c>
      <c r="C38" s="731">
        <v>5.3085800000000001</v>
      </c>
      <c r="D38" s="731">
        <v>5.5402700000000005</v>
      </c>
      <c r="E38" s="731"/>
      <c r="F38" s="731">
        <v>4.95547</v>
      </c>
      <c r="G38" s="731">
        <v>5</v>
      </c>
      <c r="H38" s="731">
        <v>-4.4529999999999959E-2</v>
      </c>
      <c r="I38" s="732">
        <v>0.99109400000000003</v>
      </c>
      <c r="J38" s="733" t="s">
        <v>1</v>
      </c>
    </row>
    <row r="39" spans="1:10" ht="14.4" customHeight="1" x14ac:dyDescent="0.3">
      <c r="A39" s="729" t="s">
        <v>620</v>
      </c>
      <c r="B39" s="730" t="s">
        <v>5314</v>
      </c>
      <c r="C39" s="731">
        <v>14.83282</v>
      </c>
      <c r="D39" s="731">
        <v>14.015529999999998</v>
      </c>
      <c r="E39" s="731"/>
      <c r="F39" s="731">
        <v>13.7845</v>
      </c>
      <c r="G39" s="731">
        <v>13</v>
      </c>
      <c r="H39" s="731">
        <v>0.78449999999999953</v>
      </c>
      <c r="I39" s="732">
        <v>1.0603461538461538</v>
      </c>
      <c r="J39" s="733" t="s">
        <v>1</v>
      </c>
    </row>
    <row r="40" spans="1:10" ht="14.4" customHeight="1" x14ac:dyDescent="0.3">
      <c r="A40" s="729" t="s">
        <v>620</v>
      </c>
      <c r="B40" s="730" t="s">
        <v>5315</v>
      </c>
      <c r="C40" s="731">
        <v>1.633</v>
      </c>
      <c r="D40" s="731">
        <v>3.573</v>
      </c>
      <c r="E40" s="731"/>
      <c r="F40" s="731">
        <v>2.0329999999999999</v>
      </c>
      <c r="G40" s="731">
        <v>3</v>
      </c>
      <c r="H40" s="731">
        <v>-0.96700000000000008</v>
      </c>
      <c r="I40" s="732">
        <v>0.67766666666666664</v>
      </c>
      <c r="J40" s="733" t="s">
        <v>1</v>
      </c>
    </row>
    <row r="41" spans="1:10" ht="14.4" customHeight="1" x14ac:dyDescent="0.3">
      <c r="A41" s="729" t="s">
        <v>620</v>
      </c>
      <c r="B41" s="730" t="s">
        <v>5317</v>
      </c>
      <c r="C41" s="731">
        <v>0.28799999999999998</v>
      </c>
      <c r="D41" s="731">
        <v>0.65200000000000002</v>
      </c>
      <c r="E41" s="731"/>
      <c r="F41" s="731">
        <v>1.25</v>
      </c>
      <c r="G41" s="731">
        <v>1</v>
      </c>
      <c r="H41" s="731">
        <v>0.25</v>
      </c>
      <c r="I41" s="732">
        <v>1.25</v>
      </c>
      <c r="J41" s="733" t="s">
        <v>1</v>
      </c>
    </row>
    <row r="42" spans="1:10" ht="14.4" customHeight="1" x14ac:dyDescent="0.3">
      <c r="A42" s="729" t="s">
        <v>620</v>
      </c>
      <c r="B42" s="730" t="s">
        <v>5318</v>
      </c>
      <c r="C42" s="731">
        <v>4.7039999999999997</v>
      </c>
      <c r="D42" s="731">
        <v>4.5738000000000003</v>
      </c>
      <c r="E42" s="731"/>
      <c r="F42" s="731">
        <v>4.6619999999999999</v>
      </c>
      <c r="G42" s="731">
        <v>5</v>
      </c>
      <c r="H42" s="731">
        <v>-0.33800000000000008</v>
      </c>
      <c r="I42" s="732">
        <v>0.93240000000000001</v>
      </c>
      <c r="J42" s="733" t="s">
        <v>1</v>
      </c>
    </row>
    <row r="43" spans="1:10" ht="14.4" customHeight="1" x14ac:dyDescent="0.3">
      <c r="A43" s="729" t="s">
        <v>620</v>
      </c>
      <c r="B43" s="730" t="s">
        <v>622</v>
      </c>
      <c r="C43" s="731">
        <v>26.766400000000001</v>
      </c>
      <c r="D43" s="731">
        <v>28.354599999999998</v>
      </c>
      <c r="E43" s="731"/>
      <c r="F43" s="731">
        <v>31.100369999999998</v>
      </c>
      <c r="G43" s="731">
        <v>27</v>
      </c>
      <c r="H43" s="731">
        <v>4.1003699999999981</v>
      </c>
      <c r="I43" s="732">
        <v>1.1518655555555555</v>
      </c>
      <c r="J43" s="733" t="s">
        <v>615</v>
      </c>
    </row>
    <row r="44" spans="1:10" ht="14.4" customHeight="1" x14ac:dyDescent="0.3">
      <c r="A44" s="729" t="s">
        <v>596</v>
      </c>
      <c r="B44" s="730" t="s">
        <v>596</v>
      </c>
      <c r="C44" s="731" t="s">
        <v>596</v>
      </c>
      <c r="D44" s="731" t="s">
        <v>596</v>
      </c>
      <c r="E44" s="731"/>
      <c r="F44" s="731" t="s">
        <v>596</v>
      </c>
      <c r="G44" s="731" t="s">
        <v>596</v>
      </c>
      <c r="H44" s="731" t="s">
        <v>596</v>
      </c>
      <c r="I44" s="732" t="s">
        <v>596</v>
      </c>
      <c r="J44" s="733" t="s">
        <v>616</v>
      </c>
    </row>
    <row r="45" spans="1:10" ht="14.4" customHeight="1" x14ac:dyDescent="0.3">
      <c r="A45" s="729" t="s">
        <v>623</v>
      </c>
      <c r="B45" s="730" t="s">
        <v>624</v>
      </c>
      <c r="C45" s="731" t="s">
        <v>596</v>
      </c>
      <c r="D45" s="731" t="s">
        <v>596</v>
      </c>
      <c r="E45" s="731"/>
      <c r="F45" s="731" t="s">
        <v>596</v>
      </c>
      <c r="G45" s="731" t="s">
        <v>596</v>
      </c>
      <c r="H45" s="731" t="s">
        <v>596</v>
      </c>
      <c r="I45" s="732" t="s">
        <v>596</v>
      </c>
      <c r="J45" s="733" t="s">
        <v>0</v>
      </c>
    </row>
    <row r="46" spans="1:10" ht="14.4" customHeight="1" x14ac:dyDescent="0.3">
      <c r="A46" s="729" t="s">
        <v>623</v>
      </c>
      <c r="B46" s="730" t="s">
        <v>5310</v>
      </c>
      <c r="C46" s="731">
        <v>15.616820000000001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596</v>
      </c>
      <c r="J46" s="733" t="s">
        <v>1</v>
      </c>
    </row>
    <row r="47" spans="1:10" ht="14.4" customHeight="1" x14ac:dyDescent="0.3">
      <c r="A47" s="729" t="s">
        <v>623</v>
      </c>
      <c r="B47" s="730" t="s">
        <v>5313</v>
      </c>
      <c r="C47" s="731">
        <v>1.5642699999999998</v>
      </c>
      <c r="D47" s="731">
        <v>1.6676800000000001</v>
      </c>
      <c r="E47" s="731"/>
      <c r="F47" s="731">
        <v>2.0526999999999997</v>
      </c>
      <c r="G47" s="731">
        <v>2</v>
      </c>
      <c r="H47" s="731">
        <v>5.2699999999999747E-2</v>
      </c>
      <c r="I47" s="732">
        <v>1.0263499999999999</v>
      </c>
      <c r="J47" s="733" t="s">
        <v>1</v>
      </c>
    </row>
    <row r="48" spans="1:10" ht="14.4" customHeight="1" x14ac:dyDescent="0.3">
      <c r="A48" s="729" t="s">
        <v>623</v>
      </c>
      <c r="B48" s="730" t="s">
        <v>5314</v>
      </c>
      <c r="C48" s="731">
        <v>9.3436000000000003</v>
      </c>
      <c r="D48" s="731">
        <v>10.72129</v>
      </c>
      <c r="E48" s="731"/>
      <c r="F48" s="731">
        <v>10.43454</v>
      </c>
      <c r="G48" s="731">
        <v>10</v>
      </c>
      <c r="H48" s="731">
        <v>0.43454000000000015</v>
      </c>
      <c r="I48" s="732">
        <v>1.0434540000000001</v>
      </c>
      <c r="J48" s="733" t="s">
        <v>1</v>
      </c>
    </row>
    <row r="49" spans="1:10" ht="14.4" customHeight="1" x14ac:dyDescent="0.3">
      <c r="A49" s="729" t="s">
        <v>623</v>
      </c>
      <c r="B49" s="730" t="s">
        <v>5317</v>
      </c>
      <c r="C49" s="731">
        <v>2.9</v>
      </c>
      <c r="D49" s="731">
        <v>2.66</v>
      </c>
      <c r="E49" s="731"/>
      <c r="F49" s="731">
        <v>2.1659999999999999</v>
      </c>
      <c r="G49" s="731">
        <v>3</v>
      </c>
      <c r="H49" s="731">
        <v>-0.83400000000000007</v>
      </c>
      <c r="I49" s="732">
        <v>0.72199999999999998</v>
      </c>
      <c r="J49" s="733" t="s">
        <v>1</v>
      </c>
    </row>
    <row r="50" spans="1:10" ht="14.4" customHeight="1" x14ac:dyDescent="0.3">
      <c r="A50" s="729" t="s">
        <v>623</v>
      </c>
      <c r="B50" s="730" t="s">
        <v>625</v>
      </c>
      <c r="C50" s="731">
        <v>29.424689999999998</v>
      </c>
      <c r="D50" s="731">
        <v>15.048970000000001</v>
      </c>
      <c r="E50" s="731"/>
      <c r="F50" s="731">
        <v>14.65324</v>
      </c>
      <c r="G50" s="731">
        <v>15</v>
      </c>
      <c r="H50" s="731">
        <v>-0.34675999999999974</v>
      </c>
      <c r="I50" s="732">
        <v>0.97688266666666668</v>
      </c>
      <c r="J50" s="733" t="s">
        <v>615</v>
      </c>
    </row>
    <row r="51" spans="1:10" ht="14.4" customHeight="1" x14ac:dyDescent="0.3">
      <c r="A51" s="729" t="s">
        <v>596</v>
      </c>
      <c r="B51" s="730" t="s">
        <v>596</v>
      </c>
      <c r="C51" s="731" t="s">
        <v>596</v>
      </c>
      <c r="D51" s="731" t="s">
        <v>596</v>
      </c>
      <c r="E51" s="731"/>
      <c r="F51" s="731" t="s">
        <v>596</v>
      </c>
      <c r="G51" s="731" t="s">
        <v>596</v>
      </c>
      <c r="H51" s="731" t="s">
        <v>596</v>
      </c>
      <c r="I51" s="732" t="s">
        <v>596</v>
      </c>
      <c r="J51" s="733" t="s">
        <v>616</v>
      </c>
    </row>
    <row r="52" spans="1:10" ht="14.4" customHeight="1" x14ac:dyDescent="0.3">
      <c r="A52" s="729" t="s">
        <v>626</v>
      </c>
      <c r="B52" s="730" t="s">
        <v>627</v>
      </c>
      <c r="C52" s="731" t="s">
        <v>596</v>
      </c>
      <c r="D52" s="731" t="s">
        <v>596</v>
      </c>
      <c r="E52" s="731"/>
      <c r="F52" s="731" t="s">
        <v>596</v>
      </c>
      <c r="G52" s="731" t="s">
        <v>596</v>
      </c>
      <c r="H52" s="731" t="s">
        <v>596</v>
      </c>
      <c r="I52" s="732" t="s">
        <v>596</v>
      </c>
      <c r="J52" s="733" t="s">
        <v>0</v>
      </c>
    </row>
    <row r="53" spans="1:10" ht="14.4" customHeight="1" x14ac:dyDescent="0.3">
      <c r="A53" s="729" t="s">
        <v>626</v>
      </c>
      <c r="B53" s="730" t="s">
        <v>5311</v>
      </c>
      <c r="C53" s="731">
        <v>4.8292200000000003</v>
      </c>
      <c r="D53" s="731">
        <v>1.80996</v>
      </c>
      <c r="E53" s="731"/>
      <c r="F53" s="731">
        <v>12.160030000000001</v>
      </c>
      <c r="G53" s="731">
        <v>11</v>
      </c>
      <c r="H53" s="731">
        <v>1.1600300000000008</v>
      </c>
      <c r="I53" s="732">
        <v>1.1054572727272729</v>
      </c>
      <c r="J53" s="733" t="s">
        <v>1</v>
      </c>
    </row>
    <row r="54" spans="1:10" ht="14.4" customHeight="1" x14ac:dyDescent="0.3">
      <c r="A54" s="729" t="s">
        <v>626</v>
      </c>
      <c r="B54" s="730" t="s">
        <v>5312</v>
      </c>
      <c r="C54" s="731">
        <v>0.97647000000000006</v>
      </c>
      <c r="D54" s="731">
        <v>0</v>
      </c>
      <c r="E54" s="731"/>
      <c r="F54" s="731">
        <v>0</v>
      </c>
      <c r="G54" s="731">
        <v>1</v>
      </c>
      <c r="H54" s="731">
        <v>-1</v>
      </c>
      <c r="I54" s="732">
        <v>0</v>
      </c>
      <c r="J54" s="733" t="s">
        <v>1</v>
      </c>
    </row>
    <row r="55" spans="1:10" ht="14.4" customHeight="1" x14ac:dyDescent="0.3">
      <c r="A55" s="729" t="s">
        <v>626</v>
      </c>
      <c r="B55" s="730" t="s">
        <v>5313</v>
      </c>
      <c r="C55" s="731">
        <v>23.313920000000003</v>
      </c>
      <c r="D55" s="731">
        <v>39.112559999999995</v>
      </c>
      <c r="E55" s="731"/>
      <c r="F55" s="731">
        <v>37.864729999999994</v>
      </c>
      <c r="G55" s="731">
        <v>32</v>
      </c>
      <c r="H55" s="731">
        <v>5.8647299999999944</v>
      </c>
      <c r="I55" s="732">
        <v>1.1832728124999998</v>
      </c>
      <c r="J55" s="733" t="s">
        <v>1</v>
      </c>
    </row>
    <row r="56" spans="1:10" ht="14.4" customHeight="1" x14ac:dyDescent="0.3">
      <c r="A56" s="729" t="s">
        <v>626</v>
      </c>
      <c r="B56" s="730" t="s">
        <v>5314</v>
      </c>
      <c r="C56" s="731">
        <v>152.37799999999999</v>
      </c>
      <c r="D56" s="731">
        <v>178.60455000000005</v>
      </c>
      <c r="E56" s="731"/>
      <c r="F56" s="731">
        <v>156.38153</v>
      </c>
      <c r="G56" s="731">
        <v>177</v>
      </c>
      <c r="H56" s="731">
        <v>-20.618470000000002</v>
      </c>
      <c r="I56" s="732">
        <v>0.88351146892655363</v>
      </c>
      <c r="J56" s="733" t="s">
        <v>1</v>
      </c>
    </row>
    <row r="57" spans="1:10" ht="14.4" customHeight="1" x14ac:dyDescent="0.3">
      <c r="A57" s="729" t="s">
        <v>626</v>
      </c>
      <c r="B57" s="730" t="s">
        <v>5315</v>
      </c>
      <c r="C57" s="731">
        <v>15.237</v>
      </c>
      <c r="D57" s="731">
        <v>33.551000000000002</v>
      </c>
      <c r="E57" s="731"/>
      <c r="F57" s="731">
        <v>20.329999999999998</v>
      </c>
      <c r="G57" s="731">
        <v>36</v>
      </c>
      <c r="H57" s="731">
        <v>-15.670000000000002</v>
      </c>
      <c r="I57" s="732">
        <v>0.56472222222222213</v>
      </c>
      <c r="J57" s="733" t="s">
        <v>1</v>
      </c>
    </row>
    <row r="58" spans="1:10" ht="14.4" customHeight="1" x14ac:dyDescent="0.3">
      <c r="A58" s="729" t="s">
        <v>626</v>
      </c>
      <c r="B58" s="730" t="s">
        <v>5316</v>
      </c>
      <c r="C58" s="731">
        <v>0</v>
      </c>
      <c r="D58" s="731">
        <v>1.7802</v>
      </c>
      <c r="E58" s="731"/>
      <c r="F58" s="731">
        <v>0</v>
      </c>
      <c r="G58" s="731">
        <v>2</v>
      </c>
      <c r="H58" s="731">
        <v>-2</v>
      </c>
      <c r="I58" s="732">
        <v>0</v>
      </c>
      <c r="J58" s="733" t="s">
        <v>1</v>
      </c>
    </row>
    <row r="59" spans="1:10" ht="14.4" customHeight="1" x14ac:dyDescent="0.3">
      <c r="A59" s="729" t="s">
        <v>626</v>
      </c>
      <c r="B59" s="730" t="s">
        <v>5317</v>
      </c>
      <c r="C59" s="731">
        <v>26.119340000000001</v>
      </c>
      <c r="D59" s="731">
        <v>43.876400000000004</v>
      </c>
      <c r="E59" s="731"/>
      <c r="F59" s="731">
        <v>32.27881</v>
      </c>
      <c r="G59" s="731">
        <v>51</v>
      </c>
      <c r="H59" s="731">
        <v>-18.72119</v>
      </c>
      <c r="I59" s="732">
        <v>0.63291784313725485</v>
      </c>
      <c r="J59" s="733" t="s">
        <v>1</v>
      </c>
    </row>
    <row r="60" spans="1:10" ht="14.4" customHeight="1" x14ac:dyDescent="0.3">
      <c r="A60" s="729" t="s">
        <v>626</v>
      </c>
      <c r="B60" s="730" t="s">
        <v>5318</v>
      </c>
      <c r="C60" s="731">
        <v>22.706150000000001</v>
      </c>
      <c r="D60" s="731">
        <v>26.380599999999998</v>
      </c>
      <c r="E60" s="731"/>
      <c r="F60" s="731">
        <v>23.694400000000002</v>
      </c>
      <c r="G60" s="731">
        <v>26</v>
      </c>
      <c r="H60" s="731">
        <v>-2.3055999999999983</v>
      </c>
      <c r="I60" s="732">
        <v>0.91132307692307701</v>
      </c>
      <c r="J60" s="733" t="s">
        <v>1</v>
      </c>
    </row>
    <row r="61" spans="1:10" ht="14.4" customHeight="1" x14ac:dyDescent="0.3">
      <c r="A61" s="729" t="s">
        <v>626</v>
      </c>
      <c r="B61" s="730" t="s">
        <v>5319</v>
      </c>
      <c r="C61" s="731">
        <v>22.522410000000001</v>
      </c>
      <c r="D61" s="731">
        <v>24.254960000000001</v>
      </c>
      <c r="E61" s="731"/>
      <c r="F61" s="731">
        <v>64.047269999999997</v>
      </c>
      <c r="G61" s="731">
        <v>21</v>
      </c>
      <c r="H61" s="731">
        <v>43.047269999999997</v>
      </c>
      <c r="I61" s="732">
        <v>3.0498699999999999</v>
      </c>
      <c r="J61" s="733" t="s">
        <v>1</v>
      </c>
    </row>
    <row r="62" spans="1:10" ht="14.4" customHeight="1" x14ac:dyDescent="0.3">
      <c r="A62" s="729" t="s">
        <v>626</v>
      </c>
      <c r="B62" s="730" t="s">
        <v>5320</v>
      </c>
      <c r="C62" s="731">
        <v>68.139459999999985</v>
      </c>
      <c r="D62" s="731">
        <v>55.608789999999999</v>
      </c>
      <c r="E62" s="731"/>
      <c r="F62" s="731">
        <v>65.885229999999993</v>
      </c>
      <c r="G62" s="731">
        <v>56</v>
      </c>
      <c r="H62" s="731">
        <v>9.8852299999999929</v>
      </c>
      <c r="I62" s="732">
        <v>1.1765219642857141</v>
      </c>
      <c r="J62" s="733" t="s">
        <v>1</v>
      </c>
    </row>
    <row r="63" spans="1:10" ht="14.4" customHeight="1" x14ac:dyDescent="0.3">
      <c r="A63" s="729" t="s">
        <v>626</v>
      </c>
      <c r="B63" s="730" t="s">
        <v>628</v>
      </c>
      <c r="C63" s="731">
        <v>336.22196999999994</v>
      </c>
      <c r="D63" s="731">
        <v>404.97902000000005</v>
      </c>
      <c r="E63" s="731"/>
      <c r="F63" s="731">
        <v>412.64200000000005</v>
      </c>
      <c r="G63" s="731">
        <v>415</v>
      </c>
      <c r="H63" s="731">
        <v>-2.3579999999999472</v>
      </c>
      <c r="I63" s="732">
        <v>0.99431807228915681</v>
      </c>
      <c r="J63" s="733" t="s">
        <v>615</v>
      </c>
    </row>
    <row r="64" spans="1:10" ht="14.4" customHeight="1" x14ac:dyDescent="0.3">
      <c r="A64" s="729" t="s">
        <v>596</v>
      </c>
      <c r="B64" s="730" t="s">
        <v>596</v>
      </c>
      <c r="C64" s="731" t="s">
        <v>596</v>
      </c>
      <c r="D64" s="731" t="s">
        <v>596</v>
      </c>
      <c r="E64" s="731"/>
      <c r="F64" s="731" t="s">
        <v>596</v>
      </c>
      <c r="G64" s="731" t="s">
        <v>596</v>
      </c>
      <c r="H64" s="731" t="s">
        <v>596</v>
      </c>
      <c r="I64" s="732" t="s">
        <v>596</v>
      </c>
      <c r="J64" s="733" t="s">
        <v>616</v>
      </c>
    </row>
    <row r="65" spans="1:10" ht="14.4" customHeight="1" x14ac:dyDescent="0.3">
      <c r="A65" s="729" t="s">
        <v>629</v>
      </c>
      <c r="B65" s="730" t="s">
        <v>630</v>
      </c>
      <c r="C65" s="731" t="s">
        <v>596</v>
      </c>
      <c r="D65" s="731" t="s">
        <v>596</v>
      </c>
      <c r="E65" s="731"/>
      <c r="F65" s="731" t="s">
        <v>596</v>
      </c>
      <c r="G65" s="731" t="s">
        <v>596</v>
      </c>
      <c r="H65" s="731" t="s">
        <v>596</v>
      </c>
      <c r="I65" s="732" t="s">
        <v>596</v>
      </c>
      <c r="J65" s="733" t="s">
        <v>0</v>
      </c>
    </row>
    <row r="66" spans="1:10" ht="14.4" customHeight="1" x14ac:dyDescent="0.3">
      <c r="A66" s="729" t="s">
        <v>629</v>
      </c>
      <c r="B66" s="730" t="s">
        <v>5311</v>
      </c>
      <c r="C66" s="731">
        <v>5.1758199999999999</v>
      </c>
      <c r="D66" s="731">
        <v>4.4707299999999996</v>
      </c>
      <c r="E66" s="731"/>
      <c r="F66" s="731">
        <v>3.3537699999999999</v>
      </c>
      <c r="G66" s="731">
        <v>4</v>
      </c>
      <c r="H66" s="731">
        <v>-0.64623000000000008</v>
      </c>
      <c r="I66" s="732">
        <v>0.83844249999999998</v>
      </c>
      <c r="J66" s="733" t="s">
        <v>1</v>
      </c>
    </row>
    <row r="67" spans="1:10" ht="14.4" customHeight="1" x14ac:dyDescent="0.3">
      <c r="A67" s="729" t="s">
        <v>629</v>
      </c>
      <c r="B67" s="730" t="s">
        <v>5312</v>
      </c>
      <c r="C67" s="731">
        <v>5.5600000000000004E-2</v>
      </c>
      <c r="D67" s="731">
        <v>3.7013999999999996</v>
      </c>
      <c r="E67" s="731"/>
      <c r="F67" s="731">
        <v>0</v>
      </c>
      <c r="G67" s="731">
        <v>2</v>
      </c>
      <c r="H67" s="731">
        <v>-2</v>
      </c>
      <c r="I67" s="732">
        <v>0</v>
      </c>
      <c r="J67" s="733" t="s">
        <v>1</v>
      </c>
    </row>
    <row r="68" spans="1:10" ht="14.4" customHeight="1" x14ac:dyDescent="0.3">
      <c r="A68" s="729" t="s">
        <v>629</v>
      </c>
      <c r="B68" s="730" t="s">
        <v>5313</v>
      </c>
      <c r="C68" s="731">
        <v>10.66226</v>
      </c>
      <c r="D68" s="731">
        <v>9.0054800000000004</v>
      </c>
      <c r="E68" s="731"/>
      <c r="F68" s="731">
        <v>17.721589999999996</v>
      </c>
      <c r="G68" s="731">
        <v>10</v>
      </c>
      <c r="H68" s="731">
        <v>7.7215899999999955</v>
      </c>
      <c r="I68" s="732">
        <v>1.7721589999999996</v>
      </c>
      <c r="J68" s="733" t="s">
        <v>1</v>
      </c>
    </row>
    <row r="69" spans="1:10" ht="14.4" customHeight="1" x14ac:dyDescent="0.3">
      <c r="A69" s="729" t="s">
        <v>629</v>
      </c>
      <c r="B69" s="730" t="s">
        <v>5314</v>
      </c>
      <c r="C69" s="731">
        <v>117.60500999999999</v>
      </c>
      <c r="D69" s="731">
        <v>116.73252999999998</v>
      </c>
      <c r="E69" s="731"/>
      <c r="F69" s="731">
        <v>98.037939999999992</v>
      </c>
      <c r="G69" s="731">
        <v>115</v>
      </c>
      <c r="H69" s="731">
        <v>-16.962060000000008</v>
      </c>
      <c r="I69" s="732">
        <v>0.85250382608695641</v>
      </c>
      <c r="J69" s="733" t="s">
        <v>1</v>
      </c>
    </row>
    <row r="70" spans="1:10" ht="14.4" customHeight="1" x14ac:dyDescent="0.3">
      <c r="A70" s="729" t="s">
        <v>629</v>
      </c>
      <c r="B70" s="730" t="s">
        <v>5315</v>
      </c>
      <c r="C70" s="731">
        <v>3.44225</v>
      </c>
      <c r="D70" s="731">
        <v>11.186999999999999</v>
      </c>
      <c r="E70" s="731"/>
      <c r="F70" s="731">
        <v>13.214</v>
      </c>
      <c r="G70" s="731">
        <v>8</v>
      </c>
      <c r="H70" s="731">
        <v>5.2140000000000004</v>
      </c>
      <c r="I70" s="732">
        <v>1.6517500000000001</v>
      </c>
      <c r="J70" s="733" t="s">
        <v>1</v>
      </c>
    </row>
    <row r="71" spans="1:10" ht="14.4" customHeight="1" x14ac:dyDescent="0.3">
      <c r="A71" s="729" t="s">
        <v>629</v>
      </c>
      <c r="B71" s="730" t="s">
        <v>5317</v>
      </c>
      <c r="C71" s="731">
        <v>6.4143999999999997</v>
      </c>
      <c r="D71" s="731">
        <v>10.923549999999999</v>
      </c>
      <c r="E71" s="731"/>
      <c r="F71" s="731">
        <v>8.7246199999999998</v>
      </c>
      <c r="G71" s="731">
        <v>9</v>
      </c>
      <c r="H71" s="731">
        <v>-0.27538000000000018</v>
      </c>
      <c r="I71" s="732">
        <v>0.96940222222222217</v>
      </c>
      <c r="J71" s="733" t="s">
        <v>1</v>
      </c>
    </row>
    <row r="72" spans="1:10" ht="14.4" customHeight="1" x14ac:dyDescent="0.3">
      <c r="A72" s="729" t="s">
        <v>629</v>
      </c>
      <c r="B72" s="730" t="s">
        <v>5318</v>
      </c>
      <c r="C72" s="731">
        <v>14.904</v>
      </c>
      <c r="D72" s="731">
        <v>13.603590000000001</v>
      </c>
      <c r="E72" s="731"/>
      <c r="F72" s="731">
        <v>13.167</v>
      </c>
      <c r="G72" s="731">
        <v>13</v>
      </c>
      <c r="H72" s="731">
        <v>0.16699999999999982</v>
      </c>
      <c r="I72" s="732">
        <v>1.0128461538461537</v>
      </c>
      <c r="J72" s="733" t="s">
        <v>1</v>
      </c>
    </row>
    <row r="73" spans="1:10" ht="14.4" customHeight="1" x14ac:dyDescent="0.3">
      <c r="A73" s="729" t="s">
        <v>629</v>
      </c>
      <c r="B73" s="730" t="s">
        <v>5319</v>
      </c>
      <c r="C73" s="731">
        <v>0</v>
      </c>
      <c r="D73" s="731">
        <v>0</v>
      </c>
      <c r="E73" s="731"/>
      <c r="F73" s="731">
        <v>0</v>
      </c>
      <c r="G73" s="731">
        <v>2</v>
      </c>
      <c r="H73" s="731">
        <v>-2</v>
      </c>
      <c r="I73" s="732">
        <v>0</v>
      </c>
      <c r="J73" s="733" t="s">
        <v>1</v>
      </c>
    </row>
    <row r="74" spans="1:10" ht="14.4" customHeight="1" x14ac:dyDescent="0.3">
      <c r="A74" s="729" t="s">
        <v>629</v>
      </c>
      <c r="B74" s="730" t="s">
        <v>5320</v>
      </c>
      <c r="C74" s="731">
        <v>16.132370000000002</v>
      </c>
      <c r="D74" s="731">
        <v>10.22955</v>
      </c>
      <c r="E74" s="731"/>
      <c r="F74" s="731">
        <v>0</v>
      </c>
      <c r="G74" s="731">
        <v>17</v>
      </c>
      <c r="H74" s="731">
        <v>-17</v>
      </c>
      <c r="I74" s="732">
        <v>0</v>
      </c>
      <c r="J74" s="733" t="s">
        <v>1</v>
      </c>
    </row>
    <row r="75" spans="1:10" ht="14.4" customHeight="1" x14ac:dyDescent="0.3">
      <c r="A75" s="729" t="s">
        <v>629</v>
      </c>
      <c r="B75" s="730" t="s">
        <v>631</v>
      </c>
      <c r="C75" s="731">
        <v>174.39170999999999</v>
      </c>
      <c r="D75" s="731">
        <v>179.85382999999999</v>
      </c>
      <c r="E75" s="731"/>
      <c r="F75" s="731">
        <v>154.21891999999997</v>
      </c>
      <c r="G75" s="731">
        <v>180</v>
      </c>
      <c r="H75" s="731">
        <v>-25.781080000000031</v>
      </c>
      <c r="I75" s="732">
        <v>0.85677177777777758</v>
      </c>
      <c r="J75" s="733" t="s">
        <v>615</v>
      </c>
    </row>
    <row r="76" spans="1:10" ht="14.4" customHeight="1" x14ac:dyDescent="0.3">
      <c r="A76" s="729" t="s">
        <v>596</v>
      </c>
      <c r="B76" s="730" t="s">
        <v>596</v>
      </c>
      <c r="C76" s="731" t="s">
        <v>596</v>
      </c>
      <c r="D76" s="731" t="s">
        <v>596</v>
      </c>
      <c r="E76" s="731"/>
      <c r="F76" s="731" t="s">
        <v>596</v>
      </c>
      <c r="G76" s="731" t="s">
        <v>596</v>
      </c>
      <c r="H76" s="731" t="s">
        <v>596</v>
      </c>
      <c r="I76" s="732" t="s">
        <v>596</v>
      </c>
      <c r="J76" s="733" t="s">
        <v>616</v>
      </c>
    </row>
    <row r="77" spans="1:10" ht="14.4" customHeight="1" x14ac:dyDescent="0.3">
      <c r="A77" s="729" t="s">
        <v>594</v>
      </c>
      <c r="B77" s="730" t="s">
        <v>610</v>
      </c>
      <c r="C77" s="731">
        <v>702.17387999999994</v>
      </c>
      <c r="D77" s="731">
        <v>769.16827000000012</v>
      </c>
      <c r="E77" s="731"/>
      <c r="F77" s="731">
        <v>754.32688000000007</v>
      </c>
      <c r="G77" s="731">
        <v>778</v>
      </c>
      <c r="H77" s="731">
        <v>-23.673119999999926</v>
      </c>
      <c r="I77" s="732">
        <v>0.96957182519280216</v>
      </c>
      <c r="J77" s="733" t="s">
        <v>611</v>
      </c>
    </row>
  </sheetData>
  <mergeCells count="3">
    <mergeCell ref="A1:I1"/>
    <mergeCell ref="F3:I3"/>
    <mergeCell ref="C4:D4"/>
  </mergeCells>
  <conditionalFormatting sqref="F18 F78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7">
    <cfRule type="expression" dxfId="32" priority="6">
      <formula>$H19&gt;0</formula>
    </cfRule>
  </conditionalFormatting>
  <conditionalFormatting sqref="A19:A77">
    <cfRule type="expression" dxfId="31" priority="5">
      <formula>AND($J19&lt;&gt;"mezeraKL",$J19&lt;&gt;"")</formula>
    </cfRule>
  </conditionalFormatting>
  <conditionalFormatting sqref="I19:I77">
    <cfRule type="expression" dxfId="30" priority="7">
      <formula>$I19&gt;1</formula>
    </cfRule>
  </conditionalFormatting>
  <conditionalFormatting sqref="B19:B77">
    <cfRule type="expression" dxfId="29" priority="4">
      <formula>OR($J19="NS",$J19="SumaNS",$J19="Účet")</formula>
    </cfRule>
  </conditionalFormatting>
  <conditionalFormatting sqref="A19:D77 F19:I77">
    <cfRule type="expression" dxfId="28" priority="8">
      <formula>AND($J19&lt;&gt;"",$J19&lt;&gt;"mezeraKL")</formula>
    </cfRule>
  </conditionalFormatting>
  <conditionalFormatting sqref="B19:D77 F19:I77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7 F19:I77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5657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3.5444874767337651</v>
      </c>
      <c r="J3" s="203">
        <f>SUBTOTAL(9,J5:J1048576)</f>
        <v>207380</v>
      </c>
      <c r="K3" s="204">
        <f>SUBTOTAL(9,K5:K1048576)</f>
        <v>735055.81292504817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594</v>
      </c>
      <c r="B5" s="825" t="s">
        <v>595</v>
      </c>
      <c r="C5" s="828" t="s">
        <v>612</v>
      </c>
      <c r="D5" s="862" t="s">
        <v>613</v>
      </c>
      <c r="E5" s="828" t="s">
        <v>5321</v>
      </c>
      <c r="F5" s="862" t="s">
        <v>5322</v>
      </c>
      <c r="G5" s="828" t="s">
        <v>5323</v>
      </c>
      <c r="H5" s="828" t="s">
        <v>5324</v>
      </c>
      <c r="I5" s="225">
        <v>13.020000457763672</v>
      </c>
      <c r="J5" s="225">
        <v>2</v>
      </c>
      <c r="K5" s="848">
        <v>26.040000915527344</v>
      </c>
    </row>
    <row r="6" spans="1:11" ht="14.4" customHeight="1" x14ac:dyDescent="0.3">
      <c r="A6" s="831" t="s">
        <v>594</v>
      </c>
      <c r="B6" s="832" t="s">
        <v>595</v>
      </c>
      <c r="C6" s="835" t="s">
        <v>612</v>
      </c>
      <c r="D6" s="863" t="s">
        <v>613</v>
      </c>
      <c r="E6" s="835" t="s">
        <v>5321</v>
      </c>
      <c r="F6" s="863" t="s">
        <v>5322</v>
      </c>
      <c r="G6" s="835" t="s">
        <v>5325</v>
      </c>
      <c r="H6" s="835" t="s">
        <v>5326</v>
      </c>
      <c r="I6" s="849">
        <v>0.8566666841506958</v>
      </c>
      <c r="J6" s="849">
        <v>600</v>
      </c>
      <c r="K6" s="850">
        <v>514</v>
      </c>
    </row>
    <row r="7" spans="1:11" ht="14.4" customHeight="1" x14ac:dyDescent="0.3">
      <c r="A7" s="831" t="s">
        <v>594</v>
      </c>
      <c r="B7" s="832" t="s">
        <v>595</v>
      </c>
      <c r="C7" s="835" t="s">
        <v>612</v>
      </c>
      <c r="D7" s="863" t="s">
        <v>613</v>
      </c>
      <c r="E7" s="835" t="s">
        <v>5321</v>
      </c>
      <c r="F7" s="863" t="s">
        <v>5322</v>
      </c>
      <c r="G7" s="835" t="s">
        <v>5327</v>
      </c>
      <c r="H7" s="835" t="s">
        <v>5328</v>
      </c>
      <c r="I7" s="849">
        <v>3.3599998950958252</v>
      </c>
      <c r="J7" s="849">
        <v>50</v>
      </c>
      <c r="K7" s="850">
        <v>168</v>
      </c>
    </row>
    <row r="8" spans="1:11" ht="14.4" customHeight="1" x14ac:dyDescent="0.3">
      <c r="A8" s="831" t="s">
        <v>594</v>
      </c>
      <c r="B8" s="832" t="s">
        <v>595</v>
      </c>
      <c r="C8" s="835" t="s">
        <v>612</v>
      </c>
      <c r="D8" s="863" t="s">
        <v>613</v>
      </c>
      <c r="E8" s="835" t="s">
        <v>5321</v>
      </c>
      <c r="F8" s="863" t="s">
        <v>5322</v>
      </c>
      <c r="G8" s="835" t="s">
        <v>5329</v>
      </c>
      <c r="H8" s="835" t="s">
        <v>5330</v>
      </c>
      <c r="I8" s="849">
        <v>7.6399998664855957</v>
      </c>
      <c r="J8" s="849">
        <v>24</v>
      </c>
      <c r="K8" s="850">
        <v>183.36000061035156</v>
      </c>
    </row>
    <row r="9" spans="1:11" ht="14.4" customHeight="1" x14ac:dyDescent="0.3">
      <c r="A9" s="831" t="s">
        <v>594</v>
      </c>
      <c r="B9" s="832" t="s">
        <v>595</v>
      </c>
      <c r="C9" s="835" t="s">
        <v>612</v>
      </c>
      <c r="D9" s="863" t="s">
        <v>613</v>
      </c>
      <c r="E9" s="835" t="s">
        <v>5321</v>
      </c>
      <c r="F9" s="863" t="s">
        <v>5322</v>
      </c>
      <c r="G9" s="835" t="s">
        <v>5331</v>
      </c>
      <c r="H9" s="835" t="s">
        <v>5332</v>
      </c>
      <c r="I9" s="849">
        <v>13.079999923706055</v>
      </c>
      <c r="J9" s="849">
        <v>132</v>
      </c>
      <c r="K9" s="850">
        <v>1726.5600280761719</v>
      </c>
    </row>
    <row r="10" spans="1:11" ht="14.4" customHeight="1" x14ac:dyDescent="0.3">
      <c r="A10" s="831" t="s">
        <v>594</v>
      </c>
      <c r="B10" s="832" t="s">
        <v>595</v>
      </c>
      <c r="C10" s="835" t="s">
        <v>612</v>
      </c>
      <c r="D10" s="863" t="s">
        <v>613</v>
      </c>
      <c r="E10" s="835" t="s">
        <v>5321</v>
      </c>
      <c r="F10" s="863" t="s">
        <v>5322</v>
      </c>
      <c r="G10" s="835" t="s">
        <v>5333</v>
      </c>
      <c r="H10" s="835" t="s">
        <v>5334</v>
      </c>
      <c r="I10" s="849">
        <v>0.66500002145767212</v>
      </c>
      <c r="J10" s="849">
        <v>1000</v>
      </c>
      <c r="K10" s="850">
        <v>665</v>
      </c>
    </row>
    <row r="11" spans="1:11" ht="14.4" customHeight="1" x14ac:dyDescent="0.3">
      <c r="A11" s="831" t="s">
        <v>594</v>
      </c>
      <c r="B11" s="832" t="s">
        <v>595</v>
      </c>
      <c r="C11" s="835" t="s">
        <v>612</v>
      </c>
      <c r="D11" s="863" t="s">
        <v>613</v>
      </c>
      <c r="E11" s="835" t="s">
        <v>5321</v>
      </c>
      <c r="F11" s="863" t="s">
        <v>5322</v>
      </c>
      <c r="G11" s="835" t="s">
        <v>5335</v>
      </c>
      <c r="H11" s="835" t="s">
        <v>5336</v>
      </c>
      <c r="I11" s="849">
        <v>0.14000000059604645</v>
      </c>
      <c r="J11" s="849">
        <v>100</v>
      </c>
      <c r="K11" s="850">
        <v>14</v>
      </c>
    </row>
    <row r="12" spans="1:11" ht="14.4" customHeight="1" x14ac:dyDescent="0.3">
      <c r="A12" s="831" t="s">
        <v>594</v>
      </c>
      <c r="B12" s="832" t="s">
        <v>595</v>
      </c>
      <c r="C12" s="835" t="s">
        <v>612</v>
      </c>
      <c r="D12" s="863" t="s">
        <v>613</v>
      </c>
      <c r="E12" s="835" t="s">
        <v>5321</v>
      </c>
      <c r="F12" s="863" t="s">
        <v>5322</v>
      </c>
      <c r="G12" s="835" t="s">
        <v>5337</v>
      </c>
      <c r="H12" s="835" t="s">
        <v>5338</v>
      </c>
      <c r="I12" s="849">
        <v>29.855000019073486</v>
      </c>
      <c r="J12" s="849">
        <v>23</v>
      </c>
      <c r="K12" s="850">
        <v>685.08999633789063</v>
      </c>
    </row>
    <row r="13" spans="1:11" ht="14.4" customHeight="1" x14ac:dyDescent="0.3">
      <c r="A13" s="831" t="s">
        <v>594</v>
      </c>
      <c r="B13" s="832" t="s">
        <v>595</v>
      </c>
      <c r="C13" s="835" t="s">
        <v>612</v>
      </c>
      <c r="D13" s="863" t="s">
        <v>613</v>
      </c>
      <c r="E13" s="835" t="s">
        <v>5321</v>
      </c>
      <c r="F13" s="863" t="s">
        <v>5322</v>
      </c>
      <c r="G13" s="835" t="s">
        <v>5339</v>
      </c>
      <c r="H13" s="835" t="s">
        <v>5340</v>
      </c>
      <c r="I13" s="849">
        <v>260.29998779296875</v>
      </c>
      <c r="J13" s="849">
        <v>8</v>
      </c>
      <c r="K13" s="850">
        <v>2082.39990234375</v>
      </c>
    </row>
    <row r="14" spans="1:11" ht="14.4" customHeight="1" x14ac:dyDescent="0.3">
      <c r="A14" s="831" t="s">
        <v>594</v>
      </c>
      <c r="B14" s="832" t="s">
        <v>595</v>
      </c>
      <c r="C14" s="835" t="s">
        <v>612</v>
      </c>
      <c r="D14" s="863" t="s">
        <v>613</v>
      </c>
      <c r="E14" s="835" t="s">
        <v>5341</v>
      </c>
      <c r="F14" s="863" t="s">
        <v>5342</v>
      </c>
      <c r="G14" s="835" t="s">
        <v>5343</v>
      </c>
      <c r="H14" s="835" t="s">
        <v>5344</v>
      </c>
      <c r="I14" s="849">
        <v>2.0399999618530273</v>
      </c>
      <c r="J14" s="849">
        <v>100</v>
      </c>
      <c r="K14" s="850">
        <v>204</v>
      </c>
    </row>
    <row r="15" spans="1:11" ht="14.4" customHeight="1" x14ac:dyDescent="0.3">
      <c r="A15" s="831" t="s">
        <v>594</v>
      </c>
      <c r="B15" s="832" t="s">
        <v>595</v>
      </c>
      <c r="C15" s="835" t="s">
        <v>612</v>
      </c>
      <c r="D15" s="863" t="s">
        <v>613</v>
      </c>
      <c r="E15" s="835" t="s">
        <v>5341</v>
      </c>
      <c r="F15" s="863" t="s">
        <v>5342</v>
      </c>
      <c r="G15" s="835" t="s">
        <v>5345</v>
      </c>
      <c r="H15" s="835" t="s">
        <v>5346</v>
      </c>
      <c r="I15" s="849">
        <v>1.2499999720603228E-2</v>
      </c>
      <c r="J15" s="849">
        <v>550</v>
      </c>
      <c r="K15" s="850">
        <v>7</v>
      </c>
    </row>
    <row r="16" spans="1:11" ht="14.4" customHeight="1" x14ac:dyDescent="0.3">
      <c r="A16" s="831" t="s">
        <v>594</v>
      </c>
      <c r="B16" s="832" t="s">
        <v>595</v>
      </c>
      <c r="C16" s="835" t="s">
        <v>612</v>
      </c>
      <c r="D16" s="863" t="s">
        <v>613</v>
      </c>
      <c r="E16" s="835" t="s">
        <v>5341</v>
      </c>
      <c r="F16" s="863" t="s">
        <v>5342</v>
      </c>
      <c r="G16" s="835" t="s">
        <v>5347</v>
      </c>
      <c r="H16" s="835" t="s">
        <v>5348</v>
      </c>
      <c r="I16" s="849">
        <v>6.0500001907348633</v>
      </c>
      <c r="J16" s="849">
        <v>30</v>
      </c>
      <c r="K16" s="850">
        <v>181.5</v>
      </c>
    </row>
    <row r="17" spans="1:11" ht="14.4" customHeight="1" x14ac:dyDescent="0.3">
      <c r="A17" s="831" t="s">
        <v>594</v>
      </c>
      <c r="B17" s="832" t="s">
        <v>595</v>
      </c>
      <c r="C17" s="835" t="s">
        <v>612</v>
      </c>
      <c r="D17" s="863" t="s">
        <v>613</v>
      </c>
      <c r="E17" s="835" t="s">
        <v>5341</v>
      </c>
      <c r="F17" s="863" t="s">
        <v>5342</v>
      </c>
      <c r="G17" s="835" t="s">
        <v>5349</v>
      </c>
      <c r="H17" s="835" t="s">
        <v>5350</v>
      </c>
      <c r="I17" s="849">
        <v>11.149999618530273</v>
      </c>
      <c r="J17" s="849">
        <v>10</v>
      </c>
      <c r="K17" s="850">
        <v>111.5</v>
      </c>
    </row>
    <row r="18" spans="1:11" ht="14.4" customHeight="1" x14ac:dyDescent="0.3">
      <c r="A18" s="831" t="s">
        <v>594</v>
      </c>
      <c r="B18" s="832" t="s">
        <v>595</v>
      </c>
      <c r="C18" s="835" t="s">
        <v>612</v>
      </c>
      <c r="D18" s="863" t="s">
        <v>613</v>
      </c>
      <c r="E18" s="835" t="s">
        <v>5341</v>
      </c>
      <c r="F18" s="863" t="s">
        <v>5342</v>
      </c>
      <c r="G18" s="835" t="s">
        <v>5351</v>
      </c>
      <c r="H18" s="835" t="s">
        <v>5352</v>
      </c>
      <c r="I18" s="849">
        <v>3.3833334445953369</v>
      </c>
      <c r="J18" s="849">
        <v>360</v>
      </c>
      <c r="K18" s="850">
        <v>1218</v>
      </c>
    </row>
    <row r="19" spans="1:11" ht="14.4" customHeight="1" x14ac:dyDescent="0.3">
      <c r="A19" s="831" t="s">
        <v>594</v>
      </c>
      <c r="B19" s="832" t="s">
        <v>595</v>
      </c>
      <c r="C19" s="835" t="s">
        <v>612</v>
      </c>
      <c r="D19" s="863" t="s">
        <v>613</v>
      </c>
      <c r="E19" s="835" t="s">
        <v>5341</v>
      </c>
      <c r="F19" s="863" t="s">
        <v>5342</v>
      </c>
      <c r="G19" s="835" t="s">
        <v>5351</v>
      </c>
      <c r="H19" s="835" t="s">
        <v>5353</v>
      </c>
      <c r="I19" s="849">
        <v>3.3900001049041748</v>
      </c>
      <c r="J19" s="849">
        <v>120</v>
      </c>
      <c r="K19" s="850">
        <v>406.79998779296875</v>
      </c>
    </row>
    <row r="20" spans="1:11" ht="14.4" customHeight="1" x14ac:dyDescent="0.3">
      <c r="A20" s="831" t="s">
        <v>594</v>
      </c>
      <c r="B20" s="832" t="s">
        <v>595</v>
      </c>
      <c r="C20" s="835" t="s">
        <v>612</v>
      </c>
      <c r="D20" s="863" t="s">
        <v>613</v>
      </c>
      <c r="E20" s="835" t="s">
        <v>5341</v>
      </c>
      <c r="F20" s="863" t="s">
        <v>5342</v>
      </c>
      <c r="G20" s="835" t="s">
        <v>5354</v>
      </c>
      <c r="H20" s="835" t="s">
        <v>5355</v>
      </c>
      <c r="I20" s="849">
        <v>17.979999542236328</v>
      </c>
      <c r="J20" s="849">
        <v>50</v>
      </c>
      <c r="K20" s="850">
        <v>899</v>
      </c>
    </row>
    <row r="21" spans="1:11" ht="14.4" customHeight="1" x14ac:dyDescent="0.3">
      <c r="A21" s="831" t="s">
        <v>594</v>
      </c>
      <c r="B21" s="832" t="s">
        <v>595</v>
      </c>
      <c r="C21" s="835" t="s">
        <v>612</v>
      </c>
      <c r="D21" s="863" t="s">
        <v>613</v>
      </c>
      <c r="E21" s="835" t="s">
        <v>5341</v>
      </c>
      <c r="F21" s="863" t="s">
        <v>5342</v>
      </c>
      <c r="G21" s="835" t="s">
        <v>5356</v>
      </c>
      <c r="H21" s="835" t="s">
        <v>5357</v>
      </c>
      <c r="I21" s="849">
        <v>17.979999542236328</v>
      </c>
      <c r="J21" s="849">
        <v>650</v>
      </c>
      <c r="K21" s="850">
        <v>11687</v>
      </c>
    </row>
    <row r="22" spans="1:11" ht="14.4" customHeight="1" x14ac:dyDescent="0.3">
      <c r="A22" s="831" t="s">
        <v>594</v>
      </c>
      <c r="B22" s="832" t="s">
        <v>595</v>
      </c>
      <c r="C22" s="835" t="s">
        <v>612</v>
      </c>
      <c r="D22" s="863" t="s">
        <v>613</v>
      </c>
      <c r="E22" s="835" t="s">
        <v>5341</v>
      </c>
      <c r="F22" s="863" t="s">
        <v>5342</v>
      </c>
      <c r="G22" s="835" t="s">
        <v>5358</v>
      </c>
      <c r="H22" s="835" t="s">
        <v>5359</v>
      </c>
      <c r="I22" s="849">
        <v>1.7999999523162842</v>
      </c>
      <c r="J22" s="849">
        <v>100</v>
      </c>
      <c r="K22" s="850">
        <v>180</v>
      </c>
    </row>
    <row r="23" spans="1:11" ht="14.4" customHeight="1" x14ac:dyDescent="0.3">
      <c r="A23" s="831" t="s">
        <v>594</v>
      </c>
      <c r="B23" s="832" t="s">
        <v>595</v>
      </c>
      <c r="C23" s="835" t="s">
        <v>612</v>
      </c>
      <c r="D23" s="863" t="s">
        <v>613</v>
      </c>
      <c r="E23" s="835" t="s">
        <v>5341</v>
      </c>
      <c r="F23" s="863" t="s">
        <v>5342</v>
      </c>
      <c r="G23" s="835" t="s">
        <v>5360</v>
      </c>
      <c r="H23" s="835" t="s">
        <v>5361</v>
      </c>
      <c r="I23" s="849">
        <v>13.204999923706055</v>
      </c>
      <c r="J23" s="849">
        <v>20</v>
      </c>
      <c r="K23" s="850">
        <v>264.10000610351563</v>
      </c>
    </row>
    <row r="24" spans="1:11" ht="14.4" customHeight="1" x14ac:dyDescent="0.3">
      <c r="A24" s="831" t="s">
        <v>594</v>
      </c>
      <c r="B24" s="832" t="s">
        <v>595</v>
      </c>
      <c r="C24" s="835" t="s">
        <v>612</v>
      </c>
      <c r="D24" s="863" t="s">
        <v>613</v>
      </c>
      <c r="E24" s="835" t="s">
        <v>5341</v>
      </c>
      <c r="F24" s="863" t="s">
        <v>5342</v>
      </c>
      <c r="G24" s="835" t="s">
        <v>5362</v>
      </c>
      <c r="H24" s="835" t="s">
        <v>5363</v>
      </c>
      <c r="I24" s="849">
        <v>13.203333218892416</v>
      </c>
      <c r="J24" s="849">
        <v>30</v>
      </c>
      <c r="K24" s="850">
        <v>396.10000610351563</v>
      </c>
    </row>
    <row r="25" spans="1:11" ht="14.4" customHeight="1" x14ac:dyDescent="0.3">
      <c r="A25" s="831" t="s">
        <v>594</v>
      </c>
      <c r="B25" s="832" t="s">
        <v>595</v>
      </c>
      <c r="C25" s="835" t="s">
        <v>612</v>
      </c>
      <c r="D25" s="863" t="s">
        <v>613</v>
      </c>
      <c r="E25" s="835" t="s">
        <v>5341</v>
      </c>
      <c r="F25" s="863" t="s">
        <v>5342</v>
      </c>
      <c r="G25" s="835" t="s">
        <v>5364</v>
      </c>
      <c r="H25" s="835" t="s">
        <v>5365</v>
      </c>
      <c r="I25" s="849">
        <v>13.199999809265137</v>
      </c>
      <c r="J25" s="849">
        <v>20</v>
      </c>
      <c r="K25" s="850">
        <v>264</v>
      </c>
    </row>
    <row r="26" spans="1:11" ht="14.4" customHeight="1" x14ac:dyDescent="0.3">
      <c r="A26" s="831" t="s">
        <v>594</v>
      </c>
      <c r="B26" s="832" t="s">
        <v>595</v>
      </c>
      <c r="C26" s="835" t="s">
        <v>612</v>
      </c>
      <c r="D26" s="863" t="s">
        <v>613</v>
      </c>
      <c r="E26" s="835" t="s">
        <v>5341</v>
      </c>
      <c r="F26" s="863" t="s">
        <v>5342</v>
      </c>
      <c r="G26" s="835" t="s">
        <v>5366</v>
      </c>
      <c r="H26" s="835" t="s">
        <v>5367</v>
      </c>
      <c r="I26" s="849">
        <v>0.25</v>
      </c>
      <c r="J26" s="849">
        <v>100</v>
      </c>
      <c r="K26" s="850">
        <v>25</v>
      </c>
    </row>
    <row r="27" spans="1:11" ht="14.4" customHeight="1" x14ac:dyDescent="0.3">
      <c r="A27" s="831" t="s">
        <v>594</v>
      </c>
      <c r="B27" s="832" t="s">
        <v>595</v>
      </c>
      <c r="C27" s="835" t="s">
        <v>612</v>
      </c>
      <c r="D27" s="863" t="s">
        <v>613</v>
      </c>
      <c r="E27" s="835" t="s">
        <v>5341</v>
      </c>
      <c r="F27" s="863" t="s">
        <v>5342</v>
      </c>
      <c r="G27" s="835" t="s">
        <v>5368</v>
      </c>
      <c r="H27" s="835" t="s">
        <v>5369</v>
      </c>
      <c r="I27" s="849">
        <v>11.729999542236328</v>
      </c>
      <c r="J27" s="849">
        <v>10</v>
      </c>
      <c r="K27" s="850">
        <v>117.30000305175781</v>
      </c>
    </row>
    <row r="28" spans="1:11" ht="14.4" customHeight="1" x14ac:dyDescent="0.3">
      <c r="A28" s="831" t="s">
        <v>594</v>
      </c>
      <c r="B28" s="832" t="s">
        <v>595</v>
      </c>
      <c r="C28" s="835" t="s">
        <v>612</v>
      </c>
      <c r="D28" s="863" t="s">
        <v>613</v>
      </c>
      <c r="E28" s="835" t="s">
        <v>5341</v>
      </c>
      <c r="F28" s="863" t="s">
        <v>5342</v>
      </c>
      <c r="G28" s="835" t="s">
        <v>5368</v>
      </c>
      <c r="H28" s="835" t="s">
        <v>5370</v>
      </c>
      <c r="I28" s="849">
        <v>11.729999542236328</v>
      </c>
      <c r="J28" s="849">
        <v>8</v>
      </c>
      <c r="K28" s="850">
        <v>93.839996337890625</v>
      </c>
    </row>
    <row r="29" spans="1:11" ht="14.4" customHeight="1" x14ac:dyDescent="0.3">
      <c r="A29" s="831" t="s">
        <v>594</v>
      </c>
      <c r="B29" s="832" t="s">
        <v>595</v>
      </c>
      <c r="C29" s="835" t="s">
        <v>612</v>
      </c>
      <c r="D29" s="863" t="s">
        <v>613</v>
      </c>
      <c r="E29" s="835" t="s">
        <v>5341</v>
      </c>
      <c r="F29" s="863" t="s">
        <v>5342</v>
      </c>
      <c r="G29" s="835" t="s">
        <v>5371</v>
      </c>
      <c r="H29" s="835" t="s">
        <v>5372</v>
      </c>
      <c r="I29" s="849">
        <v>13.310000419616699</v>
      </c>
      <c r="J29" s="849">
        <v>10</v>
      </c>
      <c r="K29" s="850">
        <v>133.10000610351563</v>
      </c>
    </row>
    <row r="30" spans="1:11" ht="14.4" customHeight="1" x14ac:dyDescent="0.3">
      <c r="A30" s="831" t="s">
        <v>594</v>
      </c>
      <c r="B30" s="832" t="s">
        <v>595</v>
      </c>
      <c r="C30" s="835" t="s">
        <v>612</v>
      </c>
      <c r="D30" s="863" t="s">
        <v>613</v>
      </c>
      <c r="E30" s="835" t="s">
        <v>5341</v>
      </c>
      <c r="F30" s="863" t="s">
        <v>5342</v>
      </c>
      <c r="G30" s="835" t="s">
        <v>5373</v>
      </c>
      <c r="H30" s="835" t="s">
        <v>5374</v>
      </c>
      <c r="I30" s="849">
        <v>2.2899999618530273</v>
      </c>
      <c r="J30" s="849">
        <v>700</v>
      </c>
      <c r="K30" s="850">
        <v>1603</v>
      </c>
    </row>
    <row r="31" spans="1:11" ht="14.4" customHeight="1" x14ac:dyDescent="0.3">
      <c r="A31" s="831" t="s">
        <v>594</v>
      </c>
      <c r="B31" s="832" t="s">
        <v>595</v>
      </c>
      <c r="C31" s="835" t="s">
        <v>612</v>
      </c>
      <c r="D31" s="863" t="s">
        <v>613</v>
      </c>
      <c r="E31" s="835" t="s">
        <v>5341</v>
      </c>
      <c r="F31" s="863" t="s">
        <v>5342</v>
      </c>
      <c r="G31" s="835" t="s">
        <v>5375</v>
      </c>
      <c r="H31" s="835" t="s">
        <v>5376</v>
      </c>
      <c r="I31" s="849">
        <v>9.1999998092651367</v>
      </c>
      <c r="J31" s="849">
        <v>1300</v>
      </c>
      <c r="K31" s="850">
        <v>11960</v>
      </c>
    </row>
    <row r="32" spans="1:11" ht="14.4" customHeight="1" x14ac:dyDescent="0.3">
      <c r="A32" s="831" t="s">
        <v>594</v>
      </c>
      <c r="B32" s="832" t="s">
        <v>595</v>
      </c>
      <c r="C32" s="835" t="s">
        <v>612</v>
      </c>
      <c r="D32" s="863" t="s">
        <v>613</v>
      </c>
      <c r="E32" s="835" t="s">
        <v>5341</v>
      </c>
      <c r="F32" s="863" t="s">
        <v>5342</v>
      </c>
      <c r="G32" s="835" t="s">
        <v>5377</v>
      </c>
      <c r="H32" s="835" t="s">
        <v>5378</v>
      </c>
      <c r="I32" s="849">
        <v>6.1700000762939453</v>
      </c>
      <c r="J32" s="849">
        <v>60</v>
      </c>
      <c r="K32" s="850">
        <v>370.20000457763672</v>
      </c>
    </row>
    <row r="33" spans="1:11" ht="14.4" customHeight="1" x14ac:dyDescent="0.3">
      <c r="A33" s="831" t="s">
        <v>594</v>
      </c>
      <c r="B33" s="832" t="s">
        <v>595</v>
      </c>
      <c r="C33" s="835" t="s">
        <v>612</v>
      </c>
      <c r="D33" s="863" t="s">
        <v>613</v>
      </c>
      <c r="E33" s="835" t="s">
        <v>5341</v>
      </c>
      <c r="F33" s="863" t="s">
        <v>5342</v>
      </c>
      <c r="G33" s="835" t="s">
        <v>5379</v>
      </c>
      <c r="H33" s="835" t="s">
        <v>5380</v>
      </c>
      <c r="I33" s="849">
        <v>1.0875000357627869</v>
      </c>
      <c r="J33" s="849">
        <v>1700</v>
      </c>
      <c r="K33" s="850">
        <v>1848</v>
      </c>
    </row>
    <row r="34" spans="1:11" ht="14.4" customHeight="1" x14ac:dyDescent="0.3">
      <c r="A34" s="831" t="s">
        <v>594</v>
      </c>
      <c r="B34" s="832" t="s">
        <v>595</v>
      </c>
      <c r="C34" s="835" t="s">
        <v>612</v>
      </c>
      <c r="D34" s="863" t="s">
        <v>613</v>
      </c>
      <c r="E34" s="835" t="s">
        <v>5341</v>
      </c>
      <c r="F34" s="863" t="s">
        <v>5342</v>
      </c>
      <c r="G34" s="835" t="s">
        <v>5381</v>
      </c>
      <c r="H34" s="835" t="s">
        <v>5382</v>
      </c>
      <c r="I34" s="849">
        <v>0.47999998927116394</v>
      </c>
      <c r="J34" s="849">
        <v>100</v>
      </c>
      <c r="K34" s="850">
        <v>48</v>
      </c>
    </row>
    <row r="35" spans="1:11" ht="14.4" customHeight="1" x14ac:dyDescent="0.3">
      <c r="A35" s="831" t="s">
        <v>594</v>
      </c>
      <c r="B35" s="832" t="s">
        <v>595</v>
      </c>
      <c r="C35" s="835" t="s">
        <v>612</v>
      </c>
      <c r="D35" s="863" t="s">
        <v>613</v>
      </c>
      <c r="E35" s="835" t="s">
        <v>5341</v>
      </c>
      <c r="F35" s="863" t="s">
        <v>5342</v>
      </c>
      <c r="G35" s="835" t="s">
        <v>5383</v>
      </c>
      <c r="H35" s="835" t="s">
        <v>5384</v>
      </c>
      <c r="I35" s="849">
        <v>1.6749999523162842</v>
      </c>
      <c r="J35" s="849">
        <v>800</v>
      </c>
      <c r="K35" s="850">
        <v>1340</v>
      </c>
    </row>
    <row r="36" spans="1:11" ht="14.4" customHeight="1" x14ac:dyDescent="0.3">
      <c r="A36" s="831" t="s">
        <v>594</v>
      </c>
      <c r="B36" s="832" t="s">
        <v>595</v>
      </c>
      <c r="C36" s="835" t="s">
        <v>612</v>
      </c>
      <c r="D36" s="863" t="s">
        <v>613</v>
      </c>
      <c r="E36" s="835" t="s">
        <v>5341</v>
      </c>
      <c r="F36" s="863" t="s">
        <v>5342</v>
      </c>
      <c r="G36" s="835" t="s">
        <v>5385</v>
      </c>
      <c r="H36" s="835" t="s">
        <v>5386</v>
      </c>
      <c r="I36" s="849">
        <v>0.67000001668930054</v>
      </c>
      <c r="J36" s="849">
        <v>400</v>
      </c>
      <c r="K36" s="850">
        <v>268</v>
      </c>
    </row>
    <row r="37" spans="1:11" ht="14.4" customHeight="1" x14ac:dyDescent="0.3">
      <c r="A37" s="831" t="s">
        <v>594</v>
      </c>
      <c r="B37" s="832" t="s">
        <v>595</v>
      </c>
      <c r="C37" s="835" t="s">
        <v>612</v>
      </c>
      <c r="D37" s="863" t="s">
        <v>613</v>
      </c>
      <c r="E37" s="835" t="s">
        <v>5341</v>
      </c>
      <c r="F37" s="863" t="s">
        <v>5342</v>
      </c>
      <c r="G37" s="835" t="s">
        <v>5387</v>
      </c>
      <c r="H37" s="835" t="s">
        <v>5388</v>
      </c>
      <c r="I37" s="849">
        <v>1.5566666126251221</v>
      </c>
      <c r="J37" s="849">
        <v>500</v>
      </c>
      <c r="K37" s="850">
        <v>777.29998779296875</v>
      </c>
    </row>
    <row r="38" spans="1:11" ht="14.4" customHeight="1" x14ac:dyDescent="0.3">
      <c r="A38" s="831" t="s">
        <v>594</v>
      </c>
      <c r="B38" s="832" t="s">
        <v>595</v>
      </c>
      <c r="C38" s="835" t="s">
        <v>612</v>
      </c>
      <c r="D38" s="863" t="s">
        <v>613</v>
      </c>
      <c r="E38" s="835" t="s">
        <v>5341</v>
      </c>
      <c r="F38" s="863" t="s">
        <v>5342</v>
      </c>
      <c r="G38" s="835" t="s">
        <v>5389</v>
      </c>
      <c r="H38" s="835" t="s">
        <v>5390</v>
      </c>
      <c r="I38" s="849">
        <v>2.1800000667572021</v>
      </c>
      <c r="J38" s="849">
        <v>200</v>
      </c>
      <c r="K38" s="850">
        <v>435.48001098632813</v>
      </c>
    </row>
    <row r="39" spans="1:11" ht="14.4" customHeight="1" x14ac:dyDescent="0.3">
      <c r="A39" s="831" t="s">
        <v>594</v>
      </c>
      <c r="B39" s="832" t="s">
        <v>595</v>
      </c>
      <c r="C39" s="835" t="s">
        <v>612</v>
      </c>
      <c r="D39" s="863" t="s">
        <v>613</v>
      </c>
      <c r="E39" s="835" t="s">
        <v>5341</v>
      </c>
      <c r="F39" s="863" t="s">
        <v>5342</v>
      </c>
      <c r="G39" s="835" t="s">
        <v>5391</v>
      </c>
      <c r="H39" s="835" t="s">
        <v>5392</v>
      </c>
      <c r="I39" s="849">
        <v>35.090000152587891</v>
      </c>
      <c r="J39" s="849">
        <v>4</v>
      </c>
      <c r="K39" s="850">
        <v>140.36000061035156</v>
      </c>
    </row>
    <row r="40" spans="1:11" ht="14.4" customHeight="1" x14ac:dyDescent="0.3">
      <c r="A40" s="831" t="s">
        <v>594</v>
      </c>
      <c r="B40" s="832" t="s">
        <v>595</v>
      </c>
      <c r="C40" s="835" t="s">
        <v>612</v>
      </c>
      <c r="D40" s="863" t="s">
        <v>613</v>
      </c>
      <c r="E40" s="835" t="s">
        <v>5341</v>
      </c>
      <c r="F40" s="863" t="s">
        <v>5342</v>
      </c>
      <c r="G40" s="835" t="s">
        <v>5393</v>
      </c>
      <c r="H40" s="835" t="s">
        <v>5394</v>
      </c>
      <c r="I40" s="849">
        <v>3.130000114440918</v>
      </c>
      <c r="J40" s="849">
        <v>100</v>
      </c>
      <c r="K40" s="850">
        <v>313</v>
      </c>
    </row>
    <row r="41" spans="1:11" ht="14.4" customHeight="1" x14ac:dyDescent="0.3">
      <c r="A41" s="831" t="s">
        <v>594</v>
      </c>
      <c r="B41" s="832" t="s">
        <v>595</v>
      </c>
      <c r="C41" s="835" t="s">
        <v>612</v>
      </c>
      <c r="D41" s="863" t="s">
        <v>613</v>
      </c>
      <c r="E41" s="835" t="s">
        <v>5341</v>
      </c>
      <c r="F41" s="863" t="s">
        <v>5342</v>
      </c>
      <c r="G41" s="835" t="s">
        <v>5395</v>
      </c>
      <c r="H41" s="835" t="s">
        <v>5396</v>
      </c>
      <c r="I41" s="849">
        <v>0.47249999642372131</v>
      </c>
      <c r="J41" s="849">
        <v>900</v>
      </c>
      <c r="K41" s="850">
        <v>425</v>
      </c>
    </row>
    <row r="42" spans="1:11" ht="14.4" customHeight="1" x14ac:dyDescent="0.3">
      <c r="A42" s="831" t="s">
        <v>594</v>
      </c>
      <c r="B42" s="832" t="s">
        <v>595</v>
      </c>
      <c r="C42" s="835" t="s">
        <v>612</v>
      </c>
      <c r="D42" s="863" t="s">
        <v>613</v>
      </c>
      <c r="E42" s="835" t="s">
        <v>5341</v>
      </c>
      <c r="F42" s="863" t="s">
        <v>5342</v>
      </c>
      <c r="G42" s="835" t="s">
        <v>5397</v>
      </c>
      <c r="H42" s="835" t="s">
        <v>5398</v>
      </c>
      <c r="I42" s="849">
        <v>1.9800000190734863</v>
      </c>
      <c r="J42" s="849">
        <v>650</v>
      </c>
      <c r="K42" s="850">
        <v>1287</v>
      </c>
    </row>
    <row r="43" spans="1:11" ht="14.4" customHeight="1" x14ac:dyDescent="0.3">
      <c r="A43" s="831" t="s">
        <v>594</v>
      </c>
      <c r="B43" s="832" t="s">
        <v>595</v>
      </c>
      <c r="C43" s="835" t="s">
        <v>612</v>
      </c>
      <c r="D43" s="863" t="s">
        <v>613</v>
      </c>
      <c r="E43" s="835" t="s">
        <v>5341</v>
      </c>
      <c r="F43" s="863" t="s">
        <v>5342</v>
      </c>
      <c r="G43" s="835" t="s">
        <v>5399</v>
      </c>
      <c r="H43" s="835" t="s">
        <v>5400</v>
      </c>
      <c r="I43" s="849">
        <v>1.8999999761581421</v>
      </c>
      <c r="J43" s="849">
        <v>50</v>
      </c>
      <c r="K43" s="850">
        <v>95</v>
      </c>
    </row>
    <row r="44" spans="1:11" ht="14.4" customHeight="1" x14ac:dyDescent="0.3">
      <c r="A44" s="831" t="s">
        <v>594</v>
      </c>
      <c r="B44" s="832" t="s">
        <v>595</v>
      </c>
      <c r="C44" s="835" t="s">
        <v>612</v>
      </c>
      <c r="D44" s="863" t="s">
        <v>613</v>
      </c>
      <c r="E44" s="835" t="s">
        <v>5341</v>
      </c>
      <c r="F44" s="863" t="s">
        <v>5342</v>
      </c>
      <c r="G44" s="835" t="s">
        <v>5401</v>
      </c>
      <c r="H44" s="835" t="s">
        <v>5402</v>
      </c>
      <c r="I44" s="849">
        <v>3.0766665935516357</v>
      </c>
      <c r="J44" s="849">
        <v>300</v>
      </c>
      <c r="K44" s="850">
        <v>923</v>
      </c>
    </row>
    <row r="45" spans="1:11" ht="14.4" customHeight="1" x14ac:dyDescent="0.3">
      <c r="A45" s="831" t="s">
        <v>594</v>
      </c>
      <c r="B45" s="832" t="s">
        <v>595</v>
      </c>
      <c r="C45" s="835" t="s">
        <v>612</v>
      </c>
      <c r="D45" s="863" t="s">
        <v>613</v>
      </c>
      <c r="E45" s="835" t="s">
        <v>5341</v>
      </c>
      <c r="F45" s="863" t="s">
        <v>5342</v>
      </c>
      <c r="G45" s="835" t="s">
        <v>5403</v>
      </c>
      <c r="H45" s="835" t="s">
        <v>5404</v>
      </c>
      <c r="I45" s="849">
        <v>1.9299999475479126</v>
      </c>
      <c r="J45" s="849">
        <v>200</v>
      </c>
      <c r="K45" s="850">
        <v>386</v>
      </c>
    </row>
    <row r="46" spans="1:11" ht="14.4" customHeight="1" x14ac:dyDescent="0.3">
      <c r="A46" s="831" t="s">
        <v>594</v>
      </c>
      <c r="B46" s="832" t="s">
        <v>595</v>
      </c>
      <c r="C46" s="835" t="s">
        <v>612</v>
      </c>
      <c r="D46" s="863" t="s">
        <v>613</v>
      </c>
      <c r="E46" s="835" t="s">
        <v>5341</v>
      </c>
      <c r="F46" s="863" t="s">
        <v>5342</v>
      </c>
      <c r="G46" s="835" t="s">
        <v>5405</v>
      </c>
      <c r="H46" s="835" t="s">
        <v>5406</v>
      </c>
      <c r="I46" s="849">
        <v>3.0924999117851257</v>
      </c>
      <c r="J46" s="849">
        <v>750</v>
      </c>
      <c r="K46" s="850">
        <v>2319.5</v>
      </c>
    </row>
    <row r="47" spans="1:11" ht="14.4" customHeight="1" x14ac:dyDescent="0.3">
      <c r="A47" s="831" t="s">
        <v>594</v>
      </c>
      <c r="B47" s="832" t="s">
        <v>595</v>
      </c>
      <c r="C47" s="835" t="s">
        <v>612</v>
      </c>
      <c r="D47" s="863" t="s">
        <v>613</v>
      </c>
      <c r="E47" s="835" t="s">
        <v>5341</v>
      </c>
      <c r="F47" s="863" t="s">
        <v>5342</v>
      </c>
      <c r="G47" s="835" t="s">
        <v>5407</v>
      </c>
      <c r="H47" s="835" t="s">
        <v>5408</v>
      </c>
      <c r="I47" s="849">
        <v>1.9249999523162842</v>
      </c>
      <c r="J47" s="849">
        <v>250</v>
      </c>
      <c r="K47" s="850">
        <v>480.80999755859375</v>
      </c>
    </row>
    <row r="48" spans="1:11" ht="14.4" customHeight="1" x14ac:dyDescent="0.3">
      <c r="A48" s="831" t="s">
        <v>594</v>
      </c>
      <c r="B48" s="832" t="s">
        <v>595</v>
      </c>
      <c r="C48" s="835" t="s">
        <v>612</v>
      </c>
      <c r="D48" s="863" t="s">
        <v>613</v>
      </c>
      <c r="E48" s="835" t="s">
        <v>5341</v>
      </c>
      <c r="F48" s="863" t="s">
        <v>5342</v>
      </c>
      <c r="G48" s="835" t="s">
        <v>5409</v>
      </c>
      <c r="H48" s="835" t="s">
        <v>5410</v>
      </c>
      <c r="I48" s="849">
        <v>2.1700000762939453</v>
      </c>
      <c r="J48" s="849">
        <v>250</v>
      </c>
      <c r="K48" s="850">
        <v>542.5</v>
      </c>
    </row>
    <row r="49" spans="1:11" ht="14.4" customHeight="1" x14ac:dyDescent="0.3">
      <c r="A49" s="831" t="s">
        <v>594</v>
      </c>
      <c r="B49" s="832" t="s">
        <v>595</v>
      </c>
      <c r="C49" s="835" t="s">
        <v>612</v>
      </c>
      <c r="D49" s="863" t="s">
        <v>613</v>
      </c>
      <c r="E49" s="835" t="s">
        <v>5341</v>
      </c>
      <c r="F49" s="863" t="s">
        <v>5342</v>
      </c>
      <c r="G49" s="835" t="s">
        <v>5411</v>
      </c>
      <c r="H49" s="835" t="s">
        <v>5412</v>
      </c>
      <c r="I49" s="849">
        <v>21.234999656677246</v>
      </c>
      <c r="J49" s="849">
        <v>35</v>
      </c>
      <c r="K49" s="850">
        <v>743.25</v>
      </c>
    </row>
    <row r="50" spans="1:11" ht="14.4" customHeight="1" x14ac:dyDescent="0.3">
      <c r="A50" s="831" t="s">
        <v>594</v>
      </c>
      <c r="B50" s="832" t="s">
        <v>595</v>
      </c>
      <c r="C50" s="835" t="s">
        <v>612</v>
      </c>
      <c r="D50" s="863" t="s">
        <v>613</v>
      </c>
      <c r="E50" s="835" t="s">
        <v>5341</v>
      </c>
      <c r="F50" s="863" t="s">
        <v>5342</v>
      </c>
      <c r="G50" s="835" t="s">
        <v>5413</v>
      </c>
      <c r="H50" s="835" t="s">
        <v>5414</v>
      </c>
      <c r="I50" s="849">
        <v>2.5174999833106995</v>
      </c>
      <c r="J50" s="849">
        <v>700</v>
      </c>
      <c r="K50" s="850">
        <v>1762</v>
      </c>
    </row>
    <row r="51" spans="1:11" ht="14.4" customHeight="1" x14ac:dyDescent="0.3">
      <c r="A51" s="831" t="s">
        <v>594</v>
      </c>
      <c r="B51" s="832" t="s">
        <v>595</v>
      </c>
      <c r="C51" s="835" t="s">
        <v>612</v>
      </c>
      <c r="D51" s="863" t="s">
        <v>613</v>
      </c>
      <c r="E51" s="835" t="s">
        <v>5341</v>
      </c>
      <c r="F51" s="863" t="s">
        <v>5342</v>
      </c>
      <c r="G51" s="835" t="s">
        <v>5415</v>
      </c>
      <c r="H51" s="835" t="s">
        <v>5416</v>
      </c>
      <c r="I51" s="849">
        <v>4.630000114440918</v>
      </c>
      <c r="J51" s="849">
        <v>50</v>
      </c>
      <c r="K51" s="850">
        <v>231.5</v>
      </c>
    </row>
    <row r="52" spans="1:11" ht="14.4" customHeight="1" x14ac:dyDescent="0.3">
      <c r="A52" s="831" t="s">
        <v>594</v>
      </c>
      <c r="B52" s="832" t="s">
        <v>595</v>
      </c>
      <c r="C52" s="835" t="s">
        <v>612</v>
      </c>
      <c r="D52" s="863" t="s">
        <v>613</v>
      </c>
      <c r="E52" s="835" t="s">
        <v>5341</v>
      </c>
      <c r="F52" s="863" t="s">
        <v>5342</v>
      </c>
      <c r="G52" s="835" t="s">
        <v>5417</v>
      </c>
      <c r="H52" s="835" t="s">
        <v>5418</v>
      </c>
      <c r="I52" s="849">
        <v>2.8199999332427979</v>
      </c>
      <c r="J52" s="849">
        <v>100</v>
      </c>
      <c r="K52" s="850">
        <v>281.92999267578125</v>
      </c>
    </row>
    <row r="53" spans="1:11" ht="14.4" customHeight="1" x14ac:dyDescent="0.3">
      <c r="A53" s="831" t="s">
        <v>594</v>
      </c>
      <c r="B53" s="832" t="s">
        <v>595</v>
      </c>
      <c r="C53" s="835" t="s">
        <v>612</v>
      </c>
      <c r="D53" s="863" t="s">
        <v>613</v>
      </c>
      <c r="E53" s="835" t="s">
        <v>5419</v>
      </c>
      <c r="F53" s="863" t="s">
        <v>5420</v>
      </c>
      <c r="G53" s="835" t="s">
        <v>5421</v>
      </c>
      <c r="H53" s="835" t="s">
        <v>5422</v>
      </c>
      <c r="I53" s="849">
        <v>10.164999961853027</v>
      </c>
      <c r="J53" s="849">
        <v>2750</v>
      </c>
      <c r="K53" s="850">
        <v>27956</v>
      </c>
    </row>
    <row r="54" spans="1:11" ht="14.4" customHeight="1" x14ac:dyDescent="0.3">
      <c r="A54" s="831" t="s">
        <v>594</v>
      </c>
      <c r="B54" s="832" t="s">
        <v>595</v>
      </c>
      <c r="C54" s="835" t="s">
        <v>612</v>
      </c>
      <c r="D54" s="863" t="s">
        <v>613</v>
      </c>
      <c r="E54" s="835" t="s">
        <v>5423</v>
      </c>
      <c r="F54" s="863" t="s">
        <v>5424</v>
      </c>
      <c r="G54" s="835" t="s">
        <v>5425</v>
      </c>
      <c r="H54" s="835" t="s">
        <v>5426</v>
      </c>
      <c r="I54" s="849">
        <v>0.47999998927116394</v>
      </c>
      <c r="J54" s="849">
        <v>100</v>
      </c>
      <c r="K54" s="850">
        <v>48</v>
      </c>
    </row>
    <row r="55" spans="1:11" ht="14.4" customHeight="1" x14ac:dyDescent="0.3">
      <c r="A55" s="831" t="s">
        <v>594</v>
      </c>
      <c r="B55" s="832" t="s">
        <v>595</v>
      </c>
      <c r="C55" s="835" t="s">
        <v>612</v>
      </c>
      <c r="D55" s="863" t="s">
        <v>613</v>
      </c>
      <c r="E55" s="835" t="s">
        <v>5423</v>
      </c>
      <c r="F55" s="863" t="s">
        <v>5424</v>
      </c>
      <c r="G55" s="835" t="s">
        <v>5427</v>
      </c>
      <c r="H55" s="835" t="s">
        <v>5428</v>
      </c>
      <c r="I55" s="849">
        <v>0.30000001192092896</v>
      </c>
      <c r="J55" s="849">
        <v>800</v>
      </c>
      <c r="K55" s="850">
        <v>240</v>
      </c>
    </row>
    <row r="56" spans="1:11" ht="14.4" customHeight="1" x14ac:dyDescent="0.3">
      <c r="A56" s="831" t="s">
        <v>594</v>
      </c>
      <c r="B56" s="832" t="s">
        <v>595</v>
      </c>
      <c r="C56" s="835" t="s">
        <v>612</v>
      </c>
      <c r="D56" s="863" t="s">
        <v>613</v>
      </c>
      <c r="E56" s="835" t="s">
        <v>5423</v>
      </c>
      <c r="F56" s="863" t="s">
        <v>5424</v>
      </c>
      <c r="G56" s="835" t="s">
        <v>5429</v>
      </c>
      <c r="H56" s="835" t="s">
        <v>5430</v>
      </c>
      <c r="I56" s="849">
        <v>0.54000002145767212</v>
      </c>
      <c r="J56" s="849">
        <v>300</v>
      </c>
      <c r="K56" s="850">
        <v>162</v>
      </c>
    </row>
    <row r="57" spans="1:11" ht="14.4" customHeight="1" x14ac:dyDescent="0.3">
      <c r="A57" s="831" t="s">
        <v>594</v>
      </c>
      <c r="B57" s="832" t="s">
        <v>595</v>
      </c>
      <c r="C57" s="835" t="s">
        <v>612</v>
      </c>
      <c r="D57" s="863" t="s">
        <v>613</v>
      </c>
      <c r="E57" s="835" t="s">
        <v>5423</v>
      </c>
      <c r="F57" s="863" t="s">
        <v>5424</v>
      </c>
      <c r="G57" s="835" t="s">
        <v>5431</v>
      </c>
      <c r="H57" s="835" t="s">
        <v>5432</v>
      </c>
      <c r="I57" s="849">
        <v>1.8033332824707031</v>
      </c>
      <c r="J57" s="849">
        <v>400</v>
      </c>
      <c r="K57" s="850">
        <v>721</v>
      </c>
    </row>
    <row r="58" spans="1:11" ht="14.4" customHeight="1" x14ac:dyDescent="0.3">
      <c r="A58" s="831" t="s">
        <v>594</v>
      </c>
      <c r="B58" s="832" t="s">
        <v>595</v>
      </c>
      <c r="C58" s="835" t="s">
        <v>612</v>
      </c>
      <c r="D58" s="863" t="s">
        <v>613</v>
      </c>
      <c r="E58" s="835" t="s">
        <v>5433</v>
      </c>
      <c r="F58" s="863" t="s">
        <v>5434</v>
      </c>
      <c r="G58" s="835" t="s">
        <v>5435</v>
      </c>
      <c r="H58" s="835" t="s">
        <v>5436</v>
      </c>
      <c r="I58" s="849">
        <v>10.174999713897705</v>
      </c>
      <c r="J58" s="849">
        <v>100</v>
      </c>
      <c r="K58" s="850">
        <v>1017.6000061035156</v>
      </c>
    </row>
    <row r="59" spans="1:11" ht="14.4" customHeight="1" x14ac:dyDescent="0.3">
      <c r="A59" s="831" t="s">
        <v>594</v>
      </c>
      <c r="B59" s="832" t="s">
        <v>595</v>
      </c>
      <c r="C59" s="835" t="s">
        <v>612</v>
      </c>
      <c r="D59" s="863" t="s">
        <v>613</v>
      </c>
      <c r="E59" s="835" t="s">
        <v>5433</v>
      </c>
      <c r="F59" s="863" t="s">
        <v>5434</v>
      </c>
      <c r="G59" s="835" t="s">
        <v>5437</v>
      </c>
      <c r="H59" s="835" t="s">
        <v>5438</v>
      </c>
      <c r="I59" s="849">
        <v>7.0199999809265137</v>
      </c>
      <c r="J59" s="849">
        <v>50</v>
      </c>
      <c r="K59" s="850">
        <v>351</v>
      </c>
    </row>
    <row r="60" spans="1:11" ht="14.4" customHeight="1" x14ac:dyDescent="0.3">
      <c r="A60" s="831" t="s">
        <v>594</v>
      </c>
      <c r="B60" s="832" t="s">
        <v>595</v>
      </c>
      <c r="C60" s="835" t="s">
        <v>612</v>
      </c>
      <c r="D60" s="863" t="s">
        <v>613</v>
      </c>
      <c r="E60" s="835" t="s">
        <v>5433</v>
      </c>
      <c r="F60" s="863" t="s">
        <v>5434</v>
      </c>
      <c r="G60" s="835" t="s">
        <v>5439</v>
      </c>
      <c r="H60" s="835" t="s">
        <v>5440</v>
      </c>
      <c r="I60" s="849">
        <v>0.62999999523162842</v>
      </c>
      <c r="J60" s="849">
        <v>600</v>
      </c>
      <c r="K60" s="850">
        <v>378</v>
      </c>
    </row>
    <row r="61" spans="1:11" ht="14.4" customHeight="1" x14ac:dyDescent="0.3">
      <c r="A61" s="831" t="s">
        <v>594</v>
      </c>
      <c r="B61" s="832" t="s">
        <v>595</v>
      </c>
      <c r="C61" s="835" t="s">
        <v>612</v>
      </c>
      <c r="D61" s="863" t="s">
        <v>613</v>
      </c>
      <c r="E61" s="835" t="s">
        <v>5433</v>
      </c>
      <c r="F61" s="863" t="s">
        <v>5434</v>
      </c>
      <c r="G61" s="835" t="s">
        <v>5441</v>
      </c>
      <c r="H61" s="835" t="s">
        <v>5442</v>
      </c>
      <c r="I61" s="849">
        <v>0.62999999523162842</v>
      </c>
      <c r="J61" s="849">
        <v>5800</v>
      </c>
      <c r="K61" s="850">
        <v>3654</v>
      </c>
    </row>
    <row r="62" spans="1:11" ht="14.4" customHeight="1" x14ac:dyDescent="0.3">
      <c r="A62" s="831" t="s">
        <v>594</v>
      </c>
      <c r="B62" s="832" t="s">
        <v>595</v>
      </c>
      <c r="C62" s="835" t="s">
        <v>612</v>
      </c>
      <c r="D62" s="863" t="s">
        <v>613</v>
      </c>
      <c r="E62" s="835" t="s">
        <v>5433</v>
      </c>
      <c r="F62" s="863" t="s">
        <v>5434</v>
      </c>
      <c r="G62" s="835" t="s">
        <v>5443</v>
      </c>
      <c r="H62" s="835" t="s">
        <v>5444</v>
      </c>
      <c r="I62" s="849">
        <v>0.62999999523162842</v>
      </c>
      <c r="J62" s="849">
        <v>600</v>
      </c>
      <c r="K62" s="850">
        <v>378</v>
      </c>
    </row>
    <row r="63" spans="1:11" ht="14.4" customHeight="1" x14ac:dyDescent="0.3">
      <c r="A63" s="831" t="s">
        <v>594</v>
      </c>
      <c r="B63" s="832" t="s">
        <v>595</v>
      </c>
      <c r="C63" s="835" t="s">
        <v>617</v>
      </c>
      <c r="D63" s="863" t="s">
        <v>618</v>
      </c>
      <c r="E63" s="835" t="s">
        <v>5321</v>
      </c>
      <c r="F63" s="863" t="s">
        <v>5322</v>
      </c>
      <c r="G63" s="835" t="s">
        <v>5325</v>
      </c>
      <c r="H63" s="835" t="s">
        <v>5326</v>
      </c>
      <c r="I63" s="849">
        <v>0.85250002145767212</v>
      </c>
      <c r="J63" s="849">
        <v>900</v>
      </c>
      <c r="K63" s="850">
        <v>767</v>
      </c>
    </row>
    <row r="64" spans="1:11" ht="14.4" customHeight="1" x14ac:dyDescent="0.3">
      <c r="A64" s="831" t="s">
        <v>594</v>
      </c>
      <c r="B64" s="832" t="s">
        <v>595</v>
      </c>
      <c r="C64" s="835" t="s">
        <v>617</v>
      </c>
      <c r="D64" s="863" t="s">
        <v>618</v>
      </c>
      <c r="E64" s="835" t="s">
        <v>5321</v>
      </c>
      <c r="F64" s="863" t="s">
        <v>5322</v>
      </c>
      <c r="G64" s="835" t="s">
        <v>5329</v>
      </c>
      <c r="H64" s="835" t="s">
        <v>5330</v>
      </c>
      <c r="I64" s="849">
        <v>7.630000114440918</v>
      </c>
      <c r="J64" s="849">
        <v>12</v>
      </c>
      <c r="K64" s="850">
        <v>91.55999755859375</v>
      </c>
    </row>
    <row r="65" spans="1:11" ht="14.4" customHeight="1" x14ac:dyDescent="0.3">
      <c r="A65" s="831" t="s">
        <v>594</v>
      </c>
      <c r="B65" s="832" t="s">
        <v>595</v>
      </c>
      <c r="C65" s="835" t="s">
        <v>617</v>
      </c>
      <c r="D65" s="863" t="s">
        <v>618</v>
      </c>
      <c r="E65" s="835" t="s">
        <v>5321</v>
      </c>
      <c r="F65" s="863" t="s">
        <v>5322</v>
      </c>
      <c r="G65" s="835" t="s">
        <v>5331</v>
      </c>
      <c r="H65" s="835" t="s">
        <v>5332</v>
      </c>
      <c r="I65" s="849">
        <v>13.079999923706055</v>
      </c>
      <c r="J65" s="849">
        <v>24</v>
      </c>
      <c r="K65" s="850">
        <v>313.92001342773438</v>
      </c>
    </row>
    <row r="66" spans="1:11" ht="14.4" customHeight="1" x14ac:dyDescent="0.3">
      <c r="A66" s="831" t="s">
        <v>594</v>
      </c>
      <c r="B66" s="832" t="s">
        <v>595</v>
      </c>
      <c r="C66" s="835" t="s">
        <v>617</v>
      </c>
      <c r="D66" s="863" t="s">
        <v>618</v>
      </c>
      <c r="E66" s="835" t="s">
        <v>5321</v>
      </c>
      <c r="F66" s="863" t="s">
        <v>5322</v>
      </c>
      <c r="G66" s="835" t="s">
        <v>5445</v>
      </c>
      <c r="H66" s="835" t="s">
        <v>5446</v>
      </c>
      <c r="I66" s="849">
        <v>18.959999084472656</v>
      </c>
      <c r="J66" s="849">
        <v>180</v>
      </c>
      <c r="K66" s="850">
        <v>3413.0199127197266</v>
      </c>
    </row>
    <row r="67" spans="1:11" ht="14.4" customHeight="1" x14ac:dyDescent="0.3">
      <c r="A67" s="831" t="s">
        <v>594</v>
      </c>
      <c r="B67" s="832" t="s">
        <v>595</v>
      </c>
      <c r="C67" s="835" t="s">
        <v>617</v>
      </c>
      <c r="D67" s="863" t="s">
        <v>618</v>
      </c>
      <c r="E67" s="835" t="s">
        <v>5321</v>
      </c>
      <c r="F67" s="863" t="s">
        <v>5322</v>
      </c>
      <c r="G67" s="835" t="s">
        <v>5447</v>
      </c>
      <c r="H67" s="835" t="s">
        <v>5448</v>
      </c>
      <c r="I67" s="849">
        <v>10.520000457763672</v>
      </c>
      <c r="J67" s="849">
        <v>10</v>
      </c>
      <c r="K67" s="850">
        <v>105.19999694824219</v>
      </c>
    </row>
    <row r="68" spans="1:11" ht="14.4" customHeight="1" x14ac:dyDescent="0.3">
      <c r="A68" s="831" t="s">
        <v>594</v>
      </c>
      <c r="B68" s="832" t="s">
        <v>595</v>
      </c>
      <c r="C68" s="835" t="s">
        <v>617</v>
      </c>
      <c r="D68" s="863" t="s">
        <v>618</v>
      </c>
      <c r="E68" s="835" t="s">
        <v>5321</v>
      </c>
      <c r="F68" s="863" t="s">
        <v>5322</v>
      </c>
      <c r="G68" s="835" t="s">
        <v>5337</v>
      </c>
      <c r="H68" s="835" t="s">
        <v>5338</v>
      </c>
      <c r="I68" s="849">
        <v>29.855000019073486</v>
      </c>
      <c r="J68" s="849">
        <v>20</v>
      </c>
      <c r="K68" s="850">
        <v>596.85999298095703</v>
      </c>
    </row>
    <row r="69" spans="1:11" ht="14.4" customHeight="1" x14ac:dyDescent="0.3">
      <c r="A69" s="831" t="s">
        <v>594</v>
      </c>
      <c r="B69" s="832" t="s">
        <v>595</v>
      </c>
      <c r="C69" s="835" t="s">
        <v>617</v>
      </c>
      <c r="D69" s="863" t="s">
        <v>618</v>
      </c>
      <c r="E69" s="835" t="s">
        <v>5321</v>
      </c>
      <c r="F69" s="863" t="s">
        <v>5322</v>
      </c>
      <c r="G69" s="835" t="s">
        <v>5339</v>
      </c>
      <c r="H69" s="835" t="s">
        <v>5340</v>
      </c>
      <c r="I69" s="849">
        <v>260.29998779296875</v>
      </c>
      <c r="J69" s="849">
        <v>1</v>
      </c>
      <c r="K69" s="850">
        <v>260.29998779296875</v>
      </c>
    </row>
    <row r="70" spans="1:11" ht="14.4" customHeight="1" x14ac:dyDescent="0.3">
      <c r="A70" s="831" t="s">
        <v>594</v>
      </c>
      <c r="B70" s="832" t="s">
        <v>595</v>
      </c>
      <c r="C70" s="835" t="s">
        <v>617</v>
      </c>
      <c r="D70" s="863" t="s">
        <v>618</v>
      </c>
      <c r="E70" s="835" t="s">
        <v>5341</v>
      </c>
      <c r="F70" s="863" t="s">
        <v>5342</v>
      </c>
      <c r="G70" s="835" t="s">
        <v>5345</v>
      </c>
      <c r="H70" s="835" t="s">
        <v>5346</v>
      </c>
      <c r="I70" s="849">
        <v>9.9999997764825821E-3</v>
      </c>
      <c r="J70" s="849">
        <v>100</v>
      </c>
      <c r="K70" s="850">
        <v>1</v>
      </c>
    </row>
    <row r="71" spans="1:11" ht="14.4" customHeight="1" x14ac:dyDescent="0.3">
      <c r="A71" s="831" t="s">
        <v>594</v>
      </c>
      <c r="B71" s="832" t="s">
        <v>595</v>
      </c>
      <c r="C71" s="835" t="s">
        <v>617</v>
      </c>
      <c r="D71" s="863" t="s">
        <v>618</v>
      </c>
      <c r="E71" s="835" t="s">
        <v>5341</v>
      </c>
      <c r="F71" s="863" t="s">
        <v>5342</v>
      </c>
      <c r="G71" s="835" t="s">
        <v>5347</v>
      </c>
      <c r="H71" s="835" t="s">
        <v>5348</v>
      </c>
      <c r="I71" s="849">
        <v>6.0500001907348633</v>
      </c>
      <c r="J71" s="849">
        <v>20</v>
      </c>
      <c r="K71" s="850">
        <v>121</v>
      </c>
    </row>
    <row r="72" spans="1:11" ht="14.4" customHeight="1" x14ac:dyDescent="0.3">
      <c r="A72" s="831" t="s">
        <v>594</v>
      </c>
      <c r="B72" s="832" t="s">
        <v>595</v>
      </c>
      <c r="C72" s="835" t="s">
        <v>617</v>
      </c>
      <c r="D72" s="863" t="s">
        <v>618</v>
      </c>
      <c r="E72" s="835" t="s">
        <v>5341</v>
      </c>
      <c r="F72" s="863" t="s">
        <v>5342</v>
      </c>
      <c r="G72" s="835" t="s">
        <v>5449</v>
      </c>
      <c r="H72" s="835" t="s">
        <v>5450</v>
      </c>
      <c r="I72" s="849">
        <v>3.3900001049041748</v>
      </c>
      <c r="J72" s="849">
        <v>400</v>
      </c>
      <c r="K72" s="850">
        <v>1356.0000152587891</v>
      </c>
    </row>
    <row r="73" spans="1:11" ht="14.4" customHeight="1" x14ac:dyDescent="0.3">
      <c r="A73" s="831" t="s">
        <v>594</v>
      </c>
      <c r="B73" s="832" t="s">
        <v>595</v>
      </c>
      <c r="C73" s="835" t="s">
        <v>617</v>
      </c>
      <c r="D73" s="863" t="s">
        <v>618</v>
      </c>
      <c r="E73" s="835" t="s">
        <v>5341</v>
      </c>
      <c r="F73" s="863" t="s">
        <v>5342</v>
      </c>
      <c r="G73" s="835" t="s">
        <v>5356</v>
      </c>
      <c r="H73" s="835" t="s">
        <v>5357</v>
      </c>
      <c r="I73" s="849">
        <v>17.979999542236328</v>
      </c>
      <c r="J73" s="849">
        <v>400</v>
      </c>
      <c r="K73" s="850">
        <v>7192</v>
      </c>
    </row>
    <row r="74" spans="1:11" ht="14.4" customHeight="1" x14ac:dyDescent="0.3">
      <c r="A74" s="831" t="s">
        <v>594</v>
      </c>
      <c r="B74" s="832" t="s">
        <v>595</v>
      </c>
      <c r="C74" s="835" t="s">
        <v>617</v>
      </c>
      <c r="D74" s="863" t="s">
        <v>618</v>
      </c>
      <c r="E74" s="835" t="s">
        <v>5341</v>
      </c>
      <c r="F74" s="863" t="s">
        <v>5342</v>
      </c>
      <c r="G74" s="835" t="s">
        <v>5362</v>
      </c>
      <c r="H74" s="835" t="s">
        <v>5363</v>
      </c>
      <c r="I74" s="849">
        <v>13.199999809265137</v>
      </c>
      <c r="J74" s="849">
        <v>12</v>
      </c>
      <c r="K74" s="850">
        <v>158.39999389648438</v>
      </c>
    </row>
    <row r="75" spans="1:11" ht="14.4" customHeight="1" x14ac:dyDescent="0.3">
      <c r="A75" s="831" t="s">
        <v>594</v>
      </c>
      <c r="B75" s="832" t="s">
        <v>595</v>
      </c>
      <c r="C75" s="835" t="s">
        <v>617</v>
      </c>
      <c r="D75" s="863" t="s">
        <v>618</v>
      </c>
      <c r="E75" s="835" t="s">
        <v>5341</v>
      </c>
      <c r="F75" s="863" t="s">
        <v>5342</v>
      </c>
      <c r="G75" s="835" t="s">
        <v>5451</v>
      </c>
      <c r="H75" s="835" t="s">
        <v>5452</v>
      </c>
      <c r="I75" s="849">
        <v>22.870000839233398</v>
      </c>
      <c r="J75" s="849">
        <v>12</v>
      </c>
      <c r="K75" s="850">
        <v>274.45001220703125</v>
      </c>
    </row>
    <row r="76" spans="1:11" ht="14.4" customHeight="1" x14ac:dyDescent="0.3">
      <c r="A76" s="831" t="s">
        <v>594</v>
      </c>
      <c r="B76" s="832" t="s">
        <v>595</v>
      </c>
      <c r="C76" s="835" t="s">
        <v>617</v>
      </c>
      <c r="D76" s="863" t="s">
        <v>618</v>
      </c>
      <c r="E76" s="835" t="s">
        <v>5341</v>
      </c>
      <c r="F76" s="863" t="s">
        <v>5342</v>
      </c>
      <c r="G76" s="835" t="s">
        <v>5373</v>
      </c>
      <c r="H76" s="835" t="s">
        <v>5374</v>
      </c>
      <c r="I76" s="849">
        <v>2.2866666316986084</v>
      </c>
      <c r="J76" s="849">
        <v>200</v>
      </c>
      <c r="K76" s="850">
        <v>457.5</v>
      </c>
    </row>
    <row r="77" spans="1:11" ht="14.4" customHeight="1" x14ac:dyDescent="0.3">
      <c r="A77" s="831" t="s">
        <v>594</v>
      </c>
      <c r="B77" s="832" t="s">
        <v>595</v>
      </c>
      <c r="C77" s="835" t="s">
        <v>617</v>
      </c>
      <c r="D77" s="863" t="s">
        <v>618</v>
      </c>
      <c r="E77" s="835" t="s">
        <v>5341</v>
      </c>
      <c r="F77" s="863" t="s">
        <v>5342</v>
      </c>
      <c r="G77" s="835" t="s">
        <v>5453</v>
      </c>
      <c r="H77" s="835" t="s">
        <v>5454</v>
      </c>
      <c r="I77" s="849">
        <v>16.940000534057617</v>
      </c>
      <c r="J77" s="849">
        <v>8</v>
      </c>
      <c r="K77" s="850">
        <v>135.51999664306641</v>
      </c>
    </row>
    <row r="78" spans="1:11" ht="14.4" customHeight="1" x14ac:dyDescent="0.3">
      <c r="A78" s="831" t="s">
        <v>594</v>
      </c>
      <c r="B78" s="832" t="s">
        <v>595</v>
      </c>
      <c r="C78" s="835" t="s">
        <v>617</v>
      </c>
      <c r="D78" s="863" t="s">
        <v>618</v>
      </c>
      <c r="E78" s="835" t="s">
        <v>5341</v>
      </c>
      <c r="F78" s="863" t="s">
        <v>5342</v>
      </c>
      <c r="G78" s="835" t="s">
        <v>5375</v>
      </c>
      <c r="H78" s="835" t="s">
        <v>5376</v>
      </c>
      <c r="I78" s="849">
        <v>9.1999998092651367</v>
      </c>
      <c r="J78" s="849">
        <v>100</v>
      </c>
      <c r="K78" s="850">
        <v>920</v>
      </c>
    </row>
    <row r="79" spans="1:11" ht="14.4" customHeight="1" x14ac:dyDescent="0.3">
      <c r="A79" s="831" t="s">
        <v>594</v>
      </c>
      <c r="B79" s="832" t="s">
        <v>595</v>
      </c>
      <c r="C79" s="835" t="s">
        <v>617</v>
      </c>
      <c r="D79" s="863" t="s">
        <v>618</v>
      </c>
      <c r="E79" s="835" t="s">
        <v>5341</v>
      </c>
      <c r="F79" s="863" t="s">
        <v>5342</v>
      </c>
      <c r="G79" s="835" t="s">
        <v>5377</v>
      </c>
      <c r="H79" s="835" t="s">
        <v>5378</v>
      </c>
      <c r="I79" s="849">
        <v>6.1700000762939453</v>
      </c>
      <c r="J79" s="849">
        <v>20</v>
      </c>
      <c r="K79" s="850">
        <v>123.40000152587891</v>
      </c>
    </row>
    <row r="80" spans="1:11" ht="14.4" customHeight="1" x14ac:dyDescent="0.3">
      <c r="A80" s="831" t="s">
        <v>594</v>
      </c>
      <c r="B80" s="832" t="s">
        <v>595</v>
      </c>
      <c r="C80" s="835" t="s">
        <v>617</v>
      </c>
      <c r="D80" s="863" t="s">
        <v>618</v>
      </c>
      <c r="E80" s="835" t="s">
        <v>5341</v>
      </c>
      <c r="F80" s="863" t="s">
        <v>5342</v>
      </c>
      <c r="G80" s="835" t="s">
        <v>5379</v>
      </c>
      <c r="H80" s="835" t="s">
        <v>5380</v>
      </c>
      <c r="I80" s="849">
        <v>1.0866667032241821</v>
      </c>
      <c r="J80" s="849">
        <v>600</v>
      </c>
      <c r="K80" s="850">
        <v>652</v>
      </c>
    </row>
    <row r="81" spans="1:11" ht="14.4" customHeight="1" x14ac:dyDescent="0.3">
      <c r="A81" s="831" t="s">
        <v>594</v>
      </c>
      <c r="B81" s="832" t="s">
        <v>595</v>
      </c>
      <c r="C81" s="835" t="s">
        <v>617</v>
      </c>
      <c r="D81" s="863" t="s">
        <v>618</v>
      </c>
      <c r="E81" s="835" t="s">
        <v>5341</v>
      </c>
      <c r="F81" s="863" t="s">
        <v>5342</v>
      </c>
      <c r="G81" s="835" t="s">
        <v>5381</v>
      </c>
      <c r="H81" s="835" t="s">
        <v>5382</v>
      </c>
      <c r="I81" s="849">
        <v>0.47999998927116394</v>
      </c>
      <c r="J81" s="849">
        <v>100</v>
      </c>
      <c r="K81" s="850">
        <v>48</v>
      </c>
    </row>
    <row r="82" spans="1:11" ht="14.4" customHeight="1" x14ac:dyDescent="0.3">
      <c r="A82" s="831" t="s">
        <v>594</v>
      </c>
      <c r="B82" s="832" t="s">
        <v>595</v>
      </c>
      <c r="C82" s="835" t="s">
        <v>617</v>
      </c>
      <c r="D82" s="863" t="s">
        <v>618</v>
      </c>
      <c r="E82" s="835" t="s">
        <v>5341</v>
      </c>
      <c r="F82" s="863" t="s">
        <v>5342</v>
      </c>
      <c r="G82" s="835" t="s">
        <v>5383</v>
      </c>
      <c r="H82" s="835" t="s">
        <v>5384</v>
      </c>
      <c r="I82" s="849">
        <v>1.6774999499320984</v>
      </c>
      <c r="J82" s="849">
        <v>900</v>
      </c>
      <c r="K82" s="850">
        <v>1510</v>
      </c>
    </row>
    <row r="83" spans="1:11" ht="14.4" customHeight="1" x14ac:dyDescent="0.3">
      <c r="A83" s="831" t="s">
        <v>594</v>
      </c>
      <c r="B83" s="832" t="s">
        <v>595</v>
      </c>
      <c r="C83" s="835" t="s">
        <v>617</v>
      </c>
      <c r="D83" s="863" t="s">
        <v>618</v>
      </c>
      <c r="E83" s="835" t="s">
        <v>5341</v>
      </c>
      <c r="F83" s="863" t="s">
        <v>5342</v>
      </c>
      <c r="G83" s="835" t="s">
        <v>5385</v>
      </c>
      <c r="H83" s="835" t="s">
        <v>5386</v>
      </c>
      <c r="I83" s="849">
        <v>0.67000001668930054</v>
      </c>
      <c r="J83" s="849">
        <v>100</v>
      </c>
      <c r="K83" s="850">
        <v>67</v>
      </c>
    </row>
    <row r="84" spans="1:11" ht="14.4" customHeight="1" x14ac:dyDescent="0.3">
      <c r="A84" s="831" t="s">
        <v>594</v>
      </c>
      <c r="B84" s="832" t="s">
        <v>595</v>
      </c>
      <c r="C84" s="835" t="s">
        <v>617</v>
      </c>
      <c r="D84" s="863" t="s">
        <v>618</v>
      </c>
      <c r="E84" s="835" t="s">
        <v>5341</v>
      </c>
      <c r="F84" s="863" t="s">
        <v>5342</v>
      </c>
      <c r="G84" s="835" t="s">
        <v>5455</v>
      </c>
      <c r="H84" s="835" t="s">
        <v>5456</v>
      </c>
      <c r="I84" s="849">
        <v>1.5524999499320984</v>
      </c>
      <c r="J84" s="849">
        <v>400</v>
      </c>
      <c r="K84" s="850">
        <v>621</v>
      </c>
    </row>
    <row r="85" spans="1:11" ht="14.4" customHeight="1" x14ac:dyDescent="0.3">
      <c r="A85" s="831" t="s">
        <v>594</v>
      </c>
      <c r="B85" s="832" t="s">
        <v>595</v>
      </c>
      <c r="C85" s="835" t="s">
        <v>617</v>
      </c>
      <c r="D85" s="863" t="s">
        <v>618</v>
      </c>
      <c r="E85" s="835" t="s">
        <v>5341</v>
      </c>
      <c r="F85" s="863" t="s">
        <v>5342</v>
      </c>
      <c r="G85" s="835" t="s">
        <v>5391</v>
      </c>
      <c r="H85" s="835" t="s">
        <v>5392</v>
      </c>
      <c r="I85" s="849">
        <v>35.090000152587891</v>
      </c>
      <c r="J85" s="849">
        <v>3</v>
      </c>
      <c r="K85" s="850">
        <v>105.26999664306641</v>
      </c>
    </row>
    <row r="86" spans="1:11" ht="14.4" customHeight="1" x14ac:dyDescent="0.3">
      <c r="A86" s="831" t="s">
        <v>594</v>
      </c>
      <c r="B86" s="832" t="s">
        <v>595</v>
      </c>
      <c r="C86" s="835" t="s">
        <v>617</v>
      </c>
      <c r="D86" s="863" t="s">
        <v>618</v>
      </c>
      <c r="E86" s="835" t="s">
        <v>5341</v>
      </c>
      <c r="F86" s="863" t="s">
        <v>5342</v>
      </c>
      <c r="G86" s="835" t="s">
        <v>5393</v>
      </c>
      <c r="H86" s="835" t="s">
        <v>5394</v>
      </c>
      <c r="I86" s="849">
        <v>3.130000114440918</v>
      </c>
      <c r="J86" s="849">
        <v>100</v>
      </c>
      <c r="K86" s="850">
        <v>313</v>
      </c>
    </row>
    <row r="87" spans="1:11" ht="14.4" customHeight="1" x14ac:dyDescent="0.3">
      <c r="A87" s="831" t="s">
        <v>594</v>
      </c>
      <c r="B87" s="832" t="s">
        <v>595</v>
      </c>
      <c r="C87" s="835" t="s">
        <v>617</v>
      </c>
      <c r="D87" s="863" t="s">
        <v>618</v>
      </c>
      <c r="E87" s="835" t="s">
        <v>5341</v>
      </c>
      <c r="F87" s="863" t="s">
        <v>5342</v>
      </c>
      <c r="G87" s="835" t="s">
        <v>5395</v>
      </c>
      <c r="H87" s="835" t="s">
        <v>5396</v>
      </c>
      <c r="I87" s="849">
        <v>0.4699999988079071</v>
      </c>
      <c r="J87" s="849">
        <v>500</v>
      </c>
      <c r="K87" s="850">
        <v>235</v>
      </c>
    </row>
    <row r="88" spans="1:11" ht="14.4" customHeight="1" x14ac:dyDescent="0.3">
      <c r="A88" s="831" t="s">
        <v>594</v>
      </c>
      <c r="B88" s="832" t="s">
        <v>595</v>
      </c>
      <c r="C88" s="835" t="s">
        <v>617</v>
      </c>
      <c r="D88" s="863" t="s">
        <v>618</v>
      </c>
      <c r="E88" s="835" t="s">
        <v>5341</v>
      </c>
      <c r="F88" s="863" t="s">
        <v>5342</v>
      </c>
      <c r="G88" s="835" t="s">
        <v>5397</v>
      </c>
      <c r="H88" s="835" t="s">
        <v>5398</v>
      </c>
      <c r="I88" s="849">
        <v>1.9850000143051147</v>
      </c>
      <c r="J88" s="849">
        <v>400</v>
      </c>
      <c r="K88" s="850">
        <v>794</v>
      </c>
    </row>
    <row r="89" spans="1:11" ht="14.4" customHeight="1" x14ac:dyDescent="0.3">
      <c r="A89" s="831" t="s">
        <v>594</v>
      </c>
      <c r="B89" s="832" t="s">
        <v>595</v>
      </c>
      <c r="C89" s="835" t="s">
        <v>617</v>
      </c>
      <c r="D89" s="863" t="s">
        <v>618</v>
      </c>
      <c r="E89" s="835" t="s">
        <v>5341</v>
      </c>
      <c r="F89" s="863" t="s">
        <v>5342</v>
      </c>
      <c r="G89" s="835" t="s">
        <v>5399</v>
      </c>
      <c r="H89" s="835" t="s">
        <v>5400</v>
      </c>
      <c r="I89" s="849">
        <v>1.8999999761581421</v>
      </c>
      <c r="J89" s="849">
        <v>50</v>
      </c>
      <c r="K89" s="850">
        <v>95</v>
      </c>
    </row>
    <row r="90" spans="1:11" ht="14.4" customHeight="1" x14ac:dyDescent="0.3">
      <c r="A90" s="831" t="s">
        <v>594</v>
      </c>
      <c r="B90" s="832" t="s">
        <v>595</v>
      </c>
      <c r="C90" s="835" t="s">
        <v>617</v>
      </c>
      <c r="D90" s="863" t="s">
        <v>618</v>
      </c>
      <c r="E90" s="835" t="s">
        <v>5341</v>
      </c>
      <c r="F90" s="863" t="s">
        <v>5342</v>
      </c>
      <c r="G90" s="835" t="s">
        <v>5405</v>
      </c>
      <c r="H90" s="835" t="s">
        <v>5406</v>
      </c>
      <c r="I90" s="849">
        <v>3.0949999094009399</v>
      </c>
      <c r="J90" s="849">
        <v>400</v>
      </c>
      <c r="K90" s="850">
        <v>1238</v>
      </c>
    </row>
    <row r="91" spans="1:11" ht="14.4" customHeight="1" x14ac:dyDescent="0.3">
      <c r="A91" s="831" t="s">
        <v>594</v>
      </c>
      <c r="B91" s="832" t="s">
        <v>595</v>
      </c>
      <c r="C91" s="835" t="s">
        <v>617</v>
      </c>
      <c r="D91" s="863" t="s">
        <v>618</v>
      </c>
      <c r="E91" s="835" t="s">
        <v>5341</v>
      </c>
      <c r="F91" s="863" t="s">
        <v>5342</v>
      </c>
      <c r="G91" s="835" t="s">
        <v>5407</v>
      </c>
      <c r="H91" s="835" t="s">
        <v>5408</v>
      </c>
      <c r="I91" s="849">
        <v>1.9199999570846558</v>
      </c>
      <c r="J91" s="849">
        <v>350</v>
      </c>
      <c r="K91" s="850">
        <v>672</v>
      </c>
    </row>
    <row r="92" spans="1:11" ht="14.4" customHeight="1" x14ac:dyDescent="0.3">
      <c r="A92" s="831" t="s">
        <v>594</v>
      </c>
      <c r="B92" s="832" t="s">
        <v>595</v>
      </c>
      <c r="C92" s="835" t="s">
        <v>617</v>
      </c>
      <c r="D92" s="863" t="s">
        <v>618</v>
      </c>
      <c r="E92" s="835" t="s">
        <v>5341</v>
      </c>
      <c r="F92" s="863" t="s">
        <v>5342</v>
      </c>
      <c r="G92" s="835" t="s">
        <v>5409</v>
      </c>
      <c r="H92" s="835" t="s">
        <v>5410</v>
      </c>
      <c r="I92" s="849">
        <v>2.1650000810623169</v>
      </c>
      <c r="J92" s="849">
        <v>400</v>
      </c>
      <c r="K92" s="850">
        <v>866</v>
      </c>
    </row>
    <row r="93" spans="1:11" ht="14.4" customHeight="1" x14ac:dyDescent="0.3">
      <c r="A93" s="831" t="s">
        <v>594</v>
      </c>
      <c r="B93" s="832" t="s">
        <v>595</v>
      </c>
      <c r="C93" s="835" t="s">
        <v>617</v>
      </c>
      <c r="D93" s="863" t="s">
        <v>618</v>
      </c>
      <c r="E93" s="835" t="s">
        <v>5341</v>
      </c>
      <c r="F93" s="863" t="s">
        <v>5342</v>
      </c>
      <c r="G93" s="835" t="s">
        <v>5413</v>
      </c>
      <c r="H93" s="835" t="s">
        <v>5414</v>
      </c>
      <c r="I93" s="849">
        <v>2.5149999856948853</v>
      </c>
      <c r="J93" s="849">
        <v>250</v>
      </c>
      <c r="K93" s="850">
        <v>628.5</v>
      </c>
    </row>
    <row r="94" spans="1:11" ht="14.4" customHeight="1" x14ac:dyDescent="0.3">
      <c r="A94" s="831" t="s">
        <v>594</v>
      </c>
      <c r="B94" s="832" t="s">
        <v>595</v>
      </c>
      <c r="C94" s="835" t="s">
        <v>617</v>
      </c>
      <c r="D94" s="863" t="s">
        <v>618</v>
      </c>
      <c r="E94" s="835" t="s">
        <v>5341</v>
      </c>
      <c r="F94" s="863" t="s">
        <v>5342</v>
      </c>
      <c r="G94" s="835" t="s">
        <v>5457</v>
      </c>
      <c r="H94" s="835" t="s">
        <v>5458</v>
      </c>
      <c r="I94" s="849">
        <v>2.0199999809265137</v>
      </c>
      <c r="J94" s="849">
        <v>400</v>
      </c>
      <c r="K94" s="850">
        <v>808</v>
      </c>
    </row>
    <row r="95" spans="1:11" ht="14.4" customHeight="1" x14ac:dyDescent="0.3">
      <c r="A95" s="831" t="s">
        <v>594</v>
      </c>
      <c r="B95" s="832" t="s">
        <v>595</v>
      </c>
      <c r="C95" s="835" t="s">
        <v>617</v>
      </c>
      <c r="D95" s="863" t="s">
        <v>618</v>
      </c>
      <c r="E95" s="835" t="s">
        <v>5341</v>
      </c>
      <c r="F95" s="863" t="s">
        <v>5342</v>
      </c>
      <c r="G95" s="835" t="s">
        <v>5459</v>
      </c>
      <c r="H95" s="835" t="s">
        <v>5460</v>
      </c>
      <c r="I95" s="849">
        <v>2</v>
      </c>
      <c r="J95" s="849">
        <v>50</v>
      </c>
      <c r="K95" s="850">
        <v>100</v>
      </c>
    </row>
    <row r="96" spans="1:11" ht="14.4" customHeight="1" x14ac:dyDescent="0.3">
      <c r="A96" s="831" t="s">
        <v>594</v>
      </c>
      <c r="B96" s="832" t="s">
        <v>595</v>
      </c>
      <c r="C96" s="835" t="s">
        <v>617</v>
      </c>
      <c r="D96" s="863" t="s">
        <v>618</v>
      </c>
      <c r="E96" s="835" t="s">
        <v>5419</v>
      </c>
      <c r="F96" s="863" t="s">
        <v>5420</v>
      </c>
      <c r="G96" s="835" t="s">
        <v>5421</v>
      </c>
      <c r="H96" s="835" t="s">
        <v>5422</v>
      </c>
      <c r="I96" s="849">
        <v>10.167500019073486</v>
      </c>
      <c r="J96" s="849">
        <v>1600</v>
      </c>
      <c r="K96" s="850">
        <v>16268</v>
      </c>
    </row>
    <row r="97" spans="1:11" ht="14.4" customHeight="1" x14ac:dyDescent="0.3">
      <c r="A97" s="831" t="s">
        <v>594</v>
      </c>
      <c r="B97" s="832" t="s">
        <v>595</v>
      </c>
      <c r="C97" s="835" t="s">
        <v>617</v>
      </c>
      <c r="D97" s="863" t="s">
        <v>618</v>
      </c>
      <c r="E97" s="835" t="s">
        <v>5423</v>
      </c>
      <c r="F97" s="863" t="s">
        <v>5424</v>
      </c>
      <c r="G97" s="835" t="s">
        <v>5425</v>
      </c>
      <c r="H97" s="835" t="s">
        <v>5426</v>
      </c>
      <c r="I97" s="849">
        <v>0.4699999988079071</v>
      </c>
      <c r="J97" s="849">
        <v>800</v>
      </c>
      <c r="K97" s="850">
        <v>376</v>
      </c>
    </row>
    <row r="98" spans="1:11" ht="14.4" customHeight="1" x14ac:dyDescent="0.3">
      <c r="A98" s="831" t="s">
        <v>594</v>
      </c>
      <c r="B98" s="832" t="s">
        <v>595</v>
      </c>
      <c r="C98" s="835" t="s">
        <v>617</v>
      </c>
      <c r="D98" s="863" t="s">
        <v>618</v>
      </c>
      <c r="E98" s="835" t="s">
        <v>5423</v>
      </c>
      <c r="F98" s="863" t="s">
        <v>5424</v>
      </c>
      <c r="G98" s="835" t="s">
        <v>5461</v>
      </c>
      <c r="H98" s="835" t="s">
        <v>5462</v>
      </c>
      <c r="I98" s="849">
        <v>0.30500000715255737</v>
      </c>
      <c r="J98" s="849">
        <v>1600</v>
      </c>
      <c r="K98" s="850">
        <v>490</v>
      </c>
    </row>
    <row r="99" spans="1:11" ht="14.4" customHeight="1" x14ac:dyDescent="0.3">
      <c r="A99" s="831" t="s">
        <v>594</v>
      </c>
      <c r="B99" s="832" t="s">
        <v>595</v>
      </c>
      <c r="C99" s="835" t="s">
        <v>617</v>
      </c>
      <c r="D99" s="863" t="s">
        <v>618</v>
      </c>
      <c r="E99" s="835" t="s">
        <v>5423</v>
      </c>
      <c r="F99" s="863" t="s">
        <v>5424</v>
      </c>
      <c r="G99" s="835" t="s">
        <v>5429</v>
      </c>
      <c r="H99" s="835" t="s">
        <v>5430</v>
      </c>
      <c r="I99" s="849">
        <v>0.55000001192092896</v>
      </c>
      <c r="J99" s="849">
        <v>1700</v>
      </c>
      <c r="K99" s="850">
        <v>935</v>
      </c>
    </row>
    <row r="100" spans="1:11" ht="14.4" customHeight="1" x14ac:dyDescent="0.3">
      <c r="A100" s="831" t="s">
        <v>594</v>
      </c>
      <c r="B100" s="832" t="s">
        <v>595</v>
      </c>
      <c r="C100" s="835" t="s">
        <v>617</v>
      </c>
      <c r="D100" s="863" t="s">
        <v>618</v>
      </c>
      <c r="E100" s="835" t="s">
        <v>5423</v>
      </c>
      <c r="F100" s="863" t="s">
        <v>5424</v>
      </c>
      <c r="G100" s="835" t="s">
        <v>5463</v>
      </c>
      <c r="H100" s="835" t="s">
        <v>5464</v>
      </c>
      <c r="I100" s="849">
        <v>113.26000213623047</v>
      </c>
      <c r="J100" s="849">
        <v>40</v>
      </c>
      <c r="K100" s="850">
        <v>4530.330078125</v>
      </c>
    </row>
    <row r="101" spans="1:11" ht="14.4" customHeight="1" x14ac:dyDescent="0.3">
      <c r="A101" s="831" t="s">
        <v>594</v>
      </c>
      <c r="B101" s="832" t="s">
        <v>595</v>
      </c>
      <c r="C101" s="835" t="s">
        <v>617</v>
      </c>
      <c r="D101" s="863" t="s">
        <v>618</v>
      </c>
      <c r="E101" s="835" t="s">
        <v>5423</v>
      </c>
      <c r="F101" s="863" t="s">
        <v>5424</v>
      </c>
      <c r="G101" s="835" t="s">
        <v>5465</v>
      </c>
      <c r="H101" s="835" t="s">
        <v>5466</v>
      </c>
      <c r="I101" s="849">
        <v>0.97000002861022949</v>
      </c>
      <c r="J101" s="849">
        <v>1600</v>
      </c>
      <c r="K101" s="850">
        <v>1552</v>
      </c>
    </row>
    <row r="102" spans="1:11" ht="14.4" customHeight="1" x14ac:dyDescent="0.3">
      <c r="A102" s="831" t="s">
        <v>594</v>
      </c>
      <c r="B102" s="832" t="s">
        <v>595</v>
      </c>
      <c r="C102" s="835" t="s">
        <v>617</v>
      </c>
      <c r="D102" s="863" t="s">
        <v>618</v>
      </c>
      <c r="E102" s="835" t="s">
        <v>5423</v>
      </c>
      <c r="F102" s="863" t="s">
        <v>5424</v>
      </c>
      <c r="G102" s="835" t="s">
        <v>5431</v>
      </c>
      <c r="H102" s="835" t="s">
        <v>5432</v>
      </c>
      <c r="I102" s="849">
        <v>1.8066666126251221</v>
      </c>
      <c r="J102" s="849">
        <v>700</v>
      </c>
      <c r="K102" s="850">
        <v>1266</v>
      </c>
    </row>
    <row r="103" spans="1:11" ht="14.4" customHeight="1" x14ac:dyDescent="0.3">
      <c r="A103" s="831" t="s">
        <v>594</v>
      </c>
      <c r="B103" s="832" t="s">
        <v>595</v>
      </c>
      <c r="C103" s="835" t="s">
        <v>617</v>
      </c>
      <c r="D103" s="863" t="s">
        <v>618</v>
      </c>
      <c r="E103" s="835" t="s">
        <v>5433</v>
      </c>
      <c r="F103" s="863" t="s">
        <v>5434</v>
      </c>
      <c r="G103" s="835" t="s">
        <v>5439</v>
      </c>
      <c r="H103" s="835" t="s">
        <v>5440</v>
      </c>
      <c r="I103" s="849">
        <v>0.62999999523162842</v>
      </c>
      <c r="J103" s="849">
        <v>2800</v>
      </c>
      <c r="K103" s="850">
        <v>1764</v>
      </c>
    </row>
    <row r="104" spans="1:11" ht="14.4" customHeight="1" x14ac:dyDescent="0.3">
      <c r="A104" s="831" t="s">
        <v>594</v>
      </c>
      <c r="B104" s="832" t="s">
        <v>595</v>
      </c>
      <c r="C104" s="835" t="s">
        <v>617</v>
      </c>
      <c r="D104" s="863" t="s">
        <v>618</v>
      </c>
      <c r="E104" s="835" t="s">
        <v>5433</v>
      </c>
      <c r="F104" s="863" t="s">
        <v>5434</v>
      </c>
      <c r="G104" s="835" t="s">
        <v>5441</v>
      </c>
      <c r="H104" s="835" t="s">
        <v>5442</v>
      </c>
      <c r="I104" s="849">
        <v>0.625</v>
      </c>
      <c r="J104" s="849">
        <v>6000</v>
      </c>
      <c r="K104" s="850">
        <v>3752</v>
      </c>
    </row>
    <row r="105" spans="1:11" ht="14.4" customHeight="1" x14ac:dyDescent="0.3">
      <c r="A105" s="831" t="s">
        <v>594</v>
      </c>
      <c r="B105" s="832" t="s">
        <v>595</v>
      </c>
      <c r="C105" s="835" t="s">
        <v>620</v>
      </c>
      <c r="D105" s="863" t="s">
        <v>621</v>
      </c>
      <c r="E105" s="835" t="s">
        <v>5467</v>
      </c>
      <c r="F105" s="863" t="s">
        <v>5468</v>
      </c>
      <c r="G105" s="835" t="s">
        <v>5469</v>
      </c>
      <c r="H105" s="835" t="s">
        <v>5470</v>
      </c>
      <c r="I105" s="849">
        <v>147.18130493164063</v>
      </c>
      <c r="J105" s="849">
        <v>15</v>
      </c>
      <c r="K105" s="850">
        <v>2207.719970703125</v>
      </c>
    </row>
    <row r="106" spans="1:11" ht="14.4" customHeight="1" x14ac:dyDescent="0.3">
      <c r="A106" s="831" t="s">
        <v>594</v>
      </c>
      <c r="B106" s="832" t="s">
        <v>595</v>
      </c>
      <c r="C106" s="835" t="s">
        <v>620</v>
      </c>
      <c r="D106" s="863" t="s">
        <v>621</v>
      </c>
      <c r="E106" s="835" t="s">
        <v>5467</v>
      </c>
      <c r="F106" s="863" t="s">
        <v>5468</v>
      </c>
      <c r="G106" s="835" t="s">
        <v>5471</v>
      </c>
      <c r="H106" s="835" t="s">
        <v>5472</v>
      </c>
      <c r="I106" s="849">
        <v>147.17869567871094</v>
      </c>
      <c r="J106" s="849">
        <v>15</v>
      </c>
      <c r="K106" s="850">
        <v>2207.679931640625</v>
      </c>
    </row>
    <row r="107" spans="1:11" ht="14.4" customHeight="1" x14ac:dyDescent="0.3">
      <c r="A107" s="831" t="s">
        <v>594</v>
      </c>
      <c r="B107" s="832" t="s">
        <v>595</v>
      </c>
      <c r="C107" s="835" t="s">
        <v>620</v>
      </c>
      <c r="D107" s="863" t="s">
        <v>621</v>
      </c>
      <c r="E107" s="835" t="s">
        <v>5321</v>
      </c>
      <c r="F107" s="863" t="s">
        <v>5322</v>
      </c>
      <c r="G107" s="835" t="s">
        <v>5473</v>
      </c>
      <c r="H107" s="835" t="s">
        <v>5474</v>
      </c>
      <c r="I107" s="849">
        <v>0.50999999046325684</v>
      </c>
      <c r="J107" s="849">
        <v>3300</v>
      </c>
      <c r="K107" s="850">
        <v>1683</v>
      </c>
    </row>
    <row r="108" spans="1:11" ht="14.4" customHeight="1" x14ac:dyDescent="0.3">
      <c r="A108" s="831" t="s">
        <v>594</v>
      </c>
      <c r="B108" s="832" t="s">
        <v>595</v>
      </c>
      <c r="C108" s="835" t="s">
        <v>620</v>
      </c>
      <c r="D108" s="863" t="s">
        <v>621</v>
      </c>
      <c r="E108" s="835" t="s">
        <v>5321</v>
      </c>
      <c r="F108" s="863" t="s">
        <v>5322</v>
      </c>
      <c r="G108" s="835" t="s">
        <v>5475</v>
      </c>
      <c r="H108" s="835" t="s">
        <v>5476</v>
      </c>
      <c r="I108" s="849">
        <v>23.920000076293945</v>
      </c>
      <c r="J108" s="849">
        <v>50</v>
      </c>
      <c r="K108" s="850">
        <v>1196</v>
      </c>
    </row>
    <row r="109" spans="1:11" ht="14.4" customHeight="1" x14ac:dyDescent="0.3">
      <c r="A109" s="831" t="s">
        <v>594</v>
      </c>
      <c r="B109" s="832" t="s">
        <v>595</v>
      </c>
      <c r="C109" s="835" t="s">
        <v>620</v>
      </c>
      <c r="D109" s="863" t="s">
        <v>621</v>
      </c>
      <c r="E109" s="835" t="s">
        <v>5321</v>
      </c>
      <c r="F109" s="863" t="s">
        <v>5322</v>
      </c>
      <c r="G109" s="835" t="s">
        <v>5477</v>
      </c>
      <c r="H109" s="835" t="s">
        <v>5478</v>
      </c>
      <c r="I109" s="849">
        <v>8.3999996185302734</v>
      </c>
      <c r="J109" s="849">
        <v>40</v>
      </c>
      <c r="K109" s="850">
        <v>336</v>
      </c>
    </row>
    <row r="110" spans="1:11" ht="14.4" customHeight="1" x14ac:dyDescent="0.3">
      <c r="A110" s="831" t="s">
        <v>594</v>
      </c>
      <c r="B110" s="832" t="s">
        <v>595</v>
      </c>
      <c r="C110" s="835" t="s">
        <v>620</v>
      </c>
      <c r="D110" s="863" t="s">
        <v>621</v>
      </c>
      <c r="E110" s="835" t="s">
        <v>5321</v>
      </c>
      <c r="F110" s="863" t="s">
        <v>5322</v>
      </c>
      <c r="G110" s="835" t="s">
        <v>5331</v>
      </c>
      <c r="H110" s="835" t="s">
        <v>5332</v>
      </c>
      <c r="I110" s="849">
        <v>13.079999923706055</v>
      </c>
      <c r="J110" s="849">
        <v>24</v>
      </c>
      <c r="K110" s="850">
        <v>313.92001342773438</v>
      </c>
    </row>
    <row r="111" spans="1:11" ht="14.4" customHeight="1" x14ac:dyDescent="0.3">
      <c r="A111" s="831" t="s">
        <v>594</v>
      </c>
      <c r="B111" s="832" t="s">
        <v>595</v>
      </c>
      <c r="C111" s="835" t="s">
        <v>620</v>
      </c>
      <c r="D111" s="863" t="s">
        <v>621</v>
      </c>
      <c r="E111" s="835" t="s">
        <v>5321</v>
      </c>
      <c r="F111" s="863" t="s">
        <v>5322</v>
      </c>
      <c r="G111" s="835" t="s">
        <v>5479</v>
      </c>
      <c r="H111" s="835" t="s">
        <v>5480</v>
      </c>
      <c r="I111" s="849">
        <v>13.229999542236328</v>
      </c>
      <c r="J111" s="849">
        <v>10</v>
      </c>
      <c r="K111" s="850">
        <v>132.30000305175781</v>
      </c>
    </row>
    <row r="112" spans="1:11" ht="14.4" customHeight="1" x14ac:dyDescent="0.3">
      <c r="A112" s="831" t="s">
        <v>594</v>
      </c>
      <c r="B112" s="832" t="s">
        <v>595</v>
      </c>
      <c r="C112" s="835" t="s">
        <v>620</v>
      </c>
      <c r="D112" s="863" t="s">
        <v>621</v>
      </c>
      <c r="E112" s="835" t="s">
        <v>5321</v>
      </c>
      <c r="F112" s="863" t="s">
        <v>5322</v>
      </c>
      <c r="G112" s="835" t="s">
        <v>5481</v>
      </c>
      <c r="H112" s="835" t="s">
        <v>5482</v>
      </c>
      <c r="I112" s="849">
        <v>0.49000000953674316</v>
      </c>
      <c r="J112" s="849">
        <v>2000</v>
      </c>
      <c r="K112" s="850">
        <v>980</v>
      </c>
    </row>
    <row r="113" spans="1:11" ht="14.4" customHeight="1" x14ac:dyDescent="0.3">
      <c r="A113" s="831" t="s">
        <v>594</v>
      </c>
      <c r="B113" s="832" t="s">
        <v>595</v>
      </c>
      <c r="C113" s="835" t="s">
        <v>620</v>
      </c>
      <c r="D113" s="863" t="s">
        <v>621</v>
      </c>
      <c r="E113" s="835" t="s">
        <v>5321</v>
      </c>
      <c r="F113" s="863" t="s">
        <v>5322</v>
      </c>
      <c r="G113" s="835" t="s">
        <v>5335</v>
      </c>
      <c r="H113" s="835" t="s">
        <v>5336</v>
      </c>
      <c r="I113" s="849">
        <v>0.14000000059604645</v>
      </c>
      <c r="J113" s="849">
        <v>300</v>
      </c>
      <c r="K113" s="850">
        <v>42</v>
      </c>
    </row>
    <row r="114" spans="1:11" ht="14.4" customHeight="1" x14ac:dyDescent="0.3">
      <c r="A114" s="831" t="s">
        <v>594</v>
      </c>
      <c r="B114" s="832" t="s">
        <v>595</v>
      </c>
      <c r="C114" s="835" t="s">
        <v>620</v>
      </c>
      <c r="D114" s="863" t="s">
        <v>621</v>
      </c>
      <c r="E114" s="835" t="s">
        <v>5321</v>
      </c>
      <c r="F114" s="863" t="s">
        <v>5322</v>
      </c>
      <c r="G114" s="835" t="s">
        <v>5337</v>
      </c>
      <c r="H114" s="835" t="s">
        <v>5338</v>
      </c>
      <c r="I114" s="849">
        <v>30.25</v>
      </c>
      <c r="J114" s="849">
        <v>9</v>
      </c>
      <c r="K114" s="850">
        <v>272.25</v>
      </c>
    </row>
    <row r="115" spans="1:11" ht="14.4" customHeight="1" x14ac:dyDescent="0.3">
      <c r="A115" s="831" t="s">
        <v>594</v>
      </c>
      <c r="B115" s="832" t="s">
        <v>595</v>
      </c>
      <c r="C115" s="835" t="s">
        <v>620</v>
      </c>
      <c r="D115" s="863" t="s">
        <v>621</v>
      </c>
      <c r="E115" s="835" t="s">
        <v>5341</v>
      </c>
      <c r="F115" s="863" t="s">
        <v>5342</v>
      </c>
      <c r="G115" s="835" t="s">
        <v>5356</v>
      </c>
      <c r="H115" s="835" t="s">
        <v>5357</v>
      </c>
      <c r="I115" s="849">
        <v>17.979999542236328</v>
      </c>
      <c r="J115" s="849">
        <v>50</v>
      </c>
      <c r="K115" s="850">
        <v>899</v>
      </c>
    </row>
    <row r="116" spans="1:11" ht="14.4" customHeight="1" x14ac:dyDescent="0.3">
      <c r="A116" s="831" t="s">
        <v>594</v>
      </c>
      <c r="B116" s="832" t="s">
        <v>595</v>
      </c>
      <c r="C116" s="835" t="s">
        <v>620</v>
      </c>
      <c r="D116" s="863" t="s">
        <v>621</v>
      </c>
      <c r="E116" s="835" t="s">
        <v>5341</v>
      </c>
      <c r="F116" s="863" t="s">
        <v>5342</v>
      </c>
      <c r="G116" s="835" t="s">
        <v>5358</v>
      </c>
      <c r="H116" s="835" t="s">
        <v>5359</v>
      </c>
      <c r="I116" s="849">
        <v>1.7999999523162842</v>
      </c>
      <c r="J116" s="849">
        <v>200</v>
      </c>
      <c r="K116" s="850">
        <v>360</v>
      </c>
    </row>
    <row r="117" spans="1:11" ht="14.4" customHeight="1" x14ac:dyDescent="0.3">
      <c r="A117" s="831" t="s">
        <v>594</v>
      </c>
      <c r="B117" s="832" t="s">
        <v>595</v>
      </c>
      <c r="C117" s="835" t="s">
        <v>620</v>
      </c>
      <c r="D117" s="863" t="s">
        <v>621</v>
      </c>
      <c r="E117" s="835" t="s">
        <v>5341</v>
      </c>
      <c r="F117" s="863" t="s">
        <v>5342</v>
      </c>
      <c r="G117" s="835" t="s">
        <v>5366</v>
      </c>
      <c r="H117" s="835" t="s">
        <v>5367</v>
      </c>
      <c r="I117" s="849">
        <v>0.25999999046325684</v>
      </c>
      <c r="J117" s="849">
        <v>200</v>
      </c>
      <c r="K117" s="850">
        <v>52</v>
      </c>
    </row>
    <row r="118" spans="1:11" ht="14.4" customHeight="1" x14ac:dyDescent="0.3">
      <c r="A118" s="831" t="s">
        <v>594</v>
      </c>
      <c r="B118" s="832" t="s">
        <v>595</v>
      </c>
      <c r="C118" s="835" t="s">
        <v>620</v>
      </c>
      <c r="D118" s="863" t="s">
        <v>621</v>
      </c>
      <c r="E118" s="835" t="s">
        <v>5341</v>
      </c>
      <c r="F118" s="863" t="s">
        <v>5342</v>
      </c>
      <c r="G118" s="835" t="s">
        <v>5368</v>
      </c>
      <c r="H118" s="835" t="s">
        <v>5370</v>
      </c>
      <c r="I118" s="849">
        <v>11.729999542236328</v>
      </c>
      <c r="J118" s="849">
        <v>15</v>
      </c>
      <c r="K118" s="850">
        <v>175.94999694824219</v>
      </c>
    </row>
    <row r="119" spans="1:11" ht="14.4" customHeight="1" x14ac:dyDescent="0.3">
      <c r="A119" s="831" t="s">
        <v>594</v>
      </c>
      <c r="B119" s="832" t="s">
        <v>595</v>
      </c>
      <c r="C119" s="835" t="s">
        <v>620</v>
      </c>
      <c r="D119" s="863" t="s">
        <v>621</v>
      </c>
      <c r="E119" s="835" t="s">
        <v>5341</v>
      </c>
      <c r="F119" s="863" t="s">
        <v>5342</v>
      </c>
      <c r="G119" s="835" t="s">
        <v>5483</v>
      </c>
      <c r="H119" s="835" t="s">
        <v>5484</v>
      </c>
      <c r="I119" s="849">
        <v>25.530000686645508</v>
      </c>
      <c r="J119" s="849">
        <v>10</v>
      </c>
      <c r="K119" s="850">
        <v>255.30000305175781</v>
      </c>
    </row>
    <row r="120" spans="1:11" ht="14.4" customHeight="1" x14ac:dyDescent="0.3">
      <c r="A120" s="831" t="s">
        <v>594</v>
      </c>
      <c r="B120" s="832" t="s">
        <v>595</v>
      </c>
      <c r="C120" s="835" t="s">
        <v>620</v>
      </c>
      <c r="D120" s="863" t="s">
        <v>621</v>
      </c>
      <c r="E120" s="835" t="s">
        <v>5341</v>
      </c>
      <c r="F120" s="863" t="s">
        <v>5342</v>
      </c>
      <c r="G120" s="835" t="s">
        <v>5373</v>
      </c>
      <c r="H120" s="835" t="s">
        <v>5374</v>
      </c>
      <c r="I120" s="849">
        <v>2.2899999618530273</v>
      </c>
      <c r="J120" s="849">
        <v>200</v>
      </c>
      <c r="K120" s="850">
        <v>458</v>
      </c>
    </row>
    <row r="121" spans="1:11" ht="14.4" customHeight="1" x14ac:dyDescent="0.3">
      <c r="A121" s="831" t="s">
        <v>594</v>
      </c>
      <c r="B121" s="832" t="s">
        <v>595</v>
      </c>
      <c r="C121" s="835" t="s">
        <v>620</v>
      </c>
      <c r="D121" s="863" t="s">
        <v>621</v>
      </c>
      <c r="E121" s="835" t="s">
        <v>5341</v>
      </c>
      <c r="F121" s="863" t="s">
        <v>5342</v>
      </c>
      <c r="G121" s="835" t="s">
        <v>5485</v>
      </c>
      <c r="H121" s="835" t="s">
        <v>5486</v>
      </c>
      <c r="I121" s="849">
        <v>56.930000305175781</v>
      </c>
      <c r="J121" s="849">
        <v>50</v>
      </c>
      <c r="K121" s="850">
        <v>2846.25</v>
      </c>
    </row>
    <row r="122" spans="1:11" ht="14.4" customHeight="1" x14ac:dyDescent="0.3">
      <c r="A122" s="831" t="s">
        <v>594</v>
      </c>
      <c r="B122" s="832" t="s">
        <v>595</v>
      </c>
      <c r="C122" s="835" t="s">
        <v>620</v>
      </c>
      <c r="D122" s="863" t="s">
        <v>621</v>
      </c>
      <c r="E122" s="835" t="s">
        <v>5341</v>
      </c>
      <c r="F122" s="863" t="s">
        <v>5342</v>
      </c>
      <c r="G122" s="835" t="s">
        <v>5375</v>
      </c>
      <c r="H122" s="835" t="s">
        <v>5376</v>
      </c>
      <c r="I122" s="849">
        <v>9.1999998092651367</v>
      </c>
      <c r="J122" s="849">
        <v>200</v>
      </c>
      <c r="K122" s="850">
        <v>1840</v>
      </c>
    </row>
    <row r="123" spans="1:11" ht="14.4" customHeight="1" x14ac:dyDescent="0.3">
      <c r="A123" s="831" t="s">
        <v>594</v>
      </c>
      <c r="B123" s="832" t="s">
        <v>595</v>
      </c>
      <c r="C123" s="835" t="s">
        <v>620</v>
      </c>
      <c r="D123" s="863" t="s">
        <v>621</v>
      </c>
      <c r="E123" s="835" t="s">
        <v>5341</v>
      </c>
      <c r="F123" s="863" t="s">
        <v>5342</v>
      </c>
      <c r="G123" s="835" t="s">
        <v>5487</v>
      </c>
      <c r="H123" s="835" t="s">
        <v>5488</v>
      </c>
      <c r="I123" s="849">
        <v>172.5</v>
      </c>
      <c r="J123" s="849">
        <v>1</v>
      </c>
      <c r="K123" s="850">
        <v>172.5</v>
      </c>
    </row>
    <row r="124" spans="1:11" ht="14.4" customHeight="1" x14ac:dyDescent="0.3">
      <c r="A124" s="831" t="s">
        <v>594</v>
      </c>
      <c r="B124" s="832" t="s">
        <v>595</v>
      </c>
      <c r="C124" s="835" t="s">
        <v>620</v>
      </c>
      <c r="D124" s="863" t="s">
        <v>621</v>
      </c>
      <c r="E124" s="835" t="s">
        <v>5341</v>
      </c>
      <c r="F124" s="863" t="s">
        <v>5342</v>
      </c>
      <c r="G124" s="835" t="s">
        <v>5395</v>
      </c>
      <c r="H124" s="835" t="s">
        <v>5396</v>
      </c>
      <c r="I124" s="849">
        <v>0.4699999988079071</v>
      </c>
      <c r="J124" s="849">
        <v>1500</v>
      </c>
      <c r="K124" s="850">
        <v>705</v>
      </c>
    </row>
    <row r="125" spans="1:11" ht="14.4" customHeight="1" x14ac:dyDescent="0.3">
      <c r="A125" s="831" t="s">
        <v>594</v>
      </c>
      <c r="B125" s="832" t="s">
        <v>595</v>
      </c>
      <c r="C125" s="835" t="s">
        <v>620</v>
      </c>
      <c r="D125" s="863" t="s">
        <v>621</v>
      </c>
      <c r="E125" s="835" t="s">
        <v>5341</v>
      </c>
      <c r="F125" s="863" t="s">
        <v>5342</v>
      </c>
      <c r="G125" s="835" t="s">
        <v>5397</v>
      </c>
      <c r="H125" s="835" t="s">
        <v>5398</v>
      </c>
      <c r="I125" s="849">
        <v>1.9800000190734863</v>
      </c>
      <c r="J125" s="849">
        <v>250</v>
      </c>
      <c r="K125" s="850">
        <v>495</v>
      </c>
    </row>
    <row r="126" spans="1:11" ht="14.4" customHeight="1" x14ac:dyDescent="0.3">
      <c r="A126" s="831" t="s">
        <v>594</v>
      </c>
      <c r="B126" s="832" t="s">
        <v>595</v>
      </c>
      <c r="C126" s="835" t="s">
        <v>620</v>
      </c>
      <c r="D126" s="863" t="s">
        <v>621</v>
      </c>
      <c r="E126" s="835" t="s">
        <v>5341</v>
      </c>
      <c r="F126" s="863" t="s">
        <v>5342</v>
      </c>
      <c r="G126" s="835" t="s">
        <v>5489</v>
      </c>
      <c r="H126" s="835" t="s">
        <v>5490</v>
      </c>
      <c r="I126" s="849">
        <v>2.0199999809265137</v>
      </c>
      <c r="J126" s="849">
        <v>50</v>
      </c>
      <c r="K126" s="850">
        <v>101</v>
      </c>
    </row>
    <row r="127" spans="1:11" ht="14.4" customHeight="1" x14ac:dyDescent="0.3">
      <c r="A127" s="831" t="s">
        <v>594</v>
      </c>
      <c r="B127" s="832" t="s">
        <v>595</v>
      </c>
      <c r="C127" s="835" t="s">
        <v>620</v>
      </c>
      <c r="D127" s="863" t="s">
        <v>621</v>
      </c>
      <c r="E127" s="835" t="s">
        <v>5341</v>
      </c>
      <c r="F127" s="863" t="s">
        <v>5342</v>
      </c>
      <c r="G127" s="835" t="s">
        <v>5399</v>
      </c>
      <c r="H127" s="835" t="s">
        <v>5400</v>
      </c>
      <c r="I127" s="849">
        <v>1.8999999761581421</v>
      </c>
      <c r="J127" s="849">
        <v>100</v>
      </c>
      <c r="K127" s="850">
        <v>190</v>
      </c>
    </row>
    <row r="128" spans="1:11" ht="14.4" customHeight="1" x14ac:dyDescent="0.3">
      <c r="A128" s="831" t="s">
        <v>594</v>
      </c>
      <c r="B128" s="832" t="s">
        <v>595</v>
      </c>
      <c r="C128" s="835" t="s">
        <v>620</v>
      </c>
      <c r="D128" s="863" t="s">
        <v>621</v>
      </c>
      <c r="E128" s="835" t="s">
        <v>5341</v>
      </c>
      <c r="F128" s="863" t="s">
        <v>5342</v>
      </c>
      <c r="G128" s="835" t="s">
        <v>5491</v>
      </c>
      <c r="H128" s="835" t="s">
        <v>5492</v>
      </c>
      <c r="I128" s="849">
        <v>2.7000000476837158</v>
      </c>
      <c r="J128" s="849">
        <v>400</v>
      </c>
      <c r="K128" s="850">
        <v>1080</v>
      </c>
    </row>
    <row r="129" spans="1:11" ht="14.4" customHeight="1" x14ac:dyDescent="0.3">
      <c r="A129" s="831" t="s">
        <v>594</v>
      </c>
      <c r="B129" s="832" t="s">
        <v>595</v>
      </c>
      <c r="C129" s="835" t="s">
        <v>620</v>
      </c>
      <c r="D129" s="863" t="s">
        <v>621</v>
      </c>
      <c r="E129" s="835" t="s">
        <v>5341</v>
      </c>
      <c r="F129" s="863" t="s">
        <v>5342</v>
      </c>
      <c r="G129" s="835" t="s">
        <v>5401</v>
      </c>
      <c r="H129" s="835" t="s">
        <v>5402</v>
      </c>
      <c r="I129" s="849">
        <v>3.0699999332427979</v>
      </c>
      <c r="J129" s="849">
        <v>100</v>
      </c>
      <c r="K129" s="850">
        <v>307</v>
      </c>
    </row>
    <row r="130" spans="1:11" ht="14.4" customHeight="1" x14ac:dyDescent="0.3">
      <c r="A130" s="831" t="s">
        <v>594</v>
      </c>
      <c r="B130" s="832" t="s">
        <v>595</v>
      </c>
      <c r="C130" s="835" t="s">
        <v>620</v>
      </c>
      <c r="D130" s="863" t="s">
        <v>621</v>
      </c>
      <c r="E130" s="835" t="s">
        <v>5341</v>
      </c>
      <c r="F130" s="863" t="s">
        <v>5342</v>
      </c>
      <c r="G130" s="835" t="s">
        <v>5403</v>
      </c>
      <c r="H130" s="835" t="s">
        <v>5404</v>
      </c>
      <c r="I130" s="849">
        <v>1.9199999570846558</v>
      </c>
      <c r="J130" s="849">
        <v>100</v>
      </c>
      <c r="K130" s="850">
        <v>192</v>
      </c>
    </row>
    <row r="131" spans="1:11" ht="14.4" customHeight="1" x14ac:dyDescent="0.3">
      <c r="A131" s="831" t="s">
        <v>594</v>
      </c>
      <c r="B131" s="832" t="s">
        <v>595</v>
      </c>
      <c r="C131" s="835" t="s">
        <v>620</v>
      </c>
      <c r="D131" s="863" t="s">
        <v>621</v>
      </c>
      <c r="E131" s="835" t="s">
        <v>5341</v>
      </c>
      <c r="F131" s="863" t="s">
        <v>5342</v>
      </c>
      <c r="G131" s="835" t="s">
        <v>5409</v>
      </c>
      <c r="H131" s="835" t="s">
        <v>5410</v>
      </c>
      <c r="I131" s="849">
        <v>2.1700000762939453</v>
      </c>
      <c r="J131" s="849">
        <v>300</v>
      </c>
      <c r="K131" s="850">
        <v>651</v>
      </c>
    </row>
    <row r="132" spans="1:11" ht="14.4" customHeight="1" x14ac:dyDescent="0.3">
      <c r="A132" s="831" t="s">
        <v>594</v>
      </c>
      <c r="B132" s="832" t="s">
        <v>595</v>
      </c>
      <c r="C132" s="835" t="s">
        <v>620</v>
      </c>
      <c r="D132" s="863" t="s">
        <v>621</v>
      </c>
      <c r="E132" s="835" t="s">
        <v>5341</v>
      </c>
      <c r="F132" s="863" t="s">
        <v>5342</v>
      </c>
      <c r="G132" s="835" t="s">
        <v>5411</v>
      </c>
      <c r="H132" s="835" t="s">
        <v>5412</v>
      </c>
      <c r="I132" s="849">
        <v>21.239999771118164</v>
      </c>
      <c r="J132" s="849">
        <v>100</v>
      </c>
      <c r="K132" s="850">
        <v>2124</v>
      </c>
    </row>
    <row r="133" spans="1:11" ht="14.4" customHeight="1" x14ac:dyDescent="0.3">
      <c r="A133" s="831" t="s">
        <v>594</v>
      </c>
      <c r="B133" s="832" t="s">
        <v>595</v>
      </c>
      <c r="C133" s="835" t="s">
        <v>620</v>
      </c>
      <c r="D133" s="863" t="s">
        <v>621</v>
      </c>
      <c r="E133" s="835" t="s">
        <v>5341</v>
      </c>
      <c r="F133" s="863" t="s">
        <v>5342</v>
      </c>
      <c r="G133" s="835" t="s">
        <v>5413</v>
      </c>
      <c r="H133" s="835" t="s">
        <v>5414</v>
      </c>
      <c r="I133" s="849">
        <v>2.5149999856948853</v>
      </c>
      <c r="J133" s="849">
        <v>350</v>
      </c>
      <c r="K133" s="850">
        <v>880.5</v>
      </c>
    </row>
    <row r="134" spans="1:11" ht="14.4" customHeight="1" x14ac:dyDescent="0.3">
      <c r="A134" s="831" t="s">
        <v>594</v>
      </c>
      <c r="B134" s="832" t="s">
        <v>595</v>
      </c>
      <c r="C134" s="835" t="s">
        <v>620</v>
      </c>
      <c r="D134" s="863" t="s">
        <v>621</v>
      </c>
      <c r="E134" s="835" t="s">
        <v>5419</v>
      </c>
      <c r="F134" s="863" t="s">
        <v>5420</v>
      </c>
      <c r="G134" s="835" t="s">
        <v>5421</v>
      </c>
      <c r="H134" s="835" t="s">
        <v>5422</v>
      </c>
      <c r="I134" s="849">
        <v>10.164999961853027</v>
      </c>
      <c r="J134" s="849">
        <v>200</v>
      </c>
      <c r="K134" s="850">
        <v>2033</v>
      </c>
    </row>
    <row r="135" spans="1:11" ht="14.4" customHeight="1" x14ac:dyDescent="0.3">
      <c r="A135" s="831" t="s">
        <v>594</v>
      </c>
      <c r="B135" s="832" t="s">
        <v>595</v>
      </c>
      <c r="C135" s="835" t="s">
        <v>620</v>
      </c>
      <c r="D135" s="863" t="s">
        <v>621</v>
      </c>
      <c r="E135" s="835" t="s">
        <v>5423</v>
      </c>
      <c r="F135" s="863" t="s">
        <v>5424</v>
      </c>
      <c r="G135" s="835" t="s">
        <v>5425</v>
      </c>
      <c r="H135" s="835" t="s">
        <v>5426</v>
      </c>
      <c r="I135" s="849">
        <v>0.47999998927116394</v>
      </c>
      <c r="J135" s="849">
        <v>1000</v>
      </c>
      <c r="K135" s="850">
        <v>480</v>
      </c>
    </row>
    <row r="136" spans="1:11" ht="14.4" customHeight="1" x14ac:dyDescent="0.3">
      <c r="A136" s="831" t="s">
        <v>594</v>
      </c>
      <c r="B136" s="832" t="s">
        <v>595</v>
      </c>
      <c r="C136" s="835" t="s">
        <v>620</v>
      </c>
      <c r="D136" s="863" t="s">
        <v>621</v>
      </c>
      <c r="E136" s="835" t="s">
        <v>5423</v>
      </c>
      <c r="F136" s="863" t="s">
        <v>5424</v>
      </c>
      <c r="G136" s="835" t="s">
        <v>5429</v>
      </c>
      <c r="H136" s="835" t="s">
        <v>5430</v>
      </c>
      <c r="I136" s="849">
        <v>0.55000001192092896</v>
      </c>
      <c r="J136" s="849">
        <v>1400</v>
      </c>
      <c r="K136" s="850">
        <v>770</v>
      </c>
    </row>
    <row r="137" spans="1:11" ht="14.4" customHeight="1" x14ac:dyDescent="0.3">
      <c r="A137" s="831" t="s">
        <v>594</v>
      </c>
      <c r="B137" s="832" t="s">
        <v>595</v>
      </c>
      <c r="C137" s="835" t="s">
        <v>620</v>
      </c>
      <c r="D137" s="863" t="s">
        <v>621</v>
      </c>
      <c r="E137" s="835" t="s">
        <v>5433</v>
      </c>
      <c r="F137" s="863" t="s">
        <v>5434</v>
      </c>
      <c r="G137" s="835" t="s">
        <v>5439</v>
      </c>
      <c r="H137" s="835" t="s">
        <v>5440</v>
      </c>
      <c r="I137" s="849">
        <v>0.62999999523162842</v>
      </c>
      <c r="J137" s="849">
        <v>6000</v>
      </c>
      <c r="K137" s="850">
        <v>3780</v>
      </c>
    </row>
    <row r="138" spans="1:11" ht="14.4" customHeight="1" x14ac:dyDescent="0.3">
      <c r="A138" s="831" t="s">
        <v>594</v>
      </c>
      <c r="B138" s="832" t="s">
        <v>595</v>
      </c>
      <c r="C138" s="835" t="s">
        <v>620</v>
      </c>
      <c r="D138" s="863" t="s">
        <v>621</v>
      </c>
      <c r="E138" s="835" t="s">
        <v>5433</v>
      </c>
      <c r="F138" s="863" t="s">
        <v>5434</v>
      </c>
      <c r="G138" s="835" t="s">
        <v>5441</v>
      </c>
      <c r="H138" s="835" t="s">
        <v>5442</v>
      </c>
      <c r="I138" s="849">
        <v>0.62999999523162842</v>
      </c>
      <c r="J138" s="849">
        <v>1400</v>
      </c>
      <c r="K138" s="850">
        <v>882</v>
      </c>
    </row>
    <row r="139" spans="1:11" ht="14.4" customHeight="1" x14ac:dyDescent="0.3">
      <c r="A139" s="831" t="s">
        <v>594</v>
      </c>
      <c r="B139" s="832" t="s">
        <v>595</v>
      </c>
      <c r="C139" s="835" t="s">
        <v>623</v>
      </c>
      <c r="D139" s="863" t="s">
        <v>624</v>
      </c>
      <c r="E139" s="835" t="s">
        <v>5321</v>
      </c>
      <c r="F139" s="863" t="s">
        <v>5322</v>
      </c>
      <c r="G139" s="835" t="s">
        <v>5493</v>
      </c>
      <c r="H139" s="835" t="s">
        <v>5494</v>
      </c>
      <c r="I139" s="849">
        <v>0.56999999284744263</v>
      </c>
      <c r="J139" s="849">
        <v>600</v>
      </c>
      <c r="K139" s="850">
        <v>341.54998779296875</v>
      </c>
    </row>
    <row r="140" spans="1:11" ht="14.4" customHeight="1" x14ac:dyDescent="0.3">
      <c r="A140" s="831" t="s">
        <v>594</v>
      </c>
      <c r="B140" s="832" t="s">
        <v>595</v>
      </c>
      <c r="C140" s="835" t="s">
        <v>623</v>
      </c>
      <c r="D140" s="863" t="s">
        <v>624</v>
      </c>
      <c r="E140" s="835" t="s">
        <v>5321</v>
      </c>
      <c r="F140" s="863" t="s">
        <v>5322</v>
      </c>
      <c r="G140" s="835" t="s">
        <v>5329</v>
      </c>
      <c r="H140" s="835" t="s">
        <v>5330</v>
      </c>
      <c r="I140" s="849">
        <v>7.630000114440918</v>
      </c>
      <c r="J140" s="849">
        <v>44</v>
      </c>
      <c r="K140" s="850">
        <v>335.72000122070313</v>
      </c>
    </row>
    <row r="141" spans="1:11" ht="14.4" customHeight="1" x14ac:dyDescent="0.3">
      <c r="A141" s="831" t="s">
        <v>594</v>
      </c>
      <c r="B141" s="832" t="s">
        <v>595</v>
      </c>
      <c r="C141" s="835" t="s">
        <v>623</v>
      </c>
      <c r="D141" s="863" t="s">
        <v>624</v>
      </c>
      <c r="E141" s="835" t="s">
        <v>5321</v>
      </c>
      <c r="F141" s="863" t="s">
        <v>5322</v>
      </c>
      <c r="G141" s="835" t="s">
        <v>5335</v>
      </c>
      <c r="H141" s="835" t="s">
        <v>5336</v>
      </c>
      <c r="I141" s="849">
        <v>0.14000000059604645</v>
      </c>
      <c r="J141" s="849">
        <v>200</v>
      </c>
      <c r="K141" s="850">
        <v>28</v>
      </c>
    </row>
    <row r="142" spans="1:11" ht="14.4" customHeight="1" x14ac:dyDescent="0.3">
      <c r="A142" s="831" t="s">
        <v>594</v>
      </c>
      <c r="B142" s="832" t="s">
        <v>595</v>
      </c>
      <c r="C142" s="835" t="s">
        <v>623</v>
      </c>
      <c r="D142" s="863" t="s">
        <v>624</v>
      </c>
      <c r="E142" s="835" t="s">
        <v>5321</v>
      </c>
      <c r="F142" s="863" t="s">
        <v>5322</v>
      </c>
      <c r="G142" s="835" t="s">
        <v>5337</v>
      </c>
      <c r="H142" s="835" t="s">
        <v>5338</v>
      </c>
      <c r="I142" s="849">
        <v>29.636666615804035</v>
      </c>
      <c r="J142" s="849">
        <v>20</v>
      </c>
      <c r="K142" s="850">
        <v>593.95999145507813</v>
      </c>
    </row>
    <row r="143" spans="1:11" ht="14.4" customHeight="1" x14ac:dyDescent="0.3">
      <c r="A143" s="831" t="s">
        <v>594</v>
      </c>
      <c r="B143" s="832" t="s">
        <v>595</v>
      </c>
      <c r="C143" s="835" t="s">
        <v>623</v>
      </c>
      <c r="D143" s="863" t="s">
        <v>624</v>
      </c>
      <c r="E143" s="835" t="s">
        <v>5321</v>
      </c>
      <c r="F143" s="863" t="s">
        <v>5322</v>
      </c>
      <c r="G143" s="835" t="s">
        <v>5495</v>
      </c>
      <c r="H143" s="835" t="s">
        <v>5496</v>
      </c>
      <c r="I143" s="849">
        <v>29.234999656677246</v>
      </c>
      <c r="J143" s="849">
        <v>8</v>
      </c>
      <c r="K143" s="850">
        <v>232.8699951171875</v>
      </c>
    </row>
    <row r="144" spans="1:11" ht="14.4" customHeight="1" x14ac:dyDescent="0.3">
      <c r="A144" s="831" t="s">
        <v>594</v>
      </c>
      <c r="B144" s="832" t="s">
        <v>595</v>
      </c>
      <c r="C144" s="835" t="s">
        <v>623</v>
      </c>
      <c r="D144" s="863" t="s">
        <v>624</v>
      </c>
      <c r="E144" s="835" t="s">
        <v>5321</v>
      </c>
      <c r="F144" s="863" t="s">
        <v>5322</v>
      </c>
      <c r="G144" s="835" t="s">
        <v>5339</v>
      </c>
      <c r="H144" s="835" t="s">
        <v>5340</v>
      </c>
      <c r="I144" s="849">
        <v>260.29998779296875</v>
      </c>
      <c r="J144" s="849">
        <v>2</v>
      </c>
      <c r="K144" s="850">
        <v>520.5999755859375</v>
      </c>
    </row>
    <row r="145" spans="1:11" ht="14.4" customHeight="1" x14ac:dyDescent="0.3">
      <c r="A145" s="831" t="s">
        <v>594</v>
      </c>
      <c r="B145" s="832" t="s">
        <v>595</v>
      </c>
      <c r="C145" s="835" t="s">
        <v>623</v>
      </c>
      <c r="D145" s="863" t="s">
        <v>624</v>
      </c>
      <c r="E145" s="835" t="s">
        <v>5341</v>
      </c>
      <c r="F145" s="863" t="s">
        <v>5342</v>
      </c>
      <c r="G145" s="835" t="s">
        <v>5368</v>
      </c>
      <c r="H145" s="835" t="s">
        <v>5370</v>
      </c>
      <c r="I145" s="849">
        <v>11.729999542236328</v>
      </c>
      <c r="J145" s="849">
        <v>10</v>
      </c>
      <c r="K145" s="850">
        <v>117.30000305175781</v>
      </c>
    </row>
    <row r="146" spans="1:11" ht="14.4" customHeight="1" x14ac:dyDescent="0.3">
      <c r="A146" s="831" t="s">
        <v>594</v>
      </c>
      <c r="B146" s="832" t="s">
        <v>595</v>
      </c>
      <c r="C146" s="835" t="s">
        <v>623</v>
      </c>
      <c r="D146" s="863" t="s">
        <v>624</v>
      </c>
      <c r="E146" s="835" t="s">
        <v>5341</v>
      </c>
      <c r="F146" s="863" t="s">
        <v>5342</v>
      </c>
      <c r="G146" s="835" t="s">
        <v>5371</v>
      </c>
      <c r="H146" s="835" t="s">
        <v>5372</v>
      </c>
      <c r="I146" s="849">
        <v>13.310000419616699</v>
      </c>
      <c r="J146" s="849">
        <v>3</v>
      </c>
      <c r="K146" s="850">
        <v>39.930000305175781</v>
      </c>
    </row>
    <row r="147" spans="1:11" ht="14.4" customHeight="1" x14ac:dyDescent="0.3">
      <c r="A147" s="831" t="s">
        <v>594</v>
      </c>
      <c r="B147" s="832" t="s">
        <v>595</v>
      </c>
      <c r="C147" s="835" t="s">
        <v>623</v>
      </c>
      <c r="D147" s="863" t="s">
        <v>624</v>
      </c>
      <c r="E147" s="835" t="s">
        <v>5341</v>
      </c>
      <c r="F147" s="863" t="s">
        <v>5342</v>
      </c>
      <c r="G147" s="835" t="s">
        <v>5373</v>
      </c>
      <c r="H147" s="835" t="s">
        <v>5374</v>
      </c>
      <c r="I147" s="849">
        <v>2.2799999713897705</v>
      </c>
      <c r="J147" s="849">
        <v>600</v>
      </c>
      <c r="K147" s="850">
        <v>1368</v>
      </c>
    </row>
    <row r="148" spans="1:11" ht="14.4" customHeight="1" x14ac:dyDescent="0.3">
      <c r="A148" s="831" t="s">
        <v>594</v>
      </c>
      <c r="B148" s="832" t="s">
        <v>595</v>
      </c>
      <c r="C148" s="835" t="s">
        <v>623</v>
      </c>
      <c r="D148" s="863" t="s">
        <v>624</v>
      </c>
      <c r="E148" s="835" t="s">
        <v>5341</v>
      </c>
      <c r="F148" s="863" t="s">
        <v>5342</v>
      </c>
      <c r="G148" s="835" t="s">
        <v>5497</v>
      </c>
      <c r="H148" s="835" t="s">
        <v>5498</v>
      </c>
      <c r="I148" s="849">
        <v>758.19000244140625</v>
      </c>
      <c r="J148" s="849">
        <v>1</v>
      </c>
      <c r="K148" s="850">
        <v>758.19000244140625</v>
      </c>
    </row>
    <row r="149" spans="1:11" ht="14.4" customHeight="1" x14ac:dyDescent="0.3">
      <c r="A149" s="831" t="s">
        <v>594</v>
      </c>
      <c r="B149" s="832" t="s">
        <v>595</v>
      </c>
      <c r="C149" s="835" t="s">
        <v>623</v>
      </c>
      <c r="D149" s="863" t="s">
        <v>624</v>
      </c>
      <c r="E149" s="835" t="s">
        <v>5341</v>
      </c>
      <c r="F149" s="863" t="s">
        <v>5342</v>
      </c>
      <c r="G149" s="835" t="s">
        <v>5381</v>
      </c>
      <c r="H149" s="835" t="s">
        <v>5382</v>
      </c>
      <c r="I149" s="849">
        <v>0.47999998927116394</v>
      </c>
      <c r="J149" s="849">
        <v>305</v>
      </c>
      <c r="K149" s="850">
        <v>146.40000009536743</v>
      </c>
    </row>
    <row r="150" spans="1:11" ht="14.4" customHeight="1" x14ac:dyDescent="0.3">
      <c r="A150" s="831" t="s">
        <v>594</v>
      </c>
      <c r="B150" s="832" t="s">
        <v>595</v>
      </c>
      <c r="C150" s="835" t="s">
        <v>623</v>
      </c>
      <c r="D150" s="863" t="s">
        <v>624</v>
      </c>
      <c r="E150" s="835" t="s">
        <v>5341</v>
      </c>
      <c r="F150" s="863" t="s">
        <v>5342</v>
      </c>
      <c r="G150" s="835" t="s">
        <v>5383</v>
      </c>
      <c r="H150" s="835" t="s">
        <v>5384</v>
      </c>
      <c r="I150" s="849">
        <v>1.6799999475479126</v>
      </c>
      <c r="J150" s="849">
        <v>100</v>
      </c>
      <c r="K150" s="850">
        <v>168</v>
      </c>
    </row>
    <row r="151" spans="1:11" ht="14.4" customHeight="1" x14ac:dyDescent="0.3">
      <c r="A151" s="831" t="s">
        <v>594</v>
      </c>
      <c r="B151" s="832" t="s">
        <v>595</v>
      </c>
      <c r="C151" s="835" t="s">
        <v>623</v>
      </c>
      <c r="D151" s="863" t="s">
        <v>624</v>
      </c>
      <c r="E151" s="835" t="s">
        <v>5341</v>
      </c>
      <c r="F151" s="863" t="s">
        <v>5342</v>
      </c>
      <c r="G151" s="835" t="s">
        <v>5385</v>
      </c>
      <c r="H151" s="835" t="s">
        <v>5386</v>
      </c>
      <c r="I151" s="849">
        <v>0.67000001668930054</v>
      </c>
      <c r="J151" s="849">
        <v>100</v>
      </c>
      <c r="K151" s="850">
        <v>67</v>
      </c>
    </row>
    <row r="152" spans="1:11" ht="14.4" customHeight="1" x14ac:dyDescent="0.3">
      <c r="A152" s="831" t="s">
        <v>594</v>
      </c>
      <c r="B152" s="832" t="s">
        <v>595</v>
      </c>
      <c r="C152" s="835" t="s">
        <v>623</v>
      </c>
      <c r="D152" s="863" t="s">
        <v>624</v>
      </c>
      <c r="E152" s="835" t="s">
        <v>5341</v>
      </c>
      <c r="F152" s="863" t="s">
        <v>5342</v>
      </c>
      <c r="G152" s="835" t="s">
        <v>5387</v>
      </c>
      <c r="H152" s="835" t="s">
        <v>5388</v>
      </c>
      <c r="I152" s="849">
        <v>1.5499999523162842</v>
      </c>
      <c r="J152" s="849">
        <v>100</v>
      </c>
      <c r="K152" s="850">
        <v>155</v>
      </c>
    </row>
    <row r="153" spans="1:11" ht="14.4" customHeight="1" x14ac:dyDescent="0.3">
      <c r="A153" s="831" t="s">
        <v>594</v>
      </c>
      <c r="B153" s="832" t="s">
        <v>595</v>
      </c>
      <c r="C153" s="835" t="s">
        <v>623</v>
      </c>
      <c r="D153" s="863" t="s">
        <v>624</v>
      </c>
      <c r="E153" s="835" t="s">
        <v>5341</v>
      </c>
      <c r="F153" s="863" t="s">
        <v>5342</v>
      </c>
      <c r="G153" s="835" t="s">
        <v>5389</v>
      </c>
      <c r="H153" s="835" t="s">
        <v>5390</v>
      </c>
      <c r="I153" s="849">
        <v>2.1800000667572021</v>
      </c>
      <c r="J153" s="849">
        <v>300</v>
      </c>
      <c r="K153" s="850">
        <v>653.22001647949219</v>
      </c>
    </row>
    <row r="154" spans="1:11" ht="14.4" customHeight="1" x14ac:dyDescent="0.3">
      <c r="A154" s="831" t="s">
        <v>594</v>
      </c>
      <c r="B154" s="832" t="s">
        <v>595</v>
      </c>
      <c r="C154" s="835" t="s">
        <v>623</v>
      </c>
      <c r="D154" s="863" t="s">
        <v>624</v>
      </c>
      <c r="E154" s="835" t="s">
        <v>5341</v>
      </c>
      <c r="F154" s="863" t="s">
        <v>5342</v>
      </c>
      <c r="G154" s="835" t="s">
        <v>5397</v>
      </c>
      <c r="H154" s="835" t="s">
        <v>5398</v>
      </c>
      <c r="I154" s="849">
        <v>1.9825000166893005</v>
      </c>
      <c r="J154" s="849">
        <v>950</v>
      </c>
      <c r="K154" s="850">
        <v>1884</v>
      </c>
    </row>
    <row r="155" spans="1:11" ht="14.4" customHeight="1" x14ac:dyDescent="0.3">
      <c r="A155" s="831" t="s">
        <v>594</v>
      </c>
      <c r="B155" s="832" t="s">
        <v>595</v>
      </c>
      <c r="C155" s="835" t="s">
        <v>623</v>
      </c>
      <c r="D155" s="863" t="s">
        <v>624</v>
      </c>
      <c r="E155" s="835" t="s">
        <v>5341</v>
      </c>
      <c r="F155" s="863" t="s">
        <v>5342</v>
      </c>
      <c r="G155" s="835" t="s">
        <v>5399</v>
      </c>
      <c r="H155" s="835" t="s">
        <v>5400</v>
      </c>
      <c r="I155" s="849">
        <v>1.8999999761581421</v>
      </c>
      <c r="J155" s="849">
        <v>50</v>
      </c>
      <c r="K155" s="850">
        <v>95</v>
      </c>
    </row>
    <row r="156" spans="1:11" ht="14.4" customHeight="1" x14ac:dyDescent="0.3">
      <c r="A156" s="831" t="s">
        <v>594</v>
      </c>
      <c r="B156" s="832" t="s">
        <v>595</v>
      </c>
      <c r="C156" s="835" t="s">
        <v>623</v>
      </c>
      <c r="D156" s="863" t="s">
        <v>624</v>
      </c>
      <c r="E156" s="835" t="s">
        <v>5341</v>
      </c>
      <c r="F156" s="863" t="s">
        <v>5342</v>
      </c>
      <c r="G156" s="835" t="s">
        <v>5401</v>
      </c>
      <c r="H156" s="835" t="s">
        <v>5402</v>
      </c>
      <c r="I156" s="849">
        <v>3.0774999260902405</v>
      </c>
      <c r="J156" s="849">
        <v>600</v>
      </c>
      <c r="K156" s="850">
        <v>1846.5</v>
      </c>
    </row>
    <row r="157" spans="1:11" ht="14.4" customHeight="1" x14ac:dyDescent="0.3">
      <c r="A157" s="831" t="s">
        <v>594</v>
      </c>
      <c r="B157" s="832" t="s">
        <v>595</v>
      </c>
      <c r="C157" s="835" t="s">
        <v>623</v>
      </c>
      <c r="D157" s="863" t="s">
        <v>624</v>
      </c>
      <c r="E157" s="835" t="s">
        <v>5341</v>
      </c>
      <c r="F157" s="863" t="s">
        <v>5342</v>
      </c>
      <c r="G157" s="835" t="s">
        <v>5405</v>
      </c>
      <c r="H157" s="835" t="s">
        <v>5406</v>
      </c>
      <c r="I157" s="849">
        <v>3.0933332443237305</v>
      </c>
      <c r="J157" s="849">
        <v>300</v>
      </c>
      <c r="K157" s="850">
        <v>928</v>
      </c>
    </row>
    <row r="158" spans="1:11" ht="14.4" customHeight="1" x14ac:dyDescent="0.3">
      <c r="A158" s="831" t="s">
        <v>594</v>
      </c>
      <c r="B158" s="832" t="s">
        <v>595</v>
      </c>
      <c r="C158" s="835" t="s">
        <v>623</v>
      </c>
      <c r="D158" s="863" t="s">
        <v>624</v>
      </c>
      <c r="E158" s="835" t="s">
        <v>5341</v>
      </c>
      <c r="F158" s="863" t="s">
        <v>5342</v>
      </c>
      <c r="G158" s="835" t="s">
        <v>5407</v>
      </c>
      <c r="H158" s="835" t="s">
        <v>5408</v>
      </c>
      <c r="I158" s="849">
        <v>1.9199999570846558</v>
      </c>
      <c r="J158" s="849">
        <v>50</v>
      </c>
      <c r="K158" s="850">
        <v>96</v>
      </c>
    </row>
    <row r="159" spans="1:11" ht="14.4" customHeight="1" x14ac:dyDescent="0.3">
      <c r="A159" s="831" t="s">
        <v>594</v>
      </c>
      <c r="B159" s="832" t="s">
        <v>595</v>
      </c>
      <c r="C159" s="835" t="s">
        <v>623</v>
      </c>
      <c r="D159" s="863" t="s">
        <v>624</v>
      </c>
      <c r="E159" s="835" t="s">
        <v>5341</v>
      </c>
      <c r="F159" s="863" t="s">
        <v>5342</v>
      </c>
      <c r="G159" s="835" t="s">
        <v>5413</v>
      </c>
      <c r="H159" s="835" t="s">
        <v>5414</v>
      </c>
      <c r="I159" s="849">
        <v>2.5099999904632568</v>
      </c>
      <c r="J159" s="849">
        <v>600</v>
      </c>
      <c r="K159" s="850">
        <v>1506</v>
      </c>
    </row>
    <row r="160" spans="1:11" ht="14.4" customHeight="1" x14ac:dyDescent="0.3">
      <c r="A160" s="831" t="s">
        <v>594</v>
      </c>
      <c r="B160" s="832" t="s">
        <v>595</v>
      </c>
      <c r="C160" s="835" t="s">
        <v>623</v>
      </c>
      <c r="D160" s="863" t="s">
        <v>624</v>
      </c>
      <c r="E160" s="835" t="s">
        <v>5341</v>
      </c>
      <c r="F160" s="863" t="s">
        <v>5342</v>
      </c>
      <c r="G160" s="835" t="s">
        <v>5457</v>
      </c>
      <c r="H160" s="835" t="s">
        <v>5458</v>
      </c>
      <c r="I160" s="849">
        <v>2.0199999809265137</v>
      </c>
      <c r="J160" s="849">
        <v>300</v>
      </c>
      <c r="K160" s="850">
        <v>606</v>
      </c>
    </row>
    <row r="161" spans="1:11" ht="14.4" customHeight="1" x14ac:dyDescent="0.3">
      <c r="A161" s="831" t="s">
        <v>594</v>
      </c>
      <c r="B161" s="832" t="s">
        <v>595</v>
      </c>
      <c r="C161" s="835" t="s">
        <v>623</v>
      </c>
      <c r="D161" s="863" t="s">
        <v>624</v>
      </c>
      <c r="E161" s="835" t="s">
        <v>5423</v>
      </c>
      <c r="F161" s="863" t="s">
        <v>5424</v>
      </c>
      <c r="G161" s="835" t="s">
        <v>5425</v>
      </c>
      <c r="H161" s="835" t="s">
        <v>5426</v>
      </c>
      <c r="I161" s="849">
        <v>0.47999998927116394</v>
      </c>
      <c r="J161" s="849">
        <v>100</v>
      </c>
      <c r="K161" s="850">
        <v>48</v>
      </c>
    </row>
    <row r="162" spans="1:11" ht="14.4" customHeight="1" x14ac:dyDescent="0.3">
      <c r="A162" s="831" t="s">
        <v>594</v>
      </c>
      <c r="B162" s="832" t="s">
        <v>595</v>
      </c>
      <c r="C162" s="835" t="s">
        <v>623</v>
      </c>
      <c r="D162" s="863" t="s">
        <v>624</v>
      </c>
      <c r="E162" s="835" t="s">
        <v>5423</v>
      </c>
      <c r="F162" s="863" t="s">
        <v>5424</v>
      </c>
      <c r="G162" s="835" t="s">
        <v>5429</v>
      </c>
      <c r="H162" s="835" t="s">
        <v>5430</v>
      </c>
      <c r="I162" s="849">
        <v>0.54500001668930054</v>
      </c>
      <c r="J162" s="849">
        <v>1300</v>
      </c>
      <c r="K162" s="850">
        <v>705</v>
      </c>
    </row>
    <row r="163" spans="1:11" ht="14.4" customHeight="1" x14ac:dyDescent="0.3">
      <c r="A163" s="831" t="s">
        <v>594</v>
      </c>
      <c r="B163" s="832" t="s">
        <v>595</v>
      </c>
      <c r="C163" s="835" t="s">
        <v>623</v>
      </c>
      <c r="D163" s="863" t="s">
        <v>624</v>
      </c>
      <c r="E163" s="835" t="s">
        <v>5423</v>
      </c>
      <c r="F163" s="863" t="s">
        <v>5424</v>
      </c>
      <c r="G163" s="835" t="s">
        <v>5465</v>
      </c>
      <c r="H163" s="835" t="s">
        <v>5466</v>
      </c>
      <c r="I163" s="849">
        <v>0.97000002861022949</v>
      </c>
      <c r="J163" s="849">
        <v>900</v>
      </c>
      <c r="K163" s="850">
        <v>873</v>
      </c>
    </row>
    <row r="164" spans="1:11" ht="14.4" customHeight="1" x14ac:dyDescent="0.3">
      <c r="A164" s="831" t="s">
        <v>594</v>
      </c>
      <c r="B164" s="832" t="s">
        <v>595</v>
      </c>
      <c r="C164" s="835" t="s">
        <v>623</v>
      </c>
      <c r="D164" s="863" t="s">
        <v>624</v>
      </c>
      <c r="E164" s="835" t="s">
        <v>5423</v>
      </c>
      <c r="F164" s="863" t="s">
        <v>5424</v>
      </c>
      <c r="G164" s="835" t="s">
        <v>5431</v>
      </c>
      <c r="H164" s="835" t="s">
        <v>5432</v>
      </c>
      <c r="I164" s="849">
        <v>1.7999999523162842</v>
      </c>
      <c r="J164" s="849">
        <v>300</v>
      </c>
      <c r="K164" s="850">
        <v>540</v>
      </c>
    </row>
    <row r="165" spans="1:11" ht="14.4" customHeight="1" x14ac:dyDescent="0.3">
      <c r="A165" s="831" t="s">
        <v>594</v>
      </c>
      <c r="B165" s="832" t="s">
        <v>595</v>
      </c>
      <c r="C165" s="835" t="s">
        <v>626</v>
      </c>
      <c r="D165" s="863" t="s">
        <v>627</v>
      </c>
      <c r="E165" s="835" t="s">
        <v>5467</v>
      </c>
      <c r="F165" s="863" t="s">
        <v>5468</v>
      </c>
      <c r="G165" s="835" t="s">
        <v>5469</v>
      </c>
      <c r="H165" s="835" t="s">
        <v>5470</v>
      </c>
      <c r="I165" s="849">
        <v>147.17999267578125</v>
      </c>
      <c r="J165" s="849">
        <v>30</v>
      </c>
      <c r="K165" s="850">
        <v>4415.4300537109375</v>
      </c>
    </row>
    <row r="166" spans="1:11" ht="14.4" customHeight="1" x14ac:dyDescent="0.3">
      <c r="A166" s="831" t="s">
        <v>594</v>
      </c>
      <c r="B166" s="832" t="s">
        <v>595</v>
      </c>
      <c r="C166" s="835" t="s">
        <v>626</v>
      </c>
      <c r="D166" s="863" t="s">
        <v>627</v>
      </c>
      <c r="E166" s="835" t="s">
        <v>5467</v>
      </c>
      <c r="F166" s="863" t="s">
        <v>5468</v>
      </c>
      <c r="G166" s="835" t="s">
        <v>5471</v>
      </c>
      <c r="H166" s="835" t="s">
        <v>5472</v>
      </c>
      <c r="I166" s="849">
        <v>147.17999267578125</v>
      </c>
      <c r="J166" s="849">
        <v>30</v>
      </c>
      <c r="K166" s="850">
        <v>4415.4300537109375</v>
      </c>
    </row>
    <row r="167" spans="1:11" ht="14.4" customHeight="1" x14ac:dyDescent="0.3">
      <c r="A167" s="831" t="s">
        <v>594</v>
      </c>
      <c r="B167" s="832" t="s">
        <v>595</v>
      </c>
      <c r="C167" s="835" t="s">
        <v>626</v>
      </c>
      <c r="D167" s="863" t="s">
        <v>627</v>
      </c>
      <c r="E167" s="835" t="s">
        <v>5467</v>
      </c>
      <c r="F167" s="863" t="s">
        <v>5468</v>
      </c>
      <c r="G167" s="835" t="s">
        <v>5499</v>
      </c>
      <c r="H167" s="835" t="s">
        <v>5500</v>
      </c>
      <c r="I167" s="849">
        <v>75</v>
      </c>
      <c r="J167" s="849">
        <v>1</v>
      </c>
      <c r="K167" s="850">
        <v>75</v>
      </c>
    </row>
    <row r="168" spans="1:11" ht="14.4" customHeight="1" x14ac:dyDescent="0.3">
      <c r="A168" s="831" t="s">
        <v>594</v>
      </c>
      <c r="B168" s="832" t="s">
        <v>595</v>
      </c>
      <c r="C168" s="835" t="s">
        <v>626</v>
      </c>
      <c r="D168" s="863" t="s">
        <v>627</v>
      </c>
      <c r="E168" s="835" t="s">
        <v>5467</v>
      </c>
      <c r="F168" s="863" t="s">
        <v>5468</v>
      </c>
      <c r="G168" s="835" t="s">
        <v>5501</v>
      </c>
      <c r="H168" s="835" t="s">
        <v>5502</v>
      </c>
      <c r="I168" s="849">
        <v>208.1199951171875</v>
      </c>
      <c r="J168" s="849">
        <v>1</v>
      </c>
      <c r="K168" s="850">
        <v>208.1199951171875</v>
      </c>
    </row>
    <row r="169" spans="1:11" ht="14.4" customHeight="1" x14ac:dyDescent="0.3">
      <c r="A169" s="831" t="s">
        <v>594</v>
      </c>
      <c r="B169" s="832" t="s">
        <v>595</v>
      </c>
      <c r="C169" s="835" t="s">
        <v>626</v>
      </c>
      <c r="D169" s="863" t="s">
        <v>627</v>
      </c>
      <c r="E169" s="835" t="s">
        <v>5467</v>
      </c>
      <c r="F169" s="863" t="s">
        <v>5468</v>
      </c>
      <c r="G169" s="835" t="s">
        <v>5503</v>
      </c>
      <c r="H169" s="835" t="s">
        <v>5504</v>
      </c>
      <c r="I169" s="849">
        <v>11.670000076293945</v>
      </c>
      <c r="J169" s="849">
        <v>30</v>
      </c>
      <c r="K169" s="850">
        <v>349.99000549316406</v>
      </c>
    </row>
    <row r="170" spans="1:11" ht="14.4" customHeight="1" x14ac:dyDescent="0.3">
      <c r="A170" s="831" t="s">
        <v>594</v>
      </c>
      <c r="B170" s="832" t="s">
        <v>595</v>
      </c>
      <c r="C170" s="835" t="s">
        <v>626</v>
      </c>
      <c r="D170" s="863" t="s">
        <v>627</v>
      </c>
      <c r="E170" s="835" t="s">
        <v>5467</v>
      </c>
      <c r="F170" s="863" t="s">
        <v>5468</v>
      </c>
      <c r="G170" s="835" t="s">
        <v>5505</v>
      </c>
      <c r="H170" s="835" t="s">
        <v>5506</v>
      </c>
      <c r="I170" s="849">
        <v>83.05999755859375</v>
      </c>
      <c r="J170" s="849">
        <v>1</v>
      </c>
      <c r="K170" s="850">
        <v>83.05999755859375</v>
      </c>
    </row>
    <row r="171" spans="1:11" ht="14.4" customHeight="1" x14ac:dyDescent="0.3">
      <c r="A171" s="831" t="s">
        <v>594</v>
      </c>
      <c r="B171" s="832" t="s">
        <v>595</v>
      </c>
      <c r="C171" s="835" t="s">
        <v>626</v>
      </c>
      <c r="D171" s="863" t="s">
        <v>627</v>
      </c>
      <c r="E171" s="835" t="s">
        <v>5467</v>
      </c>
      <c r="F171" s="863" t="s">
        <v>5468</v>
      </c>
      <c r="G171" s="835" t="s">
        <v>5507</v>
      </c>
      <c r="H171" s="835" t="s">
        <v>5508</v>
      </c>
      <c r="I171" s="849">
        <v>871</v>
      </c>
      <c r="J171" s="849">
        <v>3</v>
      </c>
      <c r="K171" s="850">
        <v>2613</v>
      </c>
    </row>
    <row r="172" spans="1:11" ht="14.4" customHeight="1" x14ac:dyDescent="0.3">
      <c r="A172" s="831" t="s">
        <v>594</v>
      </c>
      <c r="B172" s="832" t="s">
        <v>595</v>
      </c>
      <c r="C172" s="835" t="s">
        <v>626</v>
      </c>
      <c r="D172" s="863" t="s">
        <v>627</v>
      </c>
      <c r="E172" s="835" t="s">
        <v>5321</v>
      </c>
      <c r="F172" s="863" t="s">
        <v>5322</v>
      </c>
      <c r="G172" s="835" t="s">
        <v>5509</v>
      </c>
      <c r="H172" s="835" t="s">
        <v>5510</v>
      </c>
      <c r="I172" s="849">
        <v>9.0100002288818359</v>
      </c>
      <c r="J172" s="849">
        <v>20</v>
      </c>
      <c r="K172" s="850">
        <v>180.19999694824219</v>
      </c>
    </row>
    <row r="173" spans="1:11" ht="14.4" customHeight="1" x14ac:dyDescent="0.3">
      <c r="A173" s="831" t="s">
        <v>594</v>
      </c>
      <c r="B173" s="832" t="s">
        <v>595</v>
      </c>
      <c r="C173" s="835" t="s">
        <v>626</v>
      </c>
      <c r="D173" s="863" t="s">
        <v>627</v>
      </c>
      <c r="E173" s="835" t="s">
        <v>5321</v>
      </c>
      <c r="F173" s="863" t="s">
        <v>5322</v>
      </c>
      <c r="G173" s="835" t="s">
        <v>5473</v>
      </c>
      <c r="H173" s="835" t="s">
        <v>5474</v>
      </c>
      <c r="I173" s="849">
        <v>0.50999999046325684</v>
      </c>
      <c r="J173" s="849">
        <v>3000</v>
      </c>
      <c r="K173" s="850">
        <v>1530</v>
      </c>
    </row>
    <row r="174" spans="1:11" ht="14.4" customHeight="1" x14ac:dyDescent="0.3">
      <c r="A174" s="831" t="s">
        <v>594</v>
      </c>
      <c r="B174" s="832" t="s">
        <v>595</v>
      </c>
      <c r="C174" s="835" t="s">
        <v>626</v>
      </c>
      <c r="D174" s="863" t="s">
        <v>627</v>
      </c>
      <c r="E174" s="835" t="s">
        <v>5321</v>
      </c>
      <c r="F174" s="863" t="s">
        <v>5322</v>
      </c>
      <c r="G174" s="835" t="s">
        <v>5511</v>
      </c>
      <c r="H174" s="835" t="s">
        <v>5512</v>
      </c>
      <c r="I174" s="849">
        <v>13.800000190734863</v>
      </c>
      <c r="J174" s="849">
        <v>10</v>
      </c>
      <c r="K174" s="850">
        <v>138</v>
      </c>
    </row>
    <row r="175" spans="1:11" ht="14.4" customHeight="1" x14ac:dyDescent="0.3">
      <c r="A175" s="831" t="s">
        <v>594</v>
      </c>
      <c r="B175" s="832" t="s">
        <v>595</v>
      </c>
      <c r="C175" s="835" t="s">
        <v>626</v>
      </c>
      <c r="D175" s="863" t="s">
        <v>627</v>
      </c>
      <c r="E175" s="835" t="s">
        <v>5321</v>
      </c>
      <c r="F175" s="863" t="s">
        <v>5322</v>
      </c>
      <c r="G175" s="835" t="s">
        <v>5513</v>
      </c>
      <c r="H175" s="835" t="s">
        <v>5514</v>
      </c>
      <c r="I175" s="849">
        <v>47.529998779296875</v>
      </c>
      <c r="J175" s="849">
        <v>6</v>
      </c>
      <c r="K175" s="850">
        <v>285.20001220703125</v>
      </c>
    </row>
    <row r="176" spans="1:11" ht="14.4" customHeight="1" x14ac:dyDescent="0.3">
      <c r="A176" s="831" t="s">
        <v>594</v>
      </c>
      <c r="B176" s="832" t="s">
        <v>595</v>
      </c>
      <c r="C176" s="835" t="s">
        <v>626</v>
      </c>
      <c r="D176" s="863" t="s">
        <v>627</v>
      </c>
      <c r="E176" s="835" t="s">
        <v>5321</v>
      </c>
      <c r="F176" s="863" t="s">
        <v>5322</v>
      </c>
      <c r="G176" s="835" t="s">
        <v>5515</v>
      </c>
      <c r="H176" s="835" t="s">
        <v>5516</v>
      </c>
      <c r="I176" s="849">
        <v>790.87333170572913</v>
      </c>
      <c r="J176" s="849">
        <v>6</v>
      </c>
      <c r="K176" s="850">
        <v>4745.239990234375</v>
      </c>
    </row>
    <row r="177" spans="1:11" ht="14.4" customHeight="1" x14ac:dyDescent="0.3">
      <c r="A177" s="831" t="s">
        <v>594</v>
      </c>
      <c r="B177" s="832" t="s">
        <v>595</v>
      </c>
      <c r="C177" s="835" t="s">
        <v>626</v>
      </c>
      <c r="D177" s="863" t="s">
        <v>627</v>
      </c>
      <c r="E177" s="835" t="s">
        <v>5321</v>
      </c>
      <c r="F177" s="863" t="s">
        <v>5322</v>
      </c>
      <c r="G177" s="835" t="s">
        <v>5517</v>
      </c>
      <c r="H177" s="835" t="s">
        <v>5518</v>
      </c>
      <c r="I177" s="849">
        <v>64.010002136230469</v>
      </c>
      <c r="J177" s="849">
        <v>10</v>
      </c>
      <c r="K177" s="850">
        <v>640.0999755859375</v>
      </c>
    </row>
    <row r="178" spans="1:11" ht="14.4" customHeight="1" x14ac:dyDescent="0.3">
      <c r="A178" s="831" t="s">
        <v>594</v>
      </c>
      <c r="B178" s="832" t="s">
        <v>595</v>
      </c>
      <c r="C178" s="835" t="s">
        <v>626</v>
      </c>
      <c r="D178" s="863" t="s">
        <v>627</v>
      </c>
      <c r="E178" s="835" t="s">
        <v>5321</v>
      </c>
      <c r="F178" s="863" t="s">
        <v>5322</v>
      </c>
      <c r="G178" s="835" t="s">
        <v>5519</v>
      </c>
      <c r="H178" s="835" t="s">
        <v>5520</v>
      </c>
      <c r="I178" s="849">
        <v>229.08000183105469</v>
      </c>
      <c r="J178" s="849">
        <v>75</v>
      </c>
      <c r="K178" s="850">
        <v>17181</v>
      </c>
    </row>
    <row r="179" spans="1:11" ht="14.4" customHeight="1" x14ac:dyDescent="0.3">
      <c r="A179" s="831" t="s">
        <v>594</v>
      </c>
      <c r="B179" s="832" t="s">
        <v>595</v>
      </c>
      <c r="C179" s="835" t="s">
        <v>626</v>
      </c>
      <c r="D179" s="863" t="s">
        <v>627</v>
      </c>
      <c r="E179" s="835" t="s">
        <v>5321</v>
      </c>
      <c r="F179" s="863" t="s">
        <v>5322</v>
      </c>
      <c r="G179" s="835" t="s">
        <v>5521</v>
      </c>
      <c r="H179" s="835" t="s">
        <v>5522</v>
      </c>
      <c r="I179" s="849">
        <v>1.5199999809265137</v>
      </c>
      <c r="J179" s="849">
        <v>600</v>
      </c>
      <c r="K179" s="850">
        <v>912</v>
      </c>
    </row>
    <row r="180" spans="1:11" ht="14.4" customHeight="1" x14ac:dyDescent="0.3">
      <c r="A180" s="831" t="s">
        <v>594</v>
      </c>
      <c r="B180" s="832" t="s">
        <v>595</v>
      </c>
      <c r="C180" s="835" t="s">
        <v>626</v>
      </c>
      <c r="D180" s="863" t="s">
        <v>627</v>
      </c>
      <c r="E180" s="835" t="s">
        <v>5321</v>
      </c>
      <c r="F180" s="863" t="s">
        <v>5322</v>
      </c>
      <c r="G180" s="835" t="s">
        <v>5523</v>
      </c>
      <c r="H180" s="835" t="s">
        <v>5524</v>
      </c>
      <c r="I180" s="849">
        <v>2.0699999332427979</v>
      </c>
      <c r="J180" s="849">
        <v>600</v>
      </c>
      <c r="K180" s="850">
        <v>1242</v>
      </c>
    </row>
    <row r="181" spans="1:11" ht="14.4" customHeight="1" x14ac:dyDescent="0.3">
      <c r="A181" s="831" t="s">
        <v>594</v>
      </c>
      <c r="B181" s="832" t="s">
        <v>595</v>
      </c>
      <c r="C181" s="835" t="s">
        <v>626</v>
      </c>
      <c r="D181" s="863" t="s">
        <v>627</v>
      </c>
      <c r="E181" s="835" t="s">
        <v>5321</v>
      </c>
      <c r="F181" s="863" t="s">
        <v>5322</v>
      </c>
      <c r="G181" s="835" t="s">
        <v>5525</v>
      </c>
      <c r="H181" s="835" t="s">
        <v>5526</v>
      </c>
      <c r="I181" s="849">
        <v>8.119999885559082</v>
      </c>
      <c r="J181" s="849">
        <v>16</v>
      </c>
      <c r="K181" s="850">
        <v>129.91999816894531</v>
      </c>
    </row>
    <row r="182" spans="1:11" ht="14.4" customHeight="1" x14ac:dyDescent="0.3">
      <c r="A182" s="831" t="s">
        <v>594</v>
      </c>
      <c r="B182" s="832" t="s">
        <v>595</v>
      </c>
      <c r="C182" s="835" t="s">
        <v>626</v>
      </c>
      <c r="D182" s="863" t="s">
        <v>627</v>
      </c>
      <c r="E182" s="835" t="s">
        <v>5321</v>
      </c>
      <c r="F182" s="863" t="s">
        <v>5322</v>
      </c>
      <c r="G182" s="835" t="s">
        <v>5331</v>
      </c>
      <c r="H182" s="835" t="s">
        <v>5332</v>
      </c>
      <c r="I182" s="849">
        <v>13.079999923706055</v>
      </c>
      <c r="J182" s="849">
        <v>60</v>
      </c>
      <c r="K182" s="850">
        <v>784.79998779296875</v>
      </c>
    </row>
    <row r="183" spans="1:11" ht="14.4" customHeight="1" x14ac:dyDescent="0.3">
      <c r="A183" s="831" t="s">
        <v>594</v>
      </c>
      <c r="B183" s="832" t="s">
        <v>595</v>
      </c>
      <c r="C183" s="835" t="s">
        <v>626</v>
      </c>
      <c r="D183" s="863" t="s">
        <v>627</v>
      </c>
      <c r="E183" s="835" t="s">
        <v>5321</v>
      </c>
      <c r="F183" s="863" t="s">
        <v>5322</v>
      </c>
      <c r="G183" s="835" t="s">
        <v>5445</v>
      </c>
      <c r="H183" s="835" t="s">
        <v>5446</v>
      </c>
      <c r="I183" s="849">
        <v>18.959999084472656</v>
      </c>
      <c r="J183" s="849">
        <v>12</v>
      </c>
      <c r="K183" s="850">
        <v>227.52000427246094</v>
      </c>
    </row>
    <row r="184" spans="1:11" ht="14.4" customHeight="1" x14ac:dyDescent="0.3">
      <c r="A184" s="831" t="s">
        <v>594</v>
      </c>
      <c r="B184" s="832" t="s">
        <v>595</v>
      </c>
      <c r="C184" s="835" t="s">
        <v>626</v>
      </c>
      <c r="D184" s="863" t="s">
        <v>627</v>
      </c>
      <c r="E184" s="835" t="s">
        <v>5321</v>
      </c>
      <c r="F184" s="863" t="s">
        <v>5322</v>
      </c>
      <c r="G184" s="835" t="s">
        <v>5447</v>
      </c>
      <c r="H184" s="835" t="s">
        <v>5448</v>
      </c>
      <c r="I184" s="849">
        <v>10.520000457763672</v>
      </c>
      <c r="J184" s="849">
        <v>20</v>
      </c>
      <c r="K184" s="850">
        <v>210.39999389648438</v>
      </c>
    </row>
    <row r="185" spans="1:11" ht="14.4" customHeight="1" x14ac:dyDescent="0.3">
      <c r="A185" s="831" t="s">
        <v>594</v>
      </c>
      <c r="B185" s="832" t="s">
        <v>595</v>
      </c>
      <c r="C185" s="835" t="s">
        <v>626</v>
      </c>
      <c r="D185" s="863" t="s">
        <v>627</v>
      </c>
      <c r="E185" s="835" t="s">
        <v>5321</v>
      </c>
      <c r="F185" s="863" t="s">
        <v>5322</v>
      </c>
      <c r="G185" s="835" t="s">
        <v>5527</v>
      </c>
      <c r="H185" s="835" t="s">
        <v>5528</v>
      </c>
      <c r="I185" s="849">
        <v>2.869999885559082</v>
      </c>
      <c r="J185" s="849">
        <v>20</v>
      </c>
      <c r="K185" s="850">
        <v>57.400001525878906</v>
      </c>
    </row>
    <row r="186" spans="1:11" ht="14.4" customHeight="1" x14ac:dyDescent="0.3">
      <c r="A186" s="831" t="s">
        <v>594</v>
      </c>
      <c r="B186" s="832" t="s">
        <v>595</v>
      </c>
      <c r="C186" s="835" t="s">
        <v>626</v>
      </c>
      <c r="D186" s="863" t="s">
        <v>627</v>
      </c>
      <c r="E186" s="835" t="s">
        <v>5321</v>
      </c>
      <c r="F186" s="863" t="s">
        <v>5322</v>
      </c>
      <c r="G186" s="835" t="s">
        <v>5529</v>
      </c>
      <c r="H186" s="835" t="s">
        <v>5530</v>
      </c>
      <c r="I186" s="849">
        <v>3.559999942779541</v>
      </c>
      <c r="J186" s="849">
        <v>20</v>
      </c>
      <c r="K186" s="850">
        <v>71.199996948242188</v>
      </c>
    </row>
    <row r="187" spans="1:11" ht="14.4" customHeight="1" x14ac:dyDescent="0.3">
      <c r="A187" s="831" t="s">
        <v>594</v>
      </c>
      <c r="B187" s="832" t="s">
        <v>595</v>
      </c>
      <c r="C187" s="835" t="s">
        <v>626</v>
      </c>
      <c r="D187" s="863" t="s">
        <v>627</v>
      </c>
      <c r="E187" s="835" t="s">
        <v>5321</v>
      </c>
      <c r="F187" s="863" t="s">
        <v>5322</v>
      </c>
      <c r="G187" s="835" t="s">
        <v>5531</v>
      </c>
      <c r="H187" s="835" t="s">
        <v>5532</v>
      </c>
      <c r="I187" s="849">
        <v>296.45001220703125</v>
      </c>
      <c r="J187" s="849">
        <v>4</v>
      </c>
      <c r="K187" s="850">
        <v>1185.800048828125</v>
      </c>
    </row>
    <row r="188" spans="1:11" ht="14.4" customHeight="1" x14ac:dyDescent="0.3">
      <c r="A188" s="831" t="s">
        <v>594</v>
      </c>
      <c r="B188" s="832" t="s">
        <v>595</v>
      </c>
      <c r="C188" s="835" t="s">
        <v>626</v>
      </c>
      <c r="D188" s="863" t="s">
        <v>627</v>
      </c>
      <c r="E188" s="835" t="s">
        <v>5321</v>
      </c>
      <c r="F188" s="863" t="s">
        <v>5322</v>
      </c>
      <c r="G188" s="835" t="s">
        <v>5481</v>
      </c>
      <c r="H188" s="835" t="s">
        <v>5482</v>
      </c>
      <c r="I188" s="849">
        <v>0.5</v>
      </c>
      <c r="J188" s="849">
        <v>2000</v>
      </c>
      <c r="K188" s="850">
        <v>1000</v>
      </c>
    </row>
    <row r="189" spans="1:11" ht="14.4" customHeight="1" x14ac:dyDescent="0.3">
      <c r="A189" s="831" t="s">
        <v>594</v>
      </c>
      <c r="B189" s="832" t="s">
        <v>595</v>
      </c>
      <c r="C189" s="835" t="s">
        <v>626</v>
      </c>
      <c r="D189" s="863" t="s">
        <v>627</v>
      </c>
      <c r="E189" s="835" t="s">
        <v>5321</v>
      </c>
      <c r="F189" s="863" t="s">
        <v>5322</v>
      </c>
      <c r="G189" s="835" t="s">
        <v>5333</v>
      </c>
      <c r="H189" s="835" t="s">
        <v>5334</v>
      </c>
      <c r="I189" s="849">
        <v>0.66666668653488159</v>
      </c>
      <c r="J189" s="849">
        <v>2000</v>
      </c>
      <c r="K189" s="850">
        <v>1335</v>
      </c>
    </row>
    <row r="190" spans="1:11" ht="14.4" customHeight="1" x14ac:dyDescent="0.3">
      <c r="A190" s="831" t="s">
        <v>594</v>
      </c>
      <c r="B190" s="832" t="s">
        <v>595</v>
      </c>
      <c r="C190" s="835" t="s">
        <v>626</v>
      </c>
      <c r="D190" s="863" t="s">
        <v>627</v>
      </c>
      <c r="E190" s="835" t="s">
        <v>5321</v>
      </c>
      <c r="F190" s="863" t="s">
        <v>5322</v>
      </c>
      <c r="G190" s="835" t="s">
        <v>5533</v>
      </c>
      <c r="H190" s="835" t="s">
        <v>5534</v>
      </c>
      <c r="I190" s="849">
        <v>3.940000057220459</v>
      </c>
      <c r="J190" s="849">
        <v>500</v>
      </c>
      <c r="K190" s="850">
        <v>1972.300048828125</v>
      </c>
    </row>
    <row r="191" spans="1:11" ht="14.4" customHeight="1" x14ac:dyDescent="0.3">
      <c r="A191" s="831" t="s">
        <v>594</v>
      </c>
      <c r="B191" s="832" t="s">
        <v>595</v>
      </c>
      <c r="C191" s="835" t="s">
        <v>626</v>
      </c>
      <c r="D191" s="863" t="s">
        <v>627</v>
      </c>
      <c r="E191" s="835" t="s">
        <v>5321</v>
      </c>
      <c r="F191" s="863" t="s">
        <v>5322</v>
      </c>
      <c r="G191" s="835" t="s">
        <v>5335</v>
      </c>
      <c r="H191" s="835" t="s">
        <v>5336</v>
      </c>
      <c r="I191" s="849">
        <v>0.15000000596046448</v>
      </c>
      <c r="J191" s="849">
        <v>200</v>
      </c>
      <c r="K191" s="850">
        <v>30</v>
      </c>
    </row>
    <row r="192" spans="1:11" ht="14.4" customHeight="1" x14ac:dyDescent="0.3">
      <c r="A192" s="831" t="s">
        <v>594</v>
      </c>
      <c r="B192" s="832" t="s">
        <v>595</v>
      </c>
      <c r="C192" s="835" t="s">
        <v>626</v>
      </c>
      <c r="D192" s="863" t="s">
        <v>627</v>
      </c>
      <c r="E192" s="835" t="s">
        <v>5321</v>
      </c>
      <c r="F192" s="863" t="s">
        <v>5322</v>
      </c>
      <c r="G192" s="835" t="s">
        <v>5337</v>
      </c>
      <c r="H192" s="835" t="s">
        <v>5338</v>
      </c>
      <c r="I192" s="849">
        <v>29.329999923706055</v>
      </c>
      <c r="J192" s="849">
        <v>20</v>
      </c>
      <c r="K192" s="850">
        <v>586.5999755859375</v>
      </c>
    </row>
    <row r="193" spans="1:11" ht="14.4" customHeight="1" x14ac:dyDescent="0.3">
      <c r="A193" s="831" t="s">
        <v>594</v>
      </c>
      <c r="B193" s="832" t="s">
        <v>595</v>
      </c>
      <c r="C193" s="835" t="s">
        <v>626</v>
      </c>
      <c r="D193" s="863" t="s">
        <v>627</v>
      </c>
      <c r="E193" s="835" t="s">
        <v>5321</v>
      </c>
      <c r="F193" s="863" t="s">
        <v>5322</v>
      </c>
      <c r="G193" s="835" t="s">
        <v>5339</v>
      </c>
      <c r="H193" s="835" t="s">
        <v>5340</v>
      </c>
      <c r="I193" s="849">
        <v>260.29998779296875</v>
      </c>
      <c r="J193" s="849">
        <v>12</v>
      </c>
      <c r="K193" s="850">
        <v>3123.5999755859375</v>
      </c>
    </row>
    <row r="194" spans="1:11" ht="14.4" customHeight="1" x14ac:dyDescent="0.3">
      <c r="A194" s="831" t="s">
        <v>594</v>
      </c>
      <c r="B194" s="832" t="s">
        <v>595</v>
      </c>
      <c r="C194" s="835" t="s">
        <v>626</v>
      </c>
      <c r="D194" s="863" t="s">
        <v>627</v>
      </c>
      <c r="E194" s="835" t="s">
        <v>5341</v>
      </c>
      <c r="F194" s="863" t="s">
        <v>5342</v>
      </c>
      <c r="G194" s="835" t="s">
        <v>5535</v>
      </c>
      <c r="H194" s="835" t="s">
        <v>5536</v>
      </c>
      <c r="I194" s="849">
        <v>347.26998901367188</v>
      </c>
      <c r="J194" s="849">
        <v>4</v>
      </c>
      <c r="K194" s="850">
        <v>1389.0799560546875</v>
      </c>
    </row>
    <row r="195" spans="1:11" ht="14.4" customHeight="1" x14ac:dyDescent="0.3">
      <c r="A195" s="831" t="s">
        <v>594</v>
      </c>
      <c r="B195" s="832" t="s">
        <v>595</v>
      </c>
      <c r="C195" s="835" t="s">
        <v>626</v>
      </c>
      <c r="D195" s="863" t="s">
        <v>627</v>
      </c>
      <c r="E195" s="835" t="s">
        <v>5341</v>
      </c>
      <c r="F195" s="863" t="s">
        <v>5342</v>
      </c>
      <c r="G195" s="835" t="s">
        <v>5537</v>
      </c>
      <c r="H195" s="835" t="s">
        <v>5538</v>
      </c>
      <c r="I195" s="849">
        <v>2.3599998950958252</v>
      </c>
      <c r="J195" s="849">
        <v>1000</v>
      </c>
      <c r="K195" s="850">
        <v>2360</v>
      </c>
    </row>
    <row r="196" spans="1:11" ht="14.4" customHeight="1" x14ac:dyDescent="0.3">
      <c r="A196" s="831" t="s">
        <v>594</v>
      </c>
      <c r="B196" s="832" t="s">
        <v>595</v>
      </c>
      <c r="C196" s="835" t="s">
        <v>626</v>
      </c>
      <c r="D196" s="863" t="s">
        <v>627</v>
      </c>
      <c r="E196" s="835" t="s">
        <v>5341</v>
      </c>
      <c r="F196" s="863" t="s">
        <v>5342</v>
      </c>
      <c r="G196" s="835" t="s">
        <v>5539</v>
      </c>
      <c r="H196" s="835" t="s">
        <v>5540</v>
      </c>
      <c r="I196" s="849">
        <v>636.46002197265625</v>
      </c>
      <c r="J196" s="849">
        <v>20</v>
      </c>
      <c r="K196" s="850">
        <v>12729.2001953125</v>
      </c>
    </row>
    <row r="197" spans="1:11" ht="14.4" customHeight="1" x14ac:dyDescent="0.3">
      <c r="A197" s="831" t="s">
        <v>594</v>
      </c>
      <c r="B197" s="832" t="s">
        <v>595</v>
      </c>
      <c r="C197" s="835" t="s">
        <v>626</v>
      </c>
      <c r="D197" s="863" t="s">
        <v>627</v>
      </c>
      <c r="E197" s="835" t="s">
        <v>5341</v>
      </c>
      <c r="F197" s="863" t="s">
        <v>5342</v>
      </c>
      <c r="G197" s="835" t="s">
        <v>5345</v>
      </c>
      <c r="H197" s="835" t="s">
        <v>5346</v>
      </c>
      <c r="I197" s="849">
        <v>9.9999997764825821E-3</v>
      </c>
      <c r="J197" s="849">
        <v>200</v>
      </c>
      <c r="K197" s="850">
        <v>2</v>
      </c>
    </row>
    <row r="198" spans="1:11" ht="14.4" customHeight="1" x14ac:dyDescent="0.3">
      <c r="A198" s="831" t="s">
        <v>594</v>
      </c>
      <c r="B198" s="832" t="s">
        <v>595</v>
      </c>
      <c r="C198" s="835" t="s">
        <v>626</v>
      </c>
      <c r="D198" s="863" t="s">
        <v>627</v>
      </c>
      <c r="E198" s="835" t="s">
        <v>5341</v>
      </c>
      <c r="F198" s="863" t="s">
        <v>5342</v>
      </c>
      <c r="G198" s="835" t="s">
        <v>5541</v>
      </c>
      <c r="H198" s="835" t="s">
        <v>5542</v>
      </c>
      <c r="I198" s="849">
        <v>1.6950000524520874</v>
      </c>
      <c r="J198" s="849">
        <v>1500</v>
      </c>
      <c r="K198" s="850">
        <v>2545</v>
      </c>
    </row>
    <row r="199" spans="1:11" ht="14.4" customHeight="1" x14ac:dyDescent="0.3">
      <c r="A199" s="831" t="s">
        <v>594</v>
      </c>
      <c r="B199" s="832" t="s">
        <v>595</v>
      </c>
      <c r="C199" s="835" t="s">
        <v>626</v>
      </c>
      <c r="D199" s="863" t="s">
        <v>627</v>
      </c>
      <c r="E199" s="835" t="s">
        <v>5341</v>
      </c>
      <c r="F199" s="863" t="s">
        <v>5342</v>
      </c>
      <c r="G199" s="835" t="s">
        <v>5543</v>
      </c>
      <c r="H199" s="835" t="s">
        <v>5544</v>
      </c>
      <c r="I199" s="849">
        <v>4.1599998474121094</v>
      </c>
      <c r="J199" s="849">
        <v>200</v>
      </c>
      <c r="K199" s="850">
        <v>832.58001708984375</v>
      </c>
    </row>
    <row r="200" spans="1:11" ht="14.4" customHeight="1" x14ac:dyDescent="0.3">
      <c r="A200" s="831" t="s">
        <v>594</v>
      </c>
      <c r="B200" s="832" t="s">
        <v>595</v>
      </c>
      <c r="C200" s="835" t="s">
        <v>626</v>
      </c>
      <c r="D200" s="863" t="s">
        <v>627</v>
      </c>
      <c r="E200" s="835" t="s">
        <v>5341</v>
      </c>
      <c r="F200" s="863" t="s">
        <v>5342</v>
      </c>
      <c r="G200" s="835" t="s">
        <v>5545</v>
      </c>
      <c r="H200" s="835" t="s">
        <v>5546</v>
      </c>
      <c r="I200" s="849">
        <v>21.219999313354492</v>
      </c>
      <c r="J200" s="849">
        <v>100</v>
      </c>
      <c r="K200" s="850">
        <v>2122.340087890625</v>
      </c>
    </row>
    <row r="201" spans="1:11" ht="14.4" customHeight="1" x14ac:dyDescent="0.3">
      <c r="A201" s="831" t="s">
        <v>594</v>
      </c>
      <c r="B201" s="832" t="s">
        <v>595</v>
      </c>
      <c r="C201" s="835" t="s">
        <v>626</v>
      </c>
      <c r="D201" s="863" t="s">
        <v>627</v>
      </c>
      <c r="E201" s="835" t="s">
        <v>5341</v>
      </c>
      <c r="F201" s="863" t="s">
        <v>5342</v>
      </c>
      <c r="G201" s="835" t="s">
        <v>5547</v>
      </c>
      <c r="H201" s="835" t="s">
        <v>5548</v>
      </c>
      <c r="I201" s="849">
        <v>45.5</v>
      </c>
      <c r="J201" s="849">
        <v>80</v>
      </c>
      <c r="K201" s="850">
        <v>3639.679931640625</v>
      </c>
    </row>
    <row r="202" spans="1:11" ht="14.4" customHeight="1" x14ac:dyDescent="0.3">
      <c r="A202" s="831" t="s">
        <v>594</v>
      </c>
      <c r="B202" s="832" t="s">
        <v>595</v>
      </c>
      <c r="C202" s="835" t="s">
        <v>626</v>
      </c>
      <c r="D202" s="863" t="s">
        <v>627</v>
      </c>
      <c r="E202" s="835" t="s">
        <v>5341</v>
      </c>
      <c r="F202" s="863" t="s">
        <v>5342</v>
      </c>
      <c r="G202" s="835" t="s">
        <v>5349</v>
      </c>
      <c r="H202" s="835" t="s">
        <v>5350</v>
      </c>
      <c r="I202" s="849">
        <v>11.149999618530273</v>
      </c>
      <c r="J202" s="849">
        <v>50</v>
      </c>
      <c r="K202" s="850">
        <v>557.5</v>
      </c>
    </row>
    <row r="203" spans="1:11" ht="14.4" customHeight="1" x14ac:dyDescent="0.3">
      <c r="A203" s="831" t="s">
        <v>594</v>
      </c>
      <c r="B203" s="832" t="s">
        <v>595</v>
      </c>
      <c r="C203" s="835" t="s">
        <v>626</v>
      </c>
      <c r="D203" s="863" t="s">
        <v>627</v>
      </c>
      <c r="E203" s="835" t="s">
        <v>5341</v>
      </c>
      <c r="F203" s="863" t="s">
        <v>5342</v>
      </c>
      <c r="G203" s="835" t="s">
        <v>5549</v>
      </c>
      <c r="H203" s="835" t="s">
        <v>5550</v>
      </c>
      <c r="I203" s="849">
        <v>25.989999771118164</v>
      </c>
      <c r="J203" s="849">
        <v>50</v>
      </c>
      <c r="K203" s="850">
        <v>1299.5400390625</v>
      </c>
    </row>
    <row r="204" spans="1:11" ht="14.4" customHeight="1" x14ac:dyDescent="0.3">
      <c r="A204" s="831" t="s">
        <v>594</v>
      </c>
      <c r="B204" s="832" t="s">
        <v>595</v>
      </c>
      <c r="C204" s="835" t="s">
        <v>626</v>
      </c>
      <c r="D204" s="863" t="s">
        <v>627</v>
      </c>
      <c r="E204" s="835" t="s">
        <v>5341</v>
      </c>
      <c r="F204" s="863" t="s">
        <v>5342</v>
      </c>
      <c r="G204" s="835" t="s">
        <v>5551</v>
      </c>
      <c r="H204" s="835" t="s">
        <v>5552</v>
      </c>
      <c r="I204" s="849">
        <v>484.01499938964844</v>
      </c>
      <c r="J204" s="849">
        <v>10</v>
      </c>
      <c r="K204" s="850">
        <v>4840.14990234375</v>
      </c>
    </row>
    <row r="205" spans="1:11" ht="14.4" customHeight="1" x14ac:dyDescent="0.3">
      <c r="A205" s="831" t="s">
        <v>594</v>
      </c>
      <c r="B205" s="832" t="s">
        <v>595</v>
      </c>
      <c r="C205" s="835" t="s">
        <v>626</v>
      </c>
      <c r="D205" s="863" t="s">
        <v>627</v>
      </c>
      <c r="E205" s="835" t="s">
        <v>5341</v>
      </c>
      <c r="F205" s="863" t="s">
        <v>5342</v>
      </c>
      <c r="G205" s="835" t="s">
        <v>5356</v>
      </c>
      <c r="H205" s="835" t="s">
        <v>5357</v>
      </c>
      <c r="I205" s="849">
        <v>17.979999542236328</v>
      </c>
      <c r="J205" s="849">
        <v>200</v>
      </c>
      <c r="K205" s="850">
        <v>3596</v>
      </c>
    </row>
    <row r="206" spans="1:11" ht="14.4" customHeight="1" x14ac:dyDescent="0.3">
      <c r="A206" s="831" t="s">
        <v>594</v>
      </c>
      <c r="B206" s="832" t="s">
        <v>595</v>
      </c>
      <c r="C206" s="835" t="s">
        <v>626</v>
      </c>
      <c r="D206" s="863" t="s">
        <v>627</v>
      </c>
      <c r="E206" s="835" t="s">
        <v>5341</v>
      </c>
      <c r="F206" s="863" t="s">
        <v>5342</v>
      </c>
      <c r="G206" s="835" t="s">
        <v>5358</v>
      </c>
      <c r="H206" s="835" t="s">
        <v>5359</v>
      </c>
      <c r="I206" s="849">
        <v>1.809999942779541</v>
      </c>
      <c r="J206" s="849">
        <v>100</v>
      </c>
      <c r="K206" s="850">
        <v>181</v>
      </c>
    </row>
    <row r="207" spans="1:11" ht="14.4" customHeight="1" x14ac:dyDescent="0.3">
      <c r="A207" s="831" t="s">
        <v>594</v>
      </c>
      <c r="B207" s="832" t="s">
        <v>595</v>
      </c>
      <c r="C207" s="835" t="s">
        <v>626</v>
      </c>
      <c r="D207" s="863" t="s">
        <v>627</v>
      </c>
      <c r="E207" s="835" t="s">
        <v>5341</v>
      </c>
      <c r="F207" s="863" t="s">
        <v>5342</v>
      </c>
      <c r="G207" s="835" t="s">
        <v>5360</v>
      </c>
      <c r="H207" s="835" t="s">
        <v>5361</v>
      </c>
      <c r="I207" s="849">
        <v>13.199999809265137</v>
      </c>
      <c r="J207" s="849">
        <v>60</v>
      </c>
      <c r="K207" s="850">
        <v>792</v>
      </c>
    </row>
    <row r="208" spans="1:11" ht="14.4" customHeight="1" x14ac:dyDescent="0.3">
      <c r="A208" s="831" t="s">
        <v>594</v>
      </c>
      <c r="B208" s="832" t="s">
        <v>595</v>
      </c>
      <c r="C208" s="835" t="s">
        <v>626</v>
      </c>
      <c r="D208" s="863" t="s">
        <v>627</v>
      </c>
      <c r="E208" s="835" t="s">
        <v>5341</v>
      </c>
      <c r="F208" s="863" t="s">
        <v>5342</v>
      </c>
      <c r="G208" s="835" t="s">
        <v>5362</v>
      </c>
      <c r="H208" s="835" t="s">
        <v>5363</v>
      </c>
      <c r="I208" s="849">
        <v>13.199999809265137</v>
      </c>
      <c r="J208" s="849">
        <v>20</v>
      </c>
      <c r="K208" s="850">
        <v>264</v>
      </c>
    </row>
    <row r="209" spans="1:11" ht="14.4" customHeight="1" x14ac:dyDescent="0.3">
      <c r="A209" s="831" t="s">
        <v>594</v>
      </c>
      <c r="B209" s="832" t="s">
        <v>595</v>
      </c>
      <c r="C209" s="835" t="s">
        <v>626</v>
      </c>
      <c r="D209" s="863" t="s">
        <v>627</v>
      </c>
      <c r="E209" s="835" t="s">
        <v>5341</v>
      </c>
      <c r="F209" s="863" t="s">
        <v>5342</v>
      </c>
      <c r="G209" s="835" t="s">
        <v>5364</v>
      </c>
      <c r="H209" s="835" t="s">
        <v>5365</v>
      </c>
      <c r="I209" s="849">
        <v>13.199999809265137</v>
      </c>
      <c r="J209" s="849">
        <v>10</v>
      </c>
      <c r="K209" s="850">
        <v>132</v>
      </c>
    </row>
    <row r="210" spans="1:11" ht="14.4" customHeight="1" x14ac:dyDescent="0.3">
      <c r="A210" s="831" t="s">
        <v>594</v>
      </c>
      <c r="B210" s="832" t="s">
        <v>595</v>
      </c>
      <c r="C210" s="835" t="s">
        <v>626</v>
      </c>
      <c r="D210" s="863" t="s">
        <v>627</v>
      </c>
      <c r="E210" s="835" t="s">
        <v>5341</v>
      </c>
      <c r="F210" s="863" t="s">
        <v>5342</v>
      </c>
      <c r="G210" s="835" t="s">
        <v>5553</v>
      </c>
      <c r="H210" s="835" t="s">
        <v>5554</v>
      </c>
      <c r="I210" s="849">
        <v>22.870000839233398</v>
      </c>
      <c r="J210" s="849">
        <v>12</v>
      </c>
      <c r="K210" s="850">
        <v>274.44000244140625</v>
      </c>
    </row>
    <row r="211" spans="1:11" ht="14.4" customHeight="1" x14ac:dyDescent="0.3">
      <c r="A211" s="831" t="s">
        <v>594</v>
      </c>
      <c r="B211" s="832" t="s">
        <v>595</v>
      </c>
      <c r="C211" s="835" t="s">
        <v>626</v>
      </c>
      <c r="D211" s="863" t="s">
        <v>627</v>
      </c>
      <c r="E211" s="835" t="s">
        <v>5341</v>
      </c>
      <c r="F211" s="863" t="s">
        <v>5342</v>
      </c>
      <c r="G211" s="835" t="s">
        <v>5451</v>
      </c>
      <c r="H211" s="835" t="s">
        <v>5452</v>
      </c>
      <c r="I211" s="849">
        <v>22.870000839233398</v>
      </c>
      <c r="J211" s="849">
        <v>48</v>
      </c>
      <c r="K211" s="850">
        <v>1097.8400268554688</v>
      </c>
    </row>
    <row r="212" spans="1:11" ht="14.4" customHeight="1" x14ac:dyDescent="0.3">
      <c r="A212" s="831" t="s">
        <v>594</v>
      </c>
      <c r="B212" s="832" t="s">
        <v>595</v>
      </c>
      <c r="C212" s="835" t="s">
        <v>626</v>
      </c>
      <c r="D212" s="863" t="s">
        <v>627</v>
      </c>
      <c r="E212" s="835" t="s">
        <v>5341</v>
      </c>
      <c r="F212" s="863" t="s">
        <v>5342</v>
      </c>
      <c r="G212" s="835" t="s">
        <v>5555</v>
      </c>
      <c r="H212" s="835" t="s">
        <v>5556</v>
      </c>
      <c r="I212" s="849">
        <v>4.0300002098083496</v>
      </c>
      <c r="J212" s="849">
        <v>1500</v>
      </c>
      <c r="K212" s="850">
        <v>6045</v>
      </c>
    </row>
    <row r="213" spans="1:11" ht="14.4" customHeight="1" x14ac:dyDescent="0.3">
      <c r="A213" s="831" t="s">
        <v>594</v>
      </c>
      <c r="B213" s="832" t="s">
        <v>595</v>
      </c>
      <c r="C213" s="835" t="s">
        <v>626</v>
      </c>
      <c r="D213" s="863" t="s">
        <v>627</v>
      </c>
      <c r="E213" s="835" t="s">
        <v>5341</v>
      </c>
      <c r="F213" s="863" t="s">
        <v>5342</v>
      </c>
      <c r="G213" s="835" t="s">
        <v>5557</v>
      </c>
      <c r="H213" s="835" t="s">
        <v>5558</v>
      </c>
      <c r="I213" s="849">
        <v>161.60000610351563</v>
      </c>
      <c r="J213" s="849">
        <v>2</v>
      </c>
      <c r="K213" s="850">
        <v>323.19000244140625</v>
      </c>
    </row>
    <row r="214" spans="1:11" ht="14.4" customHeight="1" x14ac:dyDescent="0.3">
      <c r="A214" s="831" t="s">
        <v>594</v>
      </c>
      <c r="B214" s="832" t="s">
        <v>595</v>
      </c>
      <c r="C214" s="835" t="s">
        <v>626</v>
      </c>
      <c r="D214" s="863" t="s">
        <v>627</v>
      </c>
      <c r="E214" s="835" t="s">
        <v>5341</v>
      </c>
      <c r="F214" s="863" t="s">
        <v>5342</v>
      </c>
      <c r="G214" s="835" t="s">
        <v>5559</v>
      </c>
      <c r="H214" s="835" t="s">
        <v>5560</v>
      </c>
      <c r="I214" s="849">
        <v>80.580001831054688</v>
      </c>
      <c r="J214" s="849">
        <v>40</v>
      </c>
      <c r="K214" s="850">
        <v>3223.199951171875</v>
      </c>
    </row>
    <row r="215" spans="1:11" ht="14.4" customHeight="1" x14ac:dyDescent="0.3">
      <c r="A215" s="831" t="s">
        <v>594</v>
      </c>
      <c r="B215" s="832" t="s">
        <v>595</v>
      </c>
      <c r="C215" s="835" t="s">
        <v>626</v>
      </c>
      <c r="D215" s="863" t="s">
        <v>627</v>
      </c>
      <c r="E215" s="835" t="s">
        <v>5341</v>
      </c>
      <c r="F215" s="863" t="s">
        <v>5342</v>
      </c>
      <c r="G215" s="835" t="s">
        <v>5366</v>
      </c>
      <c r="H215" s="835" t="s">
        <v>5367</v>
      </c>
      <c r="I215" s="849">
        <v>0.25</v>
      </c>
      <c r="J215" s="849">
        <v>200</v>
      </c>
      <c r="K215" s="850">
        <v>50</v>
      </c>
    </row>
    <row r="216" spans="1:11" ht="14.4" customHeight="1" x14ac:dyDescent="0.3">
      <c r="A216" s="831" t="s">
        <v>594</v>
      </c>
      <c r="B216" s="832" t="s">
        <v>595</v>
      </c>
      <c r="C216" s="835" t="s">
        <v>626</v>
      </c>
      <c r="D216" s="863" t="s">
        <v>627</v>
      </c>
      <c r="E216" s="835" t="s">
        <v>5341</v>
      </c>
      <c r="F216" s="863" t="s">
        <v>5342</v>
      </c>
      <c r="G216" s="835" t="s">
        <v>5561</v>
      </c>
      <c r="H216" s="835" t="s">
        <v>5562</v>
      </c>
      <c r="I216" s="849">
        <v>1.0499999523162842</v>
      </c>
      <c r="J216" s="849">
        <v>500</v>
      </c>
      <c r="K216" s="850">
        <v>525</v>
      </c>
    </row>
    <row r="217" spans="1:11" ht="14.4" customHeight="1" x14ac:dyDescent="0.3">
      <c r="A217" s="831" t="s">
        <v>594</v>
      </c>
      <c r="B217" s="832" t="s">
        <v>595</v>
      </c>
      <c r="C217" s="835" t="s">
        <v>626</v>
      </c>
      <c r="D217" s="863" t="s">
        <v>627</v>
      </c>
      <c r="E217" s="835" t="s">
        <v>5341</v>
      </c>
      <c r="F217" s="863" t="s">
        <v>5342</v>
      </c>
      <c r="G217" s="835" t="s">
        <v>5563</v>
      </c>
      <c r="H217" s="835" t="s">
        <v>5564</v>
      </c>
      <c r="I217" s="849">
        <v>2400.639892578125</v>
      </c>
      <c r="J217" s="849">
        <v>4</v>
      </c>
      <c r="K217" s="850">
        <v>9602.5595703125</v>
      </c>
    </row>
    <row r="218" spans="1:11" ht="14.4" customHeight="1" x14ac:dyDescent="0.3">
      <c r="A218" s="831" t="s">
        <v>594</v>
      </c>
      <c r="B218" s="832" t="s">
        <v>595</v>
      </c>
      <c r="C218" s="835" t="s">
        <v>626</v>
      </c>
      <c r="D218" s="863" t="s">
        <v>627</v>
      </c>
      <c r="E218" s="835" t="s">
        <v>5341</v>
      </c>
      <c r="F218" s="863" t="s">
        <v>5342</v>
      </c>
      <c r="G218" s="835" t="s">
        <v>5483</v>
      </c>
      <c r="H218" s="835" t="s">
        <v>5484</v>
      </c>
      <c r="I218" s="849">
        <v>25.530000686645508</v>
      </c>
      <c r="J218" s="849">
        <v>20</v>
      </c>
      <c r="K218" s="850">
        <v>510.60000610351563</v>
      </c>
    </row>
    <row r="219" spans="1:11" ht="14.4" customHeight="1" x14ac:dyDescent="0.3">
      <c r="A219" s="831" t="s">
        <v>594</v>
      </c>
      <c r="B219" s="832" t="s">
        <v>595</v>
      </c>
      <c r="C219" s="835" t="s">
        <v>626</v>
      </c>
      <c r="D219" s="863" t="s">
        <v>627</v>
      </c>
      <c r="E219" s="835" t="s">
        <v>5341</v>
      </c>
      <c r="F219" s="863" t="s">
        <v>5342</v>
      </c>
      <c r="G219" s="835" t="s">
        <v>5373</v>
      </c>
      <c r="H219" s="835" t="s">
        <v>5374</v>
      </c>
      <c r="I219" s="849">
        <v>2.2899999618530273</v>
      </c>
      <c r="J219" s="849">
        <v>500</v>
      </c>
      <c r="K219" s="850">
        <v>1145</v>
      </c>
    </row>
    <row r="220" spans="1:11" ht="14.4" customHeight="1" x14ac:dyDescent="0.3">
      <c r="A220" s="831" t="s">
        <v>594</v>
      </c>
      <c r="B220" s="832" t="s">
        <v>595</v>
      </c>
      <c r="C220" s="835" t="s">
        <v>626</v>
      </c>
      <c r="D220" s="863" t="s">
        <v>627</v>
      </c>
      <c r="E220" s="835" t="s">
        <v>5341</v>
      </c>
      <c r="F220" s="863" t="s">
        <v>5342</v>
      </c>
      <c r="G220" s="835" t="s">
        <v>5565</v>
      </c>
      <c r="H220" s="835" t="s">
        <v>5566</v>
      </c>
      <c r="I220" s="849">
        <v>214.00999450683594</v>
      </c>
      <c r="J220" s="849">
        <v>3</v>
      </c>
      <c r="K220" s="850">
        <v>642.030029296875</v>
      </c>
    </row>
    <row r="221" spans="1:11" ht="14.4" customHeight="1" x14ac:dyDescent="0.3">
      <c r="A221" s="831" t="s">
        <v>594</v>
      </c>
      <c r="B221" s="832" t="s">
        <v>595</v>
      </c>
      <c r="C221" s="835" t="s">
        <v>626</v>
      </c>
      <c r="D221" s="863" t="s">
        <v>627</v>
      </c>
      <c r="E221" s="835" t="s">
        <v>5341</v>
      </c>
      <c r="F221" s="863" t="s">
        <v>5342</v>
      </c>
      <c r="G221" s="835" t="s">
        <v>5485</v>
      </c>
      <c r="H221" s="835" t="s">
        <v>5486</v>
      </c>
      <c r="I221" s="849">
        <v>63.369998931884766</v>
      </c>
      <c r="J221" s="849">
        <v>30</v>
      </c>
      <c r="K221" s="850">
        <v>1901.02001953125</v>
      </c>
    </row>
    <row r="222" spans="1:11" ht="14.4" customHeight="1" x14ac:dyDescent="0.3">
      <c r="A222" s="831" t="s">
        <v>594</v>
      </c>
      <c r="B222" s="832" t="s">
        <v>595</v>
      </c>
      <c r="C222" s="835" t="s">
        <v>626</v>
      </c>
      <c r="D222" s="863" t="s">
        <v>627</v>
      </c>
      <c r="E222" s="835" t="s">
        <v>5341</v>
      </c>
      <c r="F222" s="863" t="s">
        <v>5342</v>
      </c>
      <c r="G222" s="835" t="s">
        <v>5567</v>
      </c>
      <c r="H222" s="835" t="s">
        <v>5568</v>
      </c>
      <c r="I222" s="849">
        <v>3533.1600341796875</v>
      </c>
      <c r="J222" s="849">
        <v>2</v>
      </c>
      <c r="K222" s="850">
        <v>7066.320068359375</v>
      </c>
    </row>
    <row r="223" spans="1:11" ht="14.4" customHeight="1" x14ac:dyDescent="0.3">
      <c r="A223" s="831" t="s">
        <v>594</v>
      </c>
      <c r="B223" s="832" t="s">
        <v>595</v>
      </c>
      <c r="C223" s="835" t="s">
        <v>626</v>
      </c>
      <c r="D223" s="863" t="s">
        <v>627</v>
      </c>
      <c r="E223" s="835" t="s">
        <v>5341</v>
      </c>
      <c r="F223" s="863" t="s">
        <v>5342</v>
      </c>
      <c r="G223" s="835" t="s">
        <v>5569</v>
      </c>
      <c r="H223" s="835" t="s">
        <v>5570</v>
      </c>
      <c r="I223" s="849">
        <v>892.97998046875</v>
      </c>
      <c r="J223" s="849">
        <v>1</v>
      </c>
      <c r="K223" s="850">
        <v>892.97998046875</v>
      </c>
    </row>
    <row r="224" spans="1:11" ht="14.4" customHeight="1" x14ac:dyDescent="0.3">
      <c r="A224" s="831" t="s">
        <v>594</v>
      </c>
      <c r="B224" s="832" t="s">
        <v>595</v>
      </c>
      <c r="C224" s="835" t="s">
        <v>626</v>
      </c>
      <c r="D224" s="863" t="s">
        <v>627</v>
      </c>
      <c r="E224" s="835" t="s">
        <v>5341</v>
      </c>
      <c r="F224" s="863" t="s">
        <v>5342</v>
      </c>
      <c r="G224" s="835" t="s">
        <v>5375</v>
      </c>
      <c r="H224" s="835" t="s">
        <v>5376</v>
      </c>
      <c r="I224" s="849">
        <v>9.1999998092651367</v>
      </c>
      <c r="J224" s="849">
        <v>2200</v>
      </c>
      <c r="K224" s="850">
        <v>20240</v>
      </c>
    </row>
    <row r="225" spans="1:11" ht="14.4" customHeight="1" x14ac:dyDescent="0.3">
      <c r="A225" s="831" t="s">
        <v>594</v>
      </c>
      <c r="B225" s="832" t="s">
        <v>595</v>
      </c>
      <c r="C225" s="835" t="s">
        <v>626</v>
      </c>
      <c r="D225" s="863" t="s">
        <v>627</v>
      </c>
      <c r="E225" s="835" t="s">
        <v>5341</v>
      </c>
      <c r="F225" s="863" t="s">
        <v>5342</v>
      </c>
      <c r="G225" s="835" t="s">
        <v>5571</v>
      </c>
      <c r="H225" s="835" t="s">
        <v>5572</v>
      </c>
      <c r="I225" s="849">
        <v>58.369998931884766</v>
      </c>
      <c r="J225" s="849">
        <v>50</v>
      </c>
      <c r="K225" s="850">
        <v>2918.5</v>
      </c>
    </row>
    <row r="226" spans="1:11" ht="14.4" customHeight="1" x14ac:dyDescent="0.3">
      <c r="A226" s="831" t="s">
        <v>594</v>
      </c>
      <c r="B226" s="832" t="s">
        <v>595</v>
      </c>
      <c r="C226" s="835" t="s">
        <v>626</v>
      </c>
      <c r="D226" s="863" t="s">
        <v>627</v>
      </c>
      <c r="E226" s="835" t="s">
        <v>5341</v>
      </c>
      <c r="F226" s="863" t="s">
        <v>5342</v>
      </c>
      <c r="G226" s="835" t="s">
        <v>5573</v>
      </c>
      <c r="H226" s="835" t="s">
        <v>5574</v>
      </c>
      <c r="I226" s="849">
        <v>108.29000091552734</v>
      </c>
      <c r="J226" s="849">
        <v>40</v>
      </c>
      <c r="K226" s="850">
        <v>4331.64990234375</v>
      </c>
    </row>
    <row r="227" spans="1:11" ht="14.4" customHeight="1" x14ac:dyDescent="0.3">
      <c r="A227" s="831" t="s">
        <v>594</v>
      </c>
      <c r="B227" s="832" t="s">
        <v>595</v>
      </c>
      <c r="C227" s="835" t="s">
        <v>626</v>
      </c>
      <c r="D227" s="863" t="s">
        <v>627</v>
      </c>
      <c r="E227" s="835" t="s">
        <v>5341</v>
      </c>
      <c r="F227" s="863" t="s">
        <v>5342</v>
      </c>
      <c r="G227" s="835" t="s">
        <v>5575</v>
      </c>
      <c r="H227" s="835" t="s">
        <v>5576</v>
      </c>
      <c r="I227" s="849">
        <v>173.33500671386719</v>
      </c>
      <c r="J227" s="849">
        <v>3</v>
      </c>
      <c r="K227" s="850">
        <v>1040.1000195294619</v>
      </c>
    </row>
    <row r="228" spans="1:11" ht="14.4" customHeight="1" x14ac:dyDescent="0.3">
      <c r="A228" s="831" t="s">
        <v>594</v>
      </c>
      <c r="B228" s="832" t="s">
        <v>595</v>
      </c>
      <c r="C228" s="835" t="s">
        <v>626</v>
      </c>
      <c r="D228" s="863" t="s">
        <v>627</v>
      </c>
      <c r="E228" s="835" t="s">
        <v>5341</v>
      </c>
      <c r="F228" s="863" t="s">
        <v>5342</v>
      </c>
      <c r="G228" s="835" t="s">
        <v>5577</v>
      </c>
      <c r="H228" s="835" t="s">
        <v>5578</v>
      </c>
      <c r="I228" s="849">
        <v>44.849998474121094</v>
      </c>
      <c r="J228" s="849">
        <v>150</v>
      </c>
      <c r="K228" s="850">
        <v>6727.550048828125</v>
      </c>
    </row>
    <row r="229" spans="1:11" ht="14.4" customHeight="1" x14ac:dyDescent="0.3">
      <c r="A229" s="831" t="s">
        <v>594</v>
      </c>
      <c r="B229" s="832" t="s">
        <v>595</v>
      </c>
      <c r="C229" s="835" t="s">
        <v>626</v>
      </c>
      <c r="D229" s="863" t="s">
        <v>627</v>
      </c>
      <c r="E229" s="835" t="s">
        <v>5341</v>
      </c>
      <c r="F229" s="863" t="s">
        <v>5342</v>
      </c>
      <c r="G229" s="835" t="s">
        <v>5579</v>
      </c>
      <c r="H229" s="835" t="s">
        <v>5580</v>
      </c>
      <c r="I229" s="849">
        <v>6.6500000953674316</v>
      </c>
      <c r="J229" s="849">
        <v>50</v>
      </c>
      <c r="K229" s="850">
        <v>332.5</v>
      </c>
    </row>
    <row r="230" spans="1:11" ht="14.4" customHeight="1" x14ac:dyDescent="0.3">
      <c r="A230" s="831" t="s">
        <v>594</v>
      </c>
      <c r="B230" s="832" t="s">
        <v>595</v>
      </c>
      <c r="C230" s="835" t="s">
        <v>626</v>
      </c>
      <c r="D230" s="863" t="s">
        <v>627</v>
      </c>
      <c r="E230" s="835" t="s">
        <v>5341</v>
      </c>
      <c r="F230" s="863" t="s">
        <v>5342</v>
      </c>
      <c r="G230" s="835" t="s">
        <v>5379</v>
      </c>
      <c r="H230" s="835" t="s">
        <v>5380</v>
      </c>
      <c r="I230" s="849">
        <v>1.0900000333786011</v>
      </c>
      <c r="J230" s="849">
        <v>1800</v>
      </c>
      <c r="K230" s="850">
        <v>1962</v>
      </c>
    </row>
    <row r="231" spans="1:11" ht="14.4" customHeight="1" x14ac:dyDescent="0.3">
      <c r="A231" s="831" t="s">
        <v>594</v>
      </c>
      <c r="B231" s="832" t="s">
        <v>595</v>
      </c>
      <c r="C231" s="835" t="s">
        <v>626</v>
      </c>
      <c r="D231" s="863" t="s">
        <v>627</v>
      </c>
      <c r="E231" s="835" t="s">
        <v>5341</v>
      </c>
      <c r="F231" s="863" t="s">
        <v>5342</v>
      </c>
      <c r="G231" s="835" t="s">
        <v>5381</v>
      </c>
      <c r="H231" s="835" t="s">
        <v>5382</v>
      </c>
      <c r="I231" s="849">
        <v>0.47499999403953552</v>
      </c>
      <c r="J231" s="849">
        <v>500</v>
      </c>
      <c r="K231" s="850">
        <v>236</v>
      </c>
    </row>
    <row r="232" spans="1:11" ht="14.4" customHeight="1" x14ac:dyDescent="0.3">
      <c r="A232" s="831" t="s">
        <v>594</v>
      </c>
      <c r="B232" s="832" t="s">
        <v>595</v>
      </c>
      <c r="C232" s="835" t="s">
        <v>626</v>
      </c>
      <c r="D232" s="863" t="s">
        <v>627</v>
      </c>
      <c r="E232" s="835" t="s">
        <v>5341</v>
      </c>
      <c r="F232" s="863" t="s">
        <v>5342</v>
      </c>
      <c r="G232" s="835" t="s">
        <v>5383</v>
      </c>
      <c r="H232" s="835" t="s">
        <v>5384</v>
      </c>
      <c r="I232" s="849">
        <v>1.2574999630451202</v>
      </c>
      <c r="J232" s="849">
        <v>2800</v>
      </c>
      <c r="K232" s="850">
        <v>4702</v>
      </c>
    </row>
    <row r="233" spans="1:11" ht="14.4" customHeight="1" x14ac:dyDescent="0.3">
      <c r="A233" s="831" t="s">
        <v>594</v>
      </c>
      <c r="B233" s="832" t="s">
        <v>595</v>
      </c>
      <c r="C233" s="835" t="s">
        <v>626</v>
      </c>
      <c r="D233" s="863" t="s">
        <v>627</v>
      </c>
      <c r="E233" s="835" t="s">
        <v>5341</v>
      </c>
      <c r="F233" s="863" t="s">
        <v>5342</v>
      </c>
      <c r="G233" s="835" t="s">
        <v>5385</v>
      </c>
      <c r="H233" s="835" t="s">
        <v>5386</v>
      </c>
      <c r="I233" s="849">
        <v>0.67000001668930054</v>
      </c>
      <c r="J233" s="849">
        <v>400</v>
      </c>
      <c r="K233" s="850">
        <v>268</v>
      </c>
    </row>
    <row r="234" spans="1:11" ht="14.4" customHeight="1" x14ac:dyDescent="0.3">
      <c r="A234" s="831" t="s">
        <v>594</v>
      </c>
      <c r="B234" s="832" t="s">
        <v>595</v>
      </c>
      <c r="C234" s="835" t="s">
        <v>626</v>
      </c>
      <c r="D234" s="863" t="s">
        <v>627</v>
      </c>
      <c r="E234" s="835" t="s">
        <v>5341</v>
      </c>
      <c r="F234" s="863" t="s">
        <v>5342</v>
      </c>
      <c r="G234" s="835" t="s">
        <v>5581</v>
      </c>
      <c r="H234" s="835" t="s">
        <v>5582</v>
      </c>
      <c r="I234" s="849">
        <v>5.1999998092651367</v>
      </c>
      <c r="J234" s="849">
        <v>510</v>
      </c>
      <c r="K234" s="850">
        <v>2652</v>
      </c>
    </row>
    <row r="235" spans="1:11" ht="14.4" customHeight="1" x14ac:dyDescent="0.3">
      <c r="A235" s="831" t="s">
        <v>594</v>
      </c>
      <c r="B235" s="832" t="s">
        <v>595</v>
      </c>
      <c r="C235" s="835" t="s">
        <v>626</v>
      </c>
      <c r="D235" s="863" t="s">
        <v>627</v>
      </c>
      <c r="E235" s="835" t="s">
        <v>5341</v>
      </c>
      <c r="F235" s="863" t="s">
        <v>5342</v>
      </c>
      <c r="G235" s="835" t="s">
        <v>5583</v>
      </c>
      <c r="H235" s="835" t="s">
        <v>5584</v>
      </c>
      <c r="I235" s="849">
        <v>37.139999389648438</v>
      </c>
      <c r="J235" s="849">
        <v>40</v>
      </c>
      <c r="K235" s="850">
        <v>1485.5999755859375</v>
      </c>
    </row>
    <row r="236" spans="1:11" ht="14.4" customHeight="1" x14ac:dyDescent="0.3">
      <c r="A236" s="831" t="s">
        <v>594</v>
      </c>
      <c r="B236" s="832" t="s">
        <v>595</v>
      </c>
      <c r="C236" s="835" t="s">
        <v>626</v>
      </c>
      <c r="D236" s="863" t="s">
        <v>627</v>
      </c>
      <c r="E236" s="835" t="s">
        <v>5341</v>
      </c>
      <c r="F236" s="863" t="s">
        <v>5342</v>
      </c>
      <c r="G236" s="835" t="s">
        <v>5585</v>
      </c>
      <c r="H236" s="835" t="s">
        <v>5586</v>
      </c>
      <c r="I236" s="849">
        <v>8.8299999237060547</v>
      </c>
      <c r="J236" s="849">
        <v>100</v>
      </c>
      <c r="K236" s="850">
        <v>883</v>
      </c>
    </row>
    <row r="237" spans="1:11" ht="14.4" customHeight="1" x14ac:dyDescent="0.3">
      <c r="A237" s="831" t="s">
        <v>594</v>
      </c>
      <c r="B237" s="832" t="s">
        <v>595</v>
      </c>
      <c r="C237" s="835" t="s">
        <v>626</v>
      </c>
      <c r="D237" s="863" t="s">
        <v>627</v>
      </c>
      <c r="E237" s="835" t="s">
        <v>5341</v>
      </c>
      <c r="F237" s="863" t="s">
        <v>5342</v>
      </c>
      <c r="G237" s="835" t="s">
        <v>5587</v>
      </c>
      <c r="H237" s="835" t="s">
        <v>5588</v>
      </c>
      <c r="I237" s="849">
        <v>8.4700002670288086</v>
      </c>
      <c r="J237" s="849">
        <v>300</v>
      </c>
      <c r="K237" s="850">
        <v>2541</v>
      </c>
    </row>
    <row r="238" spans="1:11" ht="14.4" customHeight="1" x14ac:dyDescent="0.3">
      <c r="A238" s="831" t="s">
        <v>594</v>
      </c>
      <c r="B238" s="832" t="s">
        <v>595</v>
      </c>
      <c r="C238" s="835" t="s">
        <v>626</v>
      </c>
      <c r="D238" s="863" t="s">
        <v>627</v>
      </c>
      <c r="E238" s="835" t="s">
        <v>5341</v>
      </c>
      <c r="F238" s="863" t="s">
        <v>5342</v>
      </c>
      <c r="G238" s="835" t="s">
        <v>5589</v>
      </c>
      <c r="H238" s="835" t="s">
        <v>5590</v>
      </c>
      <c r="I238" s="849">
        <v>9.4399995803833008</v>
      </c>
      <c r="J238" s="849">
        <v>300</v>
      </c>
      <c r="K238" s="850">
        <v>2832</v>
      </c>
    </row>
    <row r="239" spans="1:11" ht="14.4" customHeight="1" x14ac:dyDescent="0.3">
      <c r="A239" s="831" t="s">
        <v>594</v>
      </c>
      <c r="B239" s="832" t="s">
        <v>595</v>
      </c>
      <c r="C239" s="835" t="s">
        <v>626</v>
      </c>
      <c r="D239" s="863" t="s">
        <v>627</v>
      </c>
      <c r="E239" s="835" t="s">
        <v>5341</v>
      </c>
      <c r="F239" s="863" t="s">
        <v>5342</v>
      </c>
      <c r="G239" s="835" t="s">
        <v>5455</v>
      </c>
      <c r="H239" s="835" t="s">
        <v>5456</v>
      </c>
      <c r="I239" s="849">
        <v>1.559999942779541</v>
      </c>
      <c r="J239" s="849">
        <v>800</v>
      </c>
      <c r="K239" s="850">
        <v>1248</v>
      </c>
    </row>
    <row r="240" spans="1:11" ht="14.4" customHeight="1" x14ac:dyDescent="0.3">
      <c r="A240" s="831" t="s">
        <v>594</v>
      </c>
      <c r="B240" s="832" t="s">
        <v>595</v>
      </c>
      <c r="C240" s="835" t="s">
        <v>626</v>
      </c>
      <c r="D240" s="863" t="s">
        <v>627</v>
      </c>
      <c r="E240" s="835" t="s">
        <v>5341</v>
      </c>
      <c r="F240" s="863" t="s">
        <v>5342</v>
      </c>
      <c r="G240" s="835" t="s">
        <v>5387</v>
      </c>
      <c r="H240" s="835" t="s">
        <v>5388</v>
      </c>
      <c r="I240" s="849">
        <v>1.5499999523162842</v>
      </c>
      <c r="J240" s="849">
        <v>300</v>
      </c>
      <c r="K240" s="850">
        <v>465.5</v>
      </c>
    </row>
    <row r="241" spans="1:11" ht="14.4" customHeight="1" x14ac:dyDescent="0.3">
      <c r="A241" s="831" t="s">
        <v>594</v>
      </c>
      <c r="B241" s="832" t="s">
        <v>595</v>
      </c>
      <c r="C241" s="835" t="s">
        <v>626</v>
      </c>
      <c r="D241" s="863" t="s">
        <v>627</v>
      </c>
      <c r="E241" s="835" t="s">
        <v>5341</v>
      </c>
      <c r="F241" s="863" t="s">
        <v>5342</v>
      </c>
      <c r="G241" s="835" t="s">
        <v>5591</v>
      </c>
      <c r="H241" s="835" t="s">
        <v>5592</v>
      </c>
      <c r="I241" s="849">
        <v>75.019996643066406</v>
      </c>
      <c r="J241" s="849">
        <v>50</v>
      </c>
      <c r="K241" s="850">
        <v>3751</v>
      </c>
    </row>
    <row r="242" spans="1:11" ht="14.4" customHeight="1" x14ac:dyDescent="0.3">
      <c r="A242" s="831" t="s">
        <v>594</v>
      </c>
      <c r="B242" s="832" t="s">
        <v>595</v>
      </c>
      <c r="C242" s="835" t="s">
        <v>626</v>
      </c>
      <c r="D242" s="863" t="s">
        <v>627</v>
      </c>
      <c r="E242" s="835" t="s">
        <v>5341</v>
      </c>
      <c r="F242" s="863" t="s">
        <v>5342</v>
      </c>
      <c r="G242" s="835" t="s">
        <v>5593</v>
      </c>
      <c r="H242" s="835" t="s">
        <v>5594</v>
      </c>
      <c r="I242" s="849">
        <v>1140.4000244140625</v>
      </c>
      <c r="J242" s="849">
        <v>1</v>
      </c>
      <c r="K242" s="850">
        <v>1140.4000244140625</v>
      </c>
    </row>
    <row r="243" spans="1:11" ht="14.4" customHeight="1" x14ac:dyDescent="0.3">
      <c r="A243" s="831" t="s">
        <v>594</v>
      </c>
      <c r="B243" s="832" t="s">
        <v>595</v>
      </c>
      <c r="C243" s="835" t="s">
        <v>626</v>
      </c>
      <c r="D243" s="863" t="s">
        <v>627</v>
      </c>
      <c r="E243" s="835" t="s">
        <v>5341</v>
      </c>
      <c r="F243" s="863" t="s">
        <v>5342</v>
      </c>
      <c r="G243" s="835" t="s">
        <v>5595</v>
      </c>
      <c r="H243" s="835" t="s">
        <v>5596</v>
      </c>
      <c r="I243" s="849">
        <v>205.69999694824219</v>
      </c>
      <c r="J243" s="849">
        <v>40</v>
      </c>
      <c r="K243" s="850">
        <v>8228</v>
      </c>
    </row>
    <row r="244" spans="1:11" ht="14.4" customHeight="1" x14ac:dyDescent="0.3">
      <c r="A244" s="831" t="s">
        <v>594</v>
      </c>
      <c r="B244" s="832" t="s">
        <v>595</v>
      </c>
      <c r="C244" s="835" t="s">
        <v>626</v>
      </c>
      <c r="D244" s="863" t="s">
        <v>627</v>
      </c>
      <c r="E244" s="835" t="s">
        <v>5341</v>
      </c>
      <c r="F244" s="863" t="s">
        <v>5342</v>
      </c>
      <c r="G244" s="835" t="s">
        <v>5597</v>
      </c>
      <c r="H244" s="835" t="s">
        <v>5598</v>
      </c>
      <c r="I244" s="849">
        <v>205.69999694824219</v>
      </c>
      <c r="J244" s="849">
        <v>40</v>
      </c>
      <c r="K244" s="850">
        <v>8228</v>
      </c>
    </row>
    <row r="245" spans="1:11" ht="14.4" customHeight="1" x14ac:dyDescent="0.3">
      <c r="A245" s="831" t="s">
        <v>594</v>
      </c>
      <c r="B245" s="832" t="s">
        <v>595</v>
      </c>
      <c r="C245" s="835" t="s">
        <v>626</v>
      </c>
      <c r="D245" s="863" t="s">
        <v>627</v>
      </c>
      <c r="E245" s="835" t="s">
        <v>5341</v>
      </c>
      <c r="F245" s="863" t="s">
        <v>5342</v>
      </c>
      <c r="G245" s="835" t="s">
        <v>5391</v>
      </c>
      <c r="H245" s="835" t="s">
        <v>5392</v>
      </c>
      <c r="I245" s="849">
        <v>35.090000152587891</v>
      </c>
      <c r="J245" s="849">
        <v>2</v>
      </c>
      <c r="K245" s="850">
        <v>70.180000305175781</v>
      </c>
    </row>
    <row r="246" spans="1:11" ht="14.4" customHeight="1" x14ac:dyDescent="0.3">
      <c r="A246" s="831" t="s">
        <v>594</v>
      </c>
      <c r="B246" s="832" t="s">
        <v>595</v>
      </c>
      <c r="C246" s="835" t="s">
        <v>626</v>
      </c>
      <c r="D246" s="863" t="s">
        <v>627</v>
      </c>
      <c r="E246" s="835" t="s">
        <v>5341</v>
      </c>
      <c r="F246" s="863" t="s">
        <v>5342</v>
      </c>
      <c r="G246" s="835" t="s">
        <v>5393</v>
      </c>
      <c r="H246" s="835" t="s">
        <v>5394</v>
      </c>
      <c r="I246" s="849">
        <v>3.1400001049041748</v>
      </c>
      <c r="J246" s="849">
        <v>300</v>
      </c>
      <c r="K246" s="850">
        <v>942</v>
      </c>
    </row>
    <row r="247" spans="1:11" ht="14.4" customHeight="1" x14ac:dyDescent="0.3">
      <c r="A247" s="831" t="s">
        <v>594</v>
      </c>
      <c r="B247" s="832" t="s">
        <v>595</v>
      </c>
      <c r="C247" s="835" t="s">
        <v>626</v>
      </c>
      <c r="D247" s="863" t="s">
        <v>627</v>
      </c>
      <c r="E247" s="835" t="s">
        <v>5341</v>
      </c>
      <c r="F247" s="863" t="s">
        <v>5342</v>
      </c>
      <c r="G247" s="835" t="s">
        <v>5395</v>
      </c>
      <c r="H247" s="835" t="s">
        <v>5396</v>
      </c>
      <c r="I247" s="849">
        <v>0.47499999403953552</v>
      </c>
      <c r="J247" s="849">
        <v>2000</v>
      </c>
      <c r="K247" s="850">
        <v>950</v>
      </c>
    </row>
    <row r="248" spans="1:11" ht="14.4" customHeight="1" x14ac:dyDescent="0.3">
      <c r="A248" s="831" t="s">
        <v>594</v>
      </c>
      <c r="B248" s="832" t="s">
        <v>595</v>
      </c>
      <c r="C248" s="835" t="s">
        <v>626</v>
      </c>
      <c r="D248" s="863" t="s">
        <v>627</v>
      </c>
      <c r="E248" s="835" t="s">
        <v>5341</v>
      </c>
      <c r="F248" s="863" t="s">
        <v>5342</v>
      </c>
      <c r="G248" s="835" t="s">
        <v>5397</v>
      </c>
      <c r="H248" s="835" t="s">
        <v>5398</v>
      </c>
      <c r="I248" s="849">
        <v>1.9800000190734863</v>
      </c>
      <c r="J248" s="849">
        <v>300</v>
      </c>
      <c r="K248" s="850">
        <v>594</v>
      </c>
    </row>
    <row r="249" spans="1:11" ht="14.4" customHeight="1" x14ac:dyDescent="0.3">
      <c r="A249" s="831" t="s">
        <v>594</v>
      </c>
      <c r="B249" s="832" t="s">
        <v>595</v>
      </c>
      <c r="C249" s="835" t="s">
        <v>626</v>
      </c>
      <c r="D249" s="863" t="s">
        <v>627</v>
      </c>
      <c r="E249" s="835" t="s">
        <v>5341</v>
      </c>
      <c r="F249" s="863" t="s">
        <v>5342</v>
      </c>
      <c r="G249" s="835" t="s">
        <v>5405</v>
      </c>
      <c r="H249" s="835" t="s">
        <v>5406</v>
      </c>
      <c r="I249" s="849">
        <v>3.0949999094009399</v>
      </c>
      <c r="J249" s="849">
        <v>450</v>
      </c>
      <c r="K249" s="850">
        <v>1394</v>
      </c>
    </row>
    <row r="250" spans="1:11" ht="14.4" customHeight="1" x14ac:dyDescent="0.3">
      <c r="A250" s="831" t="s">
        <v>594</v>
      </c>
      <c r="B250" s="832" t="s">
        <v>595</v>
      </c>
      <c r="C250" s="835" t="s">
        <v>626</v>
      </c>
      <c r="D250" s="863" t="s">
        <v>627</v>
      </c>
      <c r="E250" s="835" t="s">
        <v>5341</v>
      </c>
      <c r="F250" s="863" t="s">
        <v>5342</v>
      </c>
      <c r="G250" s="835" t="s">
        <v>5407</v>
      </c>
      <c r="H250" s="835" t="s">
        <v>5408</v>
      </c>
      <c r="I250" s="849">
        <v>1.9233332872390747</v>
      </c>
      <c r="J250" s="849">
        <v>345</v>
      </c>
      <c r="K250" s="850">
        <v>662.84999847412109</v>
      </c>
    </row>
    <row r="251" spans="1:11" ht="14.4" customHeight="1" x14ac:dyDescent="0.3">
      <c r="A251" s="831" t="s">
        <v>594</v>
      </c>
      <c r="B251" s="832" t="s">
        <v>595</v>
      </c>
      <c r="C251" s="835" t="s">
        <v>626</v>
      </c>
      <c r="D251" s="863" t="s">
        <v>627</v>
      </c>
      <c r="E251" s="835" t="s">
        <v>5341</v>
      </c>
      <c r="F251" s="863" t="s">
        <v>5342</v>
      </c>
      <c r="G251" s="835" t="s">
        <v>5411</v>
      </c>
      <c r="H251" s="835" t="s">
        <v>5412</v>
      </c>
      <c r="I251" s="849">
        <v>21.229999542236328</v>
      </c>
      <c r="J251" s="849">
        <v>50</v>
      </c>
      <c r="K251" s="850">
        <v>1061.5</v>
      </c>
    </row>
    <row r="252" spans="1:11" ht="14.4" customHeight="1" x14ac:dyDescent="0.3">
      <c r="A252" s="831" t="s">
        <v>594</v>
      </c>
      <c r="B252" s="832" t="s">
        <v>595</v>
      </c>
      <c r="C252" s="835" t="s">
        <v>626</v>
      </c>
      <c r="D252" s="863" t="s">
        <v>627</v>
      </c>
      <c r="E252" s="835" t="s">
        <v>5341</v>
      </c>
      <c r="F252" s="863" t="s">
        <v>5342</v>
      </c>
      <c r="G252" s="835" t="s">
        <v>5413</v>
      </c>
      <c r="H252" s="835" t="s">
        <v>5414</v>
      </c>
      <c r="I252" s="849">
        <v>2.5199999809265137</v>
      </c>
      <c r="J252" s="849">
        <v>300</v>
      </c>
      <c r="K252" s="850">
        <v>756</v>
      </c>
    </row>
    <row r="253" spans="1:11" ht="14.4" customHeight="1" x14ac:dyDescent="0.3">
      <c r="A253" s="831" t="s">
        <v>594</v>
      </c>
      <c r="B253" s="832" t="s">
        <v>595</v>
      </c>
      <c r="C253" s="835" t="s">
        <v>626</v>
      </c>
      <c r="D253" s="863" t="s">
        <v>627</v>
      </c>
      <c r="E253" s="835" t="s">
        <v>5341</v>
      </c>
      <c r="F253" s="863" t="s">
        <v>5342</v>
      </c>
      <c r="G253" s="835" t="s">
        <v>5457</v>
      </c>
      <c r="H253" s="835" t="s">
        <v>5458</v>
      </c>
      <c r="I253" s="849">
        <v>2.0199999809265137</v>
      </c>
      <c r="J253" s="849">
        <v>680</v>
      </c>
      <c r="K253" s="850">
        <v>1374.5700073242188</v>
      </c>
    </row>
    <row r="254" spans="1:11" ht="14.4" customHeight="1" x14ac:dyDescent="0.3">
      <c r="A254" s="831" t="s">
        <v>594</v>
      </c>
      <c r="B254" s="832" t="s">
        <v>595</v>
      </c>
      <c r="C254" s="835" t="s">
        <v>626</v>
      </c>
      <c r="D254" s="863" t="s">
        <v>627</v>
      </c>
      <c r="E254" s="835" t="s">
        <v>5341</v>
      </c>
      <c r="F254" s="863" t="s">
        <v>5342</v>
      </c>
      <c r="G254" s="835" t="s">
        <v>5599</v>
      </c>
      <c r="H254" s="835" t="s">
        <v>5600</v>
      </c>
      <c r="I254" s="849">
        <v>21.239999771118164</v>
      </c>
      <c r="J254" s="849">
        <v>10</v>
      </c>
      <c r="K254" s="850">
        <v>212.39999389648438</v>
      </c>
    </row>
    <row r="255" spans="1:11" ht="14.4" customHeight="1" x14ac:dyDescent="0.3">
      <c r="A255" s="831" t="s">
        <v>594</v>
      </c>
      <c r="B255" s="832" t="s">
        <v>595</v>
      </c>
      <c r="C255" s="835" t="s">
        <v>626</v>
      </c>
      <c r="D255" s="863" t="s">
        <v>627</v>
      </c>
      <c r="E255" s="835" t="s">
        <v>5419</v>
      </c>
      <c r="F255" s="863" t="s">
        <v>5420</v>
      </c>
      <c r="G255" s="835" t="s">
        <v>5421</v>
      </c>
      <c r="H255" s="835" t="s">
        <v>5422</v>
      </c>
      <c r="I255" s="849">
        <v>10.167500019073486</v>
      </c>
      <c r="J255" s="849">
        <v>2000</v>
      </c>
      <c r="K255" s="850">
        <v>20330</v>
      </c>
    </row>
    <row r="256" spans="1:11" ht="14.4" customHeight="1" x14ac:dyDescent="0.3">
      <c r="A256" s="831" t="s">
        <v>594</v>
      </c>
      <c r="B256" s="832" t="s">
        <v>595</v>
      </c>
      <c r="C256" s="835" t="s">
        <v>626</v>
      </c>
      <c r="D256" s="863" t="s">
        <v>627</v>
      </c>
      <c r="E256" s="835" t="s">
        <v>5423</v>
      </c>
      <c r="F256" s="863" t="s">
        <v>5424</v>
      </c>
      <c r="G256" s="835" t="s">
        <v>5429</v>
      </c>
      <c r="H256" s="835" t="s">
        <v>5430</v>
      </c>
      <c r="I256" s="849">
        <v>0.54000002145767212</v>
      </c>
      <c r="J256" s="849">
        <v>1000</v>
      </c>
      <c r="K256" s="850">
        <v>540</v>
      </c>
    </row>
    <row r="257" spans="1:11" ht="14.4" customHeight="1" x14ac:dyDescent="0.3">
      <c r="A257" s="831" t="s">
        <v>594</v>
      </c>
      <c r="B257" s="832" t="s">
        <v>595</v>
      </c>
      <c r="C257" s="835" t="s">
        <v>626</v>
      </c>
      <c r="D257" s="863" t="s">
        <v>627</v>
      </c>
      <c r="E257" s="835" t="s">
        <v>5423</v>
      </c>
      <c r="F257" s="863" t="s">
        <v>5424</v>
      </c>
      <c r="G257" s="835" t="s">
        <v>5601</v>
      </c>
      <c r="H257" s="835" t="s">
        <v>5602</v>
      </c>
      <c r="I257" s="849">
        <v>260.46999359130859</v>
      </c>
      <c r="J257" s="849">
        <v>75</v>
      </c>
      <c r="K257" s="850">
        <v>19878</v>
      </c>
    </row>
    <row r="258" spans="1:11" ht="14.4" customHeight="1" x14ac:dyDescent="0.3">
      <c r="A258" s="831" t="s">
        <v>594</v>
      </c>
      <c r="B258" s="832" t="s">
        <v>595</v>
      </c>
      <c r="C258" s="835" t="s">
        <v>626</v>
      </c>
      <c r="D258" s="863" t="s">
        <v>627</v>
      </c>
      <c r="E258" s="835" t="s">
        <v>5423</v>
      </c>
      <c r="F258" s="863" t="s">
        <v>5424</v>
      </c>
      <c r="G258" s="835" t="s">
        <v>5463</v>
      </c>
      <c r="H258" s="835" t="s">
        <v>5464</v>
      </c>
      <c r="I258" s="849">
        <v>113.26000213623047</v>
      </c>
      <c r="J258" s="849">
        <v>20</v>
      </c>
      <c r="K258" s="850">
        <v>2265.1201171875</v>
      </c>
    </row>
    <row r="259" spans="1:11" ht="14.4" customHeight="1" x14ac:dyDescent="0.3">
      <c r="A259" s="831" t="s">
        <v>594</v>
      </c>
      <c r="B259" s="832" t="s">
        <v>595</v>
      </c>
      <c r="C259" s="835" t="s">
        <v>626</v>
      </c>
      <c r="D259" s="863" t="s">
        <v>627</v>
      </c>
      <c r="E259" s="835" t="s">
        <v>5423</v>
      </c>
      <c r="F259" s="863" t="s">
        <v>5424</v>
      </c>
      <c r="G259" s="835" t="s">
        <v>5603</v>
      </c>
      <c r="H259" s="835" t="s">
        <v>5604</v>
      </c>
      <c r="I259" s="849">
        <v>14.765000343322754</v>
      </c>
      <c r="J259" s="849">
        <v>50</v>
      </c>
      <c r="K259" s="850">
        <v>1476.6899462863803</v>
      </c>
    </row>
    <row r="260" spans="1:11" ht="14.4" customHeight="1" x14ac:dyDescent="0.3">
      <c r="A260" s="831" t="s">
        <v>594</v>
      </c>
      <c r="B260" s="832" t="s">
        <v>595</v>
      </c>
      <c r="C260" s="835" t="s">
        <v>626</v>
      </c>
      <c r="D260" s="863" t="s">
        <v>627</v>
      </c>
      <c r="E260" s="835" t="s">
        <v>5423</v>
      </c>
      <c r="F260" s="863" t="s">
        <v>5424</v>
      </c>
      <c r="G260" s="835" t="s">
        <v>5431</v>
      </c>
      <c r="H260" s="835" t="s">
        <v>5432</v>
      </c>
      <c r="I260" s="849">
        <v>1.8049999475479126</v>
      </c>
      <c r="J260" s="849">
        <v>700</v>
      </c>
      <c r="K260" s="850">
        <v>1264</v>
      </c>
    </row>
    <row r="261" spans="1:11" ht="14.4" customHeight="1" x14ac:dyDescent="0.3">
      <c r="A261" s="831" t="s">
        <v>594</v>
      </c>
      <c r="B261" s="832" t="s">
        <v>595</v>
      </c>
      <c r="C261" s="835" t="s">
        <v>626</v>
      </c>
      <c r="D261" s="863" t="s">
        <v>627</v>
      </c>
      <c r="E261" s="835" t="s">
        <v>5433</v>
      </c>
      <c r="F261" s="863" t="s">
        <v>5434</v>
      </c>
      <c r="G261" s="835" t="s">
        <v>5437</v>
      </c>
      <c r="H261" s="835" t="s">
        <v>5438</v>
      </c>
      <c r="I261" s="849">
        <v>7.0199999809265137</v>
      </c>
      <c r="J261" s="849">
        <v>100</v>
      </c>
      <c r="K261" s="850">
        <v>702</v>
      </c>
    </row>
    <row r="262" spans="1:11" ht="14.4" customHeight="1" x14ac:dyDescent="0.3">
      <c r="A262" s="831" t="s">
        <v>594</v>
      </c>
      <c r="B262" s="832" t="s">
        <v>595</v>
      </c>
      <c r="C262" s="835" t="s">
        <v>626</v>
      </c>
      <c r="D262" s="863" t="s">
        <v>627</v>
      </c>
      <c r="E262" s="835" t="s">
        <v>5433</v>
      </c>
      <c r="F262" s="863" t="s">
        <v>5434</v>
      </c>
      <c r="G262" s="835" t="s">
        <v>5605</v>
      </c>
      <c r="H262" s="835" t="s">
        <v>5606</v>
      </c>
      <c r="I262" s="849">
        <v>7.0199999809265137</v>
      </c>
      <c r="J262" s="849">
        <v>100</v>
      </c>
      <c r="K262" s="850">
        <v>702</v>
      </c>
    </row>
    <row r="263" spans="1:11" ht="14.4" customHeight="1" x14ac:dyDescent="0.3">
      <c r="A263" s="831" t="s">
        <v>594</v>
      </c>
      <c r="B263" s="832" t="s">
        <v>595</v>
      </c>
      <c r="C263" s="835" t="s">
        <v>626</v>
      </c>
      <c r="D263" s="863" t="s">
        <v>627</v>
      </c>
      <c r="E263" s="835" t="s">
        <v>5433</v>
      </c>
      <c r="F263" s="863" t="s">
        <v>5434</v>
      </c>
      <c r="G263" s="835" t="s">
        <v>5607</v>
      </c>
      <c r="H263" s="835" t="s">
        <v>5608</v>
      </c>
      <c r="I263" s="849">
        <v>7.0199999809265137</v>
      </c>
      <c r="J263" s="849">
        <v>100</v>
      </c>
      <c r="K263" s="850">
        <v>702</v>
      </c>
    </row>
    <row r="264" spans="1:11" ht="14.4" customHeight="1" x14ac:dyDescent="0.3">
      <c r="A264" s="831" t="s">
        <v>594</v>
      </c>
      <c r="B264" s="832" t="s">
        <v>595</v>
      </c>
      <c r="C264" s="835" t="s">
        <v>626</v>
      </c>
      <c r="D264" s="863" t="s">
        <v>627</v>
      </c>
      <c r="E264" s="835" t="s">
        <v>5433</v>
      </c>
      <c r="F264" s="863" t="s">
        <v>5434</v>
      </c>
      <c r="G264" s="835" t="s">
        <v>5439</v>
      </c>
      <c r="H264" s="835" t="s">
        <v>5440</v>
      </c>
      <c r="I264" s="849">
        <v>0.62999999523162842</v>
      </c>
      <c r="J264" s="849">
        <v>12000</v>
      </c>
      <c r="K264" s="850">
        <v>7560</v>
      </c>
    </row>
    <row r="265" spans="1:11" ht="14.4" customHeight="1" x14ac:dyDescent="0.3">
      <c r="A265" s="831" t="s">
        <v>594</v>
      </c>
      <c r="B265" s="832" t="s">
        <v>595</v>
      </c>
      <c r="C265" s="835" t="s">
        <v>626</v>
      </c>
      <c r="D265" s="863" t="s">
        <v>627</v>
      </c>
      <c r="E265" s="835" t="s">
        <v>5433</v>
      </c>
      <c r="F265" s="863" t="s">
        <v>5434</v>
      </c>
      <c r="G265" s="835" t="s">
        <v>5441</v>
      </c>
      <c r="H265" s="835" t="s">
        <v>5442</v>
      </c>
      <c r="I265" s="849">
        <v>0.62999999523162842</v>
      </c>
      <c r="J265" s="849">
        <v>16000</v>
      </c>
      <c r="K265" s="850">
        <v>10080</v>
      </c>
    </row>
    <row r="266" spans="1:11" ht="14.4" customHeight="1" x14ac:dyDescent="0.3">
      <c r="A266" s="831" t="s">
        <v>594</v>
      </c>
      <c r="B266" s="832" t="s">
        <v>595</v>
      </c>
      <c r="C266" s="835" t="s">
        <v>626</v>
      </c>
      <c r="D266" s="863" t="s">
        <v>627</v>
      </c>
      <c r="E266" s="835" t="s">
        <v>5433</v>
      </c>
      <c r="F266" s="863" t="s">
        <v>5434</v>
      </c>
      <c r="G266" s="835" t="s">
        <v>5443</v>
      </c>
      <c r="H266" s="835" t="s">
        <v>5444</v>
      </c>
      <c r="I266" s="849">
        <v>0.62999999523162842</v>
      </c>
      <c r="J266" s="849">
        <v>1000</v>
      </c>
      <c r="K266" s="850">
        <v>630</v>
      </c>
    </row>
    <row r="267" spans="1:11" ht="14.4" customHeight="1" x14ac:dyDescent="0.3">
      <c r="A267" s="831" t="s">
        <v>594</v>
      </c>
      <c r="B267" s="832" t="s">
        <v>595</v>
      </c>
      <c r="C267" s="835" t="s">
        <v>626</v>
      </c>
      <c r="D267" s="863" t="s">
        <v>627</v>
      </c>
      <c r="E267" s="835" t="s">
        <v>5433</v>
      </c>
      <c r="F267" s="863" t="s">
        <v>5434</v>
      </c>
      <c r="G267" s="835" t="s">
        <v>5609</v>
      </c>
      <c r="H267" s="835" t="s">
        <v>5610</v>
      </c>
      <c r="I267" s="849">
        <v>0.62999999523162842</v>
      </c>
      <c r="J267" s="849">
        <v>5100</v>
      </c>
      <c r="K267" s="850">
        <v>3213</v>
      </c>
    </row>
    <row r="268" spans="1:11" ht="14.4" customHeight="1" x14ac:dyDescent="0.3">
      <c r="A268" s="831" t="s">
        <v>594</v>
      </c>
      <c r="B268" s="832" t="s">
        <v>595</v>
      </c>
      <c r="C268" s="835" t="s">
        <v>626</v>
      </c>
      <c r="D268" s="863" t="s">
        <v>627</v>
      </c>
      <c r="E268" s="835" t="s">
        <v>5611</v>
      </c>
      <c r="F268" s="863" t="s">
        <v>5612</v>
      </c>
      <c r="G268" s="835" t="s">
        <v>5613</v>
      </c>
      <c r="H268" s="835" t="s">
        <v>5614</v>
      </c>
      <c r="I268" s="849">
        <v>346.5</v>
      </c>
      <c r="J268" s="849">
        <v>40</v>
      </c>
      <c r="K268" s="850">
        <v>13859.8203125</v>
      </c>
    </row>
    <row r="269" spans="1:11" ht="14.4" customHeight="1" x14ac:dyDescent="0.3">
      <c r="A269" s="831" t="s">
        <v>594</v>
      </c>
      <c r="B269" s="832" t="s">
        <v>595</v>
      </c>
      <c r="C269" s="835" t="s">
        <v>626</v>
      </c>
      <c r="D269" s="863" t="s">
        <v>627</v>
      </c>
      <c r="E269" s="835" t="s">
        <v>5611</v>
      </c>
      <c r="F269" s="863" t="s">
        <v>5612</v>
      </c>
      <c r="G269" s="835" t="s">
        <v>5615</v>
      </c>
      <c r="H269" s="835" t="s">
        <v>5616</v>
      </c>
      <c r="I269" s="849">
        <v>514.25</v>
      </c>
      <c r="J269" s="849">
        <v>10</v>
      </c>
      <c r="K269" s="850">
        <v>5142.5</v>
      </c>
    </row>
    <row r="270" spans="1:11" ht="14.4" customHeight="1" x14ac:dyDescent="0.3">
      <c r="A270" s="831" t="s">
        <v>594</v>
      </c>
      <c r="B270" s="832" t="s">
        <v>595</v>
      </c>
      <c r="C270" s="835" t="s">
        <v>626</v>
      </c>
      <c r="D270" s="863" t="s">
        <v>627</v>
      </c>
      <c r="E270" s="835" t="s">
        <v>5611</v>
      </c>
      <c r="F270" s="863" t="s">
        <v>5612</v>
      </c>
      <c r="G270" s="835" t="s">
        <v>5617</v>
      </c>
      <c r="H270" s="835" t="s">
        <v>5618</v>
      </c>
      <c r="I270" s="849">
        <v>1039.5</v>
      </c>
      <c r="J270" s="849">
        <v>40</v>
      </c>
      <c r="K270" s="850">
        <v>41579.990234375</v>
      </c>
    </row>
    <row r="271" spans="1:11" ht="14.4" customHeight="1" x14ac:dyDescent="0.3">
      <c r="A271" s="831" t="s">
        <v>594</v>
      </c>
      <c r="B271" s="832" t="s">
        <v>595</v>
      </c>
      <c r="C271" s="835" t="s">
        <v>626</v>
      </c>
      <c r="D271" s="863" t="s">
        <v>627</v>
      </c>
      <c r="E271" s="835" t="s">
        <v>5619</v>
      </c>
      <c r="F271" s="863" t="s">
        <v>5620</v>
      </c>
      <c r="G271" s="835" t="s">
        <v>5621</v>
      </c>
      <c r="H271" s="835" t="s">
        <v>5622</v>
      </c>
      <c r="I271" s="849">
        <v>21.719999313354492</v>
      </c>
      <c r="J271" s="849">
        <v>30</v>
      </c>
      <c r="K271" s="850">
        <v>651.71002197265625</v>
      </c>
    </row>
    <row r="272" spans="1:11" ht="14.4" customHeight="1" x14ac:dyDescent="0.3">
      <c r="A272" s="831" t="s">
        <v>594</v>
      </c>
      <c r="B272" s="832" t="s">
        <v>595</v>
      </c>
      <c r="C272" s="835" t="s">
        <v>626</v>
      </c>
      <c r="D272" s="863" t="s">
        <v>627</v>
      </c>
      <c r="E272" s="835" t="s">
        <v>5619</v>
      </c>
      <c r="F272" s="863" t="s">
        <v>5620</v>
      </c>
      <c r="G272" s="835" t="s">
        <v>5623</v>
      </c>
      <c r="H272" s="835" t="s">
        <v>5624</v>
      </c>
      <c r="I272" s="849">
        <v>273.45999145507813</v>
      </c>
      <c r="J272" s="849">
        <v>100</v>
      </c>
      <c r="K272" s="850">
        <v>27346.0009765625</v>
      </c>
    </row>
    <row r="273" spans="1:11" ht="14.4" customHeight="1" x14ac:dyDescent="0.3">
      <c r="A273" s="831" t="s">
        <v>594</v>
      </c>
      <c r="B273" s="832" t="s">
        <v>595</v>
      </c>
      <c r="C273" s="835" t="s">
        <v>626</v>
      </c>
      <c r="D273" s="863" t="s">
        <v>627</v>
      </c>
      <c r="E273" s="835" t="s">
        <v>5619</v>
      </c>
      <c r="F273" s="863" t="s">
        <v>5620</v>
      </c>
      <c r="G273" s="835" t="s">
        <v>5625</v>
      </c>
      <c r="H273" s="835" t="s">
        <v>5626</v>
      </c>
      <c r="I273" s="849">
        <v>997.03997802734375</v>
      </c>
      <c r="J273" s="849">
        <v>31</v>
      </c>
      <c r="K273" s="850">
        <v>30908.241149902344</v>
      </c>
    </row>
    <row r="274" spans="1:11" ht="14.4" customHeight="1" x14ac:dyDescent="0.3">
      <c r="A274" s="831" t="s">
        <v>594</v>
      </c>
      <c r="B274" s="832" t="s">
        <v>595</v>
      </c>
      <c r="C274" s="835" t="s">
        <v>629</v>
      </c>
      <c r="D274" s="863" t="s">
        <v>630</v>
      </c>
      <c r="E274" s="835" t="s">
        <v>5467</v>
      </c>
      <c r="F274" s="863" t="s">
        <v>5468</v>
      </c>
      <c r="G274" s="835" t="s">
        <v>5469</v>
      </c>
      <c r="H274" s="835" t="s">
        <v>5470</v>
      </c>
      <c r="I274" s="849">
        <v>147.17999267578125</v>
      </c>
      <c r="J274" s="849">
        <v>10</v>
      </c>
      <c r="K274" s="850">
        <v>1471.800048828125</v>
      </c>
    </row>
    <row r="275" spans="1:11" ht="14.4" customHeight="1" x14ac:dyDescent="0.3">
      <c r="A275" s="831" t="s">
        <v>594</v>
      </c>
      <c r="B275" s="832" t="s">
        <v>595</v>
      </c>
      <c r="C275" s="835" t="s">
        <v>629</v>
      </c>
      <c r="D275" s="863" t="s">
        <v>630</v>
      </c>
      <c r="E275" s="835" t="s">
        <v>5467</v>
      </c>
      <c r="F275" s="863" t="s">
        <v>5468</v>
      </c>
      <c r="G275" s="835" t="s">
        <v>5471</v>
      </c>
      <c r="H275" s="835" t="s">
        <v>5472</v>
      </c>
      <c r="I275" s="849">
        <v>147.17999267578125</v>
      </c>
      <c r="J275" s="849">
        <v>10</v>
      </c>
      <c r="K275" s="850">
        <v>1471.81005859375</v>
      </c>
    </row>
    <row r="276" spans="1:11" ht="14.4" customHeight="1" x14ac:dyDescent="0.3">
      <c r="A276" s="831" t="s">
        <v>594</v>
      </c>
      <c r="B276" s="832" t="s">
        <v>595</v>
      </c>
      <c r="C276" s="835" t="s">
        <v>629</v>
      </c>
      <c r="D276" s="863" t="s">
        <v>630</v>
      </c>
      <c r="E276" s="835" t="s">
        <v>5467</v>
      </c>
      <c r="F276" s="863" t="s">
        <v>5468</v>
      </c>
      <c r="G276" s="835" t="s">
        <v>5627</v>
      </c>
      <c r="H276" s="835" t="s">
        <v>5628</v>
      </c>
      <c r="I276" s="849">
        <v>141.58000183105469</v>
      </c>
      <c r="J276" s="849">
        <v>2</v>
      </c>
      <c r="K276" s="850">
        <v>283.16000366210938</v>
      </c>
    </row>
    <row r="277" spans="1:11" ht="14.4" customHeight="1" x14ac:dyDescent="0.3">
      <c r="A277" s="831" t="s">
        <v>594</v>
      </c>
      <c r="B277" s="832" t="s">
        <v>595</v>
      </c>
      <c r="C277" s="835" t="s">
        <v>629</v>
      </c>
      <c r="D277" s="863" t="s">
        <v>630</v>
      </c>
      <c r="E277" s="835" t="s">
        <v>5467</v>
      </c>
      <c r="F277" s="863" t="s">
        <v>5468</v>
      </c>
      <c r="G277" s="835" t="s">
        <v>5503</v>
      </c>
      <c r="H277" s="835" t="s">
        <v>5504</v>
      </c>
      <c r="I277" s="849">
        <v>12.699999809265137</v>
      </c>
      <c r="J277" s="849">
        <v>10</v>
      </c>
      <c r="K277" s="850">
        <v>127</v>
      </c>
    </row>
    <row r="278" spans="1:11" ht="14.4" customHeight="1" x14ac:dyDescent="0.3">
      <c r="A278" s="831" t="s">
        <v>594</v>
      </c>
      <c r="B278" s="832" t="s">
        <v>595</v>
      </c>
      <c r="C278" s="835" t="s">
        <v>629</v>
      </c>
      <c r="D278" s="863" t="s">
        <v>630</v>
      </c>
      <c r="E278" s="835" t="s">
        <v>5321</v>
      </c>
      <c r="F278" s="863" t="s">
        <v>5322</v>
      </c>
      <c r="G278" s="835" t="s">
        <v>5473</v>
      </c>
      <c r="H278" s="835" t="s">
        <v>5474</v>
      </c>
      <c r="I278" s="849">
        <v>0.50999999046325684</v>
      </c>
      <c r="J278" s="849">
        <v>3500</v>
      </c>
      <c r="K278" s="850">
        <v>1785</v>
      </c>
    </row>
    <row r="279" spans="1:11" ht="14.4" customHeight="1" x14ac:dyDescent="0.3">
      <c r="A279" s="831" t="s">
        <v>594</v>
      </c>
      <c r="B279" s="832" t="s">
        <v>595</v>
      </c>
      <c r="C279" s="835" t="s">
        <v>629</v>
      </c>
      <c r="D279" s="863" t="s">
        <v>630</v>
      </c>
      <c r="E279" s="835" t="s">
        <v>5321</v>
      </c>
      <c r="F279" s="863" t="s">
        <v>5322</v>
      </c>
      <c r="G279" s="835" t="s">
        <v>5629</v>
      </c>
      <c r="H279" s="835" t="s">
        <v>5630</v>
      </c>
      <c r="I279" s="849">
        <v>30.175000190734863</v>
      </c>
      <c r="J279" s="849">
        <v>15</v>
      </c>
      <c r="K279" s="850">
        <v>452.60000610351563</v>
      </c>
    </row>
    <row r="280" spans="1:11" ht="14.4" customHeight="1" x14ac:dyDescent="0.3">
      <c r="A280" s="831" t="s">
        <v>594</v>
      </c>
      <c r="B280" s="832" t="s">
        <v>595</v>
      </c>
      <c r="C280" s="835" t="s">
        <v>629</v>
      </c>
      <c r="D280" s="863" t="s">
        <v>630</v>
      </c>
      <c r="E280" s="835" t="s">
        <v>5321</v>
      </c>
      <c r="F280" s="863" t="s">
        <v>5322</v>
      </c>
      <c r="G280" s="835" t="s">
        <v>5519</v>
      </c>
      <c r="H280" s="835" t="s">
        <v>5520</v>
      </c>
      <c r="I280" s="849">
        <v>229.08000183105469</v>
      </c>
      <c r="J280" s="849">
        <v>25</v>
      </c>
      <c r="K280" s="850">
        <v>5727</v>
      </c>
    </row>
    <row r="281" spans="1:11" ht="14.4" customHeight="1" x14ac:dyDescent="0.3">
      <c r="A281" s="831" t="s">
        <v>594</v>
      </c>
      <c r="B281" s="832" t="s">
        <v>595</v>
      </c>
      <c r="C281" s="835" t="s">
        <v>629</v>
      </c>
      <c r="D281" s="863" t="s">
        <v>630</v>
      </c>
      <c r="E281" s="835" t="s">
        <v>5321</v>
      </c>
      <c r="F281" s="863" t="s">
        <v>5322</v>
      </c>
      <c r="G281" s="835" t="s">
        <v>5521</v>
      </c>
      <c r="H281" s="835" t="s">
        <v>5522</v>
      </c>
      <c r="I281" s="849">
        <v>1.5099999904632568</v>
      </c>
      <c r="J281" s="849">
        <v>2000</v>
      </c>
      <c r="K281" s="850">
        <v>3020</v>
      </c>
    </row>
    <row r="282" spans="1:11" ht="14.4" customHeight="1" x14ac:dyDescent="0.3">
      <c r="A282" s="831" t="s">
        <v>594</v>
      </c>
      <c r="B282" s="832" t="s">
        <v>595</v>
      </c>
      <c r="C282" s="835" t="s">
        <v>629</v>
      </c>
      <c r="D282" s="863" t="s">
        <v>630</v>
      </c>
      <c r="E282" s="835" t="s">
        <v>5321</v>
      </c>
      <c r="F282" s="863" t="s">
        <v>5322</v>
      </c>
      <c r="G282" s="835" t="s">
        <v>5631</v>
      </c>
      <c r="H282" s="835" t="s">
        <v>5632</v>
      </c>
      <c r="I282" s="849">
        <v>98.379997253417969</v>
      </c>
      <c r="J282" s="849">
        <v>8</v>
      </c>
      <c r="K282" s="850">
        <v>787.04000854492188</v>
      </c>
    </row>
    <row r="283" spans="1:11" ht="14.4" customHeight="1" x14ac:dyDescent="0.3">
      <c r="A283" s="831" t="s">
        <v>594</v>
      </c>
      <c r="B283" s="832" t="s">
        <v>595</v>
      </c>
      <c r="C283" s="835" t="s">
        <v>629</v>
      </c>
      <c r="D283" s="863" t="s">
        <v>630</v>
      </c>
      <c r="E283" s="835" t="s">
        <v>5321</v>
      </c>
      <c r="F283" s="863" t="s">
        <v>5322</v>
      </c>
      <c r="G283" s="835" t="s">
        <v>5477</v>
      </c>
      <c r="H283" s="835" t="s">
        <v>5478</v>
      </c>
      <c r="I283" s="849">
        <v>8.3949999809265137</v>
      </c>
      <c r="J283" s="849">
        <v>120</v>
      </c>
      <c r="K283" s="850">
        <v>1007.3999938964844</v>
      </c>
    </row>
    <row r="284" spans="1:11" ht="14.4" customHeight="1" x14ac:dyDescent="0.3">
      <c r="A284" s="831" t="s">
        <v>594</v>
      </c>
      <c r="B284" s="832" t="s">
        <v>595</v>
      </c>
      <c r="C284" s="835" t="s">
        <v>629</v>
      </c>
      <c r="D284" s="863" t="s">
        <v>630</v>
      </c>
      <c r="E284" s="835" t="s">
        <v>5321</v>
      </c>
      <c r="F284" s="863" t="s">
        <v>5322</v>
      </c>
      <c r="G284" s="835" t="s">
        <v>5331</v>
      </c>
      <c r="H284" s="835" t="s">
        <v>5332</v>
      </c>
      <c r="I284" s="849">
        <v>13.079999923706055</v>
      </c>
      <c r="J284" s="849">
        <v>60</v>
      </c>
      <c r="K284" s="850">
        <v>784.79998779296875</v>
      </c>
    </row>
    <row r="285" spans="1:11" ht="14.4" customHeight="1" x14ac:dyDescent="0.3">
      <c r="A285" s="831" t="s">
        <v>594</v>
      </c>
      <c r="B285" s="832" t="s">
        <v>595</v>
      </c>
      <c r="C285" s="835" t="s">
        <v>629</v>
      </c>
      <c r="D285" s="863" t="s">
        <v>630</v>
      </c>
      <c r="E285" s="835" t="s">
        <v>5321</v>
      </c>
      <c r="F285" s="863" t="s">
        <v>5322</v>
      </c>
      <c r="G285" s="835" t="s">
        <v>5445</v>
      </c>
      <c r="H285" s="835" t="s">
        <v>5446</v>
      </c>
      <c r="I285" s="849">
        <v>18.959999084472656</v>
      </c>
      <c r="J285" s="849">
        <v>24</v>
      </c>
      <c r="K285" s="850">
        <v>455.07000732421875</v>
      </c>
    </row>
    <row r="286" spans="1:11" ht="14.4" customHeight="1" x14ac:dyDescent="0.3">
      <c r="A286" s="831" t="s">
        <v>594</v>
      </c>
      <c r="B286" s="832" t="s">
        <v>595</v>
      </c>
      <c r="C286" s="835" t="s">
        <v>629</v>
      </c>
      <c r="D286" s="863" t="s">
        <v>630</v>
      </c>
      <c r="E286" s="835" t="s">
        <v>5321</v>
      </c>
      <c r="F286" s="863" t="s">
        <v>5322</v>
      </c>
      <c r="G286" s="835" t="s">
        <v>5479</v>
      </c>
      <c r="H286" s="835" t="s">
        <v>5480</v>
      </c>
      <c r="I286" s="849">
        <v>13.224999904632568</v>
      </c>
      <c r="J286" s="849">
        <v>30</v>
      </c>
      <c r="K286" s="850">
        <v>396.80000305175781</v>
      </c>
    </row>
    <row r="287" spans="1:11" ht="14.4" customHeight="1" x14ac:dyDescent="0.3">
      <c r="A287" s="831" t="s">
        <v>594</v>
      </c>
      <c r="B287" s="832" t="s">
        <v>595</v>
      </c>
      <c r="C287" s="835" t="s">
        <v>629</v>
      </c>
      <c r="D287" s="863" t="s">
        <v>630</v>
      </c>
      <c r="E287" s="835" t="s">
        <v>5321</v>
      </c>
      <c r="F287" s="863" t="s">
        <v>5322</v>
      </c>
      <c r="G287" s="835" t="s">
        <v>5529</v>
      </c>
      <c r="H287" s="835" t="s">
        <v>5530</v>
      </c>
      <c r="I287" s="849">
        <v>3.5699999332427979</v>
      </c>
      <c r="J287" s="849">
        <v>10</v>
      </c>
      <c r="K287" s="850">
        <v>35.700000762939453</v>
      </c>
    </row>
    <row r="288" spans="1:11" ht="14.4" customHeight="1" x14ac:dyDescent="0.3">
      <c r="A288" s="831" t="s">
        <v>594</v>
      </c>
      <c r="B288" s="832" t="s">
        <v>595</v>
      </c>
      <c r="C288" s="835" t="s">
        <v>629</v>
      </c>
      <c r="D288" s="863" t="s">
        <v>630</v>
      </c>
      <c r="E288" s="835" t="s">
        <v>5321</v>
      </c>
      <c r="F288" s="863" t="s">
        <v>5322</v>
      </c>
      <c r="G288" s="835" t="s">
        <v>5633</v>
      </c>
      <c r="H288" s="835" t="s">
        <v>5634</v>
      </c>
      <c r="I288" s="849">
        <v>72.220001220703125</v>
      </c>
      <c r="J288" s="849">
        <v>1</v>
      </c>
      <c r="K288" s="850">
        <v>72.220001220703125</v>
      </c>
    </row>
    <row r="289" spans="1:11" ht="14.4" customHeight="1" x14ac:dyDescent="0.3">
      <c r="A289" s="831" t="s">
        <v>594</v>
      </c>
      <c r="B289" s="832" t="s">
        <v>595</v>
      </c>
      <c r="C289" s="835" t="s">
        <v>629</v>
      </c>
      <c r="D289" s="863" t="s">
        <v>630</v>
      </c>
      <c r="E289" s="835" t="s">
        <v>5321</v>
      </c>
      <c r="F289" s="863" t="s">
        <v>5322</v>
      </c>
      <c r="G289" s="835" t="s">
        <v>5635</v>
      </c>
      <c r="H289" s="835" t="s">
        <v>5636</v>
      </c>
      <c r="I289" s="849">
        <v>105.45999908447266</v>
      </c>
      <c r="J289" s="849">
        <v>1</v>
      </c>
      <c r="K289" s="850">
        <v>105.45999908447266</v>
      </c>
    </row>
    <row r="290" spans="1:11" ht="14.4" customHeight="1" x14ac:dyDescent="0.3">
      <c r="A290" s="831" t="s">
        <v>594</v>
      </c>
      <c r="B290" s="832" t="s">
        <v>595</v>
      </c>
      <c r="C290" s="835" t="s">
        <v>629</v>
      </c>
      <c r="D290" s="863" t="s">
        <v>630</v>
      </c>
      <c r="E290" s="835" t="s">
        <v>5321</v>
      </c>
      <c r="F290" s="863" t="s">
        <v>5322</v>
      </c>
      <c r="G290" s="835" t="s">
        <v>5481</v>
      </c>
      <c r="H290" s="835" t="s">
        <v>5482</v>
      </c>
      <c r="I290" s="849">
        <v>0.49500000476837158</v>
      </c>
      <c r="J290" s="849">
        <v>1900</v>
      </c>
      <c r="K290" s="850">
        <v>941</v>
      </c>
    </row>
    <row r="291" spans="1:11" ht="14.4" customHeight="1" x14ac:dyDescent="0.3">
      <c r="A291" s="831" t="s">
        <v>594</v>
      </c>
      <c r="B291" s="832" t="s">
        <v>595</v>
      </c>
      <c r="C291" s="835" t="s">
        <v>629</v>
      </c>
      <c r="D291" s="863" t="s">
        <v>630</v>
      </c>
      <c r="E291" s="835" t="s">
        <v>5321</v>
      </c>
      <c r="F291" s="863" t="s">
        <v>5322</v>
      </c>
      <c r="G291" s="835" t="s">
        <v>5533</v>
      </c>
      <c r="H291" s="835" t="s">
        <v>5534</v>
      </c>
      <c r="I291" s="849">
        <v>3.940000057220459</v>
      </c>
      <c r="J291" s="849">
        <v>500</v>
      </c>
      <c r="K291" s="850">
        <v>1970</v>
      </c>
    </row>
    <row r="292" spans="1:11" ht="14.4" customHeight="1" x14ac:dyDescent="0.3">
      <c r="A292" s="831" t="s">
        <v>594</v>
      </c>
      <c r="B292" s="832" t="s">
        <v>595</v>
      </c>
      <c r="C292" s="835" t="s">
        <v>629</v>
      </c>
      <c r="D292" s="863" t="s">
        <v>630</v>
      </c>
      <c r="E292" s="835" t="s">
        <v>5321</v>
      </c>
      <c r="F292" s="863" t="s">
        <v>5322</v>
      </c>
      <c r="G292" s="835" t="s">
        <v>5337</v>
      </c>
      <c r="H292" s="835" t="s">
        <v>5338</v>
      </c>
      <c r="I292" s="849">
        <v>30.25</v>
      </c>
      <c r="J292" s="849">
        <v>6</v>
      </c>
      <c r="K292" s="850">
        <v>181.5</v>
      </c>
    </row>
    <row r="293" spans="1:11" ht="14.4" customHeight="1" x14ac:dyDescent="0.3">
      <c r="A293" s="831" t="s">
        <v>594</v>
      </c>
      <c r="B293" s="832" t="s">
        <v>595</v>
      </c>
      <c r="C293" s="835" t="s">
        <v>629</v>
      </c>
      <c r="D293" s="863" t="s">
        <v>630</v>
      </c>
      <c r="E293" s="835" t="s">
        <v>5341</v>
      </c>
      <c r="F293" s="863" t="s">
        <v>5342</v>
      </c>
      <c r="G293" s="835" t="s">
        <v>5343</v>
      </c>
      <c r="H293" s="835" t="s">
        <v>5344</v>
      </c>
      <c r="I293" s="849">
        <v>2.0449999570846558</v>
      </c>
      <c r="J293" s="849">
        <v>300</v>
      </c>
      <c r="K293" s="850">
        <v>614</v>
      </c>
    </row>
    <row r="294" spans="1:11" ht="14.4" customHeight="1" x14ac:dyDescent="0.3">
      <c r="A294" s="831" t="s">
        <v>594</v>
      </c>
      <c r="B294" s="832" t="s">
        <v>595</v>
      </c>
      <c r="C294" s="835" t="s">
        <v>629</v>
      </c>
      <c r="D294" s="863" t="s">
        <v>630</v>
      </c>
      <c r="E294" s="835" t="s">
        <v>5341</v>
      </c>
      <c r="F294" s="863" t="s">
        <v>5342</v>
      </c>
      <c r="G294" s="835" t="s">
        <v>5637</v>
      </c>
      <c r="H294" s="835" t="s">
        <v>5638</v>
      </c>
      <c r="I294" s="849">
        <v>13.810000419616699</v>
      </c>
      <c r="J294" s="849">
        <v>20</v>
      </c>
      <c r="K294" s="850">
        <v>276.1199951171875</v>
      </c>
    </row>
    <row r="295" spans="1:11" ht="14.4" customHeight="1" x14ac:dyDescent="0.3">
      <c r="A295" s="831" t="s">
        <v>594</v>
      </c>
      <c r="B295" s="832" t="s">
        <v>595</v>
      </c>
      <c r="C295" s="835" t="s">
        <v>629</v>
      </c>
      <c r="D295" s="863" t="s">
        <v>630</v>
      </c>
      <c r="E295" s="835" t="s">
        <v>5341</v>
      </c>
      <c r="F295" s="863" t="s">
        <v>5342</v>
      </c>
      <c r="G295" s="835" t="s">
        <v>5537</v>
      </c>
      <c r="H295" s="835" t="s">
        <v>5538</v>
      </c>
      <c r="I295" s="849">
        <v>2.3599998950958252</v>
      </c>
      <c r="J295" s="849">
        <v>1500</v>
      </c>
      <c r="K295" s="850">
        <v>3540</v>
      </c>
    </row>
    <row r="296" spans="1:11" ht="14.4" customHeight="1" x14ac:dyDescent="0.3">
      <c r="A296" s="831" t="s">
        <v>594</v>
      </c>
      <c r="B296" s="832" t="s">
        <v>595</v>
      </c>
      <c r="C296" s="835" t="s">
        <v>629</v>
      </c>
      <c r="D296" s="863" t="s">
        <v>630</v>
      </c>
      <c r="E296" s="835" t="s">
        <v>5341</v>
      </c>
      <c r="F296" s="863" t="s">
        <v>5342</v>
      </c>
      <c r="G296" s="835" t="s">
        <v>5345</v>
      </c>
      <c r="H296" s="835" t="s">
        <v>5346</v>
      </c>
      <c r="I296" s="849">
        <v>9.9999997764825821E-3</v>
      </c>
      <c r="J296" s="849">
        <v>500</v>
      </c>
      <c r="K296" s="850">
        <v>5</v>
      </c>
    </row>
    <row r="297" spans="1:11" ht="14.4" customHeight="1" x14ac:dyDescent="0.3">
      <c r="A297" s="831" t="s">
        <v>594</v>
      </c>
      <c r="B297" s="832" t="s">
        <v>595</v>
      </c>
      <c r="C297" s="835" t="s">
        <v>629</v>
      </c>
      <c r="D297" s="863" t="s">
        <v>630</v>
      </c>
      <c r="E297" s="835" t="s">
        <v>5341</v>
      </c>
      <c r="F297" s="863" t="s">
        <v>5342</v>
      </c>
      <c r="G297" s="835" t="s">
        <v>5449</v>
      </c>
      <c r="H297" s="835" t="s">
        <v>5450</v>
      </c>
      <c r="I297" s="849">
        <v>3.3900001049041748</v>
      </c>
      <c r="J297" s="849">
        <v>1000</v>
      </c>
      <c r="K297" s="850">
        <v>3390</v>
      </c>
    </row>
    <row r="298" spans="1:11" ht="14.4" customHeight="1" x14ac:dyDescent="0.3">
      <c r="A298" s="831" t="s">
        <v>594</v>
      </c>
      <c r="B298" s="832" t="s">
        <v>595</v>
      </c>
      <c r="C298" s="835" t="s">
        <v>629</v>
      </c>
      <c r="D298" s="863" t="s">
        <v>630</v>
      </c>
      <c r="E298" s="835" t="s">
        <v>5341</v>
      </c>
      <c r="F298" s="863" t="s">
        <v>5342</v>
      </c>
      <c r="G298" s="835" t="s">
        <v>5639</v>
      </c>
      <c r="H298" s="835" t="s">
        <v>5640</v>
      </c>
      <c r="I298" s="849">
        <v>16.700000762939453</v>
      </c>
      <c r="J298" s="849">
        <v>40</v>
      </c>
      <c r="K298" s="850">
        <v>668</v>
      </c>
    </row>
    <row r="299" spans="1:11" ht="14.4" customHeight="1" x14ac:dyDescent="0.3">
      <c r="A299" s="831" t="s">
        <v>594</v>
      </c>
      <c r="B299" s="832" t="s">
        <v>595</v>
      </c>
      <c r="C299" s="835" t="s">
        <v>629</v>
      </c>
      <c r="D299" s="863" t="s">
        <v>630</v>
      </c>
      <c r="E299" s="835" t="s">
        <v>5341</v>
      </c>
      <c r="F299" s="863" t="s">
        <v>5342</v>
      </c>
      <c r="G299" s="835" t="s">
        <v>5641</v>
      </c>
      <c r="H299" s="835" t="s">
        <v>5642</v>
      </c>
      <c r="I299" s="849">
        <v>17.899999618530273</v>
      </c>
      <c r="J299" s="849">
        <v>10</v>
      </c>
      <c r="K299" s="850">
        <v>179</v>
      </c>
    </row>
    <row r="300" spans="1:11" ht="14.4" customHeight="1" x14ac:dyDescent="0.3">
      <c r="A300" s="831" t="s">
        <v>594</v>
      </c>
      <c r="B300" s="832" t="s">
        <v>595</v>
      </c>
      <c r="C300" s="835" t="s">
        <v>629</v>
      </c>
      <c r="D300" s="863" t="s">
        <v>630</v>
      </c>
      <c r="E300" s="835" t="s">
        <v>5341</v>
      </c>
      <c r="F300" s="863" t="s">
        <v>5342</v>
      </c>
      <c r="G300" s="835" t="s">
        <v>5643</v>
      </c>
      <c r="H300" s="835" t="s">
        <v>5644</v>
      </c>
      <c r="I300" s="849">
        <v>17.909999847412109</v>
      </c>
      <c r="J300" s="849">
        <v>10</v>
      </c>
      <c r="K300" s="850">
        <v>179.10000610351563</v>
      </c>
    </row>
    <row r="301" spans="1:11" ht="14.4" customHeight="1" x14ac:dyDescent="0.3">
      <c r="A301" s="831" t="s">
        <v>594</v>
      </c>
      <c r="B301" s="832" t="s">
        <v>595</v>
      </c>
      <c r="C301" s="835" t="s">
        <v>629</v>
      </c>
      <c r="D301" s="863" t="s">
        <v>630</v>
      </c>
      <c r="E301" s="835" t="s">
        <v>5341</v>
      </c>
      <c r="F301" s="863" t="s">
        <v>5342</v>
      </c>
      <c r="G301" s="835" t="s">
        <v>5551</v>
      </c>
      <c r="H301" s="835" t="s">
        <v>5552</v>
      </c>
      <c r="I301" s="849">
        <v>484.04000854492188</v>
      </c>
      <c r="J301" s="849">
        <v>10</v>
      </c>
      <c r="K301" s="850">
        <v>4840.39990234375</v>
      </c>
    </row>
    <row r="302" spans="1:11" ht="14.4" customHeight="1" x14ac:dyDescent="0.3">
      <c r="A302" s="831" t="s">
        <v>594</v>
      </c>
      <c r="B302" s="832" t="s">
        <v>595</v>
      </c>
      <c r="C302" s="835" t="s">
        <v>629</v>
      </c>
      <c r="D302" s="863" t="s">
        <v>630</v>
      </c>
      <c r="E302" s="835" t="s">
        <v>5341</v>
      </c>
      <c r="F302" s="863" t="s">
        <v>5342</v>
      </c>
      <c r="G302" s="835" t="s">
        <v>5645</v>
      </c>
      <c r="H302" s="835" t="s">
        <v>5646</v>
      </c>
      <c r="I302" s="849">
        <v>484.04000854492188</v>
      </c>
      <c r="J302" s="849">
        <v>10</v>
      </c>
      <c r="K302" s="850">
        <v>4840.35009765625</v>
      </c>
    </row>
    <row r="303" spans="1:11" ht="14.4" customHeight="1" x14ac:dyDescent="0.3">
      <c r="A303" s="831" t="s">
        <v>594</v>
      </c>
      <c r="B303" s="832" t="s">
        <v>595</v>
      </c>
      <c r="C303" s="835" t="s">
        <v>629</v>
      </c>
      <c r="D303" s="863" t="s">
        <v>630</v>
      </c>
      <c r="E303" s="835" t="s">
        <v>5341</v>
      </c>
      <c r="F303" s="863" t="s">
        <v>5342</v>
      </c>
      <c r="G303" s="835" t="s">
        <v>5356</v>
      </c>
      <c r="H303" s="835" t="s">
        <v>5357</v>
      </c>
      <c r="I303" s="849">
        <v>17.979999542236328</v>
      </c>
      <c r="J303" s="849">
        <v>50</v>
      </c>
      <c r="K303" s="850">
        <v>899</v>
      </c>
    </row>
    <row r="304" spans="1:11" ht="14.4" customHeight="1" x14ac:dyDescent="0.3">
      <c r="A304" s="831" t="s">
        <v>594</v>
      </c>
      <c r="B304" s="832" t="s">
        <v>595</v>
      </c>
      <c r="C304" s="835" t="s">
        <v>629</v>
      </c>
      <c r="D304" s="863" t="s">
        <v>630</v>
      </c>
      <c r="E304" s="835" t="s">
        <v>5341</v>
      </c>
      <c r="F304" s="863" t="s">
        <v>5342</v>
      </c>
      <c r="G304" s="835" t="s">
        <v>5358</v>
      </c>
      <c r="H304" s="835" t="s">
        <v>5359</v>
      </c>
      <c r="I304" s="849">
        <v>1.7999999523162842</v>
      </c>
      <c r="J304" s="849">
        <v>100</v>
      </c>
      <c r="K304" s="850">
        <v>180</v>
      </c>
    </row>
    <row r="305" spans="1:11" ht="14.4" customHeight="1" x14ac:dyDescent="0.3">
      <c r="A305" s="831" t="s">
        <v>594</v>
      </c>
      <c r="B305" s="832" t="s">
        <v>595</v>
      </c>
      <c r="C305" s="835" t="s">
        <v>629</v>
      </c>
      <c r="D305" s="863" t="s">
        <v>630</v>
      </c>
      <c r="E305" s="835" t="s">
        <v>5341</v>
      </c>
      <c r="F305" s="863" t="s">
        <v>5342</v>
      </c>
      <c r="G305" s="835" t="s">
        <v>5555</v>
      </c>
      <c r="H305" s="835" t="s">
        <v>5556</v>
      </c>
      <c r="I305" s="849">
        <v>4.0300002098083496</v>
      </c>
      <c r="J305" s="849">
        <v>1000</v>
      </c>
      <c r="K305" s="850">
        <v>4030</v>
      </c>
    </row>
    <row r="306" spans="1:11" ht="14.4" customHeight="1" x14ac:dyDescent="0.3">
      <c r="A306" s="831" t="s">
        <v>594</v>
      </c>
      <c r="B306" s="832" t="s">
        <v>595</v>
      </c>
      <c r="C306" s="835" t="s">
        <v>629</v>
      </c>
      <c r="D306" s="863" t="s">
        <v>630</v>
      </c>
      <c r="E306" s="835" t="s">
        <v>5341</v>
      </c>
      <c r="F306" s="863" t="s">
        <v>5342</v>
      </c>
      <c r="G306" s="835" t="s">
        <v>5559</v>
      </c>
      <c r="H306" s="835" t="s">
        <v>5560</v>
      </c>
      <c r="I306" s="849">
        <v>80.576667785644531</v>
      </c>
      <c r="J306" s="849">
        <v>210</v>
      </c>
      <c r="K306" s="850">
        <v>16921</v>
      </c>
    </row>
    <row r="307" spans="1:11" ht="14.4" customHeight="1" x14ac:dyDescent="0.3">
      <c r="A307" s="831" t="s">
        <v>594</v>
      </c>
      <c r="B307" s="832" t="s">
        <v>595</v>
      </c>
      <c r="C307" s="835" t="s">
        <v>629</v>
      </c>
      <c r="D307" s="863" t="s">
        <v>630</v>
      </c>
      <c r="E307" s="835" t="s">
        <v>5341</v>
      </c>
      <c r="F307" s="863" t="s">
        <v>5342</v>
      </c>
      <c r="G307" s="835" t="s">
        <v>5366</v>
      </c>
      <c r="H307" s="835" t="s">
        <v>5367</v>
      </c>
      <c r="I307" s="849">
        <v>0.25</v>
      </c>
      <c r="J307" s="849">
        <v>100</v>
      </c>
      <c r="K307" s="850">
        <v>25</v>
      </c>
    </row>
    <row r="308" spans="1:11" ht="14.4" customHeight="1" x14ac:dyDescent="0.3">
      <c r="A308" s="831" t="s">
        <v>594</v>
      </c>
      <c r="B308" s="832" t="s">
        <v>595</v>
      </c>
      <c r="C308" s="835" t="s">
        <v>629</v>
      </c>
      <c r="D308" s="863" t="s">
        <v>630</v>
      </c>
      <c r="E308" s="835" t="s">
        <v>5341</v>
      </c>
      <c r="F308" s="863" t="s">
        <v>5342</v>
      </c>
      <c r="G308" s="835" t="s">
        <v>5368</v>
      </c>
      <c r="H308" s="835" t="s">
        <v>5369</v>
      </c>
      <c r="I308" s="849">
        <v>11.734999656677246</v>
      </c>
      <c r="J308" s="849">
        <v>40</v>
      </c>
      <c r="K308" s="850">
        <v>469.40000915527344</v>
      </c>
    </row>
    <row r="309" spans="1:11" ht="14.4" customHeight="1" x14ac:dyDescent="0.3">
      <c r="A309" s="831" t="s">
        <v>594</v>
      </c>
      <c r="B309" s="832" t="s">
        <v>595</v>
      </c>
      <c r="C309" s="835" t="s">
        <v>629</v>
      </c>
      <c r="D309" s="863" t="s">
        <v>630</v>
      </c>
      <c r="E309" s="835" t="s">
        <v>5341</v>
      </c>
      <c r="F309" s="863" t="s">
        <v>5342</v>
      </c>
      <c r="G309" s="835" t="s">
        <v>5373</v>
      </c>
      <c r="H309" s="835" t="s">
        <v>5374</v>
      </c>
      <c r="I309" s="849">
        <v>2.2799999713897705</v>
      </c>
      <c r="J309" s="849">
        <v>150</v>
      </c>
      <c r="K309" s="850">
        <v>342</v>
      </c>
    </row>
    <row r="310" spans="1:11" ht="14.4" customHeight="1" x14ac:dyDescent="0.3">
      <c r="A310" s="831" t="s">
        <v>594</v>
      </c>
      <c r="B310" s="832" t="s">
        <v>595</v>
      </c>
      <c r="C310" s="835" t="s">
        <v>629</v>
      </c>
      <c r="D310" s="863" t="s">
        <v>630</v>
      </c>
      <c r="E310" s="835" t="s">
        <v>5341</v>
      </c>
      <c r="F310" s="863" t="s">
        <v>5342</v>
      </c>
      <c r="G310" s="835" t="s">
        <v>5565</v>
      </c>
      <c r="H310" s="835" t="s">
        <v>5566</v>
      </c>
      <c r="I310" s="849">
        <v>214.00999450683594</v>
      </c>
      <c r="J310" s="849">
        <v>3</v>
      </c>
      <c r="K310" s="850">
        <v>642.030029296875</v>
      </c>
    </row>
    <row r="311" spans="1:11" ht="14.4" customHeight="1" x14ac:dyDescent="0.3">
      <c r="A311" s="831" t="s">
        <v>594</v>
      </c>
      <c r="B311" s="832" t="s">
        <v>595</v>
      </c>
      <c r="C311" s="835" t="s">
        <v>629</v>
      </c>
      <c r="D311" s="863" t="s">
        <v>630</v>
      </c>
      <c r="E311" s="835" t="s">
        <v>5341</v>
      </c>
      <c r="F311" s="863" t="s">
        <v>5342</v>
      </c>
      <c r="G311" s="835" t="s">
        <v>5485</v>
      </c>
      <c r="H311" s="835" t="s">
        <v>5486</v>
      </c>
      <c r="I311" s="849">
        <v>63.369998931884766</v>
      </c>
      <c r="J311" s="849">
        <v>30</v>
      </c>
      <c r="K311" s="850">
        <v>1900.949951171875</v>
      </c>
    </row>
    <row r="312" spans="1:11" ht="14.4" customHeight="1" x14ac:dyDescent="0.3">
      <c r="A312" s="831" t="s">
        <v>594</v>
      </c>
      <c r="B312" s="832" t="s">
        <v>595</v>
      </c>
      <c r="C312" s="835" t="s">
        <v>629</v>
      </c>
      <c r="D312" s="863" t="s">
        <v>630</v>
      </c>
      <c r="E312" s="835" t="s">
        <v>5341</v>
      </c>
      <c r="F312" s="863" t="s">
        <v>5342</v>
      </c>
      <c r="G312" s="835" t="s">
        <v>5375</v>
      </c>
      <c r="H312" s="835" t="s">
        <v>5376</v>
      </c>
      <c r="I312" s="849">
        <v>9.1999998092651367</v>
      </c>
      <c r="J312" s="849">
        <v>850</v>
      </c>
      <c r="K312" s="850">
        <v>7820</v>
      </c>
    </row>
    <row r="313" spans="1:11" ht="14.4" customHeight="1" x14ac:dyDescent="0.3">
      <c r="A313" s="831" t="s">
        <v>594</v>
      </c>
      <c r="B313" s="832" t="s">
        <v>595</v>
      </c>
      <c r="C313" s="835" t="s">
        <v>629</v>
      </c>
      <c r="D313" s="863" t="s">
        <v>630</v>
      </c>
      <c r="E313" s="835" t="s">
        <v>5341</v>
      </c>
      <c r="F313" s="863" t="s">
        <v>5342</v>
      </c>
      <c r="G313" s="835" t="s">
        <v>5573</v>
      </c>
      <c r="H313" s="835" t="s">
        <v>5574</v>
      </c>
      <c r="I313" s="849">
        <v>108.30000305175781</v>
      </c>
      <c r="J313" s="849">
        <v>40</v>
      </c>
      <c r="K313" s="850">
        <v>4332</v>
      </c>
    </row>
    <row r="314" spans="1:11" ht="14.4" customHeight="1" x14ac:dyDescent="0.3">
      <c r="A314" s="831" t="s">
        <v>594</v>
      </c>
      <c r="B314" s="832" t="s">
        <v>595</v>
      </c>
      <c r="C314" s="835" t="s">
        <v>629</v>
      </c>
      <c r="D314" s="863" t="s">
        <v>630</v>
      </c>
      <c r="E314" s="835" t="s">
        <v>5341</v>
      </c>
      <c r="F314" s="863" t="s">
        <v>5342</v>
      </c>
      <c r="G314" s="835" t="s">
        <v>5647</v>
      </c>
      <c r="H314" s="835" t="s">
        <v>5648</v>
      </c>
      <c r="I314" s="849">
        <v>300.08999633789063</v>
      </c>
      <c r="J314" s="849">
        <v>6</v>
      </c>
      <c r="K314" s="850">
        <v>1800.5400390625</v>
      </c>
    </row>
    <row r="315" spans="1:11" ht="14.4" customHeight="1" x14ac:dyDescent="0.3">
      <c r="A315" s="831" t="s">
        <v>594</v>
      </c>
      <c r="B315" s="832" t="s">
        <v>595</v>
      </c>
      <c r="C315" s="835" t="s">
        <v>629</v>
      </c>
      <c r="D315" s="863" t="s">
        <v>630</v>
      </c>
      <c r="E315" s="835" t="s">
        <v>5341</v>
      </c>
      <c r="F315" s="863" t="s">
        <v>5342</v>
      </c>
      <c r="G315" s="835" t="s">
        <v>5377</v>
      </c>
      <c r="H315" s="835" t="s">
        <v>5378</v>
      </c>
      <c r="I315" s="849">
        <v>6.1700000762939453</v>
      </c>
      <c r="J315" s="849">
        <v>20</v>
      </c>
      <c r="K315" s="850">
        <v>123.40000152587891</v>
      </c>
    </row>
    <row r="316" spans="1:11" ht="14.4" customHeight="1" x14ac:dyDescent="0.3">
      <c r="A316" s="831" t="s">
        <v>594</v>
      </c>
      <c r="B316" s="832" t="s">
        <v>595</v>
      </c>
      <c r="C316" s="835" t="s">
        <v>629</v>
      </c>
      <c r="D316" s="863" t="s">
        <v>630</v>
      </c>
      <c r="E316" s="835" t="s">
        <v>5341</v>
      </c>
      <c r="F316" s="863" t="s">
        <v>5342</v>
      </c>
      <c r="G316" s="835" t="s">
        <v>5579</v>
      </c>
      <c r="H316" s="835" t="s">
        <v>5580</v>
      </c>
      <c r="I316" s="849">
        <v>6.6566665967305498</v>
      </c>
      <c r="J316" s="849">
        <v>200</v>
      </c>
      <c r="K316" s="850">
        <v>1331.5</v>
      </c>
    </row>
    <row r="317" spans="1:11" ht="14.4" customHeight="1" x14ac:dyDescent="0.3">
      <c r="A317" s="831" t="s">
        <v>594</v>
      </c>
      <c r="B317" s="832" t="s">
        <v>595</v>
      </c>
      <c r="C317" s="835" t="s">
        <v>629</v>
      </c>
      <c r="D317" s="863" t="s">
        <v>630</v>
      </c>
      <c r="E317" s="835" t="s">
        <v>5341</v>
      </c>
      <c r="F317" s="863" t="s">
        <v>5342</v>
      </c>
      <c r="G317" s="835" t="s">
        <v>5649</v>
      </c>
      <c r="H317" s="835" t="s">
        <v>5650</v>
      </c>
      <c r="I317" s="849">
        <v>16.450000762939453</v>
      </c>
      <c r="J317" s="849">
        <v>50</v>
      </c>
      <c r="K317" s="850">
        <v>822.5</v>
      </c>
    </row>
    <row r="318" spans="1:11" ht="14.4" customHeight="1" x14ac:dyDescent="0.3">
      <c r="A318" s="831" t="s">
        <v>594</v>
      </c>
      <c r="B318" s="832" t="s">
        <v>595</v>
      </c>
      <c r="C318" s="835" t="s">
        <v>629</v>
      </c>
      <c r="D318" s="863" t="s">
        <v>630</v>
      </c>
      <c r="E318" s="835" t="s">
        <v>5341</v>
      </c>
      <c r="F318" s="863" t="s">
        <v>5342</v>
      </c>
      <c r="G318" s="835" t="s">
        <v>5379</v>
      </c>
      <c r="H318" s="835" t="s">
        <v>5380</v>
      </c>
      <c r="I318" s="849">
        <v>1.0866667032241821</v>
      </c>
      <c r="J318" s="849">
        <v>4200</v>
      </c>
      <c r="K318" s="850">
        <v>4563</v>
      </c>
    </row>
    <row r="319" spans="1:11" ht="14.4" customHeight="1" x14ac:dyDescent="0.3">
      <c r="A319" s="831" t="s">
        <v>594</v>
      </c>
      <c r="B319" s="832" t="s">
        <v>595</v>
      </c>
      <c r="C319" s="835" t="s">
        <v>629</v>
      </c>
      <c r="D319" s="863" t="s">
        <v>630</v>
      </c>
      <c r="E319" s="835" t="s">
        <v>5341</v>
      </c>
      <c r="F319" s="863" t="s">
        <v>5342</v>
      </c>
      <c r="G319" s="835" t="s">
        <v>5381</v>
      </c>
      <c r="H319" s="835" t="s">
        <v>5382</v>
      </c>
      <c r="I319" s="849">
        <v>0.47499999403953552</v>
      </c>
      <c r="J319" s="849">
        <v>400</v>
      </c>
      <c r="K319" s="850">
        <v>190</v>
      </c>
    </row>
    <row r="320" spans="1:11" ht="14.4" customHeight="1" x14ac:dyDescent="0.3">
      <c r="A320" s="831" t="s">
        <v>594</v>
      </c>
      <c r="B320" s="832" t="s">
        <v>595</v>
      </c>
      <c r="C320" s="835" t="s">
        <v>629</v>
      </c>
      <c r="D320" s="863" t="s">
        <v>630</v>
      </c>
      <c r="E320" s="835" t="s">
        <v>5341</v>
      </c>
      <c r="F320" s="863" t="s">
        <v>5342</v>
      </c>
      <c r="G320" s="835" t="s">
        <v>5383</v>
      </c>
      <c r="H320" s="835" t="s">
        <v>5384</v>
      </c>
      <c r="I320" s="849">
        <v>1.6799999475479126</v>
      </c>
      <c r="J320" s="849">
        <v>1600</v>
      </c>
      <c r="K320" s="850">
        <v>2688</v>
      </c>
    </row>
    <row r="321" spans="1:11" ht="14.4" customHeight="1" x14ac:dyDescent="0.3">
      <c r="A321" s="831" t="s">
        <v>594</v>
      </c>
      <c r="B321" s="832" t="s">
        <v>595</v>
      </c>
      <c r="C321" s="835" t="s">
        <v>629</v>
      </c>
      <c r="D321" s="863" t="s">
        <v>630</v>
      </c>
      <c r="E321" s="835" t="s">
        <v>5341</v>
      </c>
      <c r="F321" s="863" t="s">
        <v>5342</v>
      </c>
      <c r="G321" s="835" t="s">
        <v>5385</v>
      </c>
      <c r="H321" s="835" t="s">
        <v>5386</v>
      </c>
      <c r="I321" s="849">
        <v>0.67000001668930054</v>
      </c>
      <c r="J321" s="849">
        <v>500</v>
      </c>
      <c r="K321" s="850">
        <v>335</v>
      </c>
    </row>
    <row r="322" spans="1:11" ht="14.4" customHeight="1" x14ac:dyDescent="0.3">
      <c r="A322" s="831" t="s">
        <v>594</v>
      </c>
      <c r="B322" s="832" t="s">
        <v>595</v>
      </c>
      <c r="C322" s="835" t="s">
        <v>629</v>
      </c>
      <c r="D322" s="863" t="s">
        <v>630</v>
      </c>
      <c r="E322" s="835" t="s">
        <v>5341</v>
      </c>
      <c r="F322" s="863" t="s">
        <v>5342</v>
      </c>
      <c r="G322" s="835" t="s">
        <v>5581</v>
      </c>
      <c r="H322" s="835" t="s">
        <v>5582</v>
      </c>
      <c r="I322" s="849">
        <v>5.2066666285196943</v>
      </c>
      <c r="J322" s="849">
        <v>1530</v>
      </c>
      <c r="K322" s="850">
        <v>7964.5001220703125</v>
      </c>
    </row>
    <row r="323" spans="1:11" ht="14.4" customHeight="1" x14ac:dyDescent="0.3">
      <c r="A323" s="831" t="s">
        <v>594</v>
      </c>
      <c r="B323" s="832" t="s">
        <v>595</v>
      </c>
      <c r="C323" s="835" t="s">
        <v>629</v>
      </c>
      <c r="D323" s="863" t="s">
        <v>630</v>
      </c>
      <c r="E323" s="835" t="s">
        <v>5341</v>
      </c>
      <c r="F323" s="863" t="s">
        <v>5342</v>
      </c>
      <c r="G323" s="835" t="s">
        <v>5583</v>
      </c>
      <c r="H323" s="835" t="s">
        <v>5584</v>
      </c>
      <c r="I323" s="849">
        <v>37.150001525878906</v>
      </c>
      <c r="J323" s="849">
        <v>40</v>
      </c>
      <c r="K323" s="850">
        <v>1486</v>
      </c>
    </row>
    <row r="324" spans="1:11" ht="14.4" customHeight="1" x14ac:dyDescent="0.3">
      <c r="A324" s="831" t="s">
        <v>594</v>
      </c>
      <c r="B324" s="832" t="s">
        <v>595</v>
      </c>
      <c r="C324" s="835" t="s">
        <v>629</v>
      </c>
      <c r="D324" s="863" t="s">
        <v>630</v>
      </c>
      <c r="E324" s="835" t="s">
        <v>5341</v>
      </c>
      <c r="F324" s="863" t="s">
        <v>5342</v>
      </c>
      <c r="G324" s="835" t="s">
        <v>5585</v>
      </c>
      <c r="H324" s="835" t="s">
        <v>5586</v>
      </c>
      <c r="I324" s="849">
        <v>8.8299999237060547</v>
      </c>
      <c r="J324" s="849">
        <v>100</v>
      </c>
      <c r="K324" s="850">
        <v>883</v>
      </c>
    </row>
    <row r="325" spans="1:11" ht="14.4" customHeight="1" x14ac:dyDescent="0.3">
      <c r="A325" s="831" t="s">
        <v>594</v>
      </c>
      <c r="B325" s="832" t="s">
        <v>595</v>
      </c>
      <c r="C325" s="835" t="s">
        <v>629</v>
      </c>
      <c r="D325" s="863" t="s">
        <v>630</v>
      </c>
      <c r="E325" s="835" t="s">
        <v>5341</v>
      </c>
      <c r="F325" s="863" t="s">
        <v>5342</v>
      </c>
      <c r="G325" s="835" t="s">
        <v>5455</v>
      </c>
      <c r="H325" s="835" t="s">
        <v>5456</v>
      </c>
      <c r="I325" s="849">
        <v>1.5549999475479126</v>
      </c>
      <c r="J325" s="849">
        <v>1800</v>
      </c>
      <c r="K325" s="850">
        <v>2798</v>
      </c>
    </row>
    <row r="326" spans="1:11" ht="14.4" customHeight="1" x14ac:dyDescent="0.3">
      <c r="A326" s="831" t="s">
        <v>594</v>
      </c>
      <c r="B326" s="832" t="s">
        <v>595</v>
      </c>
      <c r="C326" s="835" t="s">
        <v>629</v>
      </c>
      <c r="D326" s="863" t="s">
        <v>630</v>
      </c>
      <c r="E326" s="835" t="s">
        <v>5341</v>
      </c>
      <c r="F326" s="863" t="s">
        <v>5342</v>
      </c>
      <c r="G326" s="835" t="s">
        <v>5593</v>
      </c>
      <c r="H326" s="835" t="s">
        <v>5594</v>
      </c>
      <c r="I326" s="849">
        <v>1140.4300537109375</v>
      </c>
      <c r="J326" s="849">
        <v>2</v>
      </c>
      <c r="K326" s="850">
        <v>2280.85009765625</v>
      </c>
    </row>
    <row r="327" spans="1:11" ht="14.4" customHeight="1" x14ac:dyDescent="0.3">
      <c r="A327" s="831" t="s">
        <v>594</v>
      </c>
      <c r="B327" s="832" t="s">
        <v>595</v>
      </c>
      <c r="C327" s="835" t="s">
        <v>629</v>
      </c>
      <c r="D327" s="863" t="s">
        <v>630</v>
      </c>
      <c r="E327" s="835" t="s">
        <v>5341</v>
      </c>
      <c r="F327" s="863" t="s">
        <v>5342</v>
      </c>
      <c r="G327" s="835" t="s">
        <v>5651</v>
      </c>
      <c r="H327" s="835" t="s">
        <v>5652</v>
      </c>
      <c r="I327" s="849">
        <v>471.89999389648438</v>
      </c>
      <c r="J327" s="849">
        <v>2</v>
      </c>
      <c r="K327" s="850">
        <v>943.79998779296875</v>
      </c>
    </row>
    <row r="328" spans="1:11" ht="14.4" customHeight="1" x14ac:dyDescent="0.3">
      <c r="A328" s="831" t="s">
        <v>594</v>
      </c>
      <c r="B328" s="832" t="s">
        <v>595</v>
      </c>
      <c r="C328" s="835" t="s">
        <v>629</v>
      </c>
      <c r="D328" s="863" t="s">
        <v>630</v>
      </c>
      <c r="E328" s="835" t="s">
        <v>5341</v>
      </c>
      <c r="F328" s="863" t="s">
        <v>5342</v>
      </c>
      <c r="G328" s="835" t="s">
        <v>5653</v>
      </c>
      <c r="H328" s="835" t="s">
        <v>5654</v>
      </c>
      <c r="I328" s="849">
        <v>1.0299999713897705</v>
      </c>
      <c r="J328" s="849">
        <v>150</v>
      </c>
      <c r="K328" s="850">
        <v>154.5</v>
      </c>
    </row>
    <row r="329" spans="1:11" ht="14.4" customHeight="1" x14ac:dyDescent="0.3">
      <c r="A329" s="831" t="s">
        <v>594</v>
      </c>
      <c r="B329" s="832" t="s">
        <v>595</v>
      </c>
      <c r="C329" s="835" t="s">
        <v>629</v>
      </c>
      <c r="D329" s="863" t="s">
        <v>630</v>
      </c>
      <c r="E329" s="835" t="s">
        <v>5341</v>
      </c>
      <c r="F329" s="863" t="s">
        <v>5342</v>
      </c>
      <c r="G329" s="835" t="s">
        <v>5395</v>
      </c>
      <c r="H329" s="835" t="s">
        <v>5396</v>
      </c>
      <c r="I329" s="849">
        <v>0.4699999988079071</v>
      </c>
      <c r="J329" s="849">
        <v>1000</v>
      </c>
      <c r="K329" s="850">
        <v>470</v>
      </c>
    </row>
    <row r="330" spans="1:11" ht="14.4" customHeight="1" x14ac:dyDescent="0.3">
      <c r="A330" s="831" t="s">
        <v>594</v>
      </c>
      <c r="B330" s="832" t="s">
        <v>595</v>
      </c>
      <c r="C330" s="835" t="s">
        <v>629</v>
      </c>
      <c r="D330" s="863" t="s">
        <v>630</v>
      </c>
      <c r="E330" s="835" t="s">
        <v>5341</v>
      </c>
      <c r="F330" s="863" t="s">
        <v>5342</v>
      </c>
      <c r="G330" s="835" t="s">
        <v>5397</v>
      </c>
      <c r="H330" s="835" t="s">
        <v>5398</v>
      </c>
      <c r="I330" s="849">
        <v>1.9900000095367432</v>
      </c>
      <c r="J330" s="849">
        <v>1200</v>
      </c>
      <c r="K330" s="850">
        <v>2388</v>
      </c>
    </row>
    <row r="331" spans="1:11" ht="14.4" customHeight="1" x14ac:dyDescent="0.3">
      <c r="A331" s="831" t="s">
        <v>594</v>
      </c>
      <c r="B331" s="832" t="s">
        <v>595</v>
      </c>
      <c r="C331" s="835" t="s">
        <v>629</v>
      </c>
      <c r="D331" s="863" t="s">
        <v>630</v>
      </c>
      <c r="E331" s="835" t="s">
        <v>5341</v>
      </c>
      <c r="F331" s="863" t="s">
        <v>5342</v>
      </c>
      <c r="G331" s="835" t="s">
        <v>5399</v>
      </c>
      <c r="H331" s="835" t="s">
        <v>5400</v>
      </c>
      <c r="I331" s="849">
        <v>1.8999999761581421</v>
      </c>
      <c r="J331" s="849">
        <v>100</v>
      </c>
      <c r="K331" s="850">
        <v>190</v>
      </c>
    </row>
    <row r="332" spans="1:11" ht="14.4" customHeight="1" x14ac:dyDescent="0.3">
      <c r="A332" s="831" t="s">
        <v>594</v>
      </c>
      <c r="B332" s="832" t="s">
        <v>595</v>
      </c>
      <c r="C332" s="835" t="s">
        <v>629</v>
      </c>
      <c r="D332" s="863" t="s">
        <v>630</v>
      </c>
      <c r="E332" s="835" t="s">
        <v>5341</v>
      </c>
      <c r="F332" s="863" t="s">
        <v>5342</v>
      </c>
      <c r="G332" s="835" t="s">
        <v>5491</v>
      </c>
      <c r="H332" s="835" t="s">
        <v>5492</v>
      </c>
      <c r="I332" s="849">
        <v>2.7000000476837158</v>
      </c>
      <c r="J332" s="849">
        <v>800</v>
      </c>
      <c r="K332" s="850">
        <v>2160</v>
      </c>
    </row>
    <row r="333" spans="1:11" ht="14.4" customHeight="1" x14ac:dyDescent="0.3">
      <c r="A333" s="831" t="s">
        <v>594</v>
      </c>
      <c r="B333" s="832" t="s">
        <v>595</v>
      </c>
      <c r="C333" s="835" t="s">
        <v>629</v>
      </c>
      <c r="D333" s="863" t="s">
        <v>630</v>
      </c>
      <c r="E333" s="835" t="s">
        <v>5341</v>
      </c>
      <c r="F333" s="863" t="s">
        <v>5342</v>
      </c>
      <c r="G333" s="835" t="s">
        <v>5401</v>
      </c>
      <c r="H333" s="835" t="s">
        <v>5402</v>
      </c>
      <c r="I333" s="849">
        <v>3.0749999284744263</v>
      </c>
      <c r="J333" s="849">
        <v>900</v>
      </c>
      <c r="K333" s="850">
        <v>2769</v>
      </c>
    </row>
    <row r="334" spans="1:11" ht="14.4" customHeight="1" x14ac:dyDescent="0.3">
      <c r="A334" s="831" t="s">
        <v>594</v>
      </c>
      <c r="B334" s="832" t="s">
        <v>595</v>
      </c>
      <c r="C334" s="835" t="s">
        <v>629</v>
      </c>
      <c r="D334" s="863" t="s">
        <v>630</v>
      </c>
      <c r="E334" s="835" t="s">
        <v>5341</v>
      </c>
      <c r="F334" s="863" t="s">
        <v>5342</v>
      </c>
      <c r="G334" s="835" t="s">
        <v>5403</v>
      </c>
      <c r="H334" s="835" t="s">
        <v>5404</v>
      </c>
      <c r="I334" s="849">
        <v>1.9199999570846558</v>
      </c>
      <c r="J334" s="849">
        <v>200</v>
      </c>
      <c r="K334" s="850">
        <v>384</v>
      </c>
    </row>
    <row r="335" spans="1:11" ht="14.4" customHeight="1" x14ac:dyDescent="0.3">
      <c r="A335" s="831" t="s">
        <v>594</v>
      </c>
      <c r="B335" s="832" t="s">
        <v>595</v>
      </c>
      <c r="C335" s="835" t="s">
        <v>629</v>
      </c>
      <c r="D335" s="863" t="s">
        <v>630</v>
      </c>
      <c r="E335" s="835" t="s">
        <v>5341</v>
      </c>
      <c r="F335" s="863" t="s">
        <v>5342</v>
      </c>
      <c r="G335" s="835" t="s">
        <v>5409</v>
      </c>
      <c r="H335" s="835" t="s">
        <v>5410</v>
      </c>
      <c r="I335" s="849">
        <v>2.1600000858306885</v>
      </c>
      <c r="J335" s="849">
        <v>1200</v>
      </c>
      <c r="K335" s="850">
        <v>2592</v>
      </c>
    </row>
    <row r="336" spans="1:11" ht="14.4" customHeight="1" x14ac:dyDescent="0.3">
      <c r="A336" s="831" t="s">
        <v>594</v>
      </c>
      <c r="B336" s="832" t="s">
        <v>595</v>
      </c>
      <c r="C336" s="835" t="s">
        <v>629</v>
      </c>
      <c r="D336" s="863" t="s">
        <v>630</v>
      </c>
      <c r="E336" s="835" t="s">
        <v>5341</v>
      </c>
      <c r="F336" s="863" t="s">
        <v>5342</v>
      </c>
      <c r="G336" s="835" t="s">
        <v>5411</v>
      </c>
      <c r="H336" s="835" t="s">
        <v>5412</v>
      </c>
      <c r="I336" s="849">
        <v>21.229999542236328</v>
      </c>
      <c r="J336" s="849">
        <v>100</v>
      </c>
      <c r="K336" s="850">
        <v>2123</v>
      </c>
    </row>
    <row r="337" spans="1:11" ht="14.4" customHeight="1" x14ac:dyDescent="0.3">
      <c r="A337" s="831" t="s">
        <v>594</v>
      </c>
      <c r="B337" s="832" t="s">
        <v>595</v>
      </c>
      <c r="C337" s="835" t="s">
        <v>629</v>
      </c>
      <c r="D337" s="863" t="s">
        <v>630</v>
      </c>
      <c r="E337" s="835" t="s">
        <v>5341</v>
      </c>
      <c r="F337" s="863" t="s">
        <v>5342</v>
      </c>
      <c r="G337" s="835" t="s">
        <v>5413</v>
      </c>
      <c r="H337" s="835" t="s">
        <v>5414</v>
      </c>
      <c r="I337" s="849">
        <v>2.5199999809265137</v>
      </c>
      <c r="J337" s="849">
        <v>200</v>
      </c>
      <c r="K337" s="850">
        <v>504</v>
      </c>
    </row>
    <row r="338" spans="1:11" ht="14.4" customHeight="1" x14ac:dyDescent="0.3">
      <c r="A338" s="831" t="s">
        <v>594</v>
      </c>
      <c r="B338" s="832" t="s">
        <v>595</v>
      </c>
      <c r="C338" s="835" t="s">
        <v>629</v>
      </c>
      <c r="D338" s="863" t="s">
        <v>630</v>
      </c>
      <c r="E338" s="835" t="s">
        <v>5419</v>
      </c>
      <c r="F338" s="863" t="s">
        <v>5420</v>
      </c>
      <c r="G338" s="835" t="s">
        <v>5421</v>
      </c>
      <c r="H338" s="835" t="s">
        <v>5422</v>
      </c>
      <c r="I338" s="849">
        <v>10.164999961853027</v>
      </c>
      <c r="J338" s="849">
        <v>1300</v>
      </c>
      <c r="K338" s="850">
        <v>13214</v>
      </c>
    </row>
    <row r="339" spans="1:11" ht="14.4" customHeight="1" x14ac:dyDescent="0.3">
      <c r="A339" s="831" t="s">
        <v>594</v>
      </c>
      <c r="B339" s="832" t="s">
        <v>595</v>
      </c>
      <c r="C339" s="835" t="s">
        <v>629</v>
      </c>
      <c r="D339" s="863" t="s">
        <v>630</v>
      </c>
      <c r="E339" s="835" t="s">
        <v>5423</v>
      </c>
      <c r="F339" s="863" t="s">
        <v>5424</v>
      </c>
      <c r="G339" s="835" t="s">
        <v>5425</v>
      </c>
      <c r="H339" s="835" t="s">
        <v>5426</v>
      </c>
      <c r="I339" s="849">
        <v>0.47999998927116394</v>
      </c>
      <c r="J339" s="849">
        <v>3200</v>
      </c>
      <c r="K339" s="850">
        <v>1536</v>
      </c>
    </row>
    <row r="340" spans="1:11" ht="14.4" customHeight="1" x14ac:dyDescent="0.3">
      <c r="A340" s="831" t="s">
        <v>594</v>
      </c>
      <c r="B340" s="832" t="s">
        <v>595</v>
      </c>
      <c r="C340" s="835" t="s">
        <v>629</v>
      </c>
      <c r="D340" s="863" t="s">
        <v>630</v>
      </c>
      <c r="E340" s="835" t="s">
        <v>5423</v>
      </c>
      <c r="F340" s="863" t="s">
        <v>5424</v>
      </c>
      <c r="G340" s="835" t="s">
        <v>5429</v>
      </c>
      <c r="H340" s="835" t="s">
        <v>5430</v>
      </c>
      <c r="I340" s="849">
        <v>0.54333335161209106</v>
      </c>
      <c r="J340" s="849">
        <v>3500</v>
      </c>
      <c r="K340" s="850">
        <v>1893</v>
      </c>
    </row>
    <row r="341" spans="1:11" ht="14.4" customHeight="1" x14ac:dyDescent="0.3">
      <c r="A341" s="831" t="s">
        <v>594</v>
      </c>
      <c r="B341" s="832" t="s">
        <v>595</v>
      </c>
      <c r="C341" s="835" t="s">
        <v>629</v>
      </c>
      <c r="D341" s="863" t="s">
        <v>630</v>
      </c>
      <c r="E341" s="835" t="s">
        <v>5423</v>
      </c>
      <c r="F341" s="863" t="s">
        <v>5424</v>
      </c>
      <c r="G341" s="835" t="s">
        <v>5463</v>
      </c>
      <c r="H341" s="835" t="s">
        <v>5464</v>
      </c>
      <c r="I341" s="849">
        <v>113.26000213623047</v>
      </c>
      <c r="J341" s="849">
        <v>20</v>
      </c>
      <c r="K341" s="850">
        <v>2265.1201171875</v>
      </c>
    </row>
    <row r="342" spans="1:11" ht="14.4" customHeight="1" x14ac:dyDescent="0.3">
      <c r="A342" s="831" t="s">
        <v>594</v>
      </c>
      <c r="B342" s="832" t="s">
        <v>595</v>
      </c>
      <c r="C342" s="835" t="s">
        <v>629</v>
      </c>
      <c r="D342" s="863" t="s">
        <v>630</v>
      </c>
      <c r="E342" s="835" t="s">
        <v>5423</v>
      </c>
      <c r="F342" s="863" t="s">
        <v>5424</v>
      </c>
      <c r="G342" s="835" t="s">
        <v>5655</v>
      </c>
      <c r="H342" s="835" t="s">
        <v>5656</v>
      </c>
      <c r="I342" s="849">
        <v>48.819999694824219</v>
      </c>
      <c r="J342" s="849">
        <v>25</v>
      </c>
      <c r="K342" s="850">
        <v>1220.5</v>
      </c>
    </row>
    <row r="343" spans="1:11" ht="14.4" customHeight="1" x14ac:dyDescent="0.3">
      <c r="A343" s="831" t="s">
        <v>594</v>
      </c>
      <c r="B343" s="832" t="s">
        <v>595</v>
      </c>
      <c r="C343" s="835" t="s">
        <v>629</v>
      </c>
      <c r="D343" s="863" t="s">
        <v>630</v>
      </c>
      <c r="E343" s="835" t="s">
        <v>5423</v>
      </c>
      <c r="F343" s="863" t="s">
        <v>5424</v>
      </c>
      <c r="G343" s="835" t="s">
        <v>5431</v>
      </c>
      <c r="H343" s="835" t="s">
        <v>5432</v>
      </c>
      <c r="I343" s="849">
        <v>1.809999942779541</v>
      </c>
      <c r="J343" s="849">
        <v>1000</v>
      </c>
      <c r="K343" s="850">
        <v>1810</v>
      </c>
    </row>
    <row r="344" spans="1:11" ht="14.4" customHeight="1" x14ac:dyDescent="0.3">
      <c r="A344" s="831" t="s">
        <v>594</v>
      </c>
      <c r="B344" s="832" t="s">
        <v>595</v>
      </c>
      <c r="C344" s="835" t="s">
        <v>629</v>
      </c>
      <c r="D344" s="863" t="s">
        <v>630</v>
      </c>
      <c r="E344" s="835" t="s">
        <v>5433</v>
      </c>
      <c r="F344" s="863" t="s">
        <v>5434</v>
      </c>
      <c r="G344" s="835" t="s">
        <v>5439</v>
      </c>
      <c r="H344" s="835" t="s">
        <v>5440</v>
      </c>
      <c r="I344" s="849">
        <v>0.62999999523162842</v>
      </c>
      <c r="J344" s="849">
        <v>5000</v>
      </c>
      <c r="K344" s="850">
        <v>3150</v>
      </c>
    </row>
    <row r="345" spans="1:11" ht="14.4" customHeight="1" x14ac:dyDescent="0.3">
      <c r="A345" s="831" t="s">
        <v>594</v>
      </c>
      <c r="B345" s="832" t="s">
        <v>595</v>
      </c>
      <c r="C345" s="835" t="s">
        <v>629</v>
      </c>
      <c r="D345" s="863" t="s">
        <v>630</v>
      </c>
      <c r="E345" s="835" t="s">
        <v>5433</v>
      </c>
      <c r="F345" s="863" t="s">
        <v>5434</v>
      </c>
      <c r="G345" s="835" t="s">
        <v>5441</v>
      </c>
      <c r="H345" s="835" t="s">
        <v>5442</v>
      </c>
      <c r="I345" s="849">
        <v>0.62999999523162842</v>
      </c>
      <c r="J345" s="849">
        <v>14200</v>
      </c>
      <c r="K345" s="850">
        <v>8946</v>
      </c>
    </row>
    <row r="346" spans="1:11" ht="14.4" customHeight="1" thickBot="1" x14ac:dyDescent="0.35">
      <c r="A346" s="839" t="s">
        <v>594</v>
      </c>
      <c r="B346" s="840" t="s">
        <v>595</v>
      </c>
      <c r="C346" s="843" t="s">
        <v>629</v>
      </c>
      <c r="D346" s="864" t="s">
        <v>630</v>
      </c>
      <c r="E346" s="843" t="s">
        <v>5433</v>
      </c>
      <c r="F346" s="864" t="s">
        <v>5434</v>
      </c>
      <c r="G346" s="843" t="s">
        <v>5609</v>
      </c>
      <c r="H346" s="843" t="s">
        <v>5610</v>
      </c>
      <c r="I346" s="851">
        <v>0.62999999523162842</v>
      </c>
      <c r="J346" s="851">
        <v>1700</v>
      </c>
      <c r="K346" s="852">
        <v>1071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96.78</v>
      </c>
      <c r="D6" s="491"/>
      <c r="E6" s="491"/>
      <c r="F6" s="490"/>
      <c r="G6" s="492">
        <f ca="1">SUM(Tabulka[05 h_vram])/2</f>
        <v>70863.45</v>
      </c>
      <c r="H6" s="491">
        <f ca="1">SUM(Tabulka[06 h_naduv])/2</f>
        <v>1851.3999999999999</v>
      </c>
      <c r="I6" s="491">
        <f ca="1">SUM(Tabulka[07 h_nadzk])/2</f>
        <v>2487.4</v>
      </c>
      <c r="J6" s="490">
        <f ca="1">SUM(Tabulka[08 h_oon])/2</f>
        <v>541</v>
      </c>
      <c r="K6" s="492">
        <f ca="1">SUM(Tabulka[09 m_kl])/2</f>
        <v>163401</v>
      </c>
      <c r="L6" s="491">
        <f ca="1">SUM(Tabulka[10 m_gr])/2</f>
        <v>0</v>
      </c>
      <c r="M6" s="491">
        <f ca="1">SUM(Tabulka[11 m_jo])/2</f>
        <v>272930</v>
      </c>
      <c r="N6" s="491">
        <f ca="1">SUM(Tabulka[12 m_oc])/2</f>
        <v>436331</v>
      </c>
      <c r="O6" s="490">
        <f ca="1">SUM(Tabulka[13 m_sk])/2</f>
        <v>22276877</v>
      </c>
      <c r="P6" s="489">
        <f ca="1">SUM(Tabulka[14_vzsk])/2</f>
        <v>126170</v>
      </c>
      <c r="Q6" s="489">
        <f ca="1">SUM(Tabulka[15_vzpl])/2</f>
        <v>34261.242306999542</v>
      </c>
      <c r="R6" s="488">
        <f ca="1">IF(Q6=0,0,P6/Q6)</f>
        <v>3.682586838779736</v>
      </c>
      <c r="S6" s="487">
        <f ca="1">Q6-P6</f>
        <v>-91908.757693000458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17.240000000000002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13527.2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1557.3999999999999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2487.4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138835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177335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7774872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86230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20812.805474095796</v>
      </c>
      <c r="R8" s="471">
        <f ca="1">IF(Tabulka[[#This Row],[15_vzpl]]=0,"",Tabulka[[#This Row],[14_vzsk]]/Tabulka[[#This Row],[15_vzpl]])</f>
        <v>4.143122372777869</v>
      </c>
      <c r="S8" s="470">
        <f ca="1">IF(Tabulka[[#This Row],[15_vzpl]]-Tabulka[[#This Row],[14_vzsk]]=0,"",Tabulka[[#This Row],[15_vzpl]]-Tabulka[[#This Row],[14_vzsk]])</f>
        <v>-65417.194525904204</v>
      </c>
    </row>
    <row r="9" spans="1:19" x14ac:dyDescent="0.3">
      <c r="A9" s="469">
        <v>99</v>
      </c>
      <c r="B9" s="468" t="s">
        <v>5667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3.7600000000000002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3097.6000000000004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19.8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1800.2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1505771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86230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20812.805474095796</v>
      </c>
      <c r="R9" s="471">
        <f ca="1">IF(Tabulka[[#This Row],[15_vzpl]]=0,"",Tabulka[[#This Row],[14_vzsk]]/Tabulka[[#This Row],[15_vzpl]])</f>
        <v>4.143122372777869</v>
      </c>
      <c r="S9" s="470">
        <f ca="1">IF(Tabulka[[#This Row],[15_vzpl]]-Tabulka[[#This Row],[14_vzsk]]=0,"",Tabulka[[#This Row],[15_vzpl]]-Tabulka[[#This Row],[14_vzsk]])</f>
        <v>-65417.194525904204</v>
      </c>
    </row>
    <row r="10" spans="1:19" x14ac:dyDescent="0.3">
      <c r="A10" s="469">
        <v>100</v>
      </c>
      <c r="B10" s="468" t="s">
        <v>5668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2835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252999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5669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9789.6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1401.6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687.2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136000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159000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6016102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5658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0.08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64.8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11722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3448.4368329037443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3448.4368329037443</v>
      </c>
    </row>
    <row r="13" spans="1:19" x14ac:dyDescent="0.3">
      <c r="A13" s="469">
        <v>526</v>
      </c>
      <c r="B13" s="468" t="s">
        <v>5670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64.8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11722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3448.4368329037443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3448.4368329037443</v>
      </c>
    </row>
    <row r="14" spans="1:19" x14ac:dyDescent="0.3">
      <c r="A14" s="469" t="s">
        <v>5659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72.14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51420.65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24566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234430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258996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13332150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39940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4" s="471">
        <f ca="1">IF(Tabulka[[#This Row],[15_vzpl]]=0,"",Tabulka[[#This Row],[14_vzsk]]/Tabulka[[#This Row],[15_vzpl]])</f>
        <v>3.9940000000000002</v>
      </c>
      <c r="S14" s="470">
        <f ca="1">IF(Tabulka[[#This Row],[15_vzpl]]-Tabulka[[#This Row],[14_vzsk]]=0,"",Tabulka[[#This Row],[15_vzpl]]-Tabulka[[#This Row],[14_vzsk]])</f>
        <v>-29940</v>
      </c>
    </row>
    <row r="15" spans="1:19" x14ac:dyDescent="0.3">
      <c r="A15" s="469">
        <v>303</v>
      </c>
      <c r="B15" s="468" t="s">
        <v>5671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25.240000000000002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17682.599999999999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77190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79190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4790955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39940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5" s="471">
        <f ca="1">IF(Tabulka[[#This Row],[15_vzpl]]=0,"",Tabulka[[#This Row],[14_vzsk]]/Tabulka[[#This Row],[15_vzpl]])</f>
        <v>3.9940000000000002</v>
      </c>
      <c r="S15" s="470">
        <f ca="1">IF(Tabulka[[#This Row],[15_vzpl]]-Tabulka[[#This Row],[14_vzsk]]=0,"",Tabulka[[#This Row],[15_vzpl]]-Tabulka[[#This Row],[14_vzsk]])</f>
        <v>-29940</v>
      </c>
    </row>
    <row r="16" spans="1:19" x14ac:dyDescent="0.3">
      <c r="A16" s="469">
        <v>304</v>
      </c>
      <c r="B16" s="468" t="s">
        <v>5672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18.34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12901.5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57750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69156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4063017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5673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2631.5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26740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26740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983578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409</v>
      </c>
      <c r="B18" s="468" t="s">
        <v>5674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1.28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936.8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36160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194541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424</v>
      </c>
      <c r="B19" s="468" t="s">
        <v>5675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8378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18020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18020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1854849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636</v>
      </c>
      <c r="B20" s="468" t="s">
        <v>5676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0.84000000000000008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121941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642</v>
      </c>
      <c r="B21" s="468" t="s">
        <v>5677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8402.25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27530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27530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1323269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 t="s">
        <v>5660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5850.8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1158133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30</v>
      </c>
      <c r="B23" s="468" t="s">
        <v>5678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7.32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5850.8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1158133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301</v>
      </c>
    </row>
    <row r="25" spans="1:19" x14ac:dyDescent="0.3">
      <c r="A25" s="222" t="s">
        <v>201</v>
      </c>
    </row>
    <row r="26" spans="1:19" x14ac:dyDescent="0.3">
      <c r="A26" s="223" t="s">
        <v>271</v>
      </c>
    </row>
    <row r="27" spans="1:19" x14ac:dyDescent="0.3">
      <c r="A27" s="461" t="s">
        <v>270</v>
      </c>
    </row>
    <row r="28" spans="1:19" x14ac:dyDescent="0.3">
      <c r="A28" s="374" t="s">
        <v>233</v>
      </c>
    </row>
    <row r="29" spans="1:19" x14ac:dyDescent="0.3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5666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22.25</v>
      </c>
      <c r="F4" s="498"/>
      <c r="G4" s="498"/>
      <c r="H4" s="498"/>
      <c r="I4" s="498">
        <v>3668.4</v>
      </c>
      <c r="J4" s="498">
        <v>352.8</v>
      </c>
      <c r="K4" s="498">
        <v>646</v>
      </c>
      <c r="L4" s="498">
        <v>139</v>
      </c>
      <c r="M4" s="498">
        <v>115000</v>
      </c>
      <c r="N4" s="498"/>
      <c r="O4" s="498">
        <v>18000</v>
      </c>
      <c r="P4" s="498">
        <v>133000</v>
      </c>
      <c r="Q4" s="498">
        <v>2082270</v>
      </c>
      <c r="R4" s="498">
        <v>62000</v>
      </c>
      <c r="S4" s="498">
        <v>5203.201368523949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4.5999999999999996</v>
      </c>
      <c r="I5">
        <v>822.4</v>
      </c>
      <c r="J5">
        <v>2</v>
      </c>
      <c r="K5">
        <v>492.4</v>
      </c>
      <c r="O5">
        <v>13500</v>
      </c>
      <c r="P5">
        <v>13500</v>
      </c>
      <c r="Q5">
        <v>392230</v>
      </c>
      <c r="R5">
        <v>62000</v>
      </c>
      <c r="S5">
        <v>5203.201368523949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34</v>
      </c>
      <c r="Q6">
        <v>63837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16.649999999999999</v>
      </c>
      <c r="I7">
        <v>2662</v>
      </c>
      <c r="J7">
        <v>316.8</v>
      </c>
      <c r="K7">
        <v>153.6</v>
      </c>
      <c r="L7">
        <v>139</v>
      </c>
      <c r="M7">
        <v>115000</v>
      </c>
      <c r="O7">
        <v>4500</v>
      </c>
      <c r="P7">
        <v>119500</v>
      </c>
      <c r="Q7">
        <v>1626203</v>
      </c>
    </row>
    <row r="8" spans="1:19" x14ac:dyDescent="0.3">
      <c r="A8" s="505" t="s">
        <v>215</v>
      </c>
      <c r="B8" s="504">
        <v>5</v>
      </c>
      <c r="C8">
        <v>1</v>
      </c>
      <c r="D8" t="s">
        <v>5658</v>
      </c>
      <c r="E8">
        <v>0.1</v>
      </c>
      <c r="I8">
        <v>18.399999999999999</v>
      </c>
      <c r="Q8">
        <v>2921</v>
      </c>
      <c r="S8">
        <v>862.10920822593607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0.1</v>
      </c>
      <c r="I9">
        <v>18.399999999999999</v>
      </c>
      <c r="Q9">
        <v>2921</v>
      </c>
      <c r="S9">
        <v>862.10920822593607</v>
      </c>
    </row>
    <row r="10" spans="1:19" x14ac:dyDescent="0.3">
      <c r="A10" s="505" t="s">
        <v>217</v>
      </c>
      <c r="B10" s="504">
        <v>7</v>
      </c>
      <c r="C10">
        <v>1</v>
      </c>
      <c r="D10" t="s">
        <v>5659</v>
      </c>
      <c r="E10">
        <v>91.45</v>
      </c>
      <c r="I10">
        <v>13833.15</v>
      </c>
      <c r="M10">
        <v>23566</v>
      </c>
      <c r="O10">
        <v>77520</v>
      </c>
      <c r="P10">
        <v>101086</v>
      </c>
      <c r="Q10">
        <v>3360569</v>
      </c>
      <c r="R10">
        <v>15856</v>
      </c>
      <c r="S10">
        <v>2500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31.55</v>
      </c>
      <c r="I11">
        <v>4936.2</v>
      </c>
      <c r="M11">
        <v>1000</v>
      </c>
      <c r="O11">
        <v>38912</v>
      </c>
      <c r="P11">
        <v>39912</v>
      </c>
      <c r="Q11">
        <v>1273947</v>
      </c>
      <c r="R11">
        <v>15856</v>
      </c>
      <c r="S11">
        <v>2500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23.8</v>
      </c>
      <c r="I12">
        <v>3390.2</v>
      </c>
      <c r="M12">
        <v>11406</v>
      </c>
      <c r="O12">
        <v>15750</v>
      </c>
      <c r="P12">
        <v>27156</v>
      </c>
      <c r="Q12">
        <v>1000459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4.3</v>
      </c>
      <c r="I13">
        <v>682</v>
      </c>
      <c r="O13">
        <v>5750</v>
      </c>
      <c r="P13">
        <v>5750</v>
      </c>
      <c r="Q13">
        <v>243260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2</v>
      </c>
      <c r="I14">
        <v>336</v>
      </c>
      <c r="M14">
        <v>11160</v>
      </c>
      <c r="P14">
        <v>11160</v>
      </c>
      <c r="Q14">
        <v>61343</v>
      </c>
    </row>
    <row r="15" spans="1:19" x14ac:dyDescent="0.3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2277</v>
      </c>
      <c r="O15">
        <v>9000</v>
      </c>
      <c r="P15">
        <v>9000</v>
      </c>
      <c r="Q15">
        <v>454722</v>
      </c>
    </row>
    <row r="16" spans="1:19" x14ac:dyDescent="0.3">
      <c r="A16" s="501" t="s">
        <v>210</v>
      </c>
      <c r="B16" s="500">
        <v>2019</v>
      </c>
      <c r="C16">
        <v>1</v>
      </c>
      <c r="D16">
        <v>636</v>
      </c>
      <c r="E16">
        <v>1.8</v>
      </c>
      <c r="I16">
        <v>144</v>
      </c>
      <c r="O16">
        <v>1000</v>
      </c>
      <c r="P16">
        <v>1000</v>
      </c>
      <c r="Q16">
        <v>23712</v>
      </c>
    </row>
    <row r="17" spans="3:19" x14ac:dyDescent="0.3">
      <c r="C17">
        <v>1</v>
      </c>
      <c r="D17">
        <v>642</v>
      </c>
      <c r="E17">
        <v>14</v>
      </c>
      <c r="I17">
        <v>2067.75</v>
      </c>
      <c r="O17">
        <v>7108</v>
      </c>
      <c r="P17">
        <v>7108</v>
      </c>
      <c r="Q17">
        <v>303126</v>
      </c>
    </row>
    <row r="18" spans="3:19" x14ac:dyDescent="0.3">
      <c r="C18">
        <v>1</v>
      </c>
      <c r="D18" t="s">
        <v>5660</v>
      </c>
      <c r="E18">
        <v>8.5</v>
      </c>
      <c r="I18">
        <v>1450</v>
      </c>
      <c r="Q18">
        <v>269552</v>
      </c>
    </row>
    <row r="19" spans="3:19" x14ac:dyDescent="0.3">
      <c r="C19">
        <v>1</v>
      </c>
      <c r="D19">
        <v>30</v>
      </c>
      <c r="E19">
        <v>8.5</v>
      </c>
      <c r="I19">
        <v>1450</v>
      </c>
      <c r="Q19">
        <v>269552</v>
      </c>
    </row>
    <row r="20" spans="3:19" x14ac:dyDescent="0.3">
      <c r="C20" t="s">
        <v>5661</v>
      </c>
      <c r="E20">
        <v>122.3</v>
      </c>
      <c r="I20">
        <v>18969.95</v>
      </c>
      <c r="J20">
        <v>352.8</v>
      </c>
      <c r="K20">
        <v>646</v>
      </c>
      <c r="L20">
        <v>139</v>
      </c>
      <c r="M20">
        <v>138566</v>
      </c>
      <c r="O20">
        <v>95520</v>
      </c>
      <c r="P20">
        <v>234086</v>
      </c>
      <c r="Q20">
        <v>5715312</v>
      </c>
      <c r="R20">
        <v>77856</v>
      </c>
      <c r="S20">
        <v>8565.3105767498855</v>
      </c>
    </row>
    <row r="21" spans="3:19" x14ac:dyDescent="0.3">
      <c r="C21">
        <v>2</v>
      </c>
      <c r="D21" t="s">
        <v>272</v>
      </c>
      <c r="E21">
        <v>21.05</v>
      </c>
      <c r="I21">
        <v>2945.2</v>
      </c>
      <c r="J21">
        <v>368.2</v>
      </c>
      <c r="K21">
        <v>573</v>
      </c>
      <c r="L21">
        <v>134</v>
      </c>
      <c r="O21">
        <v>750</v>
      </c>
      <c r="P21">
        <v>750</v>
      </c>
      <c r="Q21">
        <v>1806289</v>
      </c>
      <c r="S21">
        <v>5203.201368523949</v>
      </c>
    </row>
    <row r="22" spans="3:19" x14ac:dyDescent="0.3">
      <c r="C22">
        <v>2</v>
      </c>
      <c r="D22">
        <v>99</v>
      </c>
      <c r="E22">
        <v>4.5999999999999996</v>
      </c>
      <c r="I22">
        <v>688</v>
      </c>
      <c r="K22">
        <v>422</v>
      </c>
      <c r="Q22">
        <v>358796</v>
      </c>
      <c r="S22">
        <v>5203.201368523949</v>
      </c>
    </row>
    <row r="23" spans="3:19" x14ac:dyDescent="0.3">
      <c r="C23">
        <v>2</v>
      </c>
      <c r="D23">
        <v>100</v>
      </c>
      <c r="E23">
        <v>1</v>
      </c>
      <c r="I23">
        <v>120</v>
      </c>
      <c r="J23">
        <v>34</v>
      </c>
      <c r="Q23">
        <v>62203</v>
      </c>
    </row>
    <row r="24" spans="3:19" x14ac:dyDescent="0.3">
      <c r="C24">
        <v>2</v>
      </c>
      <c r="D24">
        <v>101</v>
      </c>
      <c r="E24">
        <v>15.450000000000001</v>
      </c>
      <c r="I24">
        <v>2137.1999999999998</v>
      </c>
      <c r="J24">
        <v>334.2</v>
      </c>
      <c r="K24">
        <v>151</v>
      </c>
      <c r="L24">
        <v>134</v>
      </c>
      <c r="O24">
        <v>750</v>
      </c>
      <c r="P24">
        <v>750</v>
      </c>
      <c r="Q24">
        <v>1385290</v>
      </c>
    </row>
    <row r="25" spans="3:19" x14ac:dyDescent="0.3">
      <c r="C25">
        <v>2</v>
      </c>
      <c r="D25" t="s">
        <v>5658</v>
      </c>
      <c r="E25">
        <v>0.1</v>
      </c>
      <c r="I25">
        <v>16</v>
      </c>
      <c r="Q25">
        <v>2921</v>
      </c>
      <c r="S25">
        <v>862.10920822593607</v>
      </c>
    </row>
    <row r="26" spans="3:19" x14ac:dyDescent="0.3">
      <c r="C26">
        <v>2</v>
      </c>
      <c r="D26">
        <v>526</v>
      </c>
      <c r="E26">
        <v>0.1</v>
      </c>
      <c r="I26">
        <v>16</v>
      </c>
      <c r="Q26">
        <v>2921</v>
      </c>
      <c r="S26">
        <v>862.10920822593607</v>
      </c>
    </row>
    <row r="27" spans="3:19" x14ac:dyDescent="0.3">
      <c r="C27">
        <v>2</v>
      </c>
      <c r="D27" t="s">
        <v>5659</v>
      </c>
      <c r="E27">
        <v>90.45</v>
      </c>
      <c r="I27">
        <v>11613.85</v>
      </c>
      <c r="J27">
        <v>32</v>
      </c>
      <c r="O27">
        <v>44750</v>
      </c>
      <c r="P27">
        <v>44750</v>
      </c>
      <c r="Q27">
        <v>3155016</v>
      </c>
      <c r="R27">
        <v>1650</v>
      </c>
      <c r="S27">
        <v>2500</v>
      </c>
    </row>
    <row r="28" spans="3:19" x14ac:dyDescent="0.3">
      <c r="C28">
        <v>2</v>
      </c>
      <c r="D28">
        <v>303</v>
      </c>
      <c r="E28">
        <v>30.55</v>
      </c>
      <c r="I28">
        <v>3688</v>
      </c>
      <c r="J28">
        <v>10</v>
      </c>
      <c r="O28">
        <v>750</v>
      </c>
      <c r="P28">
        <v>750</v>
      </c>
      <c r="Q28">
        <v>1033423</v>
      </c>
      <c r="R28">
        <v>1650</v>
      </c>
      <c r="S28">
        <v>2500</v>
      </c>
    </row>
    <row r="29" spans="3:19" x14ac:dyDescent="0.3">
      <c r="C29">
        <v>2</v>
      </c>
      <c r="D29">
        <v>304</v>
      </c>
      <c r="E29">
        <v>23.8</v>
      </c>
      <c r="I29">
        <v>2873.1</v>
      </c>
      <c r="J29">
        <v>22</v>
      </c>
      <c r="O29">
        <v>13250</v>
      </c>
      <c r="P29">
        <v>13250</v>
      </c>
      <c r="Q29">
        <v>996804</v>
      </c>
    </row>
    <row r="30" spans="3:19" x14ac:dyDescent="0.3">
      <c r="C30">
        <v>2</v>
      </c>
      <c r="D30">
        <v>305</v>
      </c>
      <c r="E30">
        <v>4.3</v>
      </c>
      <c r="I30">
        <v>647.5</v>
      </c>
      <c r="O30">
        <v>5750</v>
      </c>
      <c r="P30">
        <v>5750</v>
      </c>
      <c r="Q30">
        <v>235402</v>
      </c>
    </row>
    <row r="31" spans="3:19" x14ac:dyDescent="0.3">
      <c r="C31">
        <v>2</v>
      </c>
      <c r="D31">
        <v>409</v>
      </c>
      <c r="E31">
        <v>2</v>
      </c>
      <c r="I31">
        <v>256</v>
      </c>
      <c r="O31">
        <v>25000</v>
      </c>
      <c r="P31">
        <v>25000</v>
      </c>
      <c r="Q31">
        <v>60649</v>
      </c>
    </row>
    <row r="32" spans="3:19" x14ac:dyDescent="0.3">
      <c r="C32">
        <v>2</v>
      </c>
      <c r="D32">
        <v>424</v>
      </c>
      <c r="E32">
        <v>14</v>
      </c>
      <c r="I32">
        <v>1900.5</v>
      </c>
      <c r="Q32">
        <v>442800</v>
      </c>
    </row>
    <row r="33" spans="3:19" x14ac:dyDescent="0.3">
      <c r="C33">
        <v>2</v>
      </c>
      <c r="D33">
        <v>636</v>
      </c>
      <c r="E33">
        <v>0.8</v>
      </c>
      <c r="I33">
        <v>104</v>
      </c>
      <c r="Q33">
        <v>58864</v>
      </c>
    </row>
    <row r="34" spans="3:19" x14ac:dyDescent="0.3">
      <c r="C34">
        <v>2</v>
      </c>
      <c r="D34">
        <v>642</v>
      </c>
      <c r="E34">
        <v>15</v>
      </c>
      <c r="I34">
        <v>2144.75</v>
      </c>
      <c r="Q34">
        <v>327074</v>
      </c>
    </row>
    <row r="35" spans="3:19" x14ac:dyDescent="0.3">
      <c r="C35">
        <v>2</v>
      </c>
      <c r="D35" t="s">
        <v>5660</v>
      </c>
      <c r="E35">
        <v>8.5</v>
      </c>
      <c r="I35">
        <v>1204</v>
      </c>
      <c r="Q35">
        <v>230876</v>
      </c>
    </row>
    <row r="36" spans="3:19" x14ac:dyDescent="0.3">
      <c r="C36">
        <v>2</v>
      </c>
      <c r="D36">
        <v>30</v>
      </c>
      <c r="E36">
        <v>8.5</v>
      </c>
      <c r="I36">
        <v>1204</v>
      </c>
      <c r="Q36">
        <v>230876</v>
      </c>
    </row>
    <row r="37" spans="3:19" x14ac:dyDescent="0.3">
      <c r="C37" t="s">
        <v>5662</v>
      </c>
      <c r="E37">
        <v>120.1</v>
      </c>
      <c r="I37">
        <v>15779.05</v>
      </c>
      <c r="J37">
        <v>400.2</v>
      </c>
      <c r="K37">
        <v>573</v>
      </c>
      <c r="L37">
        <v>134</v>
      </c>
      <c r="O37">
        <v>45500</v>
      </c>
      <c r="P37">
        <v>45500</v>
      </c>
      <c r="Q37">
        <v>5195102</v>
      </c>
      <c r="R37">
        <v>1650</v>
      </c>
      <c r="S37">
        <v>8565.3105767498855</v>
      </c>
    </row>
    <row r="38" spans="3:19" x14ac:dyDescent="0.3">
      <c r="C38">
        <v>3</v>
      </c>
      <c r="D38" t="s">
        <v>272</v>
      </c>
      <c r="E38">
        <v>21.45</v>
      </c>
      <c r="I38">
        <v>3277.6000000000004</v>
      </c>
      <c r="J38">
        <v>379.6</v>
      </c>
      <c r="K38">
        <v>647.20000000000005</v>
      </c>
      <c r="L38">
        <v>132</v>
      </c>
      <c r="O38">
        <v>19000</v>
      </c>
      <c r="P38">
        <v>19000</v>
      </c>
      <c r="Q38">
        <v>1964732</v>
      </c>
      <c r="R38">
        <v>20000</v>
      </c>
      <c r="S38">
        <v>5203.201368523949</v>
      </c>
    </row>
    <row r="39" spans="3:19" x14ac:dyDescent="0.3">
      <c r="C39">
        <v>3</v>
      </c>
      <c r="D39">
        <v>99</v>
      </c>
      <c r="E39">
        <v>4.8</v>
      </c>
      <c r="I39">
        <v>750.4</v>
      </c>
      <c r="J39">
        <v>9</v>
      </c>
      <c r="K39">
        <v>452</v>
      </c>
      <c r="O39">
        <v>2000</v>
      </c>
      <c r="P39">
        <v>2000</v>
      </c>
      <c r="Q39">
        <v>379661</v>
      </c>
      <c r="R39">
        <v>20000</v>
      </c>
      <c r="S39">
        <v>5203.201368523949</v>
      </c>
    </row>
    <row r="40" spans="3:19" x14ac:dyDescent="0.3">
      <c r="C40">
        <v>3</v>
      </c>
      <c r="D40">
        <v>100</v>
      </c>
      <c r="E40">
        <v>1</v>
      </c>
      <c r="I40">
        <v>168</v>
      </c>
      <c r="J40">
        <v>34</v>
      </c>
      <c r="Q40">
        <v>63394</v>
      </c>
    </row>
    <row r="41" spans="3:19" x14ac:dyDescent="0.3">
      <c r="C41">
        <v>3</v>
      </c>
      <c r="D41">
        <v>101</v>
      </c>
      <c r="E41">
        <v>15.65</v>
      </c>
      <c r="I41">
        <v>2359.2000000000003</v>
      </c>
      <c r="J41">
        <v>336.6</v>
      </c>
      <c r="K41">
        <v>195.2</v>
      </c>
      <c r="L41">
        <v>132</v>
      </c>
      <c r="O41">
        <v>17000</v>
      </c>
      <c r="P41">
        <v>17000</v>
      </c>
      <c r="Q41">
        <v>1521677</v>
      </c>
    </row>
    <row r="42" spans="3:19" x14ac:dyDescent="0.3">
      <c r="C42">
        <v>3</v>
      </c>
      <c r="D42" t="s">
        <v>5658</v>
      </c>
      <c r="E42">
        <v>0.1</v>
      </c>
      <c r="I42">
        <v>14.4</v>
      </c>
      <c r="Q42">
        <v>2936</v>
      </c>
      <c r="S42">
        <v>862.10920822593607</v>
      </c>
    </row>
    <row r="43" spans="3:19" x14ac:dyDescent="0.3">
      <c r="C43">
        <v>3</v>
      </c>
      <c r="D43">
        <v>526</v>
      </c>
      <c r="E43">
        <v>0.1</v>
      </c>
      <c r="I43">
        <v>14.4</v>
      </c>
      <c r="Q43">
        <v>2936</v>
      </c>
      <c r="S43">
        <v>862.10920822593607</v>
      </c>
    </row>
    <row r="44" spans="3:19" x14ac:dyDescent="0.3">
      <c r="C44">
        <v>3</v>
      </c>
      <c r="D44" t="s">
        <v>5659</v>
      </c>
      <c r="E44">
        <v>89.649999999999991</v>
      </c>
      <c r="I44">
        <v>12916.25</v>
      </c>
      <c r="J44">
        <v>27</v>
      </c>
      <c r="O44">
        <v>88434</v>
      </c>
      <c r="P44">
        <v>88434</v>
      </c>
      <c r="Q44">
        <v>3368696</v>
      </c>
      <c r="R44">
        <v>5000</v>
      </c>
      <c r="S44">
        <v>2500</v>
      </c>
    </row>
    <row r="45" spans="3:19" x14ac:dyDescent="0.3">
      <c r="C45">
        <v>3</v>
      </c>
      <c r="D45">
        <v>303</v>
      </c>
      <c r="E45">
        <v>31.55</v>
      </c>
      <c r="I45">
        <v>4324.5</v>
      </c>
      <c r="O45">
        <v>29788</v>
      </c>
      <c r="P45">
        <v>29788</v>
      </c>
      <c r="Q45">
        <v>1169858</v>
      </c>
      <c r="R45">
        <v>5000</v>
      </c>
      <c r="S45">
        <v>2500</v>
      </c>
    </row>
    <row r="46" spans="3:19" x14ac:dyDescent="0.3">
      <c r="C46">
        <v>3</v>
      </c>
      <c r="D46">
        <v>304</v>
      </c>
      <c r="E46">
        <v>22.8</v>
      </c>
      <c r="I46">
        <v>3365.9</v>
      </c>
      <c r="J46">
        <v>27</v>
      </c>
      <c r="O46">
        <v>20500</v>
      </c>
      <c r="P46">
        <v>20500</v>
      </c>
      <c r="Q46">
        <v>1059322</v>
      </c>
    </row>
    <row r="47" spans="3:19" x14ac:dyDescent="0.3">
      <c r="C47">
        <v>3</v>
      </c>
      <c r="D47">
        <v>305</v>
      </c>
      <c r="E47">
        <v>4.3</v>
      </c>
      <c r="I47">
        <v>622.5</v>
      </c>
      <c r="O47">
        <v>9490</v>
      </c>
      <c r="P47">
        <v>9490</v>
      </c>
      <c r="Q47">
        <v>245633</v>
      </c>
    </row>
    <row r="48" spans="3:19" x14ac:dyDescent="0.3">
      <c r="C48">
        <v>3</v>
      </c>
      <c r="D48">
        <v>409</v>
      </c>
      <c r="E48">
        <v>1.2</v>
      </c>
      <c r="I48">
        <v>193.6</v>
      </c>
      <c r="Q48">
        <v>41953</v>
      </c>
    </row>
    <row r="49" spans="3:19" x14ac:dyDescent="0.3">
      <c r="C49">
        <v>3</v>
      </c>
      <c r="D49">
        <v>424</v>
      </c>
      <c r="E49">
        <v>14</v>
      </c>
      <c r="I49">
        <v>2121</v>
      </c>
      <c r="O49">
        <v>9020</v>
      </c>
      <c r="P49">
        <v>9020</v>
      </c>
      <c r="Q49">
        <v>470621</v>
      </c>
    </row>
    <row r="50" spans="3:19" x14ac:dyDescent="0.3">
      <c r="C50">
        <v>3</v>
      </c>
      <c r="D50">
        <v>636</v>
      </c>
      <c r="E50">
        <v>0.8</v>
      </c>
      <c r="I50">
        <v>96</v>
      </c>
      <c r="O50">
        <v>1200</v>
      </c>
      <c r="P50">
        <v>1200</v>
      </c>
      <c r="Q50">
        <v>20149</v>
      </c>
    </row>
    <row r="51" spans="3:19" x14ac:dyDescent="0.3">
      <c r="C51">
        <v>3</v>
      </c>
      <c r="D51">
        <v>642</v>
      </c>
      <c r="E51">
        <v>15</v>
      </c>
      <c r="I51">
        <v>2192.75</v>
      </c>
      <c r="O51">
        <v>18436</v>
      </c>
      <c r="P51">
        <v>18436</v>
      </c>
      <c r="Q51">
        <v>361160</v>
      </c>
    </row>
    <row r="52" spans="3:19" x14ac:dyDescent="0.3">
      <c r="C52">
        <v>3</v>
      </c>
      <c r="D52" t="s">
        <v>5660</v>
      </c>
      <c r="E52">
        <v>10</v>
      </c>
      <c r="I52">
        <v>1620.8</v>
      </c>
      <c r="Q52">
        <v>323997</v>
      </c>
    </row>
    <row r="53" spans="3:19" x14ac:dyDescent="0.3">
      <c r="C53">
        <v>3</v>
      </c>
      <c r="D53">
        <v>30</v>
      </c>
      <c r="E53">
        <v>10</v>
      </c>
      <c r="I53">
        <v>1620.8</v>
      </c>
      <c r="Q53">
        <v>323997</v>
      </c>
    </row>
    <row r="54" spans="3:19" x14ac:dyDescent="0.3">
      <c r="C54" t="s">
        <v>5663</v>
      </c>
      <c r="E54">
        <v>121.2</v>
      </c>
      <c r="I54">
        <v>17829.05</v>
      </c>
      <c r="J54">
        <v>406.6</v>
      </c>
      <c r="K54">
        <v>647.20000000000005</v>
      </c>
      <c r="L54">
        <v>132</v>
      </c>
      <c r="O54">
        <v>107434</v>
      </c>
      <c r="P54">
        <v>107434</v>
      </c>
      <c r="Q54">
        <v>5660361</v>
      </c>
      <c r="R54">
        <v>25000</v>
      </c>
      <c r="S54">
        <v>8565.3105767498855</v>
      </c>
    </row>
    <row r="55" spans="3:19" x14ac:dyDescent="0.3">
      <c r="C55">
        <v>4</v>
      </c>
      <c r="D55" t="s">
        <v>272</v>
      </c>
      <c r="E55">
        <v>21.45</v>
      </c>
      <c r="I55">
        <v>3636.0000000000005</v>
      </c>
      <c r="J55">
        <v>456.8</v>
      </c>
      <c r="K55">
        <v>621.19999999999993</v>
      </c>
      <c r="L55">
        <v>136</v>
      </c>
      <c r="O55">
        <v>750</v>
      </c>
      <c r="P55">
        <v>750</v>
      </c>
      <c r="Q55">
        <v>1921581</v>
      </c>
      <c r="R55">
        <v>4230</v>
      </c>
      <c r="S55">
        <v>5203.201368523949</v>
      </c>
    </row>
    <row r="56" spans="3:19" x14ac:dyDescent="0.3">
      <c r="C56">
        <v>4</v>
      </c>
      <c r="D56">
        <v>99</v>
      </c>
      <c r="E56">
        <v>4.8</v>
      </c>
      <c r="I56">
        <v>836.80000000000007</v>
      </c>
      <c r="J56">
        <v>8.8000000000000007</v>
      </c>
      <c r="K56">
        <v>433.79999999999995</v>
      </c>
      <c r="Q56">
        <v>375084</v>
      </c>
      <c r="R56">
        <v>4230</v>
      </c>
      <c r="S56">
        <v>5203.201368523949</v>
      </c>
    </row>
    <row r="57" spans="3:19" x14ac:dyDescent="0.3">
      <c r="C57">
        <v>4</v>
      </c>
      <c r="D57">
        <v>100</v>
      </c>
      <c r="E57">
        <v>1</v>
      </c>
      <c r="I57">
        <v>168</v>
      </c>
      <c r="J57">
        <v>34</v>
      </c>
      <c r="Q57">
        <v>63565</v>
      </c>
    </row>
    <row r="58" spans="3:19" x14ac:dyDescent="0.3">
      <c r="C58">
        <v>4</v>
      </c>
      <c r="D58">
        <v>101</v>
      </c>
      <c r="E58">
        <v>15.65</v>
      </c>
      <c r="I58">
        <v>2631.2000000000003</v>
      </c>
      <c r="J58">
        <v>414</v>
      </c>
      <c r="K58">
        <v>187.39999999999998</v>
      </c>
      <c r="L58">
        <v>136</v>
      </c>
      <c r="O58">
        <v>750</v>
      </c>
      <c r="P58">
        <v>750</v>
      </c>
      <c r="Q58">
        <v>1482932</v>
      </c>
    </row>
    <row r="59" spans="3:19" x14ac:dyDescent="0.3">
      <c r="C59">
        <v>4</v>
      </c>
      <c r="D59" t="s">
        <v>5658</v>
      </c>
      <c r="E59">
        <v>0.1</v>
      </c>
      <c r="I59">
        <v>16</v>
      </c>
      <c r="Q59">
        <v>2944</v>
      </c>
      <c r="S59">
        <v>862.10920822593607</v>
      </c>
    </row>
    <row r="60" spans="3:19" x14ac:dyDescent="0.3">
      <c r="C60">
        <v>4</v>
      </c>
      <c r="D60">
        <v>526</v>
      </c>
      <c r="E60">
        <v>0.1</v>
      </c>
      <c r="I60">
        <v>16</v>
      </c>
      <c r="Q60">
        <v>2944</v>
      </c>
      <c r="S60">
        <v>862.10920822593607</v>
      </c>
    </row>
    <row r="61" spans="3:19" x14ac:dyDescent="0.3">
      <c r="C61">
        <v>4</v>
      </c>
      <c r="D61" t="s">
        <v>5659</v>
      </c>
      <c r="E61">
        <v>89.149999999999991</v>
      </c>
      <c r="I61">
        <v>13057.400000000001</v>
      </c>
      <c r="J61">
        <v>235</v>
      </c>
      <c r="O61">
        <v>23726</v>
      </c>
      <c r="P61">
        <v>23726</v>
      </c>
      <c r="Q61">
        <v>3447869</v>
      </c>
      <c r="R61">
        <v>17434</v>
      </c>
      <c r="S61">
        <v>2500</v>
      </c>
    </row>
    <row r="62" spans="3:19" x14ac:dyDescent="0.3">
      <c r="C62">
        <v>4</v>
      </c>
      <c r="D62">
        <v>303</v>
      </c>
      <c r="E62">
        <v>32.549999999999997</v>
      </c>
      <c r="I62">
        <v>4733.8999999999996</v>
      </c>
      <c r="J62">
        <v>111</v>
      </c>
      <c r="O62">
        <v>7740</v>
      </c>
      <c r="P62">
        <v>7740</v>
      </c>
      <c r="Q62">
        <v>1313727</v>
      </c>
      <c r="R62">
        <v>17434</v>
      </c>
      <c r="S62">
        <v>2500</v>
      </c>
    </row>
    <row r="63" spans="3:19" x14ac:dyDescent="0.3">
      <c r="C63">
        <v>4</v>
      </c>
      <c r="D63">
        <v>304</v>
      </c>
      <c r="E63">
        <v>21.3</v>
      </c>
      <c r="I63">
        <v>3272.3</v>
      </c>
      <c r="J63">
        <v>85</v>
      </c>
      <c r="O63">
        <v>8250</v>
      </c>
      <c r="P63">
        <v>8250</v>
      </c>
      <c r="Q63">
        <v>1006432</v>
      </c>
    </row>
    <row r="64" spans="3:19" x14ac:dyDescent="0.3">
      <c r="C64">
        <v>4</v>
      </c>
      <c r="D64">
        <v>305</v>
      </c>
      <c r="E64">
        <v>4.3</v>
      </c>
      <c r="I64">
        <v>679.5</v>
      </c>
      <c r="J64">
        <v>30</v>
      </c>
      <c r="O64">
        <v>5750</v>
      </c>
      <c r="P64">
        <v>5750</v>
      </c>
      <c r="Q64">
        <v>259283</v>
      </c>
    </row>
    <row r="65" spans="3:19" x14ac:dyDescent="0.3">
      <c r="C65">
        <v>4</v>
      </c>
      <c r="D65">
        <v>409</v>
      </c>
      <c r="E65">
        <v>1.2</v>
      </c>
      <c r="I65">
        <v>151.19999999999999</v>
      </c>
      <c r="Q65">
        <v>30596</v>
      </c>
    </row>
    <row r="66" spans="3:19" x14ac:dyDescent="0.3">
      <c r="C66">
        <v>4</v>
      </c>
      <c r="D66">
        <v>424</v>
      </c>
      <c r="E66">
        <v>14</v>
      </c>
      <c r="I66">
        <v>2079.5</v>
      </c>
      <c r="J66">
        <v>9</v>
      </c>
      <c r="Q66">
        <v>486706</v>
      </c>
    </row>
    <row r="67" spans="3:19" x14ac:dyDescent="0.3">
      <c r="C67">
        <v>4</v>
      </c>
      <c r="D67">
        <v>636</v>
      </c>
      <c r="E67">
        <v>0.8</v>
      </c>
      <c r="I67">
        <v>144</v>
      </c>
      <c r="Q67">
        <v>19216</v>
      </c>
    </row>
    <row r="68" spans="3:19" x14ac:dyDescent="0.3">
      <c r="C68">
        <v>4</v>
      </c>
      <c r="D68">
        <v>642</v>
      </c>
      <c r="E68">
        <v>15</v>
      </c>
      <c r="I68">
        <v>1997</v>
      </c>
      <c r="O68">
        <v>1986</v>
      </c>
      <c r="P68">
        <v>1986</v>
      </c>
      <c r="Q68">
        <v>331909</v>
      </c>
    </row>
    <row r="69" spans="3:19" x14ac:dyDescent="0.3">
      <c r="C69">
        <v>4</v>
      </c>
      <c r="D69" t="s">
        <v>5660</v>
      </c>
      <c r="E69">
        <v>9.6</v>
      </c>
      <c r="I69">
        <v>1576</v>
      </c>
      <c r="Q69">
        <v>333708</v>
      </c>
    </row>
    <row r="70" spans="3:19" x14ac:dyDescent="0.3">
      <c r="C70">
        <v>4</v>
      </c>
      <c r="D70">
        <v>30</v>
      </c>
      <c r="E70">
        <v>9.6</v>
      </c>
      <c r="I70">
        <v>1576</v>
      </c>
      <c r="Q70">
        <v>333708</v>
      </c>
    </row>
    <row r="71" spans="3:19" x14ac:dyDescent="0.3">
      <c r="C71" t="s">
        <v>5664</v>
      </c>
      <c r="E71">
        <v>120.29999999999998</v>
      </c>
      <c r="I71">
        <v>18285.400000000001</v>
      </c>
      <c r="J71">
        <v>691.8</v>
      </c>
      <c r="K71">
        <v>621.19999999999993</v>
      </c>
      <c r="L71">
        <v>136</v>
      </c>
      <c r="O71">
        <v>24476</v>
      </c>
      <c r="P71">
        <v>24476</v>
      </c>
      <c r="Q71">
        <v>5706102</v>
      </c>
      <c r="R71">
        <v>21664</v>
      </c>
      <c r="S71">
        <v>8565.3105767498855</v>
      </c>
    </row>
    <row r="72" spans="3:19" x14ac:dyDescent="0.3">
      <c r="C72">
        <v>5</v>
      </c>
      <c r="D72" t="s">
        <v>272</v>
      </c>
      <c r="M72">
        <v>23835</v>
      </c>
      <c r="P72">
        <v>23835</v>
      </c>
    </row>
    <row r="73" spans="3:19" x14ac:dyDescent="0.3">
      <c r="C73">
        <v>5</v>
      </c>
      <c r="D73">
        <v>100</v>
      </c>
      <c r="M73">
        <v>2835</v>
      </c>
      <c r="P73">
        <v>2835</v>
      </c>
    </row>
    <row r="74" spans="3:19" x14ac:dyDescent="0.3">
      <c r="C74">
        <v>5</v>
      </c>
      <c r="D74">
        <v>101</v>
      </c>
      <c r="M74">
        <v>21000</v>
      </c>
      <c r="P74">
        <v>21000</v>
      </c>
    </row>
    <row r="75" spans="3:19" x14ac:dyDescent="0.3">
      <c r="C75">
        <v>5</v>
      </c>
      <c r="D75" t="s">
        <v>5659</v>
      </c>
      <c r="M75">
        <v>1000</v>
      </c>
      <c r="P75">
        <v>1000</v>
      </c>
    </row>
    <row r="76" spans="3:19" x14ac:dyDescent="0.3">
      <c r="C76">
        <v>5</v>
      </c>
      <c r="D76">
        <v>303</v>
      </c>
      <c r="M76">
        <v>1000</v>
      </c>
      <c r="P76">
        <v>1000</v>
      </c>
    </row>
    <row r="77" spans="3:19" x14ac:dyDescent="0.3">
      <c r="C77" t="s">
        <v>5665</v>
      </c>
      <c r="M77">
        <v>24835</v>
      </c>
      <c r="P77">
        <v>24835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5681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3686577.98</v>
      </c>
      <c r="C3" s="344">
        <f t="shared" ref="C3:Z3" si="0">SUBTOTAL(9,C6:C1048576)</f>
        <v>7</v>
      </c>
      <c r="D3" s="344"/>
      <c r="E3" s="344">
        <f>SUBTOTAL(9,E6:E1048576)/4</f>
        <v>3838471.9800000004</v>
      </c>
      <c r="F3" s="344"/>
      <c r="G3" s="344">
        <f t="shared" si="0"/>
        <v>7</v>
      </c>
      <c r="H3" s="344">
        <f>SUBTOTAL(9,H6:H1048576)/4</f>
        <v>3232880.65</v>
      </c>
      <c r="I3" s="347">
        <f>IF(B3&lt;&gt;0,H3/B3,"")</f>
        <v>0.87693266425901018</v>
      </c>
      <c r="J3" s="345">
        <f>IF(E3&lt;&gt;0,H3/E3,"")</f>
        <v>0.842231144800489</v>
      </c>
      <c r="K3" s="346">
        <f t="shared" si="0"/>
        <v>20182618.600000009</v>
      </c>
      <c r="L3" s="346"/>
      <c r="M3" s="344">
        <f t="shared" si="0"/>
        <v>1.6800824181116079</v>
      </c>
      <c r="N3" s="344">
        <f t="shared" si="0"/>
        <v>24025748.240000065</v>
      </c>
      <c r="O3" s="344"/>
      <c r="P3" s="344">
        <f t="shared" si="0"/>
        <v>2</v>
      </c>
      <c r="Q3" s="344">
        <f t="shared" si="0"/>
        <v>15465988.239999995</v>
      </c>
      <c r="R3" s="347">
        <f>IF(K3&lt;&gt;0,Q3/K3,"")</f>
        <v>0.76630235880293496</v>
      </c>
      <c r="S3" s="347">
        <f>IF(N3&lt;&gt;0,Q3/N3,"")</f>
        <v>0.6437255599911319</v>
      </c>
      <c r="T3" s="343">
        <f t="shared" si="0"/>
        <v>118097726.62000002</v>
      </c>
      <c r="U3" s="346"/>
      <c r="V3" s="344">
        <f t="shared" si="0"/>
        <v>1.6373491854264273</v>
      </c>
      <c r="W3" s="344">
        <f t="shared" si="0"/>
        <v>144254784.09999993</v>
      </c>
      <c r="X3" s="344"/>
      <c r="Y3" s="344">
        <f t="shared" si="0"/>
        <v>2</v>
      </c>
      <c r="Z3" s="344">
        <f t="shared" si="0"/>
        <v>155971777.07999998</v>
      </c>
      <c r="AA3" s="347">
        <f>IF(T3&lt;&gt;0,Z3/T3,"")</f>
        <v>1.3207009274773451</v>
      </c>
      <c r="AB3" s="345">
        <f>IF(W3&lt;&gt;0,Z3/W3,"")</f>
        <v>1.0812242938984791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5679</v>
      </c>
      <c r="B6" s="871">
        <v>3686577.98</v>
      </c>
      <c r="C6" s="872">
        <v>1</v>
      </c>
      <c r="D6" s="872">
        <v>0.96042852447759686</v>
      </c>
      <c r="E6" s="871">
        <v>3838471.9800000004</v>
      </c>
      <c r="F6" s="872">
        <v>1.0412018953143101</v>
      </c>
      <c r="G6" s="872">
        <v>1</v>
      </c>
      <c r="H6" s="871">
        <v>3232880.6499999994</v>
      </c>
      <c r="I6" s="872">
        <v>0.87693266425901006</v>
      </c>
      <c r="J6" s="872">
        <v>0.84223114480048888</v>
      </c>
      <c r="K6" s="871">
        <v>10091309.300000004</v>
      </c>
      <c r="L6" s="872">
        <v>1</v>
      </c>
      <c r="M6" s="872">
        <v>0.84004120905580393</v>
      </c>
      <c r="N6" s="871">
        <v>12012874.120000033</v>
      </c>
      <c r="O6" s="872">
        <v>1.1904177904843356</v>
      </c>
      <c r="P6" s="872">
        <v>1</v>
      </c>
      <c r="Q6" s="871">
        <v>7732994.1199999973</v>
      </c>
      <c r="R6" s="872">
        <v>0.76630235880293496</v>
      </c>
      <c r="S6" s="872">
        <v>0.6437255599911319</v>
      </c>
      <c r="T6" s="871">
        <v>59048863.31000001</v>
      </c>
      <c r="U6" s="872">
        <v>1</v>
      </c>
      <c r="V6" s="872">
        <v>0.81867459271321363</v>
      </c>
      <c r="W6" s="871">
        <v>72127392.049999967</v>
      </c>
      <c r="X6" s="872">
        <v>1.2214865453266921</v>
      </c>
      <c r="Y6" s="872">
        <v>1</v>
      </c>
      <c r="Z6" s="871">
        <v>77985888.539999992</v>
      </c>
      <c r="AA6" s="872">
        <v>1.3207009274773451</v>
      </c>
      <c r="AB6" s="873">
        <v>1.0812242938984791</v>
      </c>
    </row>
    <row r="7" spans="1:28" ht="14.4" customHeight="1" thickBot="1" x14ac:dyDescent="0.35">
      <c r="A7" s="877" t="s">
        <v>5680</v>
      </c>
      <c r="B7" s="874">
        <v>3686577.98</v>
      </c>
      <c r="C7" s="875">
        <v>1</v>
      </c>
      <c r="D7" s="875">
        <v>0.96042852447759686</v>
      </c>
      <c r="E7" s="874">
        <v>3838471.9800000004</v>
      </c>
      <c r="F7" s="875">
        <v>1.0412018953143101</v>
      </c>
      <c r="G7" s="875">
        <v>1</v>
      </c>
      <c r="H7" s="874">
        <v>3232880.6499999994</v>
      </c>
      <c r="I7" s="875">
        <v>0.87693266425901006</v>
      </c>
      <c r="J7" s="875">
        <v>0.84223114480048888</v>
      </c>
      <c r="K7" s="874">
        <v>10091309.300000004</v>
      </c>
      <c r="L7" s="875">
        <v>1</v>
      </c>
      <c r="M7" s="875">
        <v>0.84004120905580393</v>
      </c>
      <c r="N7" s="874">
        <v>12012874.120000033</v>
      </c>
      <c r="O7" s="875">
        <v>1.1904177904843356</v>
      </c>
      <c r="P7" s="875">
        <v>1</v>
      </c>
      <c r="Q7" s="874">
        <v>7732994.1199999973</v>
      </c>
      <c r="R7" s="875">
        <v>0.76630235880293496</v>
      </c>
      <c r="S7" s="875">
        <v>0.6437255599911319</v>
      </c>
      <c r="T7" s="874">
        <v>59048863.31000001</v>
      </c>
      <c r="U7" s="875">
        <v>1</v>
      </c>
      <c r="V7" s="875">
        <v>0.81867459271321363</v>
      </c>
      <c r="W7" s="874">
        <v>72127392.049999967</v>
      </c>
      <c r="X7" s="875">
        <v>1.2214865453266921</v>
      </c>
      <c r="Y7" s="875">
        <v>1</v>
      </c>
      <c r="Z7" s="874">
        <v>77985888.539999992</v>
      </c>
      <c r="AA7" s="875">
        <v>1.3207009274773451</v>
      </c>
      <c r="AB7" s="876">
        <v>1.0812242938984791</v>
      </c>
    </row>
    <row r="8" spans="1:28" ht="14.4" customHeight="1" thickBot="1" x14ac:dyDescent="0.35"/>
    <row r="9" spans="1:28" ht="14.4" customHeight="1" x14ac:dyDescent="0.3">
      <c r="A9" s="870" t="s">
        <v>623</v>
      </c>
      <c r="B9" s="871">
        <v>3489004.6500000004</v>
      </c>
      <c r="C9" s="872">
        <v>1</v>
      </c>
      <c r="D9" s="872">
        <v>0.96953549038565967</v>
      </c>
      <c r="E9" s="871">
        <v>3598635.31</v>
      </c>
      <c r="F9" s="872">
        <v>1.0314217580650114</v>
      </c>
      <c r="G9" s="872">
        <v>1</v>
      </c>
      <c r="H9" s="871">
        <v>2978392.99</v>
      </c>
      <c r="I9" s="872">
        <v>0.8536511953344631</v>
      </c>
      <c r="J9" s="873">
        <v>0.82764513028690312</v>
      </c>
    </row>
    <row r="10" spans="1:28" ht="14.4" customHeight="1" x14ac:dyDescent="0.3">
      <c r="A10" s="885" t="s">
        <v>5682</v>
      </c>
      <c r="B10" s="878">
        <v>3484850.66</v>
      </c>
      <c r="C10" s="879">
        <v>1</v>
      </c>
      <c r="D10" s="879">
        <v>0.96943609224701277</v>
      </c>
      <c r="E10" s="878">
        <v>3594719.33</v>
      </c>
      <c r="F10" s="879">
        <v>1.0315275117126539</v>
      </c>
      <c r="G10" s="879">
        <v>1</v>
      </c>
      <c r="H10" s="878">
        <v>2968091.33</v>
      </c>
      <c r="I10" s="879">
        <v>0.85171263264406283</v>
      </c>
      <c r="J10" s="880">
        <v>0.8256809663078758</v>
      </c>
    </row>
    <row r="11" spans="1:28" ht="14.4" customHeight="1" x14ac:dyDescent="0.3">
      <c r="A11" s="885" t="s">
        <v>5683</v>
      </c>
      <c r="B11" s="878">
        <v>4153.99</v>
      </c>
      <c r="C11" s="879">
        <v>1</v>
      </c>
      <c r="D11" s="879">
        <v>1.0607791663900226</v>
      </c>
      <c r="E11" s="878">
        <v>3915.9799999999996</v>
      </c>
      <c r="F11" s="879">
        <v>0.94270328046047291</v>
      </c>
      <c r="G11" s="879">
        <v>1</v>
      </c>
      <c r="H11" s="878">
        <v>10301.66</v>
      </c>
      <c r="I11" s="879">
        <v>2.4799433797385166</v>
      </c>
      <c r="J11" s="880">
        <v>2.6306722710534785</v>
      </c>
    </row>
    <row r="12" spans="1:28" ht="14.4" customHeight="1" x14ac:dyDescent="0.3">
      <c r="A12" s="881" t="s">
        <v>5684</v>
      </c>
      <c r="B12" s="882">
        <v>197573.33000000002</v>
      </c>
      <c r="C12" s="883">
        <v>1</v>
      </c>
      <c r="D12" s="883">
        <v>0.82378282687130389</v>
      </c>
      <c r="E12" s="882">
        <v>239836.66999999998</v>
      </c>
      <c r="F12" s="883">
        <v>1.2139121712429504</v>
      </c>
      <c r="G12" s="883">
        <v>1</v>
      </c>
      <c r="H12" s="882">
        <v>254487.66</v>
      </c>
      <c r="I12" s="883">
        <v>1.2880668661099146</v>
      </c>
      <c r="J12" s="884">
        <v>1.0610873641632868</v>
      </c>
    </row>
    <row r="13" spans="1:28" ht="14.4" customHeight="1" thickBot="1" x14ac:dyDescent="0.35">
      <c r="A13" s="877" t="s">
        <v>5682</v>
      </c>
      <c r="B13" s="874">
        <v>197573.33000000002</v>
      </c>
      <c r="C13" s="875">
        <v>1</v>
      </c>
      <c r="D13" s="875">
        <v>0.82378282687130389</v>
      </c>
      <c r="E13" s="874">
        <v>239836.66999999998</v>
      </c>
      <c r="F13" s="875">
        <v>1.2139121712429504</v>
      </c>
      <c r="G13" s="875">
        <v>1</v>
      </c>
      <c r="H13" s="874">
        <v>254487.66</v>
      </c>
      <c r="I13" s="875">
        <v>1.2880668661099146</v>
      </c>
      <c r="J13" s="876">
        <v>1.0610873641632868</v>
      </c>
    </row>
    <row r="14" spans="1:28" ht="14.4" customHeight="1" x14ac:dyDescent="0.3">
      <c r="A14" s="804" t="s">
        <v>301</v>
      </c>
    </row>
    <row r="15" spans="1:28" ht="14.4" customHeight="1" x14ac:dyDescent="0.3">
      <c r="A15" s="805" t="s">
        <v>2437</v>
      </c>
    </row>
    <row r="16" spans="1:28" ht="14.4" customHeight="1" x14ac:dyDescent="0.3">
      <c r="A16" s="804" t="s">
        <v>5685</v>
      </c>
    </row>
    <row r="17" spans="1:1" ht="14.4" customHeight="1" x14ac:dyDescent="0.3">
      <c r="A17" s="804" t="s">
        <v>5686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5689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21061</v>
      </c>
      <c r="C3" s="404">
        <f t="shared" si="0"/>
        <v>22102</v>
      </c>
      <c r="D3" s="438">
        <f t="shared" si="0"/>
        <v>19298</v>
      </c>
      <c r="E3" s="346">
        <f t="shared" si="0"/>
        <v>3686577.9800000004</v>
      </c>
      <c r="F3" s="344">
        <f t="shared" si="0"/>
        <v>3838471.98</v>
      </c>
      <c r="G3" s="405">
        <f t="shared" si="0"/>
        <v>3232880.65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5682</v>
      </c>
      <c r="B6" s="225">
        <v>21027</v>
      </c>
      <c r="C6" s="225">
        <v>22068</v>
      </c>
      <c r="D6" s="225">
        <v>19222</v>
      </c>
      <c r="E6" s="887">
        <v>3682423.99</v>
      </c>
      <c r="F6" s="887">
        <v>3834556</v>
      </c>
      <c r="G6" s="888">
        <v>3222578.9899999998</v>
      </c>
    </row>
    <row r="7" spans="1:7" ht="14.4" customHeight="1" x14ac:dyDescent="0.3">
      <c r="A7" s="857" t="s">
        <v>5687</v>
      </c>
      <c r="B7" s="849"/>
      <c r="C7" s="849"/>
      <c r="D7" s="849">
        <v>23</v>
      </c>
      <c r="E7" s="889"/>
      <c r="F7" s="889"/>
      <c r="G7" s="890">
        <v>2723.33</v>
      </c>
    </row>
    <row r="8" spans="1:7" ht="14.4" customHeight="1" x14ac:dyDescent="0.3">
      <c r="A8" s="857" t="s">
        <v>2444</v>
      </c>
      <c r="B8" s="849"/>
      <c r="C8" s="849">
        <v>6</v>
      </c>
      <c r="D8" s="849"/>
      <c r="E8" s="889"/>
      <c r="F8" s="889">
        <v>883.32999999999993</v>
      </c>
      <c r="G8" s="890"/>
    </row>
    <row r="9" spans="1:7" ht="14.4" customHeight="1" x14ac:dyDescent="0.3">
      <c r="A9" s="857" t="s">
        <v>2449</v>
      </c>
      <c r="B9" s="849">
        <v>25</v>
      </c>
      <c r="C9" s="849">
        <v>1</v>
      </c>
      <c r="D9" s="849"/>
      <c r="E9" s="889">
        <v>3251.66</v>
      </c>
      <c r="F9" s="889">
        <v>37</v>
      </c>
      <c r="G9" s="890"/>
    </row>
    <row r="10" spans="1:7" ht="14.4" customHeight="1" x14ac:dyDescent="0.3">
      <c r="A10" s="857" t="s">
        <v>2451</v>
      </c>
      <c r="B10" s="849">
        <v>9</v>
      </c>
      <c r="C10" s="849">
        <v>23</v>
      </c>
      <c r="D10" s="849">
        <v>51</v>
      </c>
      <c r="E10" s="889">
        <v>902.33</v>
      </c>
      <c r="F10" s="889">
        <v>2888.3199999999997</v>
      </c>
      <c r="G10" s="890">
        <v>7187</v>
      </c>
    </row>
    <row r="11" spans="1:7" ht="14.4" customHeight="1" x14ac:dyDescent="0.3">
      <c r="A11" s="857" t="s">
        <v>5688</v>
      </c>
      <c r="B11" s="849"/>
      <c r="C11" s="849">
        <v>3</v>
      </c>
      <c r="D11" s="849"/>
      <c r="E11" s="889"/>
      <c r="F11" s="889">
        <v>70.33</v>
      </c>
      <c r="G11" s="890"/>
    </row>
    <row r="12" spans="1:7" ht="14.4" customHeight="1" x14ac:dyDescent="0.3">
      <c r="A12" s="857" t="s">
        <v>2462</v>
      </c>
      <c r="B12" s="849"/>
      <c r="C12" s="849"/>
      <c r="D12" s="849">
        <v>2</v>
      </c>
      <c r="E12" s="889"/>
      <c r="F12" s="889"/>
      <c r="G12" s="890">
        <v>391.33</v>
      </c>
    </row>
    <row r="13" spans="1:7" ht="14.4" customHeight="1" thickBot="1" x14ac:dyDescent="0.35">
      <c r="A13" s="893" t="s">
        <v>2467</v>
      </c>
      <c r="B13" s="851"/>
      <c r="C13" s="851">
        <v>1</v>
      </c>
      <c r="D13" s="851"/>
      <c r="E13" s="891"/>
      <c r="F13" s="891">
        <v>37</v>
      </c>
      <c r="G13" s="892"/>
    </row>
    <row r="14" spans="1:7" ht="14.4" customHeight="1" x14ac:dyDescent="0.3">
      <c r="A14" s="804" t="s">
        <v>301</v>
      </c>
    </row>
    <row r="15" spans="1:7" ht="14.4" customHeight="1" x14ac:dyDescent="0.3">
      <c r="A15" s="805" t="s">
        <v>2437</v>
      </c>
    </row>
    <row r="16" spans="1:7" ht="14.4" customHeight="1" x14ac:dyDescent="0.3">
      <c r="A16" s="804" t="s">
        <v>5685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5853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25396.999999999996</v>
      </c>
      <c r="H3" s="208">
        <f t="shared" si="0"/>
        <v>72826750.589999959</v>
      </c>
      <c r="I3" s="78"/>
      <c r="J3" s="78"/>
      <c r="K3" s="208">
        <f t="shared" si="0"/>
        <v>27338.3</v>
      </c>
      <c r="L3" s="208">
        <f t="shared" si="0"/>
        <v>87978738.150000006</v>
      </c>
      <c r="M3" s="78"/>
      <c r="N3" s="78"/>
      <c r="O3" s="208">
        <f t="shared" si="0"/>
        <v>24343</v>
      </c>
      <c r="P3" s="208">
        <f t="shared" si="0"/>
        <v>88951763.309999973</v>
      </c>
      <c r="Q3" s="79">
        <f>IF(L3=0,0,P3/L3)</f>
        <v>1.0110597762648175</v>
      </c>
      <c r="R3" s="209">
        <f>IF(O3=0,0,P3/O3)</f>
        <v>3654.1002879677926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5690</v>
      </c>
      <c r="B6" s="825" t="s">
        <v>5691</v>
      </c>
      <c r="C6" s="825" t="s">
        <v>623</v>
      </c>
      <c r="D6" s="825" t="s">
        <v>5692</v>
      </c>
      <c r="E6" s="825" t="s">
        <v>5693</v>
      </c>
      <c r="F6" s="825" t="s">
        <v>869</v>
      </c>
      <c r="G6" s="225">
        <v>0.4</v>
      </c>
      <c r="H6" s="225">
        <v>21.64</v>
      </c>
      <c r="I6" s="825"/>
      <c r="J6" s="825">
        <v>54.1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5690</v>
      </c>
      <c r="B7" s="832" t="s">
        <v>5691</v>
      </c>
      <c r="C7" s="832" t="s">
        <v>623</v>
      </c>
      <c r="D7" s="832" t="s">
        <v>5692</v>
      </c>
      <c r="E7" s="832" t="s">
        <v>5694</v>
      </c>
      <c r="F7" s="832" t="s">
        <v>5018</v>
      </c>
      <c r="G7" s="849">
        <v>2.4</v>
      </c>
      <c r="H7" s="849">
        <v>362.45</v>
      </c>
      <c r="I7" s="832">
        <v>2.0000551815472907</v>
      </c>
      <c r="J7" s="832">
        <v>151.02083333333334</v>
      </c>
      <c r="K7" s="849">
        <v>2.5999999999999996</v>
      </c>
      <c r="L7" s="849">
        <v>181.22</v>
      </c>
      <c r="M7" s="832">
        <v>1</v>
      </c>
      <c r="N7" s="832">
        <v>69.7</v>
      </c>
      <c r="O7" s="849">
        <v>1.5</v>
      </c>
      <c r="P7" s="849">
        <v>104.55</v>
      </c>
      <c r="Q7" s="837">
        <v>0.57692307692307687</v>
      </c>
      <c r="R7" s="850">
        <v>69.7</v>
      </c>
    </row>
    <row r="8" spans="1:18" ht="14.4" customHeight="1" x14ac:dyDescent="0.3">
      <c r="A8" s="831" t="s">
        <v>5690</v>
      </c>
      <c r="B8" s="832" t="s">
        <v>5691</v>
      </c>
      <c r="C8" s="832" t="s">
        <v>623</v>
      </c>
      <c r="D8" s="832" t="s">
        <v>5692</v>
      </c>
      <c r="E8" s="832" t="s">
        <v>5695</v>
      </c>
      <c r="F8" s="832" t="s">
        <v>911</v>
      </c>
      <c r="G8" s="849"/>
      <c r="H8" s="849"/>
      <c r="I8" s="832"/>
      <c r="J8" s="832"/>
      <c r="K8" s="849">
        <v>0.1</v>
      </c>
      <c r="L8" s="849">
        <v>6.14</v>
      </c>
      <c r="M8" s="832">
        <v>1</v>
      </c>
      <c r="N8" s="832">
        <v>61.399999999999991</v>
      </c>
      <c r="O8" s="849">
        <v>0.1</v>
      </c>
      <c r="P8" s="849">
        <v>5.07</v>
      </c>
      <c r="Q8" s="837">
        <v>0.82573289902280145</v>
      </c>
      <c r="R8" s="850">
        <v>50.7</v>
      </c>
    </row>
    <row r="9" spans="1:18" ht="14.4" customHeight="1" x14ac:dyDescent="0.3">
      <c r="A9" s="831" t="s">
        <v>5690</v>
      </c>
      <c r="B9" s="832" t="s">
        <v>5691</v>
      </c>
      <c r="C9" s="832" t="s">
        <v>623</v>
      </c>
      <c r="D9" s="832" t="s">
        <v>5692</v>
      </c>
      <c r="E9" s="832" t="s">
        <v>5696</v>
      </c>
      <c r="F9" s="832" t="s">
        <v>1725</v>
      </c>
      <c r="G9" s="849">
        <v>204</v>
      </c>
      <c r="H9" s="849">
        <v>3645396.5</v>
      </c>
      <c r="I9" s="832">
        <v>0.98551335075845037</v>
      </c>
      <c r="J9" s="832">
        <v>17869.590686274511</v>
      </c>
      <c r="K9" s="849">
        <v>207</v>
      </c>
      <c r="L9" s="849">
        <v>3698982.3599999994</v>
      </c>
      <c r="M9" s="832">
        <v>1</v>
      </c>
      <c r="N9" s="832">
        <v>17869.479999999996</v>
      </c>
      <c r="O9" s="849">
        <v>188</v>
      </c>
      <c r="P9" s="849">
        <v>2914152.2800000003</v>
      </c>
      <c r="Q9" s="837">
        <v>0.78782540612061769</v>
      </c>
      <c r="R9" s="850">
        <v>15500.810000000001</v>
      </c>
    </row>
    <row r="10" spans="1:18" ht="14.4" customHeight="1" x14ac:dyDescent="0.3">
      <c r="A10" s="831" t="s">
        <v>5690</v>
      </c>
      <c r="B10" s="832" t="s">
        <v>5691</v>
      </c>
      <c r="C10" s="832" t="s">
        <v>623</v>
      </c>
      <c r="D10" s="832" t="s">
        <v>5692</v>
      </c>
      <c r="E10" s="832" t="s">
        <v>5697</v>
      </c>
      <c r="F10" s="832" t="s">
        <v>2393</v>
      </c>
      <c r="G10" s="849">
        <v>63</v>
      </c>
      <c r="H10" s="849">
        <v>778497.72</v>
      </c>
      <c r="I10" s="832">
        <v>1.4999959537562899</v>
      </c>
      <c r="J10" s="832">
        <v>12357.106666666667</v>
      </c>
      <c r="K10" s="849">
        <v>42</v>
      </c>
      <c r="L10" s="849">
        <v>518999.88</v>
      </c>
      <c r="M10" s="832">
        <v>1</v>
      </c>
      <c r="N10" s="832">
        <v>12357.14</v>
      </c>
      <c r="O10" s="849">
        <v>33</v>
      </c>
      <c r="P10" s="849">
        <v>238213.38</v>
      </c>
      <c r="Q10" s="837">
        <v>0.45898542404287263</v>
      </c>
      <c r="R10" s="850">
        <v>7218.5872727272726</v>
      </c>
    </row>
    <row r="11" spans="1:18" ht="14.4" customHeight="1" x14ac:dyDescent="0.3">
      <c r="A11" s="831" t="s">
        <v>5690</v>
      </c>
      <c r="B11" s="832" t="s">
        <v>5691</v>
      </c>
      <c r="C11" s="832" t="s">
        <v>623</v>
      </c>
      <c r="D11" s="832" t="s">
        <v>5692</v>
      </c>
      <c r="E11" s="832" t="s">
        <v>5698</v>
      </c>
      <c r="F11" s="832" t="s">
        <v>2393</v>
      </c>
      <c r="G11" s="849">
        <v>340</v>
      </c>
      <c r="H11" s="849">
        <v>5705640.7599999998</v>
      </c>
      <c r="I11" s="832">
        <v>1.2830078854410947</v>
      </c>
      <c r="J11" s="832">
        <v>16781.296352941175</v>
      </c>
      <c r="K11" s="849">
        <v>265</v>
      </c>
      <c r="L11" s="849">
        <v>4447081.5999999996</v>
      </c>
      <c r="M11" s="832">
        <v>1</v>
      </c>
      <c r="N11" s="832">
        <v>16781.439999999999</v>
      </c>
      <c r="O11" s="849">
        <v>207</v>
      </c>
      <c r="P11" s="849">
        <v>3132947.7</v>
      </c>
      <c r="Q11" s="837">
        <v>0.70449521322028374</v>
      </c>
      <c r="R11" s="850">
        <v>15135.013043478262</v>
      </c>
    </row>
    <row r="12" spans="1:18" ht="14.4" customHeight="1" x14ac:dyDescent="0.3">
      <c r="A12" s="831" t="s">
        <v>5690</v>
      </c>
      <c r="B12" s="832" t="s">
        <v>5691</v>
      </c>
      <c r="C12" s="832" t="s">
        <v>623</v>
      </c>
      <c r="D12" s="832" t="s">
        <v>5692</v>
      </c>
      <c r="E12" s="832" t="s">
        <v>5699</v>
      </c>
      <c r="F12" s="832" t="s">
        <v>5700</v>
      </c>
      <c r="G12" s="849"/>
      <c r="H12" s="849"/>
      <c r="I12" s="832"/>
      <c r="J12" s="832"/>
      <c r="K12" s="849">
        <v>6</v>
      </c>
      <c r="L12" s="849">
        <v>78335.7</v>
      </c>
      <c r="M12" s="832">
        <v>1</v>
      </c>
      <c r="N12" s="832">
        <v>13055.949999999999</v>
      </c>
      <c r="O12" s="849"/>
      <c r="P12" s="849"/>
      <c r="Q12" s="837"/>
      <c r="R12" s="850"/>
    </row>
    <row r="13" spans="1:18" ht="14.4" customHeight="1" x14ac:dyDescent="0.3">
      <c r="A13" s="831" t="s">
        <v>5690</v>
      </c>
      <c r="B13" s="832" t="s">
        <v>5691</v>
      </c>
      <c r="C13" s="832" t="s">
        <v>623</v>
      </c>
      <c r="D13" s="832" t="s">
        <v>5692</v>
      </c>
      <c r="E13" s="832" t="s">
        <v>5701</v>
      </c>
      <c r="F13" s="832" t="s">
        <v>5702</v>
      </c>
      <c r="G13" s="849">
        <v>225</v>
      </c>
      <c r="H13" s="849">
        <v>1313909.9999999998</v>
      </c>
      <c r="I13" s="832"/>
      <c r="J13" s="832">
        <v>5839.5999999999985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5690</v>
      </c>
      <c r="B14" s="832" t="s">
        <v>5691</v>
      </c>
      <c r="C14" s="832" t="s">
        <v>623</v>
      </c>
      <c r="D14" s="832" t="s">
        <v>5692</v>
      </c>
      <c r="E14" s="832" t="s">
        <v>5703</v>
      </c>
      <c r="F14" s="832" t="s">
        <v>2555</v>
      </c>
      <c r="G14" s="849"/>
      <c r="H14" s="849"/>
      <c r="I14" s="832"/>
      <c r="J14" s="832"/>
      <c r="K14" s="849">
        <v>0.2</v>
      </c>
      <c r="L14" s="849">
        <v>7.8</v>
      </c>
      <c r="M14" s="832">
        <v>1</v>
      </c>
      <c r="N14" s="832">
        <v>39</v>
      </c>
      <c r="O14" s="849"/>
      <c r="P14" s="849"/>
      <c r="Q14" s="837"/>
      <c r="R14" s="850"/>
    </row>
    <row r="15" spans="1:18" ht="14.4" customHeight="1" x14ac:dyDescent="0.3">
      <c r="A15" s="831" t="s">
        <v>5690</v>
      </c>
      <c r="B15" s="832" t="s">
        <v>5691</v>
      </c>
      <c r="C15" s="832" t="s">
        <v>623</v>
      </c>
      <c r="D15" s="832" t="s">
        <v>5692</v>
      </c>
      <c r="E15" s="832" t="s">
        <v>5704</v>
      </c>
      <c r="F15" s="832" t="s">
        <v>911</v>
      </c>
      <c r="G15" s="849"/>
      <c r="H15" s="849"/>
      <c r="I15" s="832"/>
      <c r="J15" s="832"/>
      <c r="K15" s="849"/>
      <c r="L15" s="849"/>
      <c r="M15" s="832"/>
      <c r="N15" s="832"/>
      <c r="O15" s="849">
        <v>0.2</v>
      </c>
      <c r="P15" s="849">
        <v>10.130000000000001</v>
      </c>
      <c r="Q15" s="837"/>
      <c r="R15" s="850">
        <v>50.65</v>
      </c>
    </row>
    <row r="16" spans="1:18" ht="14.4" customHeight="1" x14ac:dyDescent="0.3">
      <c r="A16" s="831" t="s">
        <v>5690</v>
      </c>
      <c r="B16" s="832" t="s">
        <v>5691</v>
      </c>
      <c r="C16" s="832" t="s">
        <v>623</v>
      </c>
      <c r="D16" s="832" t="s">
        <v>5692</v>
      </c>
      <c r="E16" s="832" t="s">
        <v>5705</v>
      </c>
      <c r="F16" s="832" t="s">
        <v>654</v>
      </c>
      <c r="G16" s="849">
        <v>0.8</v>
      </c>
      <c r="H16" s="849">
        <v>62.4</v>
      </c>
      <c r="I16" s="832">
        <v>1.3333333333333335</v>
      </c>
      <c r="J16" s="832">
        <v>78</v>
      </c>
      <c r="K16" s="849">
        <v>0.6</v>
      </c>
      <c r="L16" s="849">
        <v>46.8</v>
      </c>
      <c r="M16" s="832">
        <v>1</v>
      </c>
      <c r="N16" s="832">
        <v>78</v>
      </c>
      <c r="O16" s="849">
        <v>0.4</v>
      </c>
      <c r="P16" s="849">
        <v>18.84</v>
      </c>
      <c r="Q16" s="837">
        <v>0.40256410256410258</v>
      </c>
      <c r="R16" s="850">
        <v>47.099999999999994</v>
      </c>
    </row>
    <row r="17" spans="1:18" ht="14.4" customHeight="1" x14ac:dyDescent="0.3">
      <c r="A17" s="831" t="s">
        <v>5690</v>
      </c>
      <c r="B17" s="832" t="s">
        <v>5691</v>
      </c>
      <c r="C17" s="832" t="s">
        <v>623</v>
      </c>
      <c r="D17" s="832" t="s">
        <v>5692</v>
      </c>
      <c r="E17" s="832" t="s">
        <v>5706</v>
      </c>
      <c r="F17" s="832" t="s">
        <v>5707</v>
      </c>
      <c r="G17" s="849">
        <v>48</v>
      </c>
      <c r="H17" s="849">
        <v>877742.7</v>
      </c>
      <c r="I17" s="832">
        <v>1.5999839225570354</v>
      </c>
      <c r="J17" s="832">
        <v>18286.306249999998</v>
      </c>
      <c r="K17" s="849">
        <v>30</v>
      </c>
      <c r="L17" s="849">
        <v>548594.69999999995</v>
      </c>
      <c r="M17" s="832">
        <v>1</v>
      </c>
      <c r="N17" s="832">
        <v>18286.489999999998</v>
      </c>
      <c r="O17" s="849">
        <v>27</v>
      </c>
      <c r="P17" s="849">
        <v>418520.51999999996</v>
      </c>
      <c r="Q17" s="837">
        <v>0.76289566778534312</v>
      </c>
      <c r="R17" s="850">
        <v>15500.759999999998</v>
      </c>
    </row>
    <row r="18" spans="1:18" ht="14.4" customHeight="1" x14ac:dyDescent="0.3">
      <c r="A18" s="831" t="s">
        <v>5690</v>
      </c>
      <c r="B18" s="832" t="s">
        <v>5691</v>
      </c>
      <c r="C18" s="832" t="s">
        <v>623</v>
      </c>
      <c r="D18" s="832" t="s">
        <v>5692</v>
      </c>
      <c r="E18" s="832" t="s">
        <v>5708</v>
      </c>
      <c r="F18" s="832" t="s">
        <v>2411</v>
      </c>
      <c r="G18" s="849">
        <v>408</v>
      </c>
      <c r="H18" s="849">
        <v>13635670.08</v>
      </c>
      <c r="I18" s="832">
        <v>0.65700483091787432</v>
      </c>
      <c r="J18" s="832">
        <v>33420.76</v>
      </c>
      <c r="K18" s="849">
        <v>621</v>
      </c>
      <c r="L18" s="849">
        <v>20754291.960000001</v>
      </c>
      <c r="M18" s="832">
        <v>1</v>
      </c>
      <c r="N18" s="832">
        <v>33420.76</v>
      </c>
      <c r="O18" s="849">
        <v>642</v>
      </c>
      <c r="P18" s="849">
        <v>21456127.920000002</v>
      </c>
      <c r="Q18" s="837">
        <v>1.0338164251207731</v>
      </c>
      <c r="R18" s="850">
        <v>33420.76</v>
      </c>
    </row>
    <row r="19" spans="1:18" ht="14.4" customHeight="1" x14ac:dyDescent="0.3">
      <c r="A19" s="831" t="s">
        <v>5690</v>
      </c>
      <c r="B19" s="832" t="s">
        <v>5691</v>
      </c>
      <c r="C19" s="832" t="s">
        <v>623</v>
      </c>
      <c r="D19" s="832" t="s">
        <v>5692</v>
      </c>
      <c r="E19" s="832" t="s">
        <v>5709</v>
      </c>
      <c r="F19" s="832" t="s">
        <v>1725</v>
      </c>
      <c r="G19" s="849">
        <v>320</v>
      </c>
      <c r="H19" s="849">
        <v>5718287.5</v>
      </c>
      <c r="I19" s="832">
        <v>1.1636473320585001</v>
      </c>
      <c r="J19" s="832">
        <v>17869.6484375</v>
      </c>
      <c r="K19" s="849">
        <v>275</v>
      </c>
      <c r="L19" s="849">
        <v>4914107</v>
      </c>
      <c r="M19" s="832">
        <v>1</v>
      </c>
      <c r="N19" s="832">
        <v>17869.48</v>
      </c>
      <c r="O19" s="849">
        <v>256</v>
      </c>
      <c r="P19" s="849">
        <v>3968207.36</v>
      </c>
      <c r="Q19" s="837">
        <v>0.80751342207241317</v>
      </c>
      <c r="R19" s="850">
        <v>15500.81</v>
      </c>
    </row>
    <row r="20" spans="1:18" ht="14.4" customHeight="1" x14ac:dyDescent="0.3">
      <c r="A20" s="831" t="s">
        <v>5690</v>
      </c>
      <c r="B20" s="832" t="s">
        <v>5691</v>
      </c>
      <c r="C20" s="832" t="s">
        <v>623</v>
      </c>
      <c r="D20" s="832" t="s">
        <v>5692</v>
      </c>
      <c r="E20" s="832" t="s">
        <v>5710</v>
      </c>
      <c r="F20" s="832" t="s">
        <v>2393</v>
      </c>
      <c r="G20" s="849">
        <v>10</v>
      </c>
      <c r="H20" s="849">
        <v>123571.4</v>
      </c>
      <c r="I20" s="832">
        <v>1.6666666666666667</v>
      </c>
      <c r="J20" s="832">
        <v>12357.14</v>
      </c>
      <c r="K20" s="849">
        <v>6</v>
      </c>
      <c r="L20" s="849">
        <v>74142.84</v>
      </c>
      <c r="M20" s="832">
        <v>1</v>
      </c>
      <c r="N20" s="832">
        <v>12357.14</v>
      </c>
      <c r="O20" s="849">
        <v>6</v>
      </c>
      <c r="P20" s="849">
        <v>43371.54</v>
      </c>
      <c r="Q20" s="837">
        <v>0.58497273640988134</v>
      </c>
      <c r="R20" s="850">
        <v>7228.59</v>
      </c>
    </row>
    <row r="21" spans="1:18" ht="14.4" customHeight="1" x14ac:dyDescent="0.3">
      <c r="A21" s="831" t="s">
        <v>5690</v>
      </c>
      <c r="B21" s="832" t="s">
        <v>5691</v>
      </c>
      <c r="C21" s="832" t="s">
        <v>623</v>
      </c>
      <c r="D21" s="832" t="s">
        <v>5692</v>
      </c>
      <c r="E21" s="832" t="s">
        <v>5711</v>
      </c>
      <c r="F21" s="832" t="s">
        <v>2393</v>
      </c>
      <c r="G21" s="849">
        <v>186</v>
      </c>
      <c r="H21" s="849">
        <v>3121322.7600000007</v>
      </c>
      <c r="I21" s="832">
        <v>1.1922981849971852</v>
      </c>
      <c r="J21" s="832">
        <v>16781.305161290325</v>
      </c>
      <c r="K21" s="849">
        <v>156</v>
      </c>
      <c r="L21" s="849">
        <v>2617904.4800000004</v>
      </c>
      <c r="M21" s="832">
        <v>1</v>
      </c>
      <c r="N21" s="832">
        <v>16781.438974358978</v>
      </c>
      <c r="O21" s="849">
        <v>158</v>
      </c>
      <c r="P21" s="849">
        <v>2391158.4</v>
      </c>
      <c r="Q21" s="837">
        <v>0.9133864196603535</v>
      </c>
      <c r="R21" s="850">
        <v>15133.913924050632</v>
      </c>
    </row>
    <row r="22" spans="1:18" ht="14.4" customHeight="1" x14ac:dyDescent="0.3">
      <c r="A22" s="831" t="s">
        <v>5690</v>
      </c>
      <c r="B22" s="832" t="s">
        <v>5691</v>
      </c>
      <c r="C22" s="832" t="s">
        <v>623</v>
      </c>
      <c r="D22" s="832" t="s">
        <v>5692</v>
      </c>
      <c r="E22" s="832" t="s">
        <v>5712</v>
      </c>
      <c r="F22" s="832" t="s">
        <v>5713</v>
      </c>
      <c r="G22" s="849"/>
      <c r="H22" s="849"/>
      <c r="I22" s="832"/>
      <c r="J22" s="832"/>
      <c r="K22" s="849"/>
      <c r="L22" s="849"/>
      <c r="M22" s="832"/>
      <c r="N22" s="832"/>
      <c r="O22" s="849">
        <v>2</v>
      </c>
      <c r="P22" s="849">
        <v>24430</v>
      </c>
      <c r="Q22" s="837"/>
      <c r="R22" s="850">
        <v>12215</v>
      </c>
    </row>
    <row r="23" spans="1:18" ht="14.4" customHeight="1" x14ac:dyDescent="0.3">
      <c r="A23" s="831" t="s">
        <v>5690</v>
      </c>
      <c r="B23" s="832" t="s">
        <v>5691</v>
      </c>
      <c r="C23" s="832" t="s">
        <v>623</v>
      </c>
      <c r="D23" s="832" t="s">
        <v>5692</v>
      </c>
      <c r="E23" s="832" t="s">
        <v>5714</v>
      </c>
      <c r="F23" s="832" t="s">
        <v>5702</v>
      </c>
      <c r="G23" s="849"/>
      <c r="H23" s="849"/>
      <c r="I23" s="832"/>
      <c r="J23" s="832"/>
      <c r="K23" s="849">
        <v>154</v>
      </c>
      <c r="L23" s="849">
        <v>582317.12</v>
      </c>
      <c r="M23" s="832">
        <v>1</v>
      </c>
      <c r="N23" s="832">
        <v>3781.2799999999997</v>
      </c>
      <c r="O23" s="849"/>
      <c r="P23" s="849"/>
      <c r="Q23" s="837"/>
      <c r="R23" s="850"/>
    </row>
    <row r="24" spans="1:18" ht="14.4" customHeight="1" x14ac:dyDescent="0.3">
      <c r="A24" s="831" t="s">
        <v>5690</v>
      </c>
      <c r="B24" s="832" t="s">
        <v>5691</v>
      </c>
      <c r="C24" s="832" t="s">
        <v>623</v>
      </c>
      <c r="D24" s="832" t="s">
        <v>5692</v>
      </c>
      <c r="E24" s="832" t="s">
        <v>5715</v>
      </c>
      <c r="F24" s="832" t="s">
        <v>1735</v>
      </c>
      <c r="G24" s="849">
        <v>108</v>
      </c>
      <c r="H24" s="849">
        <v>2235020.7999999998</v>
      </c>
      <c r="I24" s="832">
        <v>0.65440019986806475</v>
      </c>
      <c r="J24" s="832">
        <v>20694.637037037035</v>
      </c>
      <c r="K24" s="849">
        <v>172</v>
      </c>
      <c r="L24" s="849">
        <v>3415373.04</v>
      </c>
      <c r="M24" s="832">
        <v>1</v>
      </c>
      <c r="N24" s="832">
        <v>19856.82</v>
      </c>
      <c r="O24" s="849">
        <v>176</v>
      </c>
      <c r="P24" s="849">
        <v>3494796.8</v>
      </c>
      <c r="Q24" s="837">
        <v>1.0232547833193646</v>
      </c>
      <c r="R24" s="850">
        <v>19856.8</v>
      </c>
    </row>
    <row r="25" spans="1:18" ht="14.4" customHeight="1" x14ac:dyDescent="0.3">
      <c r="A25" s="831" t="s">
        <v>5690</v>
      </c>
      <c r="B25" s="832" t="s">
        <v>5691</v>
      </c>
      <c r="C25" s="832" t="s">
        <v>623</v>
      </c>
      <c r="D25" s="832" t="s">
        <v>5692</v>
      </c>
      <c r="E25" s="832" t="s">
        <v>5716</v>
      </c>
      <c r="F25" s="832" t="s">
        <v>5717</v>
      </c>
      <c r="G25" s="849">
        <v>233</v>
      </c>
      <c r="H25" s="849">
        <v>4248139.7</v>
      </c>
      <c r="I25" s="832">
        <v>0.5132133039215081</v>
      </c>
      <c r="J25" s="832">
        <v>18232.359227467812</v>
      </c>
      <c r="K25" s="849">
        <v>454</v>
      </c>
      <c r="L25" s="849">
        <v>8277532.2999999998</v>
      </c>
      <c r="M25" s="832">
        <v>1</v>
      </c>
      <c r="N25" s="832">
        <v>18232.45</v>
      </c>
      <c r="O25" s="849">
        <v>461</v>
      </c>
      <c r="P25" s="849">
        <v>8326047.2999999998</v>
      </c>
      <c r="Q25" s="837">
        <v>1.005861046292746</v>
      </c>
      <c r="R25" s="850">
        <v>18060.840130151842</v>
      </c>
    </row>
    <row r="26" spans="1:18" ht="14.4" customHeight="1" x14ac:dyDescent="0.3">
      <c r="A26" s="831" t="s">
        <v>5690</v>
      </c>
      <c r="B26" s="832" t="s">
        <v>5691</v>
      </c>
      <c r="C26" s="832" t="s">
        <v>623</v>
      </c>
      <c r="D26" s="832" t="s">
        <v>5692</v>
      </c>
      <c r="E26" s="832" t="s">
        <v>5718</v>
      </c>
      <c r="F26" s="832" t="s">
        <v>2415</v>
      </c>
      <c r="G26" s="849">
        <v>212</v>
      </c>
      <c r="H26" s="849">
        <v>6066766</v>
      </c>
      <c r="I26" s="832">
        <v>0.75623377811616621</v>
      </c>
      <c r="J26" s="832">
        <v>28616.82075471698</v>
      </c>
      <c r="K26" s="849">
        <v>300</v>
      </c>
      <c r="L26" s="849">
        <v>8022341.9999999991</v>
      </c>
      <c r="M26" s="832">
        <v>1</v>
      </c>
      <c r="N26" s="832">
        <v>26741.139999999996</v>
      </c>
      <c r="O26" s="849">
        <v>262</v>
      </c>
      <c r="P26" s="849">
        <v>6351273</v>
      </c>
      <c r="Q26" s="837">
        <v>0.79169811010300994</v>
      </c>
      <c r="R26" s="850">
        <v>24241.5</v>
      </c>
    </row>
    <row r="27" spans="1:18" ht="14.4" customHeight="1" x14ac:dyDescent="0.3">
      <c r="A27" s="831" t="s">
        <v>5690</v>
      </c>
      <c r="B27" s="832" t="s">
        <v>5691</v>
      </c>
      <c r="C27" s="832" t="s">
        <v>623</v>
      </c>
      <c r="D27" s="832" t="s">
        <v>5692</v>
      </c>
      <c r="E27" s="832" t="s">
        <v>5719</v>
      </c>
      <c r="F27" s="832" t="s">
        <v>2415</v>
      </c>
      <c r="G27" s="849">
        <v>24</v>
      </c>
      <c r="H27" s="849">
        <v>93397.43</v>
      </c>
      <c r="I27" s="832">
        <v>0.93147784622433416</v>
      </c>
      <c r="J27" s="832">
        <v>3891.5595833333332</v>
      </c>
      <c r="K27" s="849">
        <v>27</v>
      </c>
      <c r="L27" s="849">
        <v>100268.01</v>
      </c>
      <c r="M27" s="832">
        <v>1</v>
      </c>
      <c r="N27" s="832">
        <v>3713.6299999999997</v>
      </c>
      <c r="O27" s="849">
        <v>1</v>
      </c>
      <c r="P27" s="849">
        <v>3585</v>
      </c>
      <c r="Q27" s="837">
        <v>3.5754175234952806E-2</v>
      </c>
      <c r="R27" s="850">
        <v>3585</v>
      </c>
    </row>
    <row r="28" spans="1:18" ht="14.4" customHeight="1" x14ac:dyDescent="0.3">
      <c r="A28" s="831" t="s">
        <v>5690</v>
      </c>
      <c r="B28" s="832" t="s">
        <v>5691</v>
      </c>
      <c r="C28" s="832" t="s">
        <v>623</v>
      </c>
      <c r="D28" s="832" t="s">
        <v>5692</v>
      </c>
      <c r="E28" s="832" t="s">
        <v>5720</v>
      </c>
      <c r="F28" s="832" t="s">
        <v>2403</v>
      </c>
      <c r="G28" s="849">
        <v>112</v>
      </c>
      <c r="H28" s="849">
        <v>1293603.08</v>
      </c>
      <c r="I28" s="832">
        <v>1.3023241719569603</v>
      </c>
      <c r="J28" s="832">
        <v>11550.0275</v>
      </c>
      <c r="K28" s="849">
        <v>86</v>
      </c>
      <c r="L28" s="849">
        <v>993303.44</v>
      </c>
      <c r="M28" s="832">
        <v>1</v>
      </c>
      <c r="N28" s="832">
        <v>11550.039999999999</v>
      </c>
      <c r="O28" s="849">
        <v>72</v>
      </c>
      <c r="P28" s="849">
        <v>831600</v>
      </c>
      <c r="Q28" s="837">
        <v>0.83720640290946746</v>
      </c>
      <c r="R28" s="850">
        <v>11550</v>
      </c>
    </row>
    <row r="29" spans="1:18" ht="14.4" customHeight="1" x14ac:dyDescent="0.3">
      <c r="A29" s="831" t="s">
        <v>5690</v>
      </c>
      <c r="B29" s="832" t="s">
        <v>5691</v>
      </c>
      <c r="C29" s="832" t="s">
        <v>623</v>
      </c>
      <c r="D29" s="832" t="s">
        <v>5692</v>
      </c>
      <c r="E29" s="832" t="s">
        <v>5721</v>
      </c>
      <c r="F29" s="832" t="s">
        <v>5702</v>
      </c>
      <c r="G29" s="849"/>
      <c r="H29" s="849"/>
      <c r="I29" s="832"/>
      <c r="J29" s="832"/>
      <c r="K29" s="849">
        <v>79</v>
      </c>
      <c r="L29" s="849">
        <v>497869.85</v>
      </c>
      <c r="M29" s="832">
        <v>1</v>
      </c>
      <c r="N29" s="832">
        <v>6302.15</v>
      </c>
      <c r="O29" s="849">
        <v>189</v>
      </c>
      <c r="P29" s="849">
        <v>1082428.52</v>
      </c>
      <c r="Q29" s="837">
        <v>2.1741194410547258</v>
      </c>
      <c r="R29" s="850">
        <v>5727.1350264550265</v>
      </c>
    </row>
    <row r="30" spans="1:18" ht="14.4" customHeight="1" x14ac:dyDescent="0.3">
      <c r="A30" s="831" t="s">
        <v>5690</v>
      </c>
      <c r="B30" s="832" t="s">
        <v>5691</v>
      </c>
      <c r="C30" s="832" t="s">
        <v>623</v>
      </c>
      <c r="D30" s="832" t="s">
        <v>5692</v>
      </c>
      <c r="E30" s="832" t="s">
        <v>5722</v>
      </c>
      <c r="F30" s="832" t="s">
        <v>5723</v>
      </c>
      <c r="G30" s="849">
        <v>145</v>
      </c>
      <c r="H30" s="849">
        <v>817093.04</v>
      </c>
      <c r="I30" s="832">
        <v>0.68719213492272568</v>
      </c>
      <c r="J30" s="832">
        <v>5635.1244137931035</v>
      </c>
      <c r="K30" s="849">
        <v>211</v>
      </c>
      <c r="L30" s="849">
        <v>1189031.42</v>
      </c>
      <c r="M30" s="832">
        <v>1</v>
      </c>
      <c r="N30" s="832">
        <v>5635.2199999999993</v>
      </c>
      <c r="O30" s="849"/>
      <c r="P30" s="849"/>
      <c r="Q30" s="837"/>
      <c r="R30" s="850"/>
    </row>
    <row r="31" spans="1:18" ht="14.4" customHeight="1" x14ac:dyDescent="0.3">
      <c r="A31" s="831" t="s">
        <v>5690</v>
      </c>
      <c r="B31" s="832" t="s">
        <v>5691</v>
      </c>
      <c r="C31" s="832" t="s">
        <v>623</v>
      </c>
      <c r="D31" s="832" t="s">
        <v>5692</v>
      </c>
      <c r="E31" s="832" t="s">
        <v>5724</v>
      </c>
      <c r="F31" s="832" t="s">
        <v>5707</v>
      </c>
      <c r="G31" s="849">
        <v>541</v>
      </c>
      <c r="H31" s="849">
        <v>9892895.6799999997</v>
      </c>
      <c r="I31" s="832">
        <v>0.85196354866565194</v>
      </c>
      <c r="J31" s="832">
        <v>18286.313641404806</v>
      </c>
      <c r="K31" s="849">
        <v>635</v>
      </c>
      <c r="L31" s="849">
        <v>11611876.699999999</v>
      </c>
      <c r="M31" s="832">
        <v>1</v>
      </c>
      <c r="N31" s="832">
        <v>18286.419999999998</v>
      </c>
      <c r="O31" s="849">
        <v>604</v>
      </c>
      <c r="P31" s="849">
        <v>10908729.24</v>
      </c>
      <c r="Q31" s="837">
        <v>0.93944583824249539</v>
      </c>
      <c r="R31" s="850">
        <v>18060.810000000001</v>
      </c>
    </row>
    <row r="32" spans="1:18" ht="14.4" customHeight="1" x14ac:dyDescent="0.3">
      <c r="A32" s="831" t="s">
        <v>5690</v>
      </c>
      <c r="B32" s="832" t="s">
        <v>5691</v>
      </c>
      <c r="C32" s="832" t="s">
        <v>623</v>
      </c>
      <c r="D32" s="832" t="s">
        <v>5692</v>
      </c>
      <c r="E32" s="832" t="s">
        <v>5725</v>
      </c>
      <c r="F32" s="832" t="s">
        <v>1444</v>
      </c>
      <c r="G32" s="849">
        <v>387</v>
      </c>
      <c r="H32" s="849">
        <v>1129962.6000000001</v>
      </c>
      <c r="I32" s="832">
        <v>0.86408789578877421</v>
      </c>
      <c r="J32" s="832">
        <v>2919.8</v>
      </c>
      <c r="K32" s="849">
        <v>415</v>
      </c>
      <c r="L32" s="849">
        <v>1307694.05</v>
      </c>
      <c r="M32" s="832">
        <v>1</v>
      </c>
      <c r="N32" s="832">
        <v>3151.07</v>
      </c>
      <c r="O32" s="849">
        <v>379</v>
      </c>
      <c r="P32" s="849">
        <v>1150644</v>
      </c>
      <c r="Q32" s="837">
        <v>0.87990306295268372</v>
      </c>
      <c r="R32" s="850">
        <v>3036</v>
      </c>
    </row>
    <row r="33" spans="1:18" ht="14.4" customHeight="1" x14ac:dyDescent="0.3">
      <c r="A33" s="831" t="s">
        <v>5690</v>
      </c>
      <c r="B33" s="832" t="s">
        <v>5691</v>
      </c>
      <c r="C33" s="832" t="s">
        <v>623</v>
      </c>
      <c r="D33" s="832" t="s">
        <v>5692</v>
      </c>
      <c r="E33" s="832" t="s">
        <v>5726</v>
      </c>
      <c r="F33" s="832" t="s">
        <v>5727</v>
      </c>
      <c r="G33" s="849">
        <v>126</v>
      </c>
      <c r="H33" s="849">
        <v>367894.80000000005</v>
      </c>
      <c r="I33" s="832">
        <v>0.86301369863013699</v>
      </c>
      <c r="J33" s="832">
        <v>2919.8</v>
      </c>
      <c r="K33" s="849">
        <v>146</v>
      </c>
      <c r="L33" s="849">
        <v>426290.80000000005</v>
      </c>
      <c r="M33" s="832">
        <v>1</v>
      </c>
      <c r="N33" s="832">
        <v>2919.8</v>
      </c>
      <c r="O33" s="849">
        <v>142</v>
      </c>
      <c r="P33" s="849">
        <v>414560.06</v>
      </c>
      <c r="Q33" s="837">
        <v>0.97248183634270302</v>
      </c>
      <c r="R33" s="850">
        <v>2919.4370422535212</v>
      </c>
    </row>
    <row r="34" spans="1:18" ht="14.4" customHeight="1" x14ac:dyDescent="0.3">
      <c r="A34" s="831" t="s">
        <v>5690</v>
      </c>
      <c r="B34" s="832" t="s">
        <v>5691</v>
      </c>
      <c r="C34" s="832" t="s">
        <v>623</v>
      </c>
      <c r="D34" s="832" t="s">
        <v>5692</v>
      </c>
      <c r="E34" s="832" t="s">
        <v>5728</v>
      </c>
      <c r="F34" s="832" t="s">
        <v>5729</v>
      </c>
      <c r="G34" s="849">
        <v>7</v>
      </c>
      <c r="H34" s="849">
        <v>80387.159999999989</v>
      </c>
      <c r="I34" s="832">
        <v>0.64284194318016874</v>
      </c>
      <c r="J34" s="832">
        <v>11483.88</v>
      </c>
      <c r="K34" s="849">
        <v>11</v>
      </c>
      <c r="L34" s="849">
        <v>125049.65</v>
      </c>
      <c r="M34" s="832">
        <v>1</v>
      </c>
      <c r="N34" s="832">
        <v>11368.15</v>
      </c>
      <c r="O34" s="849">
        <v>4</v>
      </c>
      <c r="P34" s="849">
        <v>45368.72</v>
      </c>
      <c r="Q34" s="837">
        <v>0.36280565359439232</v>
      </c>
      <c r="R34" s="850">
        <v>11342.18</v>
      </c>
    </row>
    <row r="35" spans="1:18" ht="14.4" customHeight="1" x14ac:dyDescent="0.3">
      <c r="A35" s="831" t="s">
        <v>5690</v>
      </c>
      <c r="B35" s="832" t="s">
        <v>5691</v>
      </c>
      <c r="C35" s="832" t="s">
        <v>623</v>
      </c>
      <c r="D35" s="832" t="s">
        <v>5692</v>
      </c>
      <c r="E35" s="832" t="s">
        <v>5730</v>
      </c>
      <c r="F35" s="832" t="s">
        <v>5729</v>
      </c>
      <c r="G35" s="849">
        <v>25</v>
      </c>
      <c r="H35" s="849">
        <v>457160.5</v>
      </c>
      <c r="I35" s="832">
        <v>0.17537314589403255</v>
      </c>
      <c r="J35" s="832">
        <v>18286.419999999998</v>
      </c>
      <c r="K35" s="849">
        <v>144</v>
      </c>
      <c r="L35" s="849">
        <v>2606787.3600000003</v>
      </c>
      <c r="M35" s="832">
        <v>1</v>
      </c>
      <c r="N35" s="832">
        <v>18102.690000000002</v>
      </c>
      <c r="O35" s="849">
        <v>128</v>
      </c>
      <c r="P35" s="849">
        <v>2311781.12</v>
      </c>
      <c r="Q35" s="837">
        <v>0.88683149054397736</v>
      </c>
      <c r="R35" s="850">
        <v>18060.79</v>
      </c>
    </row>
    <row r="36" spans="1:18" ht="14.4" customHeight="1" x14ac:dyDescent="0.3">
      <c r="A36" s="831" t="s">
        <v>5690</v>
      </c>
      <c r="B36" s="832" t="s">
        <v>5691</v>
      </c>
      <c r="C36" s="832" t="s">
        <v>623</v>
      </c>
      <c r="D36" s="832" t="s">
        <v>5692</v>
      </c>
      <c r="E36" s="832" t="s">
        <v>5731</v>
      </c>
      <c r="F36" s="832" t="s">
        <v>5723</v>
      </c>
      <c r="G36" s="849">
        <v>42</v>
      </c>
      <c r="H36" s="849">
        <v>273196.14</v>
      </c>
      <c r="I36" s="832"/>
      <c r="J36" s="832">
        <v>6504.67</v>
      </c>
      <c r="K36" s="849"/>
      <c r="L36" s="849"/>
      <c r="M36" s="832"/>
      <c r="N36" s="832"/>
      <c r="O36" s="849">
        <v>146</v>
      </c>
      <c r="P36" s="849">
        <v>834912.67999999993</v>
      </c>
      <c r="Q36" s="837"/>
      <c r="R36" s="850">
        <v>5718.58</v>
      </c>
    </row>
    <row r="37" spans="1:18" ht="14.4" customHeight="1" x14ac:dyDescent="0.3">
      <c r="A37" s="831" t="s">
        <v>5690</v>
      </c>
      <c r="B37" s="832" t="s">
        <v>5691</v>
      </c>
      <c r="C37" s="832" t="s">
        <v>623</v>
      </c>
      <c r="D37" s="832" t="s">
        <v>5692</v>
      </c>
      <c r="E37" s="832" t="s">
        <v>5732</v>
      </c>
      <c r="F37" s="832" t="s">
        <v>5733</v>
      </c>
      <c r="G37" s="849"/>
      <c r="H37" s="849"/>
      <c r="I37" s="832"/>
      <c r="J37" s="832"/>
      <c r="K37" s="849"/>
      <c r="L37" s="849"/>
      <c r="M37" s="832"/>
      <c r="N37" s="832"/>
      <c r="O37" s="849">
        <v>4</v>
      </c>
      <c r="P37" s="849">
        <v>1384200</v>
      </c>
      <c r="Q37" s="837"/>
      <c r="R37" s="850">
        <v>346050</v>
      </c>
    </row>
    <row r="38" spans="1:18" ht="14.4" customHeight="1" x14ac:dyDescent="0.3">
      <c r="A38" s="831" t="s">
        <v>5690</v>
      </c>
      <c r="B38" s="832" t="s">
        <v>5691</v>
      </c>
      <c r="C38" s="832" t="s">
        <v>623</v>
      </c>
      <c r="D38" s="832" t="s">
        <v>5692</v>
      </c>
      <c r="E38" s="832" t="s">
        <v>5734</v>
      </c>
      <c r="F38" s="832" t="s">
        <v>5733</v>
      </c>
      <c r="G38" s="849"/>
      <c r="H38" s="849"/>
      <c r="I38" s="832"/>
      <c r="J38" s="832"/>
      <c r="K38" s="849"/>
      <c r="L38" s="849"/>
      <c r="M38" s="832"/>
      <c r="N38" s="832"/>
      <c r="O38" s="849">
        <v>10</v>
      </c>
      <c r="P38" s="849">
        <v>2305880</v>
      </c>
      <c r="Q38" s="837"/>
      <c r="R38" s="850">
        <v>230588</v>
      </c>
    </row>
    <row r="39" spans="1:18" ht="14.4" customHeight="1" x14ac:dyDescent="0.3">
      <c r="A39" s="831" t="s">
        <v>5690</v>
      </c>
      <c r="B39" s="832" t="s">
        <v>5691</v>
      </c>
      <c r="C39" s="832" t="s">
        <v>623</v>
      </c>
      <c r="D39" s="832" t="s">
        <v>5692</v>
      </c>
      <c r="E39" s="832" t="s">
        <v>5735</v>
      </c>
      <c r="F39" s="832" t="s">
        <v>5733</v>
      </c>
      <c r="G39" s="849"/>
      <c r="H39" s="849"/>
      <c r="I39" s="832"/>
      <c r="J39" s="832"/>
      <c r="K39" s="849"/>
      <c r="L39" s="849"/>
      <c r="M39" s="832"/>
      <c r="N39" s="832"/>
      <c r="O39" s="849">
        <v>8</v>
      </c>
      <c r="P39" s="849">
        <v>459194.4</v>
      </c>
      <c r="Q39" s="837"/>
      <c r="R39" s="850">
        <v>57399.3</v>
      </c>
    </row>
    <row r="40" spans="1:18" ht="14.4" customHeight="1" x14ac:dyDescent="0.3">
      <c r="A40" s="831" t="s">
        <v>5690</v>
      </c>
      <c r="B40" s="832" t="s">
        <v>5691</v>
      </c>
      <c r="C40" s="832" t="s">
        <v>623</v>
      </c>
      <c r="D40" s="832" t="s">
        <v>5736</v>
      </c>
      <c r="E40" s="832" t="s">
        <v>5737</v>
      </c>
      <c r="F40" s="832" t="s">
        <v>5738</v>
      </c>
      <c r="G40" s="849">
        <v>14</v>
      </c>
      <c r="H40" s="849">
        <v>1092</v>
      </c>
      <c r="I40" s="832">
        <v>1</v>
      </c>
      <c r="J40" s="832">
        <v>78</v>
      </c>
      <c r="K40" s="849">
        <v>14</v>
      </c>
      <c r="L40" s="849">
        <v>1092</v>
      </c>
      <c r="M40" s="832">
        <v>1</v>
      </c>
      <c r="N40" s="832">
        <v>78</v>
      </c>
      <c r="O40" s="849">
        <v>9</v>
      </c>
      <c r="P40" s="849">
        <v>711</v>
      </c>
      <c r="Q40" s="837">
        <v>0.65109890109890112</v>
      </c>
      <c r="R40" s="850">
        <v>79</v>
      </c>
    </row>
    <row r="41" spans="1:18" ht="14.4" customHeight="1" x14ac:dyDescent="0.3">
      <c r="A41" s="831" t="s">
        <v>5690</v>
      </c>
      <c r="B41" s="832" t="s">
        <v>5691</v>
      </c>
      <c r="C41" s="832" t="s">
        <v>623</v>
      </c>
      <c r="D41" s="832" t="s">
        <v>5736</v>
      </c>
      <c r="E41" s="832" t="s">
        <v>5739</v>
      </c>
      <c r="F41" s="832" t="s">
        <v>5740</v>
      </c>
      <c r="G41" s="849">
        <v>798</v>
      </c>
      <c r="H41" s="849">
        <v>29526</v>
      </c>
      <c r="I41" s="832">
        <v>0.98640296662546356</v>
      </c>
      <c r="J41" s="832">
        <v>37</v>
      </c>
      <c r="K41" s="849">
        <v>809</v>
      </c>
      <c r="L41" s="849">
        <v>29933</v>
      </c>
      <c r="M41" s="832">
        <v>1</v>
      </c>
      <c r="N41" s="832">
        <v>37</v>
      </c>
      <c r="O41" s="849">
        <v>1043</v>
      </c>
      <c r="P41" s="849">
        <v>39634</v>
      </c>
      <c r="Q41" s="837">
        <v>1.32409046871346</v>
      </c>
      <c r="R41" s="850">
        <v>38</v>
      </c>
    </row>
    <row r="42" spans="1:18" ht="14.4" customHeight="1" x14ac:dyDescent="0.3">
      <c r="A42" s="831" t="s">
        <v>5690</v>
      </c>
      <c r="B42" s="832" t="s">
        <v>5691</v>
      </c>
      <c r="C42" s="832" t="s">
        <v>623</v>
      </c>
      <c r="D42" s="832" t="s">
        <v>5736</v>
      </c>
      <c r="E42" s="832" t="s">
        <v>5741</v>
      </c>
      <c r="F42" s="832" t="s">
        <v>5742</v>
      </c>
      <c r="G42" s="849">
        <v>1</v>
      </c>
      <c r="H42" s="849">
        <v>701</v>
      </c>
      <c r="I42" s="832">
        <v>0.99857549857549854</v>
      </c>
      <c r="J42" s="832">
        <v>701</v>
      </c>
      <c r="K42" s="849">
        <v>1</v>
      </c>
      <c r="L42" s="849">
        <v>702</v>
      </c>
      <c r="M42" s="832">
        <v>1</v>
      </c>
      <c r="N42" s="832">
        <v>702</v>
      </c>
      <c r="O42" s="849">
        <v>1</v>
      </c>
      <c r="P42" s="849">
        <v>707</v>
      </c>
      <c r="Q42" s="837">
        <v>1.0071225071225072</v>
      </c>
      <c r="R42" s="850">
        <v>707</v>
      </c>
    </row>
    <row r="43" spans="1:18" ht="14.4" customHeight="1" x14ac:dyDescent="0.3">
      <c r="A43" s="831" t="s">
        <v>5690</v>
      </c>
      <c r="B43" s="832" t="s">
        <v>5691</v>
      </c>
      <c r="C43" s="832" t="s">
        <v>623</v>
      </c>
      <c r="D43" s="832" t="s">
        <v>5736</v>
      </c>
      <c r="E43" s="832" t="s">
        <v>5743</v>
      </c>
      <c r="F43" s="832" t="s">
        <v>5744</v>
      </c>
      <c r="G43" s="849">
        <v>3</v>
      </c>
      <c r="H43" s="849">
        <v>1041</v>
      </c>
      <c r="I43" s="832">
        <v>0.33333333333333331</v>
      </c>
      <c r="J43" s="832">
        <v>347</v>
      </c>
      <c r="K43" s="849">
        <v>9</v>
      </c>
      <c r="L43" s="849">
        <v>3123</v>
      </c>
      <c r="M43" s="832">
        <v>1</v>
      </c>
      <c r="N43" s="832">
        <v>347</v>
      </c>
      <c r="O43" s="849">
        <v>5</v>
      </c>
      <c r="P43" s="849">
        <v>1750</v>
      </c>
      <c r="Q43" s="837">
        <v>0.56035862952289461</v>
      </c>
      <c r="R43" s="850">
        <v>350</v>
      </c>
    </row>
    <row r="44" spans="1:18" ht="14.4" customHeight="1" x14ac:dyDescent="0.3">
      <c r="A44" s="831" t="s">
        <v>5690</v>
      </c>
      <c r="B44" s="832" t="s">
        <v>5691</v>
      </c>
      <c r="C44" s="832" t="s">
        <v>623</v>
      </c>
      <c r="D44" s="832" t="s">
        <v>5736</v>
      </c>
      <c r="E44" s="832" t="s">
        <v>5745</v>
      </c>
      <c r="F44" s="832" t="s">
        <v>5746</v>
      </c>
      <c r="G44" s="849">
        <v>226</v>
      </c>
      <c r="H44" s="849">
        <v>91304</v>
      </c>
      <c r="I44" s="832">
        <v>1.0917874396135265</v>
      </c>
      <c r="J44" s="832">
        <v>404</v>
      </c>
      <c r="K44" s="849">
        <v>207</v>
      </c>
      <c r="L44" s="849">
        <v>83628</v>
      </c>
      <c r="M44" s="832">
        <v>1</v>
      </c>
      <c r="N44" s="832">
        <v>404</v>
      </c>
      <c r="O44" s="849">
        <v>138</v>
      </c>
      <c r="P44" s="849">
        <v>56304</v>
      </c>
      <c r="Q44" s="837">
        <v>0.67326732673267331</v>
      </c>
      <c r="R44" s="850">
        <v>408</v>
      </c>
    </row>
    <row r="45" spans="1:18" ht="14.4" customHeight="1" x14ac:dyDescent="0.3">
      <c r="A45" s="831" t="s">
        <v>5690</v>
      </c>
      <c r="B45" s="832" t="s">
        <v>5691</v>
      </c>
      <c r="C45" s="832" t="s">
        <v>623</v>
      </c>
      <c r="D45" s="832" t="s">
        <v>5736</v>
      </c>
      <c r="E45" s="832" t="s">
        <v>5747</v>
      </c>
      <c r="F45" s="832" t="s">
        <v>5748</v>
      </c>
      <c r="G45" s="849">
        <v>97</v>
      </c>
      <c r="H45" s="849">
        <v>55096</v>
      </c>
      <c r="I45" s="832">
        <v>0.85689845560446054</v>
      </c>
      <c r="J45" s="832">
        <v>568</v>
      </c>
      <c r="K45" s="849">
        <v>113</v>
      </c>
      <c r="L45" s="849">
        <v>64297</v>
      </c>
      <c r="M45" s="832">
        <v>1</v>
      </c>
      <c r="N45" s="832">
        <v>569</v>
      </c>
      <c r="O45" s="849">
        <v>41</v>
      </c>
      <c r="P45" s="849">
        <v>23534</v>
      </c>
      <c r="Q45" s="837">
        <v>0.36602018756707155</v>
      </c>
      <c r="R45" s="850">
        <v>574</v>
      </c>
    </row>
    <row r="46" spans="1:18" ht="14.4" customHeight="1" x14ac:dyDescent="0.3">
      <c r="A46" s="831" t="s">
        <v>5690</v>
      </c>
      <c r="B46" s="832" t="s">
        <v>5691</v>
      </c>
      <c r="C46" s="832" t="s">
        <v>623</v>
      </c>
      <c r="D46" s="832" t="s">
        <v>5736</v>
      </c>
      <c r="E46" s="832" t="s">
        <v>5749</v>
      </c>
      <c r="F46" s="832" t="s">
        <v>5750</v>
      </c>
      <c r="G46" s="849">
        <v>198</v>
      </c>
      <c r="H46" s="849">
        <v>38808</v>
      </c>
      <c r="I46" s="832">
        <v>0.71374972412271021</v>
      </c>
      <c r="J46" s="832">
        <v>196</v>
      </c>
      <c r="K46" s="849">
        <v>276</v>
      </c>
      <c r="L46" s="849">
        <v>54372</v>
      </c>
      <c r="M46" s="832">
        <v>1</v>
      </c>
      <c r="N46" s="832">
        <v>197</v>
      </c>
      <c r="O46" s="849">
        <v>200</v>
      </c>
      <c r="P46" s="849">
        <v>39600</v>
      </c>
      <c r="Q46" s="837">
        <v>0.72831604502317371</v>
      </c>
      <c r="R46" s="850">
        <v>198</v>
      </c>
    </row>
    <row r="47" spans="1:18" ht="14.4" customHeight="1" x14ac:dyDescent="0.3">
      <c r="A47" s="831" t="s">
        <v>5690</v>
      </c>
      <c r="B47" s="832" t="s">
        <v>5691</v>
      </c>
      <c r="C47" s="832" t="s">
        <v>623</v>
      </c>
      <c r="D47" s="832" t="s">
        <v>5736</v>
      </c>
      <c r="E47" s="832" t="s">
        <v>5751</v>
      </c>
      <c r="F47" s="832" t="s">
        <v>5752</v>
      </c>
      <c r="G47" s="849">
        <v>3095</v>
      </c>
      <c r="H47" s="849">
        <v>396160</v>
      </c>
      <c r="I47" s="832">
        <v>1.0716759002770082</v>
      </c>
      <c r="J47" s="832">
        <v>128</v>
      </c>
      <c r="K47" s="849">
        <v>2888</v>
      </c>
      <c r="L47" s="849">
        <v>369664</v>
      </c>
      <c r="M47" s="832">
        <v>1</v>
      </c>
      <c r="N47" s="832">
        <v>128</v>
      </c>
      <c r="O47" s="849">
        <v>2217</v>
      </c>
      <c r="P47" s="849">
        <v>285993</v>
      </c>
      <c r="Q47" s="837">
        <v>0.77365661790166207</v>
      </c>
      <c r="R47" s="850">
        <v>129</v>
      </c>
    </row>
    <row r="48" spans="1:18" ht="14.4" customHeight="1" x14ac:dyDescent="0.3">
      <c r="A48" s="831" t="s">
        <v>5690</v>
      </c>
      <c r="B48" s="832" t="s">
        <v>5691</v>
      </c>
      <c r="C48" s="832" t="s">
        <v>623</v>
      </c>
      <c r="D48" s="832" t="s">
        <v>5736</v>
      </c>
      <c r="E48" s="832" t="s">
        <v>5753</v>
      </c>
      <c r="F48" s="832" t="s">
        <v>5754</v>
      </c>
      <c r="G48" s="849">
        <v>1637</v>
      </c>
      <c r="H48" s="849">
        <v>330674</v>
      </c>
      <c r="I48" s="832">
        <v>1.0199974706268835</v>
      </c>
      <c r="J48" s="832">
        <v>202</v>
      </c>
      <c r="K48" s="849">
        <v>1597</v>
      </c>
      <c r="L48" s="849">
        <v>324191</v>
      </c>
      <c r="M48" s="832">
        <v>1</v>
      </c>
      <c r="N48" s="832">
        <v>203</v>
      </c>
      <c r="O48" s="849">
        <v>1213</v>
      </c>
      <c r="P48" s="849">
        <v>247452</v>
      </c>
      <c r="Q48" s="837">
        <v>0.76329077611654861</v>
      </c>
      <c r="R48" s="850">
        <v>204</v>
      </c>
    </row>
    <row r="49" spans="1:18" ht="14.4" customHeight="1" x14ac:dyDescent="0.3">
      <c r="A49" s="831" t="s">
        <v>5690</v>
      </c>
      <c r="B49" s="832" t="s">
        <v>5691</v>
      </c>
      <c r="C49" s="832" t="s">
        <v>623</v>
      </c>
      <c r="D49" s="832" t="s">
        <v>5736</v>
      </c>
      <c r="E49" s="832" t="s">
        <v>5755</v>
      </c>
      <c r="F49" s="832" t="s">
        <v>5756</v>
      </c>
      <c r="G49" s="849">
        <v>584</v>
      </c>
      <c r="H49" s="849">
        <v>95192</v>
      </c>
      <c r="I49" s="832">
        <v>0.88753799392097266</v>
      </c>
      <c r="J49" s="832">
        <v>163</v>
      </c>
      <c r="K49" s="849">
        <v>658</v>
      </c>
      <c r="L49" s="849">
        <v>107254</v>
      </c>
      <c r="M49" s="832">
        <v>1</v>
      </c>
      <c r="N49" s="832">
        <v>163</v>
      </c>
      <c r="O49" s="849">
        <v>527</v>
      </c>
      <c r="P49" s="849">
        <v>86428</v>
      </c>
      <c r="Q49" s="837">
        <v>0.80582542376041921</v>
      </c>
      <c r="R49" s="850">
        <v>164</v>
      </c>
    </row>
    <row r="50" spans="1:18" ht="14.4" customHeight="1" x14ac:dyDescent="0.3">
      <c r="A50" s="831" t="s">
        <v>5690</v>
      </c>
      <c r="B50" s="832" t="s">
        <v>5691</v>
      </c>
      <c r="C50" s="832" t="s">
        <v>623</v>
      </c>
      <c r="D50" s="832" t="s">
        <v>5736</v>
      </c>
      <c r="E50" s="832" t="s">
        <v>5757</v>
      </c>
      <c r="F50" s="832" t="s">
        <v>5758</v>
      </c>
      <c r="G50" s="849">
        <v>509</v>
      </c>
      <c r="H50" s="849">
        <v>297256</v>
      </c>
      <c r="I50" s="832">
        <v>0.93064086910240751</v>
      </c>
      <c r="J50" s="832">
        <v>584</v>
      </c>
      <c r="K50" s="849">
        <v>546</v>
      </c>
      <c r="L50" s="849">
        <v>319410</v>
      </c>
      <c r="M50" s="832">
        <v>1</v>
      </c>
      <c r="N50" s="832">
        <v>585</v>
      </c>
      <c r="O50" s="849">
        <v>405</v>
      </c>
      <c r="P50" s="849">
        <v>238140</v>
      </c>
      <c r="Q50" s="837">
        <v>0.74556213017751483</v>
      </c>
      <c r="R50" s="850">
        <v>588</v>
      </c>
    </row>
    <row r="51" spans="1:18" ht="14.4" customHeight="1" x14ac:dyDescent="0.3">
      <c r="A51" s="831" t="s">
        <v>5690</v>
      </c>
      <c r="B51" s="832" t="s">
        <v>5691</v>
      </c>
      <c r="C51" s="832" t="s">
        <v>623</v>
      </c>
      <c r="D51" s="832" t="s">
        <v>5736</v>
      </c>
      <c r="E51" s="832" t="s">
        <v>5759</v>
      </c>
      <c r="F51" s="832" t="s">
        <v>5760</v>
      </c>
      <c r="G51" s="849">
        <v>510</v>
      </c>
      <c r="H51" s="849">
        <v>331500</v>
      </c>
      <c r="I51" s="832">
        <v>0.99029126213592233</v>
      </c>
      <c r="J51" s="832">
        <v>650</v>
      </c>
      <c r="K51" s="849">
        <v>515</v>
      </c>
      <c r="L51" s="849">
        <v>334750</v>
      </c>
      <c r="M51" s="832">
        <v>1</v>
      </c>
      <c r="N51" s="832">
        <v>650</v>
      </c>
      <c r="O51" s="849">
        <v>383</v>
      </c>
      <c r="P51" s="849">
        <v>250099</v>
      </c>
      <c r="Q51" s="837">
        <v>0.74712173263629578</v>
      </c>
      <c r="R51" s="850">
        <v>653</v>
      </c>
    </row>
    <row r="52" spans="1:18" ht="14.4" customHeight="1" x14ac:dyDescent="0.3">
      <c r="A52" s="831" t="s">
        <v>5690</v>
      </c>
      <c r="B52" s="832" t="s">
        <v>5691</v>
      </c>
      <c r="C52" s="832" t="s">
        <v>623</v>
      </c>
      <c r="D52" s="832" t="s">
        <v>5736</v>
      </c>
      <c r="E52" s="832" t="s">
        <v>5761</v>
      </c>
      <c r="F52" s="832" t="s">
        <v>5762</v>
      </c>
      <c r="G52" s="849">
        <v>180</v>
      </c>
      <c r="H52" s="849">
        <v>168660</v>
      </c>
      <c r="I52" s="832">
        <v>0.97193568835359878</v>
      </c>
      <c r="J52" s="832">
        <v>937</v>
      </c>
      <c r="K52" s="849">
        <v>185</v>
      </c>
      <c r="L52" s="849">
        <v>173530</v>
      </c>
      <c r="M52" s="832">
        <v>1</v>
      </c>
      <c r="N52" s="832">
        <v>938</v>
      </c>
      <c r="O52" s="849">
        <v>137</v>
      </c>
      <c r="P52" s="849">
        <v>128917</v>
      </c>
      <c r="Q52" s="837">
        <v>0.74290900708811158</v>
      </c>
      <c r="R52" s="850">
        <v>941</v>
      </c>
    </row>
    <row r="53" spans="1:18" ht="14.4" customHeight="1" x14ac:dyDescent="0.3">
      <c r="A53" s="831" t="s">
        <v>5690</v>
      </c>
      <c r="B53" s="832" t="s">
        <v>5691</v>
      </c>
      <c r="C53" s="832" t="s">
        <v>623</v>
      </c>
      <c r="D53" s="832" t="s">
        <v>5736</v>
      </c>
      <c r="E53" s="832" t="s">
        <v>5763</v>
      </c>
      <c r="F53" s="832" t="s">
        <v>5764</v>
      </c>
      <c r="G53" s="849">
        <v>1</v>
      </c>
      <c r="H53" s="849">
        <v>297</v>
      </c>
      <c r="I53" s="832">
        <v>0.33333333333333331</v>
      </c>
      <c r="J53" s="832">
        <v>297</v>
      </c>
      <c r="K53" s="849">
        <v>3</v>
      </c>
      <c r="L53" s="849">
        <v>891</v>
      </c>
      <c r="M53" s="832">
        <v>1</v>
      </c>
      <c r="N53" s="832">
        <v>297</v>
      </c>
      <c r="O53" s="849">
        <v>2</v>
      </c>
      <c r="P53" s="849">
        <v>600</v>
      </c>
      <c r="Q53" s="837">
        <v>0.67340067340067344</v>
      </c>
      <c r="R53" s="850">
        <v>300</v>
      </c>
    </row>
    <row r="54" spans="1:18" ht="14.4" customHeight="1" x14ac:dyDescent="0.3">
      <c r="A54" s="831" t="s">
        <v>5690</v>
      </c>
      <c r="B54" s="832" t="s">
        <v>5691</v>
      </c>
      <c r="C54" s="832" t="s">
        <v>623</v>
      </c>
      <c r="D54" s="832" t="s">
        <v>5736</v>
      </c>
      <c r="E54" s="832" t="s">
        <v>5765</v>
      </c>
      <c r="F54" s="832" t="s">
        <v>5766</v>
      </c>
      <c r="G54" s="849">
        <v>2</v>
      </c>
      <c r="H54" s="849">
        <v>258</v>
      </c>
      <c r="I54" s="832">
        <v>0.28351648351648351</v>
      </c>
      <c r="J54" s="832">
        <v>129</v>
      </c>
      <c r="K54" s="849">
        <v>7</v>
      </c>
      <c r="L54" s="849">
        <v>910</v>
      </c>
      <c r="M54" s="832">
        <v>1</v>
      </c>
      <c r="N54" s="832">
        <v>130</v>
      </c>
      <c r="O54" s="849">
        <v>4</v>
      </c>
      <c r="P54" s="849">
        <v>524</v>
      </c>
      <c r="Q54" s="837">
        <v>0.57582417582417578</v>
      </c>
      <c r="R54" s="850">
        <v>131</v>
      </c>
    </row>
    <row r="55" spans="1:18" ht="14.4" customHeight="1" x14ac:dyDescent="0.3">
      <c r="A55" s="831" t="s">
        <v>5690</v>
      </c>
      <c r="B55" s="832" t="s">
        <v>5691</v>
      </c>
      <c r="C55" s="832" t="s">
        <v>623</v>
      </c>
      <c r="D55" s="832" t="s">
        <v>5736</v>
      </c>
      <c r="E55" s="832" t="s">
        <v>5767</v>
      </c>
      <c r="F55" s="832" t="s">
        <v>5768</v>
      </c>
      <c r="G55" s="849">
        <v>3</v>
      </c>
      <c r="H55" s="849">
        <v>441</v>
      </c>
      <c r="I55" s="832"/>
      <c r="J55" s="832">
        <v>147</v>
      </c>
      <c r="K55" s="849"/>
      <c r="L55" s="849"/>
      <c r="M55" s="832"/>
      <c r="N55" s="832"/>
      <c r="O55" s="849">
        <v>1</v>
      </c>
      <c r="P55" s="849">
        <v>150</v>
      </c>
      <c r="Q55" s="837"/>
      <c r="R55" s="850">
        <v>150</v>
      </c>
    </row>
    <row r="56" spans="1:18" ht="14.4" customHeight="1" x14ac:dyDescent="0.3">
      <c r="A56" s="831" t="s">
        <v>5690</v>
      </c>
      <c r="B56" s="832" t="s">
        <v>5691</v>
      </c>
      <c r="C56" s="832" t="s">
        <v>623</v>
      </c>
      <c r="D56" s="832" t="s">
        <v>5736</v>
      </c>
      <c r="E56" s="832" t="s">
        <v>5769</v>
      </c>
      <c r="F56" s="832" t="s">
        <v>5770</v>
      </c>
      <c r="G56" s="849">
        <v>1051</v>
      </c>
      <c r="H56" s="849">
        <v>0</v>
      </c>
      <c r="I56" s="832"/>
      <c r="J56" s="832">
        <v>0</v>
      </c>
      <c r="K56" s="849">
        <v>1251</v>
      </c>
      <c r="L56" s="849">
        <v>0</v>
      </c>
      <c r="M56" s="832"/>
      <c r="N56" s="832">
        <v>0</v>
      </c>
      <c r="O56" s="849">
        <v>1129</v>
      </c>
      <c r="P56" s="849">
        <v>0</v>
      </c>
      <c r="Q56" s="837"/>
      <c r="R56" s="850">
        <v>0</v>
      </c>
    </row>
    <row r="57" spans="1:18" ht="14.4" customHeight="1" x14ac:dyDescent="0.3">
      <c r="A57" s="831" t="s">
        <v>5690</v>
      </c>
      <c r="B57" s="832" t="s">
        <v>5691</v>
      </c>
      <c r="C57" s="832" t="s">
        <v>623</v>
      </c>
      <c r="D57" s="832" t="s">
        <v>5736</v>
      </c>
      <c r="E57" s="832" t="s">
        <v>5771</v>
      </c>
      <c r="F57" s="832" t="s">
        <v>5772</v>
      </c>
      <c r="G57" s="849"/>
      <c r="H57" s="849"/>
      <c r="I57" s="832"/>
      <c r="J57" s="832"/>
      <c r="K57" s="849">
        <v>20</v>
      </c>
      <c r="L57" s="849">
        <v>0</v>
      </c>
      <c r="M57" s="832"/>
      <c r="N57" s="832">
        <v>0</v>
      </c>
      <c r="O57" s="849">
        <v>14</v>
      </c>
      <c r="P57" s="849">
        <v>0</v>
      </c>
      <c r="Q57" s="837"/>
      <c r="R57" s="850">
        <v>0</v>
      </c>
    </row>
    <row r="58" spans="1:18" ht="14.4" customHeight="1" x14ac:dyDescent="0.3">
      <c r="A58" s="831" t="s">
        <v>5690</v>
      </c>
      <c r="B58" s="832" t="s">
        <v>5691</v>
      </c>
      <c r="C58" s="832" t="s">
        <v>623</v>
      </c>
      <c r="D58" s="832" t="s">
        <v>5736</v>
      </c>
      <c r="E58" s="832" t="s">
        <v>5773</v>
      </c>
      <c r="F58" s="832" t="s">
        <v>5774</v>
      </c>
      <c r="G58" s="849">
        <v>4025</v>
      </c>
      <c r="H58" s="849">
        <v>134166.65</v>
      </c>
      <c r="I58" s="832">
        <v>0.95605704732539976</v>
      </c>
      <c r="J58" s="832">
        <v>33.333329192546586</v>
      </c>
      <c r="K58" s="849">
        <v>4210</v>
      </c>
      <c r="L58" s="849">
        <v>140333.31</v>
      </c>
      <c r="M58" s="832">
        <v>1</v>
      </c>
      <c r="N58" s="832">
        <v>33.333327790973868</v>
      </c>
      <c r="O58" s="849">
        <v>3291</v>
      </c>
      <c r="P58" s="849">
        <v>109699.99</v>
      </c>
      <c r="Q58" s="837">
        <v>0.78171027249339453</v>
      </c>
      <c r="R58" s="850">
        <v>33.333330294743241</v>
      </c>
    </row>
    <row r="59" spans="1:18" ht="14.4" customHeight="1" x14ac:dyDescent="0.3">
      <c r="A59" s="831" t="s">
        <v>5690</v>
      </c>
      <c r="B59" s="832" t="s">
        <v>5691</v>
      </c>
      <c r="C59" s="832" t="s">
        <v>623</v>
      </c>
      <c r="D59" s="832" t="s">
        <v>5736</v>
      </c>
      <c r="E59" s="832" t="s">
        <v>5775</v>
      </c>
      <c r="F59" s="832" t="s">
        <v>5776</v>
      </c>
      <c r="G59" s="849">
        <v>4</v>
      </c>
      <c r="H59" s="849">
        <v>464</v>
      </c>
      <c r="I59" s="832">
        <v>4</v>
      </c>
      <c r="J59" s="832">
        <v>116</v>
      </c>
      <c r="K59" s="849">
        <v>1</v>
      </c>
      <c r="L59" s="849">
        <v>116</v>
      </c>
      <c r="M59" s="832">
        <v>1</v>
      </c>
      <c r="N59" s="832">
        <v>116</v>
      </c>
      <c r="O59" s="849"/>
      <c r="P59" s="849"/>
      <c r="Q59" s="837"/>
      <c r="R59" s="850"/>
    </row>
    <row r="60" spans="1:18" ht="14.4" customHeight="1" x14ac:dyDescent="0.3">
      <c r="A60" s="831" t="s">
        <v>5690</v>
      </c>
      <c r="B60" s="832" t="s">
        <v>5691</v>
      </c>
      <c r="C60" s="832" t="s">
        <v>623</v>
      </c>
      <c r="D60" s="832" t="s">
        <v>5736</v>
      </c>
      <c r="E60" s="832" t="s">
        <v>5777</v>
      </c>
      <c r="F60" s="832" t="s">
        <v>5778</v>
      </c>
      <c r="G60" s="849">
        <v>1252</v>
      </c>
      <c r="H60" s="849">
        <v>46324</v>
      </c>
      <c r="I60" s="832">
        <v>0.88231148696264972</v>
      </c>
      <c r="J60" s="832">
        <v>37</v>
      </c>
      <c r="K60" s="849">
        <v>1419</v>
      </c>
      <c r="L60" s="849">
        <v>52503</v>
      </c>
      <c r="M60" s="832">
        <v>1</v>
      </c>
      <c r="N60" s="832">
        <v>37</v>
      </c>
      <c r="O60" s="849">
        <v>1382</v>
      </c>
      <c r="P60" s="849">
        <v>52516</v>
      </c>
      <c r="Q60" s="837">
        <v>1.0002476048987676</v>
      </c>
      <c r="R60" s="850">
        <v>38</v>
      </c>
    </row>
    <row r="61" spans="1:18" ht="14.4" customHeight="1" x14ac:dyDescent="0.3">
      <c r="A61" s="831" t="s">
        <v>5690</v>
      </c>
      <c r="B61" s="832" t="s">
        <v>5691</v>
      </c>
      <c r="C61" s="832" t="s">
        <v>623</v>
      </c>
      <c r="D61" s="832" t="s">
        <v>5736</v>
      </c>
      <c r="E61" s="832" t="s">
        <v>5779</v>
      </c>
      <c r="F61" s="832" t="s">
        <v>5780</v>
      </c>
      <c r="G61" s="849">
        <v>489</v>
      </c>
      <c r="H61" s="849">
        <v>15648</v>
      </c>
      <c r="I61" s="832">
        <v>0.97799999999999998</v>
      </c>
      <c r="J61" s="832">
        <v>32</v>
      </c>
      <c r="K61" s="849">
        <v>500</v>
      </c>
      <c r="L61" s="849">
        <v>16000</v>
      </c>
      <c r="M61" s="832">
        <v>1</v>
      </c>
      <c r="N61" s="832">
        <v>32</v>
      </c>
      <c r="O61" s="849">
        <v>429</v>
      </c>
      <c r="P61" s="849">
        <v>14157</v>
      </c>
      <c r="Q61" s="837">
        <v>0.8848125</v>
      </c>
      <c r="R61" s="850">
        <v>33</v>
      </c>
    </row>
    <row r="62" spans="1:18" ht="14.4" customHeight="1" x14ac:dyDescent="0.3">
      <c r="A62" s="831" t="s">
        <v>5690</v>
      </c>
      <c r="B62" s="832" t="s">
        <v>5691</v>
      </c>
      <c r="C62" s="832" t="s">
        <v>623</v>
      </c>
      <c r="D62" s="832" t="s">
        <v>5736</v>
      </c>
      <c r="E62" s="832" t="s">
        <v>5781</v>
      </c>
      <c r="F62" s="832" t="s">
        <v>5782</v>
      </c>
      <c r="G62" s="849">
        <v>243</v>
      </c>
      <c r="H62" s="849">
        <v>173016</v>
      </c>
      <c r="I62" s="832">
        <v>1.0980053689401104</v>
      </c>
      <c r="J62" s="832">
        <v>712</v>
      </c>
      <c r="K62" s="849">
        <v>221</v>
      </c>
      <c r="L62" s="849">
        <v>157573</v>
      </c>
      <c r="M62" s="832">
        <v>1</v>
      </c>
      <c r="N62" s="832">
        <v>713</v>
      </c>
      <c r="O62" s="849">
        <v>147</v>
      </c>
      <c r="P62" s="849">
        <v>105399</v>
      </c>
      <c r="Q62" s="837">
        <v>0.6688899748053283</v>
      </c>
      <c r="R62" s="850">
        <v>717</v>
      </c>
    </row>
    <row r="63" spans="1:18" ht="14.4" customHeight="1" x14ac:dyDescent="0.3">
      <c r="A63" s="831" t="s">
        <v>5690</v>
      </c>
      <c r="B63" s="832" t="s">
        <v>5691</v>
      </c>
      <c r="C63" s="832" t="s">
        <v>623</v>
      </c>
      <c r="D63" s="832" t="s">
        <v>5736</v>
      </c>
      <c r="E63" s="832" t="s">
        <v>3411</v>
      </c>
      <c r="F63" s="832" t="s">
        <v>5783</v>
      </c>
      <c r="G63" s="849">
        <v>73</v>
      </c>
      <c r="H63" s="849">
        <v>14235</v>
      </c>
      <c r="I63" s="832">
        <v>0.79810495626822153</v>
      </c>
      <c r="J63" s="832">
        <v>195</v>
      </c>
      <c r="K63" s="849">
        <v>91</v>
      </c>
      <c r="L63" s="849">
        <v>17836</v>
      </c>
      <c r="M63" s="832">
        <v>1</v>
      </c>
      <c r="N63" s="832">
        <v>196</v>
      </c>
      <c r="O63" s="849">
        <v>48</v>
      </c>
      <c r="P63" s="849">
        <v>9456</v>
      </c>
      <c r="Q63" s="837">
        <v>0.53016371383718319</v>
      </c>
      <c r="R63" s="850">
        <v>197</v>
      </c>
    </row>
    <row r="64" spans="1:18" ht="14.4" customHeight="1" x14ac:dyDescent="0.3">
      <c r="A64" s="831" t="s">
        <v>5690</v>
      </c>
      <c r="B64" s="832" t="s">
        <v>5691</v>
      </c>
      <c r="C64" s="832" t="s">
        <v>623</v>
      </c>
      <c r="D64" s="832" t="s">
        <v>5736</v>
      </c>
      <c r="E64" s="832" t="s">
        <v>5784</v>
      </c>
      <c r="F64" s="832" t="s">
        <v>5785</v>
      </c>
      <c r="G64" s="849"/>
      <c r="H64" s="849"/>
      <c r="I64" s="832"/>
      <c r="J64" s="832"/>
      <c r="K64" s="849"/>
      <c r="L64" s="849"/>
      <c r="M64" s="832"/>
      <c r="N64" s="832"/>
      <c r="O64" s="849">
        <v>1</v>
      </c>
      <c r="P64" s="849">
        <v>135</v>
      </c>
      <c r="Q64" s="837"/>
      <c r="R64" s="850">
        <v>135</v>
      </c>
    </row>
    <row r="65" spans="1:18" ht="14.4" customHeight="1" x14ac:dyDescent="0.3">
      <c r="A65" s="831" t="s">
        <v>5690</v>
      </c>
      <c r="B65" s="832" t="s">
        <v>5691</v>
      </c>
      <c r="C65" s="832" t="s">
        <v>623</v>
      </c>
      <c r="D65" s="832" t="s">
        <v>5736</v>
      </c>
      <c r="E65" s="832" t="s">
        <v>5786</v>
      </c>
      <c r="F65" s="832" t="s">
        <v>5787</v>
      </c>
      <c r="G65" s="849">
        <v>66</v>
      </c>
      <c r="H65" s="849">
        <v>20262</v>
      </c>
      <c r="I65" s="832">
        <v>0.75862068965517238</v>
      </c>
      <c r="J65" s="832">
        <v>307</v>
      </c>
      <c r="K65" s="849">
        <v>87</v>
      </c>
      <c r="L65" s="849">
        <v>26709</v>
      </c>
      <c r="M65" s="832">
        <v>1</v>
      </c>
      <c r="N65" s="832">
        <v>307</v>
      </c>
      <c r="O65" s="849">
        <v>106</v>
      </c>
      <c r="P65" s="849">
        <v>32860</v>
      </c>
      <c r="Q65" s="837">
        <v>1.2302969036654312</v>
      </c>
      <c r="R65" s="850">
        <v>310</v>
      </c>
    </row>
    <row r="66" spans="1:18" ht="14.4" customHeight="1" x14ac:dyDescent="0.3">
      <c r="A66" s="831" t="s">
        <v>5690</v>
      </c>
      <c r="B66" s="832" t="s">
        <v>5691</v>
      </c>
      <c r="C66" s="832" t="s">
        <v>623</v>
      </c>
      <c r="D66" s="832" t="s">
        <v>5736</v>
      </c>
      <c r="E66" s="832" t="s">
        <v>5788</v>
      </c>
      <c r="F66" s="832" t="s">
        <v>5789</v>
      </c>
      <c r="G66" s="849">
        <v>19</v>
      </c>
      <c r="H66" s="849">
        <v>1406</v>
      </c>
      <c r="I66" s="832">
        <v>0.79166666666666663</v>
      </c>
      <c r="J66" s="832">
        <v>74</v>
      </c>
      <c r="K66" s="849">
        <v>24</v>
      </c>
      <c r="L66" s="849">
        <v>1776</v>
      </c>
      <c r="M66" s="832">
        <v>1</v>
      </c>
      <c r="N66" s="832">
        <v>74</v>
      </c>
      <c r="O66" s="849">
        <v>21</v>
      </c>
      <c r="P66" s="849">
        <v>1575</v>
      </c>
      <c r="Q66" s="837">
        <v>0.88682432432432434</v>
      </c>
      <c r="R66" s="850">
        <v>75</v>
      </c>
    </row>
    <row r="67" spans="1:18" ht="14.4" customHeight="1" x14ac:dyDescent="0.3">
      <c r="A67" s="831" t="s">
        <v>5690</v>
      </c>
      <c r="B67" s="832" t="s">
        <v>5691</v>
      </c>
      <c r="C67" s="832" t="s">
        <v>623</v>
      </c>
      <c r="D67" s="832" t="s">
        <v>5736</v>
      </c>
      <c r="E67" s="832" t="s">
        <v>5790</v>
      </c>
      <c r="F67" s="832" t="s">
        <v>5791</v>
      </c>
      <c r="G67" s="849"/>
      <c r="H67" s="849"/>
      <c r="I67" s="832"/>
      <c r="J67" s="832"/>
      <c r="K67" s="849"/>
      <c r="L67" s="849"/>
      <c r="M67" s="832"/>
      <c r="N67" s="832"/>
      <c r="O67" s="849">
        <v>1</v>
      </c>
      <c r="P67" s="849">
        <v>0</v>
      </c>
      <c r="Q67" s="837"/>
      <c r="R67" s="850">
        <v>0</v>
      </c>
    </row>
    <row r="68" spans="1:18" ht="14.4" customHeight="1" x14ac:dyDescent="0.3">
      <c r="A68" s="831" t="s">
        <v>5690</v>
      </c>
      <c r="B68" s="832" t="s">
        <v>5691</v>
      </c>
      <c r="C68" s="832" t="s">
        <v>623</v>
      </c>
      <c r="D68" s="832" t="s">
        <v>5736</v>
      </c>
      <c r="E68" s="832" t="s">
        <v>5792</v>
      </c>
      <c r="F68" s="832" t="s">
        <v>5793</v>
      </c>
      <c r="G68" s="849">
        <v>2925</v>
      </c>
      <c r="H68" s="849">
        <v>1038375</v>
      </c>
      <c r="I68" s="832">
        <v>0.94690838459048232</v>
      </c>
      <c r="J68" s="832">
        <v>355</v>
      </c>
      <c r="K68" s="849">
        <v>3089</v>
      </c>
      <c r="L68" s="849">
        <v>1096595</v>
      </c>
      <c r="M68" s="832">
        <v>1</v>
      </c>
      <c r="N68" s="832">
        <v>355</v>
      </c>
      <c r="O68" s="849">
        <v>3037</v>
      </c>
      <c r="P68" s="849">
        <v>1087246</v>
      </c>
      <c r="Q68" s="837">
        <v>0.99147451885153592</v>
      </c>
      <c r="R68" s="850">
        <v>358</v>
      </c>
    </row>
    <row r="69" spans="1:18" ht="14.4" customHeight="1" x14ac:dyDescent="0.3">
      <c r="A69" s="831" t="s">
        <v>5690</v>
      </c>
      <c r="B69" s="832" t="s">
        <v>5691</v>
      </c>
      <c r="C69" s="832" t="s">
        <v>623</v>
      </c>
      <c r="D69" s="832" t="s">
        <v>5736</v>
      </c>
      <c r="E69" s="832" t="s">
        <v>5794</v>
      </c>
      <c r="F69" s="832" t="s">
        <v>5795</v>
      </c>
      <c r="G69" s="849">
        <v>3</v>
      </c>
      <c r="H69" s="849">
        <v>1782</v>
      </c>
      <c r="I69" s="832">
        <v>0.33277310924369746</v>
      </c>
      <c r="J69" s="832">
        <v>594</v>
      </c>
      <c r="K69" s="849">
        <v>9</v>
      </c>
      <c r="L69" s="849">
        <v>5355</v>
      </c>
      <c r="M69" s="832">
        <v>1</v>
      </c>
      <c r="N69" s="832">
        <v>595</v>
      </c>
      <c r="O69" s="849">
        <v>5</v>
      </c>
      <c r="P69" s="849">
        <v>2990</v>
      </c>
      <c r="Q69" s="837">
        <v>0.55835667600373484</v>
      </c>
      <c r="R69" s="850">
        <v>598</v>
      </c>
    </row>
    <row r="70" spans="1:18" ht="14.4" customHeight="1" x14ac:dyDescent="0.3">
      <c r="A70" s="831" t="s">
        <v>5690</v>
      </c>
      <c r="B70" s="832" t="s">
        <v>5691</v>
      </c>
      <c r="C70" s="832" t="s">
        <v>623</v>
      </c>
      <c r="D70" s="832" t="s">
        <v>5736</v>
      </c>
      <c r="E70" s="832" t="s">
        <v>5796</v>
      </c>
      <c r="F70" s="832" t="s">
        <v>5797</v>
      </c>
      <c r="G70" s="849">
        <v>1160</v>
      </c>
      <c r="H70" s="849">
        <v>205320</v>
      </c>
      <c r="I70" s="832">
        <v>0.95015086167002938</v>
      </c>
      <c r="J70" s="832">
        <v>177</v>
      </c>
      <c r="K70" s="849">
        <v>1214</v>
      </c>
      <c r="L70" s="849">
        <v>216092</v>
      </c>
      <c r="M70" s="832">
        <v>1</v>
      </c>
      <c r="N70" s="832">
        <v>178</v>
      </c>
      <c r="O70" s="849">
        <v>904</v>
      </c>
      <c r="P70" s="849">
        <v>161816</v>
      </c>
      <c r="Q70" s="837">
        <v>0.74882920237676542</v>
      </c>
      <c r="R70" s="850">
        <v>179</v>
      </c>
    </row>
    <row r="71" spans="1:18" ht="14.4" customHeight="1" x14ac:dyDescent="0.3">
      <c r="A71" s="831" t="s">
        <v>5690</v>
      </c>
      <c r="B71" s="832" t="s">
        <v>5691</v>
      </c>
      <c r="C71" s="832" t="s">
        <v>5684</v>
      </c>
      <c r="D71" s="832" t="s">
        <v>5692</v>
      </c>
      <c r="E71" s="832" t="s">
        <v>5693</v>
      </c>
      <c r="F71" s="832" t="s">
        <v>869</v>
      </c>
      <c r="G71" s="849">
        <v>1</v>
      </c>
      <c r="H71" s="849">
        <v>54.1</v>
      </c>
      <c r="I71" s="832">
        <v>0.5</v>
      </c>
      <c r="J71" s="832">
        <v>54.1</v>
      </c>
      <c r="K71" s="849">
        <v>2</v>
      </c>
      <c r="L71" s="849">
        <v>108.2</v>
      </c>
      <c r="M71" s="832">
        <v>1</v>
      </c>
      <c r="N71" s="832">
        <v>54.1</v>
      </c>
      <c r="O71" s="849">
        <v>4.2</v>
      </c>
      <c r="P71" s="849">
        <v>228.24</v>
      </c>
      <c r="Q71" s="837">
        <v>2.1094269870609983</v>
      </c>
      <c r="R71" s="850">
        <v>54.342857142857142</v>
      </c>
    </row>
    <row r="72" spans="1:18" ht="14.4" customHeight="1" x14ac:dyDescent="0.3">
      <c r="A72" s="831" t="s">
        <v>5690</v>
      </c>
      <c r="B72" s="832" t="s">
        <v>5691</v>
      </c>
      <c r="C72" s="832" t="s">
        <v>5684</v>
      </c>
      <c r="D72" s="832" t="s">
        <v>5692</v>
      </c>
      <c r="E72" s="832" t="s">
        <v>5798</v>
      </c>
      <c r="F72" s="832" t="s">
        <v>869</v>
      </c>
      <c r="G72" s="849">
        <v>3.8</v>
      </c>
      <c r="H72" s="849">
        <v>411.35</v>
      </c>
      <c r="I72" s="832">
        <v>0.8085185840360084</v>
      </c>
      <c r="J72" s="832">
        <v>108.25000000000001</v>
      </c>
      <c r="K72" s="849">
        <v>4.6999999999999993</v>
      </c>
      <c r="L72" s="849">
        <v>508.77000000000004</v>
      </c>
      <c r="M72" s="832">
        <v>1</v>
      </c>
      <c r="N72" s="832">
        <v>108.24893617021279</v>
      </c>
      <c r="O72" s="849">
        <v>8.6</v>
      </c>
      <c r="P72" s="849">
        <v>931.79</v>
      </c>
      <c r="Q72" s="837">
        <v>1.8314562572478721</v>
      </c>
      <c r="R72" s="850">
        <v>108.34767441860465</v>
      </c>
    </row>
    <row r="73" spans="1:18" ht="14.4" customHeight="1" x14ac:dyDescent="0.3">
      <c r="A73" s="831" t="s">
        <v>5690</v>
      </c>
      <c r="B73" s="832" t="s">
        <v>5691</v>
      </c>
      <c r="C73" s="832" t="s">
        <v>5684</v>
      </c>
      <c r="D73" s="832" t="s">
        <v>5692</v>
      </c>
      <c r="E73" s="832" t="s">
        <v>5694</v>
      </c>
      <c r="F73" s="832" t="s">
        <v>5018</v>
      </c>
      <c r="G73" s="849">
        <v>0.89999999999999991</v>
      </c>
      <c r="H73" s="849">
        <v>135.91999999999999</v>
      </c>
      <c r="I73" s="832">
        <v>19.500717360114777</v>
      </c>
      <c r="J73" s="832">
        <v>151.02222222222221</v>
      </c>
      <c r="K73" s="849">
        <v>0.1</v>
      </c>
      <c r="L73" s="849">
        <v>6.97</v>
      </c>
      <c r="M73" s="832">
        <v>1</v>
      </c>
      <c r="N73" s="832">
        <v>69.699999999999989</v>
      </c>
      <c r="O73" s="849"/>
      <c r="P73" s="849"/>
      <c r="Q73" s="837"/>
      <c r="R73" s="850"/>
    </row>
    <row r="74" spans="1:18" ht="14.4" customHeight="1" x14ac:dyDescent="0.3">
      <c r="A74" s="831" t="s">
        <v>5690</v>
      </c>
      <c r="B74" s="832" t="s">
        <v>5691</v>
      </c>
      <c r="C74" s="832" t="s">
        <v>5684</v>
      </c>
      <c r="D74" s="832" t="s">
        <v>5692</v>
      </c>
      <c r="E74" s="832" t="s">
        <v>5799</v>
      </c>
      <c r="F74" s="832" t="s">
        <v>5800</v>
      </c>
      <c r="G74" s="849"/>
      <c r="H74" s="849"/>
      <c r="I74" s="832"/>
      <c r="J74" s="832"/>
      <c r="K74" s="849">
        <v>1</v>
      </c>
      <c r="L74" s="849">
        <v>138.19999999999999</v>
      </c>
      <c r="M74" s="832">
        <v>1</v>
      </c>
      <c r="N74" s="832">
        <v>138.19999999999999</v>
      </c>
      <c r="O74" s="849"/>
      <c r="P74" s="849"/>
      <c r="Q74" s="837"/>
      <c r="R74" s="850"/>
    </row>
    <row r="75" spans="1:18" ht="14.4" customHeight="1" x14ac:dyDescent="0.3">
      <c r="A75" s="831" t="s">
        <v>5690</v>
      </c>
      <c r="B75" s="832" t="s">
        <v>5691</v>
      </c>
      <c r="C75" s="832" t="s">
        <v>5684</v>
      </c>
      <c r="D75" s="832" t="s">
        <v>5692</v>
      </c>
      <c r="E75" s="832" t="s">
        <v>5695</v>
      </c>
      <c r="F75" s="832" t="s">
        <v>911</v>
      </c>
      <c r="G75" s="849">
        <v>3.5</v>
      </c>
      <c r="H75" s="849">
        <v>214.98000000000002</v>
      </c>
      <c r="I75" s="832">
        <v>0.27787040986467099</v>
      </c>
      <c r="J75" s="832">
        <v>61.422857142857147</v>
      </c>
      <c r="K75" s="849">
        <v>12.6</v>
      </c>
      <c r="L75" s="849">
        <v>773.67000000000007</v>
      </c>
      <c r="M75" s="832">
        <v>1</v>
      </c>
      <c r="N75" s="832">
        <v>61.402380952380959</v>
      </c>
      <c r="O75" s="849">
        <v>0.6</v>
      </c>
      <c r="P75" s="849">
        <v>30.42</v>
      </c>
      <c r="Q75" s="837">
        <v>3.9319089534297566E-2</v>
      </c>
      <c r="R75" s="850">
        <v>50.7</v>
      </c>
    </row>
    <row r="76" spans="1:18" ht="14.4" customHeight="1" x14ac:dyDescent="0.3">
      <c r="A76" s="831" t="s">
        <v>5690</v>
      </c>
      <c r="B76" s="832" t="s">
        <v>5691</v>
      </c>
      <c r="C76" s="832" t="s">
        <v>5684</v>
      </c>
      <c r="D76" s="832" t="s">
        <v>5692</v>
      </c>
      <c r="E76" s="832" t="s">
        <v>5801</v>
      </c>
      <c r="F76" s="832" t="s">
        <v>985</v>
      </c>
      <c r="G76" s="849">
        <v>158</v>
      </c>
      <c r="H76" s="849">
        <v>48746.159999999996</v>
      </c>
      <c r="I76" s="832"/>
      <c r="J76" s="832">
        <v>308.52</v>
      </c>
      <c r="K76" s="849"/>
      <c r="L76" s="849"/>
      <c r="M76" s="832"/>
      <c r="N76" s="832"/>
      <c r="O76" s="849"/>
      <c r="P76" s="849"/>
      <c r="Q76" s="837"/>
      <c r="R76" s="850"/>
    </row>
    <row r="77" spans="1:18" ht="14.4" customHeight="1" x14ac:dyDescent="0.3">
      <c r="A77" s="831" t="s">
        <v>5690</v>
      </c>
      <c r="B77" s="832" t="s">
        <v>5691</v>
      </c>
      <c r="C77" s="832" t="s">
        <v>5684</v>
      </c>
      <c r="D77" s="832" t="s">
        <v>5692</v>
      </c>
      <c r="E77" s="832" t="s">
        <v>5802</v>
      </c>
      <c r="F77" s="832" t="s">
        <v>1059</v>
      </c>
      <c r="G77" s="849">
        <v>8</v>
      </c>
      <c r="H77" s="849">
        <v>109321.68</v>
      </c>
      <c r="I77" s="832">
        <v>2</v>
      </c>
      <c r="J77" s="832">
        <v>13665.21</v>
      </c>
      <c r="K77" s="849">
        <v>4</v>
      </c>
      <c r="L77" s="849">
        <v>54660.84</v>
      </c>
      <c r="M77" s="832">
        <v>1</v>
      </c>
      <c r="N77" s="832">
        <v>13665.21</v>
      </c>
      <c r="O77" s="849"/>
      <c r="P77" s="849"/>
      <c r="Q77" s="837"/>
      <c r="R77" s="850"/>
    </row>
    <row r="78" spans="1:18" ht="14.4" customHeight="1" x14ac:dyDescent="0.3">
      <c r="A78" s="831" t="s">
        <v>5690</v>
      </c>
      <c r="B78" s="832" t="s">
        <v>5691</v>
      </c>
      <c r="C78" s="832" t="s">
        <v>5684</v>
      </c>
      <c r="D78" s="832" t="s">
        <v>5692</v>
      </c>
      <c r="E78" s="832" t="s">
        <v>5803</v>
      </c>
      <c r="F78" s="832" t="s">
        <v>1062</v>
      </c>
      <c r="G78" s="849">
        <v>9</v>
      </c>
      <c r="H78" s="849">
        <v>61493.4</v>
      </c>
      <c r="I78" s="832">
        <v>4.5</v>
      </c>
      <c r="J78" s="832">
        <v>6832.6</v>
      </c>
      <c r="K78" s="849">
        <v>2</v>
      </c>
      <c r="L78" s="849">
        <v>13665.2</v>
      </c>
      <c r="M78" s="832">
        <v>1</v>
      </c>
      <c r="N78" s="832">
        <v>6832.6</v>
      </c>
      <c r="O78" s="849"/>
      <c r="P78" s="849"/>
      <c r="Q78" s="837"/>
      <c r="R78" s="850"/>
    </row>
    <row r="79" spans="1:18" ht="14.4" customHeight="1" x14ac:dyDescent="0.3">
      <c r="A79" s="831" t="s">
        <v>5690</v>
      </c>
      <c r="B79" s="832" t="s">
        <v>5691</v>
      </c>
      <c r="C79" s="832" t="s">
        <v>5684</v>
      </c>
      <c r="D79" s="832" t="s">
        <v>5692</v>
      </c>
      <c r="E79" s="832" t="s">
        <v>5804</v>
      </c>
      <c r="F79" s="832" t="s">
        <v>1062</v>
      </c>
      <c r="G79" s="849">
        <v>14</v>
      </c>
      <c r="H79" s="849">
        <v>191312.94</v>
      </c>
      <c r="I79" s="832">
        <v>1.2727272727272727</v>
      </c>
      <c r="J79" s="832">
        <v>13665.210000000001</v>
      </c>
      <c r="K79" s="849">
        <v>11</v>
      </c>
      <c r="L79" s="849">
        <v>150317.31</v>
      </c>
      <c r="M79" s="832">
        <v>1</v>
      </c>
      <c r="N79" s="832">
        <v>13665.21</v>
      </c>
      <c r="O79" s="849"/>
      <c r="P79" s="849"/>
      <c r="Q79" s="837"/>
      <c r="R79" s="850"/>
    </row>
    <row r="80" spans="1:18" ht="14.4" customHeight="1" x14ac:dyDescent="0.3">
      <c r="A80" s="831" t="s">
        <v>5690</v>
      </c>
      <c r="B80" s="832" t="s">
        <v>5691</v>
      </c>
      <c r="C80" s="832" t="s">
        <v>5684</v>
      </c>
      <c r="D80" s="832" t="s">
        <v>5692</v>
      </c>
      <c r="E80" s="832" t="s">
        <v>5805</v>
      </c>
      <c r="F80" s="832" t="s">
        <v>2407</v>
      </c>
      <c r="G80" s="849">
        <v>168</v>
      </c>
      <c r="H80" s="849">
        <v>6083253.7999999998</v>
      </c>
      <c r="I80" s="832">
        <v>1.0035130150727454</v>
      </c>
      <c r="J80" s="832">
        <v>36209.844047619044</v>
      </c>
      <c r="K80" s="849">
        <v>167</v>
      </c>
      <c r="L80" s="849">
        <v>6061958.0499999998</v>
      </c>
      <c r="M80" s="832">
        <v>1</v>
      </c>
      <c r="N80" s="832">
        <v>36299.15</v>
      </c>
      <c r="O80" s="849">
        <v>174</v>
      </c>
      <c r="P80" s="849">
        <v>6014573.5799999991</v>
      </c>
      <c r="Q80" s="837">
        <v>0.99218330618437711</v>
      </c>
      <c r="R80" s="850">
        <v>34566.514827586201</v>
      </c>
    </row>
    <row r="81" spans="1:18" ht="14.4" customHeight="1" x14ac:dyDescent="0.3">
      <c r="A81" s="831" t="s">
        <v>5690</v>
      </c>
      <c r="B81" s="832" t="s">
        <v>5691</v>
      </c>
      <c r="C81" s="832" t="s">
        <v>5684</v>
      </c>
      <c r="D81" s="832" t="s">
        <v>5692</v>
      </c>
      <c r="E81" s="832" t="s">
        <v>5806</v>
      </c>
      <c r="F81" s="832" t="s">
        <v>1056</v>
      </c>
      <c r="G81" s="849">
        <v>12</v>
      </c>
      <c r="H81" s="849">
        <v>81700.44</v>
      </c>
      <c r="I81" s="832">
        <v>0.57142857142857151</v>
      </c>
      <c r="J81" s="832">
        <v>6808.37</v>
      </c>
      <c r="K81" s="849">
        <v>21</v>
      </c>
      <c r="L81" s="849">
        <v>142975.76999999999</v>
      </c>
      <c r="M81" s="832">
        <v>1</v>
      </c>
      <c r="N81" s="832">
        <v>6808.37</v>
      </c>
      <c r="O81" s="849">
        <v>38</v>
      </c>
      <c r="P81" s="849">
        <v>257040.36000000002</v>
      </c>
      <c r="Q81" s="837">
        <v>1.7977896534496722</v>
      </c>
      <c r="R81" s="850">
        <v>6764.22</v>
      </c>
    </row>
    <row r="82" spans="1:18" ht="14.4" customHeight="1" x14ac:dyDescent="0.3">
      <c r="A82" s="831" t="s">
        <v>5690</v>
      </c>
      <c r="B82" s="832" t="s">
        <v>5691</v>
      </c>
      <c r="C82" s="832" t="s">
        <v>5684</v>
      </c>
      <c r="D82" s="832" t="s">
        <v>5692</v>
      </c>
      <c r="E82" s="832" t="s">
        <v>5807</v>
      </c>
      <c r="F82" s="832" t="s">
        <v>1056</v>
      </c>
      <c r="G82" s="849">
        <v>51</v>
      </c>
      <c r="H82" s="849">
        <v>662632.79999999993</v>
      </c>
      <c r="I82" s="832">
        <v>0.89473684210526294</v>
      </c>
      <c r="J82" s="832">
        <v>12992.8</v>
      </c>
      <c r="K82" s="849">
        <v>57</v>
      </c>
      <c r="L82" s="849">
        <v>740589.60000000009</v>
      </c>
      <c r="M82" s="832">
        <v>1</v>
      </c>
      <c r="N82" s="832">
        <v>12992.800000000001</v>
      </c>
      <c r="O82" s="849">
        <v>22</v>
      </c>
      <c r="P82" s="849">
        <v>292287.59999999998</v>
      </c>
      <c r="Q82" s="837">
        <v>0.39466878821954826</v>
      </c>
      <c r="R82" s="850">
        <v>13285.8</v>
      </c>
    </row>
    <row r="83" spans="1:18" ht="14.4" customHeight="1" x14ac:dyDescent="0.3">
      <c r="A83" s="831" t="s">
        <v>5690</v>
      </c>
      <c r="B83" s="832" t="s">
        <v>5691</v>
      </c>
      <c r="C83" s="832" t="s">
        <v>5684</v>
      </c>
      <c r="D83" s="832" t="s">
        <v>5692</v>
      </c>
      <c r="E83" s="832" t="s">
        <v>5808</v>
      </c>
      <c r="F83" s="832" t="s">
        <v>2267</v>
      </c>
      <c r="G83" s="849">
        <v>40</v>
      </c>
      <c r="H83" s="849">
        <v>1949.6</v>
      </c>
      <c r="I83" s="832">
        <v>5.7142857142857135</v>
      </c>
      <c r="J83" s="832">
        <v>48.739999999999995</v>
      </c>
      <c r="K83" s="849">
        <v>7</v>
      </c>
      <c r="L83" s="849">
        <v>341.18</v>
      </c>
      <c r="M83" s="832">
        <v>1</v>
      </c>
      <c r="N83" s="832">
        <v>48.74</v>
      </c>
      <c r="O83" s="849"/>
      <c r="P83" s="849"/>
      <c r="Q83" s="837"/>
      <c r="R83" s="850"/>
    </row>
    <row r="84" spans="1:18" ht="14.4" customHeight="1" x14ac:dyDescent="0.3">
      <c r="A84" s="831" t="s">
        <v>5690</v>
      </c>
      <c r="B84" s="832" t="s">
        <v>5691</v>
      </c>
      <c r="C84" s="832" t="s">
        <v>5684</v>
      </c>
      <c r="D84" s="832" t="s">
        <v>5692</v>
      </c>
      <c r="E84" s="832" t="s">
        <v>5704</v>
      </c>
      <c r="F84" s="832" t="s">
        <v>911</v>
      </c>
      <c r="G84" s="849">
        <v>7.3000000000000007</v>
      </c>
      <c r="H84" s="849">
        <v>561</v>
      </c>
      <c r="I84" s="832">
        <v>2.8076672839197236</v>
      </c>
      <c r="J84" s="832">
        <v>76.849315068493141</v>
      </c>
      <c r="K84" s="849">
        <v>2.5999999999999996</v>
      </c>
      <c r="L84" s="849">
        <v>199.81</v>
      </c>
      <c r="M84" s="832">
        <v>1</v>
      </c>
      <c r="N84" s="832">
        <v>76.850000000000009</v>
      </c>
      <c r="O84" s="849">
        <v>11.8</v>
      </c>
      <c r="P84" s="849">
        <v>597.66999999999996</v>
      </c>
      <c r="Q84" s="837">
        <v>2.9911916320504477</v>
      </c>
      <c r="R84" s="850">
        <v>50.649999999999991</v>
      </c>
    </row>
    <row r="85" spans="1:18" ht="14.4" customHeight="1" x14ac:dyDescent="0.3">
      <c r="A85" s="831" t="s">
        <v>5690</v>
      </c>
      <c r="B85" s="832" t="s">
        <v>5691</v>
      </c>
      <c r="C85" s="832" t="s">
        <v>5684</v>
      </c>
      <c r="D85" s="832" t="s">
        <v>5692</v>
      </c>
      <c r="E85" s="832" t="s">
        <v>5809</v>
      </c>
      <c r="F85" s="832" t="s">
        <v>2929</v>
      </c>
      <c r="G85" s="849">
        <v>4.7</v>
      </c>
      <c r="H85" s="849">
        <v>831.90000000000009</v>
      </c>
      <c r="I85" s="832">
        <v>0.3286713286713287</v>
      </c>
      <c r="J85" s="832">
        <v>177</v>
      </c>
      <c r="K85" s="849">
        <v>14.3</v>
      </c>
      <c r="L85" s="849">
        <v>2531.1</v>
      </c>
      <c r="M85" s="832">
        <v>1</v>
      </c>
      <c r="N85" s="832">
        <v>176.99999999999997</v>
      </c>
      <c r="O85" s="849">
        <v>5.9</v>
      </c>
      <c r="P85" s="849">
        <v>1044.32</v>
      </c>
      <c r="Q85" s="837">
        <v>0.41259531429022955</v>
      </c>
      <c r="R85" s="850">
        <v>177.00338983050844</v>
      </c>
    </row>
    <row r="86" spans="1:18" ht="14.4" customHeight="1" x14ac:dyDescent="0.3">
      <c r="A86" s="831" t="s">
        <v>5690</v>
      </c>
      <c r="B86" s="832" t="s">
        <v>5691</v>
      </c>
      <c r="C86" s="832" t="s">
        <v>5684</v>
      </c>
      <c r="D86" s="832" t="s">
        <v>5692</v>
      </c>
      <c r="E86" s="832" t="s">
        <v>5705</v>
      </c>
      <c r="F86" s="832" t="s">
        <v>654</v>
      </c>
      <c r="G86" s="849">
        <v>0.4</v>
      </c>
      <c r="H86" s="849">
        <v>31.2</v>
      </c>
      <c r="I86" s="832">
        <v>1</v>
      </c>
      <c r="J86" s="832">
        <v>78</v>
      </c>
      <c r="K86" s="849">
        <v>0.4</v>
      </c>
      <c r="L86" s="849">
        <v>31.2</v>
      </c>
      <c r="M86" s="832">
        <v>1</v>
      </c>
      <c r="N86" s="832">
        <v>78</v>
      </c>
      <c r="O86" s="849">
        <v>0.5</v>
      </c>
      <c r="P86" s="849">
        <v>23.55</v>
      </c>
      <c r="Q86" s="837">
        <v>0.7548076923076924</v>
      </c>
      <c r="R86" s="850">
        <v>47.1</v>
      </c>
    </row>
    <row r="87" spans="1:18" ht="14.4" customHeight="1" x14ac:dyDescent="0.3">
      <c r="A87" s="831" t="s">
        <v>5690</v>
      </c>
      <c r="B87" s="832" t="s">
        <v>5691</v>
      </c>
      <c r="C87" s="832" t="s">
        <v>5684</v>
      </c>
      <c r="D87" s="832" t="s">
        <v>5692</v>
      </c>
      <c r="E87" s="832" t="s">
        <v>5810</v>
      </c>
      <c r="F87" s="832" t="s">
        <v>963</v>
      </c>
      <c r="G87" s="849">
        <v>35.500000000000007</v>
      </c>
      <c r="H87" s="849">
        <v>6466.0900000000011</v>
      </c>
      <c r="I87" s="832">
        <v>0.71426015011847122</v>
      </c>
      <c r="J87" s="832">
        <v>182.14338028169013</v>
      </c>
      <c r="K87" s="849">
        <v>49.7</v>
      </c>
      <c r="L87" s="849">
        <v>9052.8499999999985</v>
      </c>
      <c r="M87" s="832">
        <v>1</v>
      </c>
      <c r="N87" s="832">
        <v>182.14989939637823</v>
      </c>
      <c r="O87" s="849">
        <v>49</v>
      </c>
      <c r="P87" s="849">
        <v>8594.6</v>
      </c>
      <c r="Q87" s="837">
        <v>0.94938058180572993</v>
      </c>
      <c r="R87" s="850">
        <v>175.4</v>
      </c>
    </row>
    <row r="88" spans="1:18" ht="14.4" customHeight="1" x14ac:dyDescent="0.3">
      <c r="A88" s="831" t="s">
        <v>5690</v>
      </c>
      <c r="B88" s="832" t="s">
        <v>5691</v>
      </c>
      <c r="C88" s="832" t="s">
        <v>5684</v>
      </c>
      <c r="D88" s="832" t="s">
        <v>5692</v>
      </c>
      <c r="E88" s="832" t="s">
        <v>5811</v>
      </c>
      <c r="F88" s="832" t="s">
        <v>723</v>
      </c>
      <c r="G88" s="849">
        <v>0.1</v>
      </c>
      <c r="H88" s="849">
        <v>7.07</v>
      </c>
      <c r="I88" s="832">
        <v>0.41539365452408933</v>
      </c>
      <c r="J88" s="832">
        <v>70.7</v>
      </c>
      <c r="K88" s="849">
        <v>0.2</v>
      </c>
      <c r="L88" s="849">
        <v>17.02</v>
      </c>
      <c r="M88" s="832">
        <v>1</v>
      </c>
      <c r="N88" s="832">
        <v>85.1</v>
      </c>
      <c r="O88" s="849">
        <v>1</v>
      </c>
      <c r="P88" s="849">
        <v>60.400000000000006</v>
      </c>
      <c r="Q88" s="837">
        <v>3.5487661574618099</v>
      </c>
      <c r="R88" s="850">
        <v>60.400000000000006</v>
      </c>
    </row>
    <row r="89" spans="1:18" ht="14.4" customHeight="1" x14ac:dyDescent="0.3">
      <c r="A89" s="831" t="s">
        <v>5690</v>
      </c>
      <c r="B89" s="832" t="s">
        <v>5691</v>
      </c>
      <c r="C89" s="832" t="s">
        <v>5684</v>
      </c>
      <c r="D89" s="832" t="s">
        <v>5692</v>
      </c>
      <c r="E89" s="832" t="s">
        <v>5812</v>
      </c>
      <c r="F89" s="832" t="s">
        <v>5813</v>
      </c>
      <c r="G89" s="849"/>
      <c r="H89" s="849"/>
      <c r="I89" s="832"/>
      <c r="J89" s="832"/>
      <c r="K89" s="849">
        <v>0.2</v>
      </c>
      <c r="L89" s="849">
        <v>27.8</v>
      </c>
      <c r="M89" s="832">
        <v>1</v>
      </c>
      <c r="N89" s="832">
        <v>139</v>
      </c>
      <c r="O89" s="849"/>
      <c r="P89" s="849"/>
      <c r="Q89" s="837"/>
      <c r="R89" s="850"/>
    </row>
    <row r="90" spans="1:18" ht="14.4" customHeight="1" x14ac:dyDescent="0.3">
      <c r="A90" s="831" t="s">
        <v>5690</v>
      </c>
      <c r="B90" s="832" t="s">
        <v>5691</v>
      </c>
      <c r="C90" s="832" t="s">
        <v>5684</v>
      </c>
      <c r="D90" s="832" t="s">
        <v>5692</v>
      </c>
      <c r="E90" s="832" t="s">
        <v>5814</v>
      </c>
      <c r="F90" s="832" t="s">
        <v>5815</v>
      </c>
      <c r="G90" s="849">
        <v>0.6</v>
      </c>
      <c r="H90" s="849">
        <v>1303.68</v>
      </c>
      <c r="I90" s="832"/>
      <c r="J90" s="832">
        <v>2172.8000000000002</v>
      </c>
      <c r="K90" s="849"/>
      <c r="L90" s="849"/>
      <c r="M90" s="832"/>
      <c r="N90" s="832"/>
      <c r="O90" s="849"/>
      <c r="P90" s="849"/>
      <c r="Q90" s="837"/>
      <c r="R90" s="850"/>
    </row>
    <row r="91" spans="1:18" ht="14.4" customHeight="1" x14ac:dyDescent="0.3">
      <c r="A91" s="831" t="s">
        <v>5690</v>
      </c>
      <c r="B91" s="832" t="s">
        <v>5691</v>
      </c>
      <c r="C91" s="832" t="s">
        <v>5684</v>
      </c>
      <c r="D91" s="832" t="s">
        <v>5692</v>
      </c>
      <c r="E91" s="832" t="s">
        <v>5816</v>
      </c>
      <c r="F91" s="832" t="s">
        <v>1066</v>
      </c>
      <c r="G91" s="849"/>
      <c r="H91" s="849"/>
      <c r="I91" s="832"/>
      <c r="J91" s="832"/>
      <c r="K91" s="849"/>
      <c r="L91" s="849"/>
      <c r="M91" s="832"/>
      <c r="N91" s="832"/>
      <c r="O91" s="849">
        <v>2</v>
      </c>
      <c r="P91" s="849">
        <v>13528.44</v>
      </c>
      <c r="Q91" s="837"/>
      <c r="R91" s="850">
        <v>6764.22</v>
      </c>
    </row>
    <row r="92" spans="1:18" ht="14.4" customHeight="1" x14ac:dyDescent="0.3">
      <c r="A92" s="831" t="s">
        <v>5690</v>
      </c>
      <c r="B92" s="832" t="s">
        <v>5691</v>
      </c>
      <c r="C92" s="832" t="s">
        <v>5684</v>
      </c>
      <c r="D92" s="832" t="s">
        <v>5692</v>
      </c>
      <c r="E92" s="832" t="s">
        <v>5817</v>
      </c>
      <c r="F92" s="832" t="s">
        <v>985</v>
      </c>
      <c r="G92" s="849">
        <v>40</v>
      </c>
      <c r="H92" s="849">
        <v>6867.5999999999995</v>
      </c>
      <c r="I92" s="832">
        <v>9.8015204944775461E-2</v>
      </c>
      <c r="J92" s="832">
        <v>171.69</v>
      </c>
      <c r="K92" s="849">
        <v>408.1</v>
      </c>
      <c r="L92" s="849">
        <v>70066.679999999993</v>
      </c>
      <c r="M92" s="832">
        <v>1</v>
      </c>
      <c r="N92" s="832">
        <v>171.68997794658171</v>
      </c>
      <c r="O92" s="849">
        <v>496</v>
      </c>
      <c r="P92" s="849">
        <v>82827.040000000008</v>
      </c>
      <c r="Q92" s="837">
        <v>1.1821173773325639</v>
      </c>
      <c r="R92" s="850">
        <v>166.99</v>
      </c>
    </row>
    <row r="93" spans="1:18" ht="14.4" customHeight="1" x14ac:dyDescent="0.3">
      <c r="A93" s="831" t="s">
        <v>5690</v>
      </c>
      <c r="B93" s="832" t="s">
        <v>5691</v>
      </c>
      <c r="C93" s="832" t="s">
        <v>5684</v>
      </c>
      <c r="D93" s="832" t="s">
        <v>5692</v>
      </c>
      <c r="E93" s="832" t="s">
        <v>5818</v>
      </c>
      <c r="F93" s="832" t="s">
        <v>5819</v>
      </c>
      <c r="G93" s="849">
        <v>3.0999999999999996</v>
      </c>
      <c r="H93" s="849">
        <v>2334.6099999999997</v>
      </c>
      <c r="I93" s="832"/>
      <c r="J93" s="832">
        <v>753.1</v>
      </c>
      <c r="K93" s="849"/>
      <c r="L93" s="849"/>
      <c r="M93" s="832"/>
      <c r="N93" s="832"/>
      <c r="O93" s="849"/>
      <c r="P93" s="849"/>
      <c r="Q93" s="837"/>
      <c r="R93" s="850"/>
    </row>
    <row r="94" spans="1:18" ht="14.4" customHeight="1" x14ac:dyDescent="0.3">
      <c r="A94" s="831" t="s">
        <v>5690</v>
      </c>
      <c r="B94" s="832" t="s">
        <v>5691</v>
      </c>
      <c r="C94" s="832" t="s">
        <v>5684</v>
      </c>
      <c r="D94" s="832" t="s">
        <v>5692</v>
      </c>
      <c r="E94" s="832" t="s">
        <v>5820</v>
      </c>
      <c r="F94" s="832" t="s">
        <v>1068</v>
      </c>
      <c r="G94" s="849"/>
      <c r="H94" s="849"/>
      <c r="I94" s="832"/>
      <c r="J94" s="832"/>
      <c r="K94" s="849"/>
      <c r="L94" s="849"/>
      <c r="M94" s="832"/>
      <c r="N94" s="832"/>
      <c r="O94" s="849">
        <v>10</v>
      </c>
      <c r="P94" s="849">
        <v>127276.9</v>
      </c>
      <c r="Q94" s="837"/>
      <c r="R94" s="850">
        <v>12727.689999999999</v>
      </c>
    </row>
    <row r="95" spans="1:18" ht="14.4" customHeight="1" x14ac:dyDescent="0.3">
      <c r="A95" s="831" t="s">
        <v>5690</v>
      </c>
      <c r="B95" s="832" t="s">
        <v>5691</v>
      </c>
      <c r="C95" s="832" t="s">
        <v>5684</v>
      </c>
      <c r="D95" s="832" t="s">
        <v>5692</v>
      </c>
      <c r="E95" s="832" t="s">
        <v>5821</v>
      </c>
      <c r="F95" s="832" t="s">
        <v>1262</v>
      </c>
      <c r="G95" s="849"/>
      <c r="H95" s="849"/>
      <c r="I95" s="832"/>
      <c r="J95" s="832"/>
      <c r="K95" s="849"/>
      <c r="L95" s="849"/>
      <c r="M95" s="832"/>
      <c r="N95" s="832"/>
      <c r="O95" s="849">
        <v>0.2</v>
      </c>
      <c r="P95" s="849">
        <v>13.53</v>
      </c>
      <c r="Q95" s="837"/>
      <c r="R95" s="850">
        <v>67.649999999999991</v>
      </c>
    </row>
    <row r="96" spans="1:18" ht="14.4" customHeight="1" x14ac:dyDescent="0.3">
      <c r="A96" s="831" t="s">
        <v>5690</v>
      </c>
      <c r="B96" s="832" t="s">
        <v>5691</v>
      </c>
      <c r="C96" s="832" t="s">
        <v>5684</v>
      </c>
      <c r="D96" s="832" t="s">
        <v>5692</v>
      </c>
      <c r="E96" s="832" t="s">
        <v>5822</v>
      </c>
      <c r="F96" s="832" t="s">
        <v>5823</v>
      </c>
      <c r="G96" s="849"/>
      <c r="H96" s="849"/>
      <c r="I96" s="832"/>
      <c r="J96" s="832"/>
      <c r="K96" s="849">
        <v>7</v>
      </c>
      <c r="L96" s="849">
        <v>10543.48</v>
      </c>
      <c r="M96" s="832">
        <v>1</v>
      </c>
      <c r="N96" s="832">
        <v>1506.2114285714285</v>
      </c>
      <c r="O96" s="849">
        <v>3</v>
      </c>
      <c r="P96" s="849">
        <v>3584.66</v>
      </c>
      <c r="Q96" s="837">
        <v>0.33998831505347382</v>
      </c>
      <c r="R96" s="850">
        <v>1194.8866666666665</v>
      </c>
    </row>
    <row r="97" spans="1:18" ht="14.4" customHeight="1" x14ac:dyDescent="0.3">
      <c r="A97" s="831" t="s">
        <v>5690</v>
      </c>
      <c r="B97" s="832" t="s">
        <v>5691</v>
      </c>
      <c r="C97" s="832" t="s">
        <v>5684</v>
      </c>
      <c r="D97" s="832" t="s">
        <v>5692</v>
      </c>
      <c r="E97" s="832" t="s">
        <v>5824</v>
      </c>
      <c r="F97" s="832" t="s">
        <v>5825</v>
      </c>
      <c r="G97" s="849">
        <v>0.89999999999999991</v>
      </c>
      <c r="H97" s="849">
        <v>63.63</v>
      </c>
      <c r="I97" s="832">
        <v>4.5</v>
      </c>
      <c r="J97" s="832">
        <v>70.7</v>
      </c>
      <c r="K97" s="849">
        <v>0.2</v>
      </c>
      <c r="L97" s="849">
        <v>14.14</v>
      </c>
      <c r="M97" s="832">
        <v>1</v>
      </c>
      <c r="N97" s="832">
        <v>70.7</v>
      </c>
      <c r="O97" s="849">
        <v>0.7</v>
      </c>
      <c r="P97" s="849">
        <v>49.49</v>
      </c>
      <c r="Q97" s="837">
        <v>3.5</v>
      </c>
      <c r="R97" s="850">
        <v>70.7</v>
      </c>
    </row>
    <row r="98" spans="1:18" ht="14.4" customHeight="1" x14ac:dyDescent="0.3">
      <c r="A98" s="831" t="s">
        <v>5690</v>
      </c>
      <c r="B98" s="832" t="s">
        <v>5691</v>
      </c>
      <c r="C98" s="832" t="s">
        <v>5684</v>
      </c>
      <c r="D98" s="832" t="s">
        <v>5692</v>
      </c>
      <c r="E98" s="832" t="s">
        <v>5725</v>
      </c>
      <c r="F98" s="832" t="s">
        <v>1444</v>
      </c>
      <c r="G98" s="849"/>
      <c r="H98" s="849"/>
      <c r="I98" s="832"/>
      <c r="J98" s="832"/>
      <c r="K98" s="849">
        <v>2</v>
      </c>
      <c r="L98" s="849">
        <v>6302.14</v>
      </c>
      <c r="M98" s="832">
        <v>1</v>
      </c>
      <c r="N98" s="832">
        <v>3151.07</v>
      </c>
      <c r="O98" s="849"/>
      <c r="P98" s="849"/>
      <c r="Q98" s="837"/>
      <c r="R98" s="850"/>
    </row>
    <row r="99" spans="1:18" ht="14.4" customHeight="1" x14ac:dyDescent="0.3">
      <c r="A99" s="831" t="s">
        <v>5690</v>
      </c>
      <c r="B99" s="832" t="s">
        <v>5691</v>
      </c>
      <c r="C99" s="832" t="s">
        <v>5684</v>
      </c>
      <c r="D99" s="832" t="s">
        <v>5692</v>
      </c>
      <c r="E99" s="832" t="s">
        <v>5826</v>
      </c>
      <c r="F99" s="832" t="s">
        <v>1056</v>
      </c>
      <c r="G99" s="849"/>
      <c r="H99" s="849"/>
      <c r="I99" s="832"/>
      <c r="J99" s="832"/>
      <c r="K99" s="849"/>
      <c r="L99" s="849"/>
      <c r="M99" s="832"/>
      <c r="N99" s="832"/>
      <c r="O99" s="849">
        <v>2</v>
      </c>
      <c r="P99" s="849">
        <v>6764.22</v>
      </c>
      <c r="Q99" s="837"/>
      <c r="R99" s="850">
        <v>3382.11</v>
      </c>
    </row>
    <row r="100" spans="1:18" ht="14.4" customHeight="1" x14ac:dyDescent="0.3">
      <c r="A100" s="831" t="s">
        <v>5690</v>
      </c>
      <c r="B100" s="832" t="s">
        <v>5691</v>
      </c>
      <c r="C100" s="832" t="s">
        <v>5684</v>
      </c>
      <c r="D100" s="832" t="s">
        <v>5692</v>
      </c>
      <c r="E100" s="832" t="s">
        <v>5827</v>
      </c>
      <c r="F100" s="832" t="s">
        <v>2267</v>
      </c>
      <c r="G100" s="849"/>
      <c r="H100" s="849"/>
      <c r="I100" s="832"/>
      <c r="J100" s="832"/>
      <c r="K100" s="849"/>
      <c r="L100" s="849"/>
      <c r="M100" s="832"/>
      <c r="N100" s="832"/>
      <c r="O100" s="849">
        <v>4.3</v>
      </c>
      <c r="P100" s="849">
        <v>1353</v>
      </c>
      <c r="Q100" s="837"/>
      <c r="R100" s="850">
        <v>314.6511627906977</v>
      </c>
    </row>
    <row r="101" spans="1:18" ht="14.4" customHeight="1" x14ac:dyDescent="0.3">
      <c r="A101" s="831" t="s">
        <v>5690</v>
      </c>
      <c r="B101" s="832" t="s">
        <v>5691</v>
      </c>
      <c r="C101" s="832" t="s">
        <v>5684</v>
      </c>
      <c r="D101" s="832" t="s">
        <v>5692</v>
      </c>
      <c r="E101" s="832" t="s">
        <v>5828</v>
      </c>
      <c r="F101" s="832" t="s">
        <v>863</v>
      </c>
      <c r="G101" s="849"/>
      <c r="H101" s="849"/>
      <c r="I101" s="832"/>
      <c r="J101" s="832"/>
      <c r="K101" s="849"/>
      <c r="L101" s="849"/>
      <c r="M101" s="832"/>
      <c r="N101" s="832"/>
      <c r="O101" s="849">
        <v>0.2</v>
      </c>
      <c r="P101" s="849">
        <v>5.57</v>
      </c>
      <c r="Q101" s="837"/>
      <c r="R101" s="850">
        <v>27.85</v>
      </c>
    </row>
    <row r="102" spans="1:18" ht="14.4" customHeight="1" x14ac:dyDescent="0.3">
      <c r="A102" s="831" t="s">
        <v>5690</v>
      </c>
      <c r="B102" s="832" t="s">
        <v>5691</v>
      </c>
      <c r="C102" s="832" t="s">
        <v>5684</v>
      </c>
      <c r="D102" s="832" t="s">
        <v>5692</v>
      </c>
      <c r="E102" s="832" t="s">
        <v>5829</v>
      </c>
      <c r="F102" s="832" t="s">
        <v>5830</v>
      </c>
      <c r="G102" s="849">
        <v>4.5999999999999996</v>
      </c>
      <c r="H102" s="849">
        <v>4475.82</v>
      </c>
      <c r="I102" s="832">
        <v>0.36220546356637823</v>
      </c>
      <c r="J102" s="832">
        <v>973.00434782608693</v>
      </c>
      <c r="K102" s="849">
        <v>12.7</v>
      </c>
      <c r="L102" s="849">
        <v>12357.130000000001</v>
      </c>
      <c r="M102" s="832">
        <v>1</v>
      </c>
      <c r="N102" s="832">
        <v>973.00236220472459</v>
      </c>
      <c r="O102" s="849">
        <v>0.79999999999999993</v>
      </c>
      <c r="P102" s="849">
        <v>634.24</v>
      </c>
      <c r="Q102" s="837">
        <v>5.1325833749422393E-2</v>
      </c>
      <c r="R102" s="850">
        <v>792.80000000000007</v>
      </c>
    </row>
    <row r="103" spans="1:18" ht="14.4" customHeight="1" x14ac:dyDescent="0.3">
      <c r="A103" s="831" t="s">
        <v>5690</v>
      </c>
      <c r="B103" s="832" t="s">
        <v>5691</v>
      </c>
      <c r="C103" s="832" t="s">
        <v>5684</v>
      </c>
      <c r="D103" s="832" t="s">
        <v>5692</v>
      </c>
      <c r="E103" s="832" t="s">
        <v>5831</v>
      </c>
      <c r="F103" s="832" t="s">
        <v>1059</v>
      </c>
      <c r="G103" s="849"/>
      <c r="H103" s="849"/>
      <c r="I103" s="832"/>
      <c r="J103" s="832"/>
      <c r="K103" s="849">
        <v>4</v>
      </c>
      <c r="L103" s="849">
        <v>54660.84</v>
      </c>
      <c r="M103" s="832">
        <v>1</v>
      </c>
      <c r="N103" s="832">
        <v>13665.21</v>
      </c>
      <c r="O103" s="849">
        <v>6</v>
      </c>
      <c r="P103" s="849">
        <v>81170.7</v>
      </c>
      <c r="Q103" s="837">
        <v>1.484988156054682</v>
      </c>
      <c r="R103" s="850">
        <v>13528.449999999999</v>
      </c>
    </row>
    <row r="104" spans="1:18" ht="14.4" customHeight="1" x14ac:dyDescent="0.3">
      <c r="A104" s="831" t="s">
        <v>5690</v>
      </c>
      <c r="B104" s="832" t="s">
        <v>5691</v>
      </c>
      <c r="C104" s="832" t="s">
        <v>5684</v>
      </c>
      <c r="D104" s="832" t="s">
        <v>5692</v>
      </c>
      <c r="E104" s="832" t="s">
        <v>5832</v>
      </c>
      <c r="F104" s="832" t="s">
        <v>5833</v>
      </c>
      <c r="G104" s="849"/>
      <c r="H104" s="849"/>
      <c r="I104" s="832"/>
      <c r="J104" s="832"/>
      <c r="K104" s="849"/>
      <c r="L104" s="849"/>
      <c r="M104" s="832"/>
      <c r="N104" s="832"/>
      <c r="O104" s="849">
        <v>32</v>
      </c>
      <c r="P104" s="849">
        <v>3199996.8</v>
      </c>
      <c r="Q104" s="837"/>
      <c r="R104" s="850">
        <v>99999.9</v>
      </c>
    </row>
    <row r="105" spans="1:18" ht="14.4" customHeight="1" x14ac:dyDescent="0.3">
      <c r="A105" s="831" t="s">
        <v>5690</v>
      </c>
      <c r="B105" s="832" t="s">
        <v>5691</v>
      </c>
      <c r="C105" s="832" t="s">
        <v>5684</v>
      </c>
      <c r="D105" s="832" t="s">
        <v>5692</v>
      </c>
      <c r="E105" s="832" t="s">
        <v>5834</v>
      </c>
      <c r="F105" s="832" t="s">
        <v>1068</v>
      </c>
      <c r="G105" s="849"/>
      <c r="H105" s="849"/>
      <c r="I105" s="832"/>
      <c r="J105" s="832"/>
      <c r="K105" s="849"/>
      <c r="L105" s="849"/>
      <c r="M105" s="832"/>
      <c r="N105" s="832"/>
      <c r="O105" s="849">
        <v>1</v>
      </c>
      <c r="P105" s="849">
        <v>6714.89</v>
      </c>
      <c r="Q105" s="837"/>
      <c r="R105" s="850">
        <v>6714.89</v>
      </c>
    </row>
    <row r="106" spans="1:18" ht="14.4" customHeight="1" x14ac:dyDescent="0.3">
      <c r="A106" s="831" t="s">
        <v>5690</v>
      </c>
      <c r="B106" s="832" t="s">
        <v>5691</v>
      </c>
      <c r="C106" s="832" t="s">
        <v>5684</v>
      </c>
      <c r="D106" s="832" t="s">
        <v>5692</v>
      </c>
      <c r="E106" s="832" t="s">
        <v>5835</v>
      </c>
      <c r="F106" s="832" t="s">
        <v>1068</v>
      </c>
      <c r="G106" s="849"/>
      <c r="H106" s="849"/>
      <c r="I106" s="832"/>
      <c r="J106" s="832"/>
      <c r="K106" s="849"/>
      <c r="L106" s="849"/>
      <c r="M106" s="832"/>
      <c r="N106" s="832"/>
      <c r="O106" s="849">
        <v>32</v>
      </c>
      <c r="P106" s="849">
        <v>862014.72</v>
      </c>
      <c r="Q106" s="837"/>
      <c r="R106" s="850">
        <v>26937.96</v>
      </c>
    </row>
    <row r="107" spans="1:18" ht="14.4" customHeight="1" x14ac:dyDescent="0.3">
      <c r="A107" s="831" t="s">
        <v>5690</v>
      </c>
      <c r="B107" s="832" t="s">
        <v>5691</v>
      </c>
      <c r="C107" s="832" t="s">
        <v>5684</v>
      </c>
      <c r="D107" s="832" t="s">
        <v>5692</v>
      </c>
      <c r="E107" s="832" t="s">
        <v>5836</v>
      </c>
      <c r="F107" s="832" t="s">
        <v>1068</v>
      </c>
      <c r="G107" s="849"/>
      <c r="H107" s="849"/>
      <c r="I107" s="832"/>
      <c r="J107" s="832"/>
      <c r="K107" s="849"/>
      <c r="L107" s="849"/>
      <c r="M107" s="832"/>
      <c r="N107" s="832"/>
      <c r="O107" s="849">
        <v>4</v>
      </c>
      <c r="P107" s="849">
        <v>13528.44</v>
      </c>
      <c r="Q107" s="837"/>
      <c r="R107" s="850">
        <v>3382.11</v>
      </c>
    </row>
    <row r="108" spans="1:18" ht="14.4" customHeight="1" x14ac:dyDescent="0.3">
      <c r="A108" s="831" t="s">
        <v>5690</v>
      </c>
      <c r="B108" s="832" t="s">
        <v>5691</v>
      </c>
      <c r="C108" s="832" t="s">
        <v>5684</v>
      </c>
      <c r="D108" s="832" t="s">
        <v>5692</v>
      </c>
      <c r="E108" s="832" t="s">
        <v>5837</v>
      </c>
      <c r="F108" s="832" t="s">
        <v>1066</v>
      </c>
      <c r="G108" s="849"/>
      <c r="H108" s="849"/>
      <c r="I108" s="832"/>
      <c r="J108" s="832"/>
      <c r="K108" s="849"/>
      <c r="L108" s="849"/>
      <c r="M108" s="832"/>
      <c r="N108" s="832"/>
      <c r="O108" s="849">
        <v>18</v>
      </c>
      <c r="P108" s="849">
        <v>121755.96</v>
      </c>
      <c r="Q108" s="837"/>
      <c r="R108" s="850">
        <v>6764.22</v>
      </c>
    </row>
    <row r="109" spans="1:18" ht="14.4" customHeight="1" x14ac:dyDescent="0.3">
      <c r="A109" s="831" t="s">
        <v>5690</v>
      </c>
      <c r="B109" s="832" t="s">
        <v>5691</v>
      </c>
      <c r="C109" s="832" t="s">
        <v>5684</v>
      </c>
      <c r="D109" s="832" t="s">
        <v>5692</v>
      </c>
      <c r="E109" s="832" t="s">
        <v>5838</v>
      </c>
      <c r="F109" s="832" t="s">
        <v>1066</v>
      </c>
      <c r="G109" s="849"/>
      <c r="H109" s="849"/>
      <c r="I109" s="832"/>
      <c r="J109" s="832"/>
      <c r="K109" s="849"/>
      <c r="L109" s="849"/>
      <c r="M109" s="832"/>
      <c r="N109" s="832"/>
      <c r="O109" s="849">
        <v>10</v>
      </c>
      <c r="P109" s="849">
        <v>129983</v>
      </c>
      <c r="Q109" s="837"/>
      <c r="R109" s="850">
        <v>12998.3</v>
      </c>
    </row>
    <row r="110" spans="1:18" ht="14.4" customHeight="1" x14ac:dyDescent="0.3">
      <c r="A110" s="831" t="s">
        <v>5690</v>
      </c>
      <c r="B110" s="832" t="s">
        <v>5691</v>
      </c>
      <c r="C110" s="832" t="s">
        <v>5684</v>
      </c>
      <c r="D110" s="832" t="s">
        <v>5736</v>
      </c>
      <c r="E110" s="832" t="s">
        <v>5763</v>
      </c>
      <c r="F110" s="832" t="s">
        <v>5764</v>
      </c>
      <c r="G110" s="849">
        <v>12</v>
      </c>
      <c r="H110" s="849">
        <v>3564</v>
      </c>
      <c r="I110" s="832">
        <v>2</v>
      </c>
      <c r="J110" s="832">
        <v>297</v>
      </c>
      <c r="K110" s="849">
        <v>6</v>
      </c>
      <c r="L110" s="849">
        <v>1782</v>
      </c>
      <c r="M110" s="832">
        <v>1</v>
      </c>
      <c r="N110" s="832">
        <v>297</v>
      </c>
      <c r="O110" s="849">
        <v>5</v>
      </c>
      <c r="P110" s="849">
        <v>1500</v>
      </c>
      <c r="Q110" s="837">
        <v>0.84175084175084181</v>
      </c>
      <c r="R110" s="850">
        <v>300</v>
      </c>
    </row>
    <row r="111" spans="1:18" ht="14.4" customHeight="1" x14ac:dyDescent="0.3">
      <c r="A111" s="831" t="s">
        <v>5690</v>
      </c>
      <c r="B111" s="832" t="s">
        <v>5691</v>
      </c>
      <c r="C111" s="832" t="s">
        <v>5684</v>
      </c>
      <c r="D111" s="832" t="s">
        <v>5736</v>
      </c>
      <c r="E111" s="832" t="s">
        <v>5765</v>
      </c>
      <c r="F111" s="832" t="s">
        <v>5766</v>
      </c>
      <c r="G111" s="849">
        <v>2</v>
      </c>
      <c r="H111" s="849">
        <v>258</v>
      </c>
      <c r="I111" s="832">
        <v>1.9846153846153847</v>
      </c>
      <c r="J111" s="832">
        <v>129</v>
      </c>
      <c r="K111" s="849">
        <v>1</v>
      </c>
      <c r="L111" s="849">
        <v>130</v>
      </c>
      <c r="M111" s="832">
        <v>1</v>
      </c>
      <c r="N111" s="832">
        <v>130</v>
      </c>
      <c r="O111" s="849"/>
      <c r="P111" s="849"/>
      <c r="Q111" s="837"/>
      <c r="R111" s="850"/>
    </row>
    <row r="112" spans="1:18" ht="14.4" customHeight="1" x14ac:dyDescent="0.3">
      <c r="A112" s="831" t="s">
        <v>5690</v>
      </c>
      <c r="B112" s="832" t="s">
        <v>5691</v>
      </c>
      <c r="C112" s="832" t="s">
        <v>5684</v>
      </c>
      <c r="D112" s="832" t="s">
        <v>5736</v>
      </c>
      <c r="E112" s="832" t="s">
        <v>5769</v>
      </c>
      <c r="F112" s="832" t="s">
        <v>5770</v>
      </c>
      <c r="G112" s="849">
        <v>66</v>
      </c>
      <c r="H112" s="849">
        <v>0</v>
      </c>
      <c r="I112" s="832"/>
      <c r="J112" s="832">
        <v>0</v>
      </c>
      <c r="K112" s="849">
        <v>69</v>
      </c>
      <c r="L112" s="849">
        <v>0</v>
      </c>
      <c r="M112" s="832"/>
      <c r="N112" s="832">
        <v>0</v>
      </c>
      <c r="O112" s="849">
        <v>100</v>
      </c>
      <c r="P112" s="849">
        <v>0</v>
      </c>
      <c r="Q112" s="837"/>
      <c r="R112" s="850">
        <v>0</v>
      </c>
    </row>
    <row r="113" spans="1:18" ht="14.4" customHeight="1" x14ac:dyDescent="0.3">
      <c r="A113" s="831" t="s">
        <v>5690</v>
      </c>
      <c r="B113" s="832" t="s">
        <v>5691</v>
      </c>
      <c r="C113" s="832" t="s">
        <v>5684</v>
      </c>
      <c r="D113" s="832" t="s">
        <v>5736</v>
      </c>
      <c r="E113" s="832" t="s">
        <v>5773</v>
      </c>
      <c r="F113" s="832" t="s">
        <v>5774</v>
      </c>
      <c r="G113" s="849">
        <v>538</v>
      </c>
      <c r="H113" s="849">
        <v>17933.330000000002</v>
      </c>
      <c r="I113" s="832">
        <v>1.0569740556043115</v>
      </c>
      <c r="J113" s="832">
        <v>33.333327137546469</v>
      </c>
      <c r="K113" s="849">
        <v>509</v>
      </c>
      <c r="L113" s="849">
        <v>16966.669999999998</v>
      </c>
      <c r="M113" s="832">
        <v>1</v>
      </c>
      <c r="N113" s="832">
        <v>33.333339882121805</v>
      </c>
      <c r="O113" s="849">
        <v>680</v>
      </c>
      <c r="P113" s="849">
        <v>22666.66</v>
      </c>
      <c r="Q113" s="837">
        <v>1.3359521933296281</v>
      </c>
      <c r="R113" s="850">
        <v>33.333323529411764</v>
      </c>
    </row>
    <row r="114" spans="1:18" ht="14.4" customHeight="1" x14ac:dyDescent="0.3">
      <c r="A114" s="831" t="s">
        <v>5690</v>
      </c>
      <c r="B114" s="832" t="s">
        <v>5691</v>
      </c>
      <c r="C114" s="832" t="s">
        <v>5684</v>
      </c>
      <c r="D114" s="832" t="s">
        <v>5736</v>
      </c>
      <c r="E114" s="832" t="s">
        <v>5777</v>
      </c>
      <c r="F114" s="832" t="s">
        <v>5778</v>
      </c>
      <c r="G114" s="849">
        <v>177</v>
      </c>
      <c r="H114" s="849">
        <v>6549</v>
      </c>
      <c r="I114" s="832">
        <v>1.120253164556962</v>
      </c>
      <c r="J114" s="832">
        <v>37</v>
      </c>
      <c r="K114" s="849">
        <v>158</v>
      </c>
      <c r="L114" s="849">
        <v>5846</v>
      </c>
      <c r="M114" s="832">
        <v>1</v>
      </c>
      <c r="N114" s="832">
        <v>37</v>
      </c>
      <c r="O114" s="849">
        <v>251</v>
      </c>
      <c r="P114" s="849">
        <v>9538</v>
      </c>
      <c r="Q114" s="837">
        <v>1.6315429353404036</v>
      </c>
      <c r="R114" s="850">
        <v>38</v>
      </c>
    </row>
    <row r="115" spans="1:18" ht="14.4" customHeight="1" x14ac:dyDescent="0.3">
      <c r="A115" s="831" t="s">
        <v>5690</v>
      </c>
      <c r="B115" s="832" t="s">
        <v>5691</v>
      </c>
      <c r="C115" s="832" t="s">
        <v>5684</v>
      </c>
      <c r="D115" s="832" t="s">
        <v>5736</v>
      </c>
      <c r="E115" s="832" t="s">
        <v>5779</v>
      </c>
      <c r="F115" s="832" t="s">
        <v>5780</v>
      </c>
      <c r="G115" s="849">
        <v>1</v>
      </c>
      <c r="H115" s="849">
        <v>32</v>
      </c>
      <c r="I115" s="832">
        <v>0.25</v>
      </c>
      <c r="J115" s="832">
        <v>32</v>
      </c>
      <c r="K115" s="849">
        <v>4</v>
      </c>
      <c r="L115" s="849">
        <v>128</v>
      </c>
      <c r="M115" s="832">
        <v>1</v>
      </c>
      <c r="N115" s="832">
        <v>32</v>
      </c>
      <c r="O115" s="849">
        <v>16</v>
      </c>
      <c r="P115" s="849">
        <v>528</v>
      </c>
      <c r="Q115" s="837">
        <v>4.125</v>
      </c>
      <c r="R115" s="850">
        <v>33</v>
      </c>
    </row>
    <row r="116" spans="1:18" ht="14.4" customHeight="1" x14ac:dyDescent="0.3">
      <c r="A116" s="831" t="s">
        <v>5690</v>
      </c>
      <c r="B116" s="832" t="s">
        <v>5691</v>
      </c>
      <c r="C116" s="832" t="s">
        <v>5684</v>
      </c>
      <c r="D116" s="832" t="s">
        <v>5736</v>
      </c>
      <c r="E116" s="832" t="s">
        <v>5784</v>
      </c>
      <c r="F116" s="832" t="s">
        <v>5785</v>
      </c>
      <c r="G116" s="849">
        <v>558</v>
      </c>
      <c r="H116" s="849">
        <v>73656</v>
      </c>
      <c r="I116" s="832">
        <v>0.78702397743300423</v>
      </c>
      <c r="J116" s="832">
        <v>132</v>
      </c>
      <c r="K116" s="849">
        <v>709</v>
      </c>
      <c r="L116" s="849">
        <v>93588</v>
      </c>
      <c r="M116" s="832">
        <v>1</v>
      </c>
      <c r="N116" s="832">
        <v>132</v>
      </c>
      <c r="O116" s="849">
        <v>710</v>
      </c>
      <c r="P116" s="849">
        <v>95850</v>
      </c>
      <c r="Q116" s="837">
        <v>1.0241697653545325</v>
      </c>
      <c r="R116" s="850">
        <v>135</v>
      </c>
    </row>
    <row r="117" spans="1:18" ht="14.4" customHeight="1" x14ac:dyDescent="0.3">
      <c r="A117" s="831" t="s">
        <v>5690</v>
      </c>
      <c r="B117" s="832" t="s">
        <v>5691</v>
      </c>
      <c r="C117" s="832" t="s">
        <v>5684</v>
      </c>
      <c r="D117" s="832" t="s">
        <v>5736</v>
      </c>
      <c r="E117" s="832" t="s">
        <v>5792</v>
      </c>
      <c r="F117" s="832" t="s">
        <v>5793</v>
      </c>
      <c r="G117" s="849">
        <v>1</v>
      </c>
      <c r="H117" s="849">
        <v>355</v>
      </c>
      <c r="I117" s="832"/>
      <c r="J117" s="832">
        <v>355</v>
      </c>
      <c r="K117" s="849"/>
      <c r="L117" s="849"/>
      <c r="M117" s="832"/>
      <c r="N117" s="832"/>
      <c r="O117" s="849"/>
      <c r="P117" s="849"/>
      <c r="Q117" s="837"/>
      <c r="R117" s="850"/>
    </row>
    <row r="118" spans="1:18" ht="14.4" customHeight="1" x14ac:dyDescent="0.3">
      <c r="A118" s="831" t="s">
        <v>5690</v>
      </c>
      <c r="B118" s="832" t="s">
        <v>5691</v>
      </c>
      <c r="C118" s="832" t="s">
        <v>5684</v>
      </c>
      <c r="D118" s="832" t="s">
        <v>5736</v>
      </c>
      <c r="E118" s="832" t="s">
        <v>5796</v>
      </c>
      <c r="F118" s="832" t="s">
        <v>5797</v>
      </c>
      <c r="G118" s="849">
        <v>538</v>
      </c>
      <c r="H118" s="849">
        <v>95226</v>
      </c>
      <c r="I118" s="832">
        <v>0.78442452799103757</v>
      </c>
      <c r="J118" s="832">
        <v>177</v>
      </c>
      <c r="K118" s="849">
        <v>682</v>
      </c>
      <c r="L118" s="849">
        <v>121396</v>
      </c>
      <c r="M118" s="832">
        <v>1</v>
      </c>
      <c r="N118" s="832">
        <v>178</v>
      </c>
      <c r="O118" s="849">
        <v>695</v>
      </c>
      <c r="P118" s="849">
        <v>124405</v>
      </c>
      <c r="Q118" s="837">
        <v>1.0247866486539918</v>
      </c>
      <c r="R118" s="850">
        <v>179</v>
      </c>
    </row>
    <row r="119" spans="1:18" ht="14.4" customHeight="1" x14ac:dyDescent="0.3">
      <c r="A119" s="831" t="s">
        <v>5690</v>
      </c>
      <c r="B119" s="832" t="s">
        <v>5691</v>
      </c>
      <c r="C119" s="832" t="s">
        <v>5839</v>
      </c>
      <c r="D119" s="832" t="s">
        <v>5692</v>
      </c>
      <c r="E119" s="832" t="s">
        <v>5696</v>
      </c>
      <c r="F119" s="832" t="s">
        <v>1725</v>
      </c>
      <c r="G119" s="849">
        <v>0</v>
      </c>
      <c r="H119" s="849">
        <v>0</v>
      </c>
      <c r="I119" s="832">
        <v>0</v>
      </c>
      <c r="J119" s="832"/>
      <c r="K119" s="849">
        <v>0</v>
      </c>
      <c r="L119" s="849">
        <v>9.3132257461547852E-10</v>
      </c>
      <c r="M119" s="832">
        <v>1</v>
      </c>
      <c r="N119" s="832"/>
      <c r="O119" s="849">
        <v>0</v>
      </c>
      <c r="P119" s="849">
        <v>-3.637978807091713E-10</v>
      </c>
      <c r="Q119" s="837">
        <v>-0.390625</v>
      </c>
      <c r="R119" s="850"/>
    </row>
    <row r="120" spans="1:18" ht="14.4" customHeight="1" x14ac:dyDescent="0.3">
      <c r="A120" s="831" t="s">
        <v>5690</v>
      </c>
      <c r="B120" s="832" t="s">
        <v>5691</v>
      </c>
      <c r="C120" s="832" t="s">
        <v>5839</v>
      </c>
      <c r="D120" s="832" t="s">
        <v>5692</v>
      </c>
      <c r="E120" s="832" t="s">
        <v>5805</v>
      </c>
      <c r="F120" s="832" t="s">
        <v>5840</v>
      </c>
      <c r="G120" s="849">
        <v>0</v>
      </c>
      <c r="H120" s="849">
        <v>0</v>
      </c>
      <c r="I120" s="832"/>
      <c r="J120" s="832"/>
      <c r="K120" s="849">
        <v>0</v>
      </c>
      <c r="L120" s="849">
        <v>0</v>
      </c>
      <c r="M120" s="832"/>
      <c r="N120" s="832"/>
      <c r="O120" s="849">
        <v>0</v>
      </c>
      <c r="P120" s="849">
        <v>5.2386894822120667E-10</v>
      </c>
      <c r="Q120" s="837"/>
      <c r="R120" s="850"/>
    </row>
    <row r="121" spans="1:18" ht="14.4" customHeight="1" x14ac:dyDescent="0.3">
      <c r="A121" s="831" t="s">
        <v>5690</v>
      </c>
      <c r="B121" s="832" t="s">
        <v>5691</v>
      </c>
      <c r="C121" s="832" t="s">
        <v>5839</v>
      </c>
      <c r="D121" s="832" t="s">
        <v>5692</v>
      </c>
      <c r="E121" s="832" t="s">
        <v>5697</v>
      </c>
      <c r="F121" s="832" t="s">
        <v>5841</v>
      </c>
      <c r="G121" s="849">
        <v>0</v>
      </c>
      <c r="H121" s="849">
        <v>1.3096723705530167E-10</v>
      </c>
      <c r="I121" s="832"/>
      <c r="J121" s="832"/>
      <c r="K121" s="849">
        <v>0</v>
      </c>
      <c r="L121" s="849">
        <v>0</v>
      </c>
      <c r="M121" s="832"/>
      <c r="N121" s="832"/>
      <c r="O121" s="849">
        <v>0</v>
      </c>
      <c r="P121" s="849">
        <v>-1.4551915228366852E-11</v>
      </c>
      <c r="Q121" s="837"/>
      <c r="R121" s="850"/>
    </row>
    <row r="122" spans="1:18" ht="14.4" customHeight="1" x14ac:dyDescent="0.3">
      <c r="A122" s="831" t="s">
        <v>5690</v>
      </c>
      <c r="B122" s="832" t="s">
        <v>5691</v>
      </c>
      <c r="C122" s="832" t="s">
        <v>5839</v>
      </c>
      <c r="D122" s="832" t="s">
        <v>5692</v>
      </c>
      <c r="E122" s="832" t="s">
        <v>5698</v>
      </c>
      <c r="F122" s="832" t="s">
        <v>5841</v>
      </c>
      <c r="G122" s="849">
        <v>0</v>
      </c>
      <c r="H122" s="849">
        <v>-4.6566128730773926E-10</v>
      </c>
      <c r="I122" s="832">
        <v>1.3333333333333333</v>
      </c>
      <c r="J122" s="832"/>
      <c r="K122" s="849">
        <v>0</v>
      </c>
      <c r="L122" s="849">
        <v>-3.4924596548080444E-10</v>
      </c>
      <c r="M122" s="832">
        <v>1</v>
      </c>
      <c r="N122" s="832"/>
      <c r="O122" s="849">
        <v>0</v>
      </c>
      <c r="P122" s="849">
        <v>-1.7462298274040222E-10</v>
      </c>
      <c r="Q122" s="837">
        <v>0.5</v>
      </c>
      <c r="R122" s="850"/>
    </row>
    <row r="123" spans="1:18" ht="14.4" customHeight="1" x14ac:dyDescent="0.3">
      <c r="A123" s="831" t="s">
        <v>5690</v>
      </c>
      <c r="B123" s="832" t="s">
        <v>5691</v>
      </c>
      <c r="C123" s="832" t="s">
        <v>5839</v>
      </c>
      <c r="D123" s="832" t="s">
        <v>5692</v>
      </c>
      <c r="E123" s="832" t="s">
        <v>5699</v>
      </c>
      <c r="F123" s="832" t="s">
        <v>5842</v>
      </c>
      <c r="G123" s="849"/>
      <c r="H123" s="849"/>
      <c r="I123" s="832"/>
      <c r="J123" s="832"/>
      <c r="K123" s="849">
        <v>0</v>
      </c>
      <c r="L123" s="849">
        <v>0</v>
      </c>
      <c r="M123" s="832"/>
      <c r="N123" s="832"/>
      <c r="O123" s="849"/>
      <c r="P123" s="849"/>
      <c r="Q123" s="837"/>
      <c r="R123" s="850"/>
    </row>
    <row r="124" spans="1:18" ht="14.4" customHeight="1" x14ac:dyDescent="0.3">
      <c r="A124" s="831" t="s">
        <v>5690</v>
      </c>
      <c r="B124" s="832" t="s">
        <v>5691</v>
      </c>
      <c r="C124" s="832" t="s">
        <v>5839</v>
      </c>
      <c r="D124" s="832" t="s">
        <v>5692</v>
      </c>
      <c r="E124" s="832" t="s">
        <v>5706</v>
      </c>
      <c r="F124" s="832" t="s">
        <v>5843</v>
      </c>
      <c r="G124" s="849">
        <v>0</v>
      </c>
      <c r="H124" s="849">
        <v>0</v>
      </c>
      <c r="I124" s="832"/>
      <c r="J124" s="832"/>
      <c r="K124" s="849">
        <v>0</v>
      </c>
      <c r="L124" s="849">
        <v>0</v>
      </c>
      <c r="M124" s="832"/>
      <c r="N124" s="832"/>
      <c r="O124" s="849">
        <v>0</v>
      </c>
      <c r="P124" s="849">
        <v>-2.9103830456733704E-11</v>
      </c>
      <c r="Q124" s="837"/>
      <c r="R124" s="850"/>
    </row>
    <row r="125" spans="1:18" ht="14.4" customHeight="1" x14ac:dyDescent="0.3">
      <c r="A125" s="831" t="s">
        <v>5690</v>
      </c>
      <c r="B125" s="832" t="s">
        <v>5691</v>
      </c>
      <c r="C125" s="832" t="s">
        <v>5839</v>
      </c>
      <c r="D125" s="832" t="s">
        <v>5692</v>
      </c>
      <c r="E125" s="832" t="s">
        <v>5708</v>
      </c>
      <c r="F125" s="832" t="s">
        <v>5844</v>
      </c>
      <c r="G125" s="849">
        <v>0</v>
      </c>
      <c r="H125" s="849">
        <v>0</v>
      </c>
      <c r="I125" s="832"/>
      <c r="J125" s="832"/>
      <c r="K125" s="849">
        <v>0</v>
      </c>
      <c r="L125" s="849">
        <v>0</v>
      </c>
      <c r="M125" s="832"/>
      <c r="N125" s="832"/>
      <c r="O125" s="849">
        <v>0</v>
      </c>
      <c r="P125" s="849">
        <v>0</v>
      </c>
      <c r="Q125" s="837"/>
      <c r="R125" s="850"/>
    </row>
    <row r="126" spans="1:18" ht="14.4" customHeight="1" x14ac:dyDescent="0.3">
      <c r="A126" s="831" t="s">
        <v>5690</v>
      </c>
      <c r="B126" s="832" t="s">
        <v>5691</v>
      </c>
      <c r="C126" s="832" t="s">
        <v>5839</v>
      </c>
      <c r="D126" s="832" t="s">
        <v>5692</v>
      </c>
      <c r="E126" s="832" t="s">
        <v>5709</v>
      </c>
      <c r="F126" s="832" t="s">
        <v>1725</v>
      </c>
      <c r="G126" s="849">
        <v>0</v>
      </c>
      <c r="H126" s="849">
        <v>0</v>
      </c>
      <c r="I126" s="832">
        <v>0</v>
      </c>
      <c r="J126" s="832"/>
      <c r="K126" s="849">
        <v>0</v>
      </c>
      <c r="L126" s="849">
        <v>-2.3283064365386963E-10</v>
      </c>
      <c r="M126" s="832">
        <v>1</v>
      </c>
      <c r="N126" s="832"/>
      <c r="O126" s="849">
        <v>0</v>
      </c>
      <c r="P126" s="849">
        <v>2.3283064365386963E-10</v>
      </c>
      <c r="Q126" s="837">
        <v>-1</v>
      </c>
      <c r="R126" s="850"/>
    </row>
    <row r="127" spans="1:18" ht="14.4" customHeight="1" x14ac:dyDescent="0.3">
      <c r="A127" s="831" t="s">
        <v>5690</v>
      </c>
      <c r="B127" s="832" t="s">
        <v>5691</v>
      </c>
      <c r="C127" s="832" t="s">
        <v>5839</v>
      </c>
      <c r="D127" s="832" t="s">
        <v>5692</v>
      </c>
      <c r="E127" s="832" t="s">
        <v>5710</v>
      </c>
      <c r="F127" s="832" t="s">
        <v>5841</v>
      </c>
      <c r="G127" s="849">
        <v>0</v>
      </c>
      <c r="H127" s="849">
        <v>0</v>
      </c>
      <c r="I127" s="832"/>
      <c r="J127" s="832"/>
      <c r="K127" s="849">
        <v>0</v>
      </c>
      <c r="L127" s="849">
        <v>0</v>
      </c>
      <c r="M127" s="832"/>
      <c r="N127" s="832"/>
      <c r="O127" s="849">
        <v>0</v>
      </c>
      <c r="P127" s="849">
        <v>0</v>
      </c>
      <c r="Q127" s="837"/>
      <c r="R127" s="850"/>
    </row>
    <row r="128" spans="1:18" ht="14.4" customHeight="1" x14ac:dyDescent="0.3">
      <c r="A128" s="831" t="s">
        <v>5690</v>
      </c>
      <c r="B128" s="832" t="s">
        <v>5691</v>
      </c>
      <c r="C128" s="832" t="s">
        <v>5839</v>
      </c>
      <c r="D128" s="832" t="s">
        <v>5692</v>
      </c>
      <c r="E128" s="832" t="s">
        <v>5711</v>
      </c>
      <c r="F128" s="832" t="s">
        <v>5841</v>
      </c>
      <c r="G128" s="849">
        <v>0</v>
      </c>
      <c r="H128" s="849">
        <v>-6.4028427004814148E-10</v>
      </c>
      <c r="I128" s="832">
        <v>1.8333333333333333</v>
      </c>
      <c r="J128" s="832"/>
      <c r="K128" s="849">
        <v>0</v>
      </c>
      <c r="L128" s="849">
        <v>-3.4924596548080444E-10</v>
      </c>
      <c r="M128" s="832">
        <v>1</v>
      </c>
      <c r="N128" s="832"/>
      <c r="O128" s="849">
        <v>0</v>
      </c>
      <c r="P128" s="849">
        <v>5.0931703299283981E-10</v>
      </c>
      <c r="Q128" s="837">
        <v>-1.4583333333333333</v>
      </c>
      <c r="R128" s="850"/>
    </row>
    <row r="129" spans="1:18" ht="14.4" customHeight="1" x14ac:dyDescent="0.3">
      <c r="A129" s="831" t="s">
        <v>5690</v>
      </c>
      <c r="B129" s="832" t="s">
        <v>5691</v>
      </c>
      <c r="C129" s="832" t="s">
        <v>5839</v>
      </c>
      <c r="D129" s="832" t="s">
        <v>5692</v>
      </c>
      <c r="E129" s="832" t="s">
        <v>5715</v>
      </c>
      <c r="F129" s="832" t="s">
        <v>5845</v>
      </c>
      <c r="G129" s="849">
        <v>0</v>
      </c>
      <c r="H129" s="849">
        <v>-2.3283064365386963E-10</v>
      </c>
      <c r="I129" s="832">
        <v>2</v>
      </c>
      <c r="J129" s="832"/>
      <c r="K129" s="849">
        <v>0</v>
      </c>
      <c r="L129" s="849">
        <v>-1.1641532182693481E-10</v>
      </c>
      <c r="M129" s="832">
        <v>1</v>
      </c>
      <c r="N129" s="832"/>
      <c r="O129" s="849">
        <v>0</v>
      </c>
      <c r="P129" s="849">
        <v>-2.3283064365386963E-10</v>
      </c>
      <c r="Q129" s="837">
        <v>2</v>
      </c>
      <c r="R129" s="850"/>
    </row>
    <row r="130" spans="1:18" ht="14.4" customHeight="1" x14ac:dyDescent="0.3">
      <c r="A130" s="831" t="s">
        <v>5690</v>
      </c>
      <c r="B130" s="832" t="s">
        <v>5691</v>
      </c>
      <c r="C130" s="832" t="s">
        <v>5839</v>
      </c>
      <c r="D130" s="832" t="s">
        <v>5692</v>
      </c>
      <c r="E130" s="832" t="s">
        <v>5716</v>
      </c>
      <c r="F130" s="832" t="s">
        <v>5846</v>
      </c>
      <c r="G130" s="849">
        <v>0</v>
      </c>
      <c r="H130" s="849">
        <v>0</v>
      </c>
      <c r="I130" s="832">
        <v>0</v>
      </c>
      <c r="J130" s="832"/>
      <c r="K130" s="849">
        <v>0</v>
      </c>
      <c r="L130" s="849">
        <v>-1.7462298274040222E-10</v>
      </c>
      <c r="M130" s="832">
        <v>1</v>
      </c>
      <c r="N130" s="832"/>
      <c r="O130" s="849">
        <v>0</v>
      </c>
      <c r="P130" s="849">
        <v>9.1677065938711166E-10</v>
      </c>
      <c r="Q130" s="837">
        <v>-5.25</v>
      </c>
      <c r="R130" s="850"/>
    </row>
    <row r="131" spans="1:18" ht="14.4" customHeight="1" x14ac:dyDescent="0.3">
      <c r="A131" s="831" t="s">
        <v>5690</v>
      </c>
      <c r="B131" s="832" t="s">
        <v>5691</v>
      </c>
      <c r="C131" s="832" t="s">
        <v>5839</v>
      </c>
      <c r="D131" s="832" t="s">
        <v>5692</v>
      </c>
      <c r="E131" s="832" t="s">
        <v>5718</v>
      </c>
      <c r="F131" s="832" t="s">
        <v>5847</v>
      </c>
      <c r="G131" s="849">
        <v>0</v>
      </c>
      <c r="H131" s="849">
        <v>0</v>
      </c>
      <c r="I131" s="832"/>
      <c r="J131" s="832"/>
      <c r="K131" s="849">
        <v>0</v>
      </c>
      <c r="L131" s="849">
        <v>0</v>
      </c>
      <c r="M131" s="832"/>
      <c r="N131" s="832"/>
      <c r="O131" s="849">
        <v>0</v>
      </c>
      <c r="P131" s="849">
        <v>0</v>
      </c>
      <c r="Q131" s="837"/>
      <c r="R131" s="850"/>
    </row>
    <row r="132" spans="1:18" ht="14.4" customHeight="1" x14ac:dyDescent="0.3">
      <c r="A132" s="831" t="s">
        <v>5690</v>
      </c>
      <c r="B132" s="832" t="s">
        <v>5691</v>
      </c>
      <c r="C132" s="832" t="s">
        <v>5839</v>
      </c>
      <c r="D132" s="832" t="s">
        <v>5692</v>
      </c>
      <c r="E132" s="832" t="s">
        <v>5719</v>
      </c>
      <c r="F132" s="832" t="s">
        <v>5847</v>
      </c>
      <c r="G132" s="849"/>
      <c r="H132" s="849"/>
      <c r="I132" s="832"/>
      <c r="J132" s="832"/>
      <c r="K132" s="849">
        <v>0</v>
      </c>
      <c r="L132" s="849">
        <v>0</v>
      </c>
      <c r="M132" s="832"/>
      <c r="N132" s="832"/>
      <c r="O132" s="849"/>
      <c r="P132" s="849"/>
      <c r="Q132" s="837"/>
      <c r="R132" s="850"/>
    </row>
    <row r="133" spans="1:18" ht="14.4" customHeight="1" x14ac:dyDescent="0.3">
      <c r="A133" s="831" t="s">
        <v>5690</v>
      </c>
      <c r="B133" s="832" t="s">
        <v>5691</v>
      </c>
      <c r="C133" s="832" t="s">
        <v>5839</v>
      </c>
      <c r="D133" s="832" t="s">
        <v>5692</v>
      </c>
      <c r="E133" s="832" t="s">
        <v>5720</v>
      </c>
      <c r="F133" s="832" t="s">
        <v>5848</v>
      </c>
      <c r="G133" s="849">
        <v>0</v>
      </c>
      <c r="H133" s="849">
        <v>-2.9103830456733704E-11</v>
      </c>
      <c r="I133" s="832">
        <v>1</v>
      </c>
      <c r="J133" s="832"/>
      <c r="K133" s="849">
        <v>0</v>
      </c>
      <c r="L133" s="849">
        <v>-2.9103830456733704E-11</v>
      </c>
      <c r="M133" s="832">
        <v>1</v>
      </c>
      <c r="N133" s="832"/>
      <c r="O133" s="849">
        <v>0</v>
      </c>
      <c r="P133" s="849">
        <v>0</v>
      </c>
      <c r="Q133" s="837">
        <v>0</v>
      </c>
      <c r="R133" s="850"/>
    </row>
    <row r="134" spans="1:18" ht="14.4" customHeight="1" x14ac:dyDescent="0.3">
      <c r="A134" s="831" t="s">
        <v>5690</v>
      </c>
      <c r="B134" s="832" t="s">
        <v>5691</v>
      </c>
      <c r="C134" s="832" t="s">
        <v>5839</v>
      </c>
      <c r="D134" s="832" t="s">
        <v>5692</v>
      </c>
      <c r="E134" s="832" t="s">
        <v>5722</v>
      </c>
      <c r="F134" s="832" t="s">
        <v>5849</v>
      </c>
      <c r="G134" s="849">
        <v>0</v>
      </c>
      <c r="H134" s="849">
        <v>0</v>
      </c>
      <c r="I134" s="832"/>
      <c r="J134" s="832"/>
      <c r="K134" s="849">
        <v>0</v>
      </c>
      <c r="L134" s="849">
        <v>0</v>
      </c>
      <c r="M134" s="832"/>
      <c r="N134" s="832"/>
      <c r="O134" s="849"/>
      <c r="P134" s="849"/>
      <c r="Q134" s="837"/>
      <c r="R134" s="850"/>
    </row>
    <row r="135" spans="1:18" ht="14.4" customHeight="1" x14ac:dyDescent="0.3">
      <c r="A135" s="831" t="s">
        <v>5690</v>
      </c>
      <c r="B135" s="832" t="s">
        <v>5691</v>
      </c>
      <c r="C135" s="832" t="s">
        <v>5839</v>
      </c>
      <c r="D135" s="832" t="s">
        <v>5692</v>
      </c>
      <c r="E135" s="832" t="s">
        <v>5724</v>
      </c>
      <c r="F135" s="832" t="s">
        <v>5843</v>
      </c>
      <c r="G135" s="849">
        <v>0</v>
      </c>
      <c r="H135" s="849">
        <v>0</v>
      </c>
      <c r="I135" s="832">
        <v>0</v>
      </c>
      <c r="J135" s="832"/>
      <c r="K135" s="849">
        <v>0</v>
      </c>
      <c r="L135" s="849">
        <v>-5.2386894822120667E-10</v>
      </c>
      <c r="M135" s="832">
        <v>1</v>
      </c>
      <c r="N135" s="832"/>
      <c r="O135" s="849">
        <v>0</v>
      </c>
      <c r="P135" s="849">
        <v>1.862645149230957E-9</v>
      </c>
      <c r="Q135" s="837">
        <v>-3.5555555555555554</v>
      </c>
      <c r="R135" s="850"/>
    </row>
    <row r="136" spans="1:18" ht="14.4" customHeight="1" x14ac:dyDescent="0.3">
      <c r="A136" s="831" t="s">
        <v>5690</v>
      </c>
      <c r="B136" s="832" t="s">
        <v>5691</v>
      </c>
      <c r="C136" s="832" t="s">
        <v>5839</v>
      </c>
      <c r="D136" s="832" t="s">
        <v>5692</v>
      </c>
      <c r="E136" s="832" t="s">
        <v>5728</v>
      </c>
      <c r="F136" s="832" t="s">
        <v>5850</v>
      </c>
      <c r="G136" s="849">
        <v>0</v>
      </c>
      <c r="H136" s="849">
        <v>7.2759576141834259E-12</v>
      </c>
      <c r="I136" s="832">
        <v>0.2857142857142857</v>
      </c>
      <c r="J136" s="832"/>
      <c r="K136" s="849">
        <v>0</v>
      </c>
      <c r="L136" s="849">
        <v>2.5465851649641991E-11</v>
      </c>
      <c r="M136" s="832">
        <v>1</v>
      </c>
      <c r="N136" s="832"/>
      <c r="O136" s="849">
        <v>0</v>
      </c>
      <c r="P136" s="849">
        <v>0</v>
      </c>
      <c r="Q136" s="837">
        <v>0</v>
      </c>
      <c r="R136" s="850"/>
    </row>
    <row r="137" spans="1:18" ht="14.4" customHeight="1" x14ac:dyDescent="0.3">
      <c r="A137" s="831" t="s">
        <v>5690</v>
      </c>
      <c r="B137" s="832" t="s">
        <v>5691</v>
      </c>
      <c r="C137" s="832" t="s">
        <v>5839</v>
      </c>
      <c r="D137" s="832" t="s">
        <v>5692</v>
      </c>
      <c r="E137" s="832" t="s">
        <v>5730</v>
      </c>
      <c r="F137" s="832" t="s">
        <v>5850</v>
      </c>
      <c r="G137" s="849">
        <v>0</v>
      </c>
      <c r="H137" s="849">
        <v>1.4551915228366852E-11</v>
      </c>
      <c r="I137" s="832">
        <v>-0.25</v>
      </c>
      <c r="J137" s="832"/>
      <c r="K137" s="849">
        <v>0</v>
      </c>
      <c r="L137" s="849">
        <v>-5.8207660913467407E-11</v>
      </c>
      <c r="M137" s="832">
        <v>1</v>
      </c>
      <c r="N137" s="832"/>
      <c r="O137" s="849">
        <v>0</v>
      </c>
      <c r="P137" s="849">
        <v>-5.8207660913467407E-11</v>
      </c>
      <c r="Q137" s="837">
        <v>1</v>
      </c>
      <c r="R137" s="850"/>
    </row>
    <row r="138" spans="1:18" ht="14.4" customHeight="1" x14ac:dyDescent="0.3">
      <c r="A138" s="831" t="s">
        <v>5690</v>
      </c>
      <c r="B138" s="832" t="s">
        <v>5691</v>
      </c>
      <c r="C138" s="832" t="s">
        <v>5839</v>
      </c>
      <c r="D138" s="832" t="s">
        <v>5692</v>
      </c>
      <c r="E138" s="832" t="s">
        <v>5731</v>
      </c>
      <c r="F138" s="832" t="s">
        <v>5849</v>
      </c>
      <c r="G138" s="849">
        <v>0</v>
      </c>
      <c r="H138" s="849">
        <v>0</v>
      </c>
      <c r="I138" s="832"/>
      <c r="J138" s="832"/>
      <c r="K138" s="849"/>
      <c r="L138" s="849"/>
      <c r="M138" s="832"/>
      <c r="N138" s="832"/>
      <c r="O138" s="849">
        <v>0</v>
      </c>
      <c r="P138" s="849">
        <v>5.8207660913467407E-11</v>
      </c>
      <c r="Q138" s="837"/>
      <c r="R138" s="850"/>
    </row>
    <row r="139" spans="1:18" ht="14.4" customHeight="1" x14ac:dyDescent="0.3">
      <c r="A139" s="831" t="s">
        <v>5690</v>
      </c>
      <c r="B139" s="832" t="s">
        <v>5691</v>
      </c>
      <c r="C139" s="832" t="s">
        <v>5839</v>
      </c>
      <c r="D139" s="832" t="s">
        <v>5692</v>
      </c>
      <c r="E139" s="832" t="s">
        <v>5832</v>
      </c>
      <c r="F139" s="832" t="s">
        <v>5851</v>
      </c>
      <c r="G139" s="849"/>
      <c r="H139" s="849"/>
      <c r="I139" s="832"/>
      <c r="J139" s="832"/>
      <c r="K139" s="849"/>
      <c r="L139" s="849"/>
      <c r="M139" s="832"/>
      <c r="N139" s="832"/>
      <c r="O139" s="849">
        <v>0</v>
      </c>
      <c r="P139" s="849">
        <v>2.3283064365386963E-10</v>
      </c>
      <c r="Q139" s="837"/>
      <c r="R139" s="850"/>
    </row>
    <row r="140" spans="1:18" ht="14.4" customHeight="1" x14ac:dyDescent="0.3">
      <c r="A140" s="831" t="s">
        <v>5690</v>
      </c>
      <c r="B140" s="832" t="s">
        <v>5691</v>
      </c>
      <c r="C140" s="832" t="s">
        <v>5839</v>
      </c>
      <c r="D140" s="832" t="s">
        <v>5692</v>
      </c>
      <c r="E140" s="832" t="s">
        <v>5732</v>
      </c>
      <c r="F140" s="832" t="s">
        <v>5852</v>
      </c>
      <c r="G140" s="849"/>
      <c r="H140" s="849"/>
      <c r="I140" s="832"/>
      <c r="J140" s="832"/>
      <c r="K140" s="849"/>
      <c r="L140" s="849"/>
      <c r="M140" s="832"/>
      <c r="N140" s="832"/>
      <c r="O140" s="849">
        <v>0</v>
      </c>
      <c r="P140" s="849">
        <v>0</v>
      </c>
      <c r="Q140" s="837"/>
      <c r="R140" s="850"/>
    </row>
    <row r="141" spans="1:18" ht="14.4" customHeight="1" x14ac:dyDescent="0.3">
      <c r="A141" s="831" t="s">
        <v>5690</v>
      </c>
      <c r="B141" s="832" t="s">
        <v>5691</v>
      </c>
      <c r="C141" s="832" t="s">
        <v>5839</v>
      </c>
      <c r="D141" s="832" t="s">
        <v>5692</v>
      </c>
      <c r="E141" s="832" t="s">
        <v>5734</v>
      </c>
      <c r="F141" s="832" t="s">
        <v>5852</v>
      </c>
      <c r="G141" s="849"/>
      <c r="H141" s="849"/>
      <c r="I141" s="832"/>
      <c r="J141" s="832"/>
      <c r="K141" s="849"/>
      <c r="L141" s="849"/>
      <c r="M141" s="832"/>
      <c r="N141" s="832"/>
      <c r="O141" s="849">
        <v>0</v>
      </c>
      <c r="P141" s="849">
        <v>0</v>
      </c>
      <c r="Q141" s="837"/>
      <c r="R141" s="850"/>
    </row>
    <row r="142" spans="1:18" ht="14.4" customHeight="1" thickBot="1" x14ac:dyDescent="0.35">
      <c r="A142" s="839" t="s">
        <v>5690</v>
      </c>
      <c r="B142" s="840" t="s">
        <v>5691</v>
      </c>
      <c r="C142" s="840" t="s">
        <v>5839</v>
      </c>
      <c r="D142" s="840" t="s">
        <v>5692</v>
      </c>
      <c r="E142" s="840" t="s">
        <v>5735</v>
      </c>
      <c r="F142" s="840" t="s">
        <v>5852</v>
      </c>
      <c r="G142" s="851"/>
      <c r="H142" s="851"/>
      <c r="I142" s="840"/>
      <c r="J142" s="840"/>
      <c r="K142" s="851"/>
      <c r="L142" s="851"/>
      <c r="M142" s="840"/>
      <c r="N142" s="840"/>
      <c r="O142" s="851">
        <v>0</v>
      </c>
      <c r="P142" s="851">
        <v>2.9103830456733704E-11</v>
      </c>
      <c r="Q142" s="845"/>
      <c r="R142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6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5854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25396.999999999996</v>
      </c>
      <c r="I3" s="208">
        <f t="shared" si="0"/>
        <v>72826750.589999959</v>
      </c>
      <c r="J3" s="78"/>
      <c r="K3" s="78"/>
      <c r="L3" s="208">
        <f t="shared" si="0"/>
        <v>27338.3</v>
      </c>
      <c r="M3" s="208">
        <f t="shared" si="0"/>
        <v>87978738.149999991</v>
      </c>
      <c r="N3" s="78"/>
      <c r="O3" s="78"/>
      <c r="P3" s="208">
        <f t="shared" si="0"/>
        <v>24343</v>
      </c>
      <c r="Q3" s="208">
        <f t="shared" si="0"/>
        <v>88951763.309999958</v>
      </c>
      <c r="R3" s="79">
        <f>IF(M3=0,0,Q3/M3)</f>
        <v>1.0110597762648175</v>
      </c>
      <c r="S3" s="209">
        <f>IF(P3=0,0,Q3/P3)</f>
        <v>3654.1002879677917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5690</v>
      </c>
      <c r="B6" s="825" t="s">
        <v>5691</v>
      </c>
      <c r="C6" s="825" t="s">
        <v>623</v>
      </c>
      <c r="D6" s="825" t="s">
        <v>5682</v>
      </c>
      <c r="E6" s="825" t="s">
        <v>5692</v>
      </c>
      <c r="F6" s="825" t="s">
        <v>5693</v>
      </c>
      <c r="G6" s="825" t="s">
        <v>869</v>
      </c>
      <c r="H6" s="225">
        <v>0.4</v>
      </c>
      <c r="I6" s="225">
        <v>21.64</v>
      </c>
      <c r="J6" s="825"/>
      <c r="K6" s="825">
        <v>54.1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5690</v>
      </c>
      <c r="B7" s="832" t="s">
        <v>5691</v>
      </c>
      <c r="C7" s="832" t="s">
        <v>623</v>
      </c>
      <c r="D7" s="832" t="s">
        <v>5682</v>
      </c>
      <c r="E7" s="832" t="s">
        <v>5692</v>
      </c>
      <c r="F7" s="832" t="s">
        <v>5694</v>
      </c>
      <c r="G7" s="832" t="s">
        <v>5018</v>
      </c>
      <c r="H7" s="849">
        <v>2.4</v>
      </c>
      <c r="I7" s="849">
        <v>362.45</v>
      </c>
      <c r="J7" s="832">
        <v>2.0000551815472907</v>
      </c>
      <c r="K7" s="832">
        <v>151.02083333333334</v>
      </c>
      <c r="L7" s="849">
        <v>2.5999999999999996</v>
      </c>
      <c r="M7" s="849">
        <v>181.22</v>
      </c>
      <c r="N7" s="832">
        <v>1</v>
      </c>
      <c r="O7" s="832">
        <v>69.7</v>
      </c>
      <c r="P7" s="849">
        <v>1.5</v>
      </c>
      <c r="Q7" s="849">
        <v>104.55</v>
      </c>
      <c r="R7" s="837">
        <v>0.57692307692307687</v>
      </c>
      <c r="S7" s="850">
        <v>69.7</v>
      </c>
    </row>
    <row r="8" spans="1:19" ht="14.4" customHeight="1" x14ac:dyDescent="0.3">
      <c r="A8" s="831" t="s">
        <v>5690</v>
      </c>
      <c r="B8" s="832" t="s">
        <v>5691</v>
      </c>
      <c r="C8" s="832" t="s">
        <v>623</v>
      </c>
      <c r="D8" s="832" t="s">
        <v>5682</v>
      </c>
      <c r="E8" s="832" t="s">
        <v>5692</v>
      </c>
      <c r="F8" s="832" t="s">
        <v>5695</v>
      </c>
      <c r="G8" s="832" t="s">
        <v>911</v>
      </c>
      <c r="H8" s="849"/>
      <c r="I8" s="849"/>
      <c r="J8" s="832"/>
      <c r="K8" s="832"/>
      <c r="L8" s="849">
        <v>0.1</v>
      </c>
      <c r="M8" s="849">
        <v>6.14</v>
      </c>
      <c r="N8" s="832">
        <v>1</v>
      </c>
      <c r="O8" s="832">
        <v>61.399999999999991</v>
      </c>
      <c r="P8" s="849">
        <v>0.1</v>
      </c>
      <c r="Q8" s="849">
        <v>5.07</v>
      </c>
      <c r="R8" s="837">
        <v>0.82573289902280145</v>
      </c>
      <c r="S8" s="850">
        <v>50.7</v>
      </c>
    </row>
    <row r="9" spans="1:19" ht="14.4" customHeight="1" x14ac:dyDescent="0.3">
      <c r="A9" s="831" t="s">
        <v>5690</v>
      </c>
      <c r="B9" s="832" t="s">
        <v>5691</v>
      </c>
      <c r="C9" s="832" t="s">
        <v>623</v>
      </c>
      <c r="D9" s="832" t="s">
        <v>5682</v>
      </c>
      <c r="E9" s="832" t="s">
        <v>5692</v>
      </c>
      <c r="F9" s="832" t="s">
        <v>5696</v>
      </c>
      <c r="G9" s="832" t="s">
        <v>1725</v>
      </c>
      <c r="H9" s="849">
        <v>204</v>
      </c>
      <c r="I9" s="849">
        <v>3645396.5</v>
      </c>
      <c r="J9" s="832">
        <v>0.98551335075845037</v>
      </c>
      <c r="K9" s="832">
        <v>17869.590686274511</v>
      </c>
      <c r="L9" s="849">
        <v>207</v>
      </c>
      <c r="M9" s="849">
        <v>3698982.3599999994</v>
      </c>
      <c r="N9" s="832">
        <v>1</v>
      </c>
      <c r="O9" s="832">
        <v>17869.479999999996</v>
      </c>
      <c r="P9" s="849">
        <v>188</v>
      </c>
      <c r="Q9" s="849">
        <v>2914152.2800000003</v>
      </c>
      <c r="R9" s="837">
        <v>0.78782540612061769</v>
      </c>
      <c r="S9" s="850">
        <v>15500.810000000001</v>
      </c>
    </row>
    <row r="10" spans="1:19" ht="14.4" customHeight="1" x14ac:dyDescent="0.3">
      <c r="A10" s="831" t="s">
        <v>5690</v>
      </c>
      <c r="B10" s="832" t="s">
        <v>5691</v>
      </c>
      <c r="C10" s="832" t="s">
        <v>623</v>
      </c>
      <c r="D10" s="832" t="s">
        <v>5682</v>
      </c>
      <c r="E10" s="832" t="s">
        <v>5692</v>
      </c>
      <c r="F10" s="832" t="s">
        <v>5697</v>
      </c>
      <c r="G10" s="832" t="s">
        <v>2393</v>
      </c>
      <c r="H10" s="849">
        <v>63</v>
      </c>
      <c r="I10" s="849">
        <v>778497.72</v>
      </c>
      <c r="J10" s="832">
        <v>1.4999959537562899</v>
      </c>
      <c r="K10" s="832">
        <v>12357.106666666667</v>
      </c>
      <c r="L10" s="849">
        <v>42</v>
      </c>
      <c r="M10" s="849">
        <v>518999.88</v>
      </c>
      <c r="N10" s="832">
        <v>1</v>
      </c>
      <c r="O10" s="832">
        <v>12357.14</v>
      </c>
      <c r="P10" s="849">
        <v>33</v>
      </c>
      <c r="Q10" s="849">
        <v>238213.38</v>
      </c>
      <c r="R10" s="837">
        <v>0.45898542404287263</v>
      </c>
      <c r="S10" s="850">
        <v>7218.5872727272726</v>
      </c>
    </row>
    <row r="11" spans="1:19" ht="14.4" customHeight="1" x14ac:dyDescent="0.3">
      <c r="A11" s="831" t="s">
        <v>5690</v>
      </c>
      <c r="B11" s="832" t="s">
        <v>5691</v>
      </c>
      <c r="C11" s="832" t="s">
        <v>623</v>
      </c>
      <c r="D11" s="832" t="s">
        <v>5682</v>
      </c>
      <c r="E11" s="832" t="s">
        <v>5692</v>
      </c>
      <c r="F11" s="832" t="s">
        <v>5698</v>
      </c>
      <c r="G11" s="832" t="s">
        <v>2393</v>
      </c>
      <c r="H11" s="849">
        <v>340</v>
      </c>
      <c r="I11" s="849">
        <v>5705640.7599999998</v>
      </c>
      <c r="J11" s="832">
        <v>1.2830078854410947</v>
      </c>
      <c r="K11" s="832">
        <v>16781.296352941175</v>
      </c>
      <c r="L11" s="849">
        <v>265</v>
      </c>
      <c r="M11" s="849">
        <v>4447081.5999999996</v>
      </c>
      <c r="N11" s="832">
        <v>1</v>
      </c>
      <c r="O11" s="832">
        <v>16781.439999999999</v>
      </c>
      <c r="P11" s="849">
        <v>207</v>
      </c>
      <c r="Q11" s="849">
        <v>3132947.7</v>
      </c>
      <c r="R11" s="837">
        <v>0.70449521322028374</v>
      </c>
      <c r="S11" s="850">
        <v>15135.013043478262</v>
      </c>
    </row>
    <row r="12" spans="1:19" ht="14.4" customHeight="1" x14ac:dyDescent="0.3">
      <c r="A12" s="831" t="s">
        <v>5690</v>
      </c>
      <c r="B12" s="832" t="s">
        <v>5691</v>
      </c>
      <c r="C12" s="832" t="s">
        <v>623</v>
      </c>
      <c r="D12" s="832" t="s">
        <v>5682</v>
      </c>
      <c r="E12" s="832" t="s">
        <v>5692</v>
      </c>
      <c r="F12" s="832" t="s">
        <v>5699</v>
      </c>
      <c r="G12" s="832" t="s">
        <v>5700</v>
      </c>
      <c r="H12" s="849"/>
      <c r="I12" s="849"/>
      <c r="J12" s="832"/>
      <c r="K12" s="832"/>
      <c r="L12" s="849">
        <v>6</v>
      </c>
      <c r="M12" s="849">
        <v>78335.7</v>
      </c>
      <c r="N12" s="832">
        <v>1</v>
      </c>
      <c r="O12" s="832">
        <v>13055.949999999999</v>
      </c>
      <c r="P12" s="849"/>
      <c r="Q12" s="849"/>
      <c r="R12" s="837"/>
      <c r="S12" s="850"/>
    </row>
    <row r="13" spans="1:19" ht="14.4" customHeight="1" x14ac:dyDescent="0.3">
      <c r="A13" s="831" t="s">
        <v>5690</v>
      </c>
      <c r="B13" s="832" t="s">
        <v>5691</v>
      </c>
      <c r="C13" s="832" t="s">
        <v>623</v>
      </c>
      <c r="D13" s="832" t="s">
        <v>5682</v>
      </c>
      <c r="E13" s="832" t="s">
        <v>5692</v>
      </c>
      <c r="F13" s="832" t="s">
        <v>5701</v>
      </c>
      <c r="G13" s="832" t="s">
        <v>5702</v>
      </c>
      <c r="H13" s="849">
        <v>225</v>
      </c>
      <c r="I13" s="849">
        <v>1313909.9999999998</v>
      </c>
      <c r="J13" s="832"/>
      <c r="K13" s="832">
        <v>5839.5999999999985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5690</v>
      </c>
      <c r="B14" s="832" t="s">
        <v>5691</v>
      </c>
      <c r="C14" s="832" t="s">
        <v>623</v>
      </c>
      <c r="D14" s="832" t="s">
        <v>5682</v>
      </c>
      <c r="E14" s="832" t="s">
        <v>5692</v>
      </c>
      <c r="F14" s="832" t="s">
        <v>5703</v>
      </c>
      <c r="G14" s="832" t="s">
        <v>2555</v>
      </c>
      <c r="H14" s="849"/>
      <c r="I14" s="849"/>
      <c r="J14" s="832"/>
      <c r="K14" s="832"/>
      <c r="L14" s="849">
        <v>0.2</v>
      </c>
      <c r="M14" s="849">
        <v>7.8</v>
      </c>
      <c r="N14" s="832">
        <v>1</v>
      </c>
      <c r="O14" s="832">
        <v>39</v>
      </c>
      <c r="P14" s="849"/>
      <c r="Q14" s="849"/>
      <c r="R14" s="837"/>
      <c r="S14" s="850"/>
    </row>
    <row r="15" spans="1:19" ht="14.4" customHeight="1" x14ac:dyDescent="0.3">
      <c r="A15" s="831" t="s">
        <v>5690</v>
      </c>
      <c r="B15" s="832" t="s">
        <v>5691</v>
      </c>
      <c r="C15" s="832" t="s">
        <v>623</v>
      </c>
      <c r="D15" s="832" t="s">
        <v>5682</v>
      </c>
      <c r="E15" s="832" t="s">
        <v>5692</v>
      </c>
      <c r="F15" s="832" t="s">
        <v>5705</v>
      </c>
      <c r="G15" s="832" t="s">
        <v>654</v>
      </c>
      <c r="H15" s="849">
        <v>0.8</v>
      </c>
      <c r="I15" s="849">
        <v>62.4</v>
      </c>
      <c r="J15" s="832">
        <v>1.3333333333333335</v>
      </c>
      <c r="K15" s="832">
        <v>78</v>
      </c>
      <c r="L15" s="849">
        <v>0.6</v>
      </c>
      <c r="M15" s="849">
        <v>46.8</v>
      </c>
      <c r="N15" s="832">
        <v>1</v>
      </c>
      <c r="O15" s="832">
        <v>78</v>
      </c>
      <c r="P15" s="849">
        <v>0.30000000000000004</v>
      </c>
      <c r="Q15" s="849">
        <v>14.129999999999999</v>
      </c>
      <c r="R15" s="837">
        <v>0.30192307692307691</v>
      </c>
      <c r="S15" s="850">
        <v>47.099999999999987</v>
      </c>
    </row>
    <row r="16" spans="1:19" ht="14.4" customHeight="1" x14ac:dyDescent="0.3">
      <c r="A16" s="831" t="s">
        <v>5690</v>
      </c>
      <c r="B16" s="832" t="s">
        <v>5691</v>
      </c>
      <c r="C16" s="832" t="s">
        <v>623</v>
      </c>
      <c r="D16" s="832" t="s">
        <v>5682</v>
      </c>
      <c r="E16" s="832" t="s">
        <v>5692</v>
      </c>
      <c r="F16" s="832" t="s">
        <v>5706</v>
      </c>
      <c r="G16" s="832" t="s">
        <v>5707</v>
      </c>
      <c r="H16" s="849">
        <v>48</v>
      </c>
      <c r="I16" s="849">
        <v>877742.7</v>
      </c>
      <c r="J16" s="832">
        <v>1.5999839225570354</v>
      </c>
      <c r="K16" s="832">
        <v>18286.306249999998</v>
      </c>
      <c r="L16" s="849">
        <v>30</v>
      </c>
      <c r="M16" s="849">
        <v>548594.69999999995</v>
      </c>
      <c r="N16" s="832">
        <v>1</v>
      </c>
      <c r="O16" s="832">
        <v>18286.489999999998</v>
      </c>
      <c r="P16" s="849">
        <v>27</v>
      </c>
      <c r="Q16" s="849">
        <v>418520.51999999996</v>
      </c>
      <c r="R16" s="837">
        <v>0.76289566778534312</v>
      </c>
      <c r="S16" s="850">
        <v>15500.759999999998</v>
      </c>
    </row>
    <row r="17" spans="1:19" ht="14.4" customHeight="1" x14ac:dyDescent="0.3">
      <c r="A17" s="831" t="s">
        <v>5690</v>
      </c>
      <c r="B17" s="832" t="s">
        <v>5691</v>
      </c>
      <c r="C17" s="832" t="s">
        <v>623</v>
      </c>
      <c r="D17" s="832" t="s">
        <v>5682</v>
      </c>
      <c r="E17" s="832" t="s">
        <v>5692</v>
      </c>
      <c r="F17" s="832" t="s">
        <v>5708</v>
      </c>
      <c r="G17" s="832" t="s">
        <v>2411</v>
      </c>
      <c r="H17" s="849">
        <v>408</v>
      </c>
      <c r="I17" s="849">
        <v>13635670.08</v>
      </c>
      <c r="J17" s="832">
        <v>0.65700483091787432</v>
      </c>
      <c r="K17" s="832">
        <v>33420.76</v>
      </c>
      <c r="L17" s="849">
        <v>621</v>
      </c>
      <c r="M17" s="849">
        <v>20754291.960000001</v>
      </c>
      <c r="N17" s="832">
        <v>1</v>
      </c>
      <c r="O17" s="832">
        <v>33420.76</v>
      </c>
      <c r="P17" s="849">
        <v>642</v>
      </c>
      <c r="Q17" s="849">
        <v>21456127.920000002</v>
      </c>
      <c r="R17" s="837">
        <v>1.0338164251207731</v>
      </c>
      <c r="S17" s="850">
        <v>33420.76</v>
      </c>
    </row>
    <row r="18" spans="1:19" ht="14.4" customHeight="1" x14ac:dyDescent="0.3">
      <c r="A18" s="831" t="s">
        <v>5690</v>
      </c>
      <c r="B18" s="832" t="s">
        <v>5691</v>
      </c>
      <c r="C18" s="832" t="s">
        <v>623</v>
      </c>
      <c r="D18" s="832" t="s">
        <v>5682</v>
      </c>
      <c r="E18" s="832" t="s">
        <v>5692</v>
      </c>
      <c r="F18" s="832" t="s">
        <v>5709</v>
      </c>
      <c r="G18" s="832" t="s">
        <v>1725</v>
      </c>
      <c r="H18" s="849">
        <v>320</v>
      </c>
      <c r="I18" s="849">
        <v>5718287.5</v>
      </c>
      <c r="J18" s="832">
        <v>1.1636473320585001</v>
      </c>
      <c r="K18" s="832">
        <v>17869.6484375</v>
      </c>
      <c r="L18" s="849">
        <v>275</v>
      </c>
      <c r="M18" s="849">
        <v>4914107</v>
      </c>
      <c r="N18" s="832">
        <v>1</v>
      </c>
      <c r="O18" s="832">
        <v>17869.48</v>
      </c>
      <c r="P18" s="849">
        <v>256</v>
      </c>
      <c r="Q18" s="849">
        <v>3968207.36</v>
      </c>
      <c r="R18" s="837">
        <v>0.80751342207241317</v>
      </c>
      <c r="S18" s="850">
        <v>15500.81</v>
      </c>
    </row>
    <row r="19" spans="1:19" ht="14.4" customHeight="1" x14ac:dyDescent="0.3">
      <c r="A19" s="831" t="s">
        <v>5690</v>
      </c>
      <c r="B19" s="832" t="s">
        <v>5691</v>
      </c>
      <c r="C19" s="832" t="s">
        <v>623</v>
      </c>
      <c r="D19" s="832" t="s">
        <v>5682</v>
      </c>
      <c r="E19" s="832" t="s">
        <v>5692</v>
      </c>
      <c r="F19" s="832" t="s">
        <v>5710</v>
      </c>
      <c r="G19" s="832" t="s">
        <v>2393</v>
      </c>
      <c r="H19" s="849">
        <v>10</v>
      </c>
      <c r="I19" s="849">
        <v>123571.4</v>
      </c>
      <c r="J19" s="832">
        <v>1.6666666666666667</v>
      </c>
      <c r="K19" s="832">
        <v>12357.14</v>
      </c>
      <c r="L19" s="849">
        <v>6</v>
      </c>
      <c r="M19" s="849">
        <v>74142.84</v>
      </c>
      <c r="N19" s="832">
        <v>1</v>
      </c>
      <c r="O19" s="832">
        <v>12357.14</v>
      </c>
      <c r="P19" s="849">
        <v>6</v>
      </c>
      <c r="Q19" s="849">
        <v>43371.54</v>
      </c>
      <c r="R19" s="837">
        <v>0.58497273640988134</v>
      </c>
      <c r="S19" s="850">
        <v>7228.59</v>
      </c>
    </row>
    <row r="20" spans="1:19" ht="14.4" customHeight="1" x14ac:dyDescent="0.3">
      <c r="A20" s="831" t="s">
        <v>5690</v>
      </c>
      <c r="B20" s="832" t="s">
        <v>5691</v>
      </c>
      <c r="C20" s="832" t="s">
        <v>623</v>
      </c>
      <c r="D20" s="832" t="s">
        <v>5682</v>
      </c>
      <c r="E20" s="832" t="s">
        <v>5692</v>
      </c>
      <c r="F20" s="832" t="s">
        <v>5711</v>
      </c>
      <c r="G20" s="832" t="s">
        <v>2393</v>
      </c>
      <c r="H20" s="849">
        <v>186</v>
      </c>
      <c r="I20" s="849">
        <v>3121322.7600000007</v>
      </c>
      <c r="J20" s="832">
        <v>1.1922981849971852</v>
      </c>
      <c r="K20" s="832">
        <v>16781.305161290325</v>
      </c>
      <c r="L20" s="849">
        <v>156</v>
      </c>
      <c r="M20" s="849">
        <v>2617904.4800000004</v>
      </c>
      <c r="N20" s="832">
        <v>1</v>
      </c>
      <c r="O20" s="832">
        <v>16781.438974358978</v>
      </c>
      <c r="P20" s="849">
        <v>158</v>
      </c>
      <c r="Q20" s="849">
        <v>2391158.4</v>
      </c>
      <c r="R20" s="837">
        <v>0.9133864196603535</v>
      </c>
      <c r="S20" s="850">
        <v>15133.913924050632</v>
      </c>
    </row>
    <row r="21" spans="1:19" ht="14.4" customHeight="1" x14ac:dyDescent="0.3">
      <c r="A21" s="831" t="s">
        <v>5690</v>
      </c>
      <c r="B21" s="832" t="s">
        <v>5691</v>
      </c>
      <c r="C21" s="832" t="s">
        <v>623</v>
      </c>
      <c r="D21" s="832" t="s">
        <v>5682</v>
      </c>
      <c r="E21" s="832" t="s">
        <v>5692</v>
      </c>
      <c r="F21" s="832" t="s">
        <v>5712</v>
      </c>
      <c r="G21" s="832" t="s">
        <v>5713</v>
      </c>
      <c r="H21" s="849"/>
      <c r="I21" s="849"/>
      <c r="J21" s="832"/>
      <c r="K21" s="832"/>
      <c r="L21" s="849"/>
      <c r="M21" s="849"/>
      <c r="N21" s="832"/>
      <c r="O21" s="832"/>
      <c r="P21" s="849">
        <v>2</v>
      </c>
      <c r="Q21" s="849">
        <v>24430</v>
      </c>
      <c r="R21" s="837"/>
      <c r="S21" s="850">
        <v>12215</v>
      </c>
    </row>
    <row r="22" spans="1:19" ht="14.4" customHeight="1" x14ac:dyDescent="0.3">
      <c r="A22" s="831" t="s">
        <v>5690</v>
      </c>
      <c r="B22" s="832" t="s">
        <v>5691</v>
      </c>
      <c r="C22" s="832" t="s">
        <v>623</v>
      </c>
      <c r="D22" s="832" t="s">
        <v>5682</v>
      </c>
      <c r="E22" s="832" t="s">
        <v>5692</v>
      </c>
      <c r="F22" s="832" t="s">
        <v>5714</v>
      </c>
      <c r="G22" s="832" t="s">
        <v>5702</v>
      </c>
      <c r="H22" s="849"/>
      <c r="I22" s="849"/>
      <c r="J22" s="832"/>
      <c r="K22" s="832"/>
      <c r="L22" s="849">
        <v>154</v>
      </c>
      <c r="M22" s="849">
        <v>582317.12</v>
      </c>
      <c r="N22" s="832">
        <v>1</v>
      </c>
      <c r="O22" s="832">
        <v>3781.2799999999997</v>
      </c>
      <c r="P22" s="849"/>
      <c r="Q22" s="849"/>
      <c r="R22" s="837"/>
      <c r="S22" s="850"/>
    </row>
    <row r="23" spans="1:19" ht="14.4" customHeight="1" x14ac:dyDescent="0.3">
      <c r="A23" s="831" t="s">
        <v>5690</v>
      </c>
      <c r="B23" s="832" t="s">
        <v>5691</v>
      </c>
      <c r="C23" s="832" t="s">
        <v>623</v>
      </c>
      <c r="D23" s="832" t="s">
        <v>5682</v>
      </c>
      <c r="E23" s="832" t="s">
        <v>5692</v>
      </c>
      <c r="F23" s="832" t="s">
        <v>5715</v>
      </c>
      <c r="G23" s="832" t="s">
        <v>1735</v>
      </c>
      <c r="H23" s="849">
        <v>108</v>
      </c>
      <c r="I23" s="849">
        <v>2235020.7999999998</v>
      </c>
      <c r="J23" s="832">
        <v>0.65440019986806475</v>
      </c>
      <c r="K23" s="832">
        <v>20694.637037037035</v>
      </c>
      <c r="L23" s="849">
        <v>172</v>
      </c>
      <c r="M23" s="849">
        <v>3415373.04</v>
      </c>
      <c r="N23" s="832">
        <v>1</v>
      </c>
      <c r="O23" s="832">
        <v>19856.82</v>
      </c>
      <c r="P23" s="849">
        <v>176</v>
      </c>
      <c r="Q23" s="849">
        <v>3494796.8</v>
      </c>
      <c r="R23" s="837">
        <v>1.0232547833193646</v>
      </c>
      <c r="S23" s="850">
        <v>19856.8</v>
      </c>
    </row>
    <row r="24" spans="1:19" ht="14.4" customHeight="1" x14ac:dyDescent="0.3">
      <c r="A24" s="831" t="s">
        <v>5690</v>
      </c>
      <c r="B24" s="832" t="s">
        <v>5691</v>
      </c>
      <c r="C24" s="832" t="s">
        <v>623</v>
      </c>
      <c r="D24" s="832" t="s">
        <v>5682</v>
      </c>
      <c r="E24" s="832" t="s">
        <v>5692</v>
      </c>
      <c r="F24" s="832" t="s">
        <v>5716</v>
      </c>
      <c r="G24" s="832" t="s">
        <v>5717</v>
      </c>
      <c r="H24" s="849">
        <v>233</v>
      </c>
      <c r="I24" s="849">
        <v>4248139.7</v>
      </c>
      <c r="J24" s="832">
        <v>0.5132133039215081</v>
      </c>
      <c r="K24" s="832">
        <v>18232.359227467812</v>
      </c>
      <c r="L24" s="849">
        <v>454</v>
      </c>
      <c r="M24" s="849">
        <v>8277532.2999999998</v>
      </c>
      <c r="N24" s="832">
        <v>1</v>
      </c>
      <c r="O24" s="832">
        <v>18232.45</v>
      </c>
      <c r="P24" s="849">
        <v>461</v>
      </c>
      <c r="Q24" s="849">
        <v>8326047.2999999998</v>
      </c>
      <c r="R24" s="837">
        <v>1.005861046292746</v>
      </c>
      <c r="S24" s="850">
        <v>18060.840130151842</v>
      </c>
    </row>
    <row r="25" spans="1:19" ht="14.4" customHeight="1" x14ac:dyDescent="0.3">
      <c r="A25" s="831" t="s">
        <v>5690</v>
      </c>
      <c r="B25" s="832" t="s">
        <v>5691</v>
      </c>
      <c r="C25" s="832" t="s">
        <v>623</v>
      </c>
      <c r="D25" s="832" t="s">
        <v>5682</v>
      </c>
      <c r="E25" s="832" t="s">
        <v>5692</v>
      </c>
      <c r="F25" s="832" t="s">
        <v>5718</v>
      </c>
      <c r="G25" s="832" t="s">
        <v>2415</v>
      </c>
      <c r="H25" s="849">
        <v>212</v>
      </c>
      <c r="I25" s="849">
        <v>6066766</v>
      </c>
      <c r="J25" s="832">
        <v>0.75623377811616621</v>
      </c>
      <c r="K25" s="832">
        <v>28616.82075471698</v>
      </c>
      <c r="L25" s="849">
        <v>300</v>
      </c>
      <c r="M25" s="849">
        <v>8022341.9999999991</v>
      </c>
      <c r="N25" s="832">
        <v>1</v>
      </c>
      <c r="O25" s="832">
        <v>26741.139999999996</v>
      </c>
      <c r="P25" s="849">
        <v>262</v>
      </c>
      <c r="Q25" s="849">
        <v>6351273</v>
      </c>
      <c r="R25" s="837">
        <v>0.79169811010300994</v>
      </c>
      <c r="S25" s="850">
        <v>24241.5</v>
      </c>
    </row>
    <row r="26" spans="1:19" ht="14.4" customHeight="1" x14ac:dyDescent="0.3">
      <c r="A26" s="831" t="s">
        <v>5690</v>
      </c>
      <c r="B26" s="832" t="s">
        <v>5691</v>
      </c>
      <c r="C26" s="832" t="s">
        <v>623</v>
      </c>
      <c r="D26" s="832" t="s">
        <v>5682</v>
      </c>
      <c r="E26" s="832" t="s">
        <v>5692</v>
      </c>
      <c r="F26" s="832" t="s">
        <v>5719</v>
      </c>
      <c r="G26" s="832" t="s">
        <v>2415</v>
      </c>
      <c r="H26" s="849">
        <v>24</v>
      </c>
      <c r="I26" s="849">
        <v>93397.43</v>
      </c>
      <c r="J26" s="832">
        <v>0.93147784622433416</v>
      </c>
      <c r="K26" s="832">
        <v>3891.5595833333332</v>
      </c>
      <c r="L26" s="849">
        <v>27</v>
      </c>
      <c r="M26" s="849">
        <v>100268.01</v>
      </c>
      <c r="N26" s="832">
        <v>1</v>
      </c>
      <c r="O26" s="832">
        <v>3713.6299999999997</v>
      </c>
      <c r="P26" s="849">
        <v>1</v>
      </c>
      <c r="Q26" s="849">
        <v>3585</v>
      </c>
      <c r="R26" s="837">
        <v>3.5754175234952806E-2</v>
      </c>
      <c r="S26" s="850">
        <v>3585</v>
      </c>
    </row>
    <row r="27" spans="1:19" ht="14.4" customHeight="1" x14ac:dyDescent="0.3">
      <c r="A27" s="831" t="s">
        <v>5690</v>
      </c>
      <c r="B27" s="832" t="s">
        <v>5691</v>
      </c>
      <c r="C27" s="832" t="s">
        <v>623</v>
      </c>
      <c r="D27" s="832" t="s">
        <v>5682</v>
      </c>
      <c r="E27" s="832" t="s">
        <v>5692</v>
      </c>
      <c r="F27" s="832" t="s">
        <v>5720</v>
      </c>
      <c r="G27" s="832" t="s">
        <v>2403</v>
      </c>
      <c r="H27" s="849">
        <v>112</v>
      </c>
      <c r="I27" s="849">
        <v>1293603.08</v>
      </c>
      <c r="J27" s="832">
        <v>1.3023241719569603</v>
      </c>
      <c r="K27" s="832">
        <v>11550.0275</v>
      </c>
      <c r="L27" s="849">
        <v>86</v>
      </c>
      <c r="M27" s="849">
        <v>993303.44</v>
      </c>
      <c r="N27" s="832">
        <v>1</v>
      </c>
      <c r="O27" s="832">
        <v>11550.039999999999</v>
      </c>
      <c r="P27" s="849">
        <v>72</v>
      </c>
      <c r="Q27" s="849">
        <v>831600</v>
      </c>
      <c r="R27" s="837">
        <v>0.83720640290946746</v>
      </c>
      <c r="S27" s="850">
        <v>11550</v>
      </c>
    </row>
    <row r="28" spans="1:19" ht="14.4" customHeight="1" x14ac:dyDescent="0.3">
      <c r="A28" s="831" t="s">
        <v>5690</v>
      </c>
      <c r="B28" s="832" t="s">
        <v>5691</v>
      </c>
      <c r="C28" s="832" t="s">
        <v>623</v>
      </c>
      <c r="D28" s="832" t="s">
        <v>5682</v>
      </c>
      <c r="E28" s="832" t="s">
        <v>5692</v>
      </c>
      <c r="F28" s="832" t="s">
        <v>5721</v>
      </c>
      <c r="G28" s="832" t="s">
        <v>5702</v>
      </c>
      <c r="H28" s="849"/>
      <c r="I28" s="849"/>
      <c r="J28" s="832"/>
      <c r="K28" s="832"/>
      <c r="L28" s="849">
        <v>79</v>
      </c>
      <c r="M28" s="849">
        <v>497869.85</v>
      </c>
      <c r="N28" s="832">
        <v>1</v>
      </c>
      <c r="O28" s="832">
        <v>6302.15</v>
      </c>
      <c r="P28" s="849">
        <v>189</v>
      </c>
      <c r="Q28" s="849">
        <v>1082428.52</v>
      </c>
      <c r="R28" s="837">
        <v>2.1741194410547258</v>
      </c>
      <c r="S28" s="850">
        <v>5727.1350264550265</v>
      </c>
    </row>
    <row r="29" spans="1:19" ht="14.4" customHeight="1" x14ac:dyDescent="0.3">
      <c r="A29" s="831" t="s">
        <v>5690</v>
      </c>
      <c r="B29" s="832" t="s">
        <v>5691</v>
      </c>
      <c r="C29" s="832" t="s">
        <v>623</v>
      </c>
      <c r="D29" s="832" t="s">
        <v>5682</v>
      </c>
      <c r="E29" s="832" t="s">
        <v>5692</v>
      </c>
      <c r="F29" s="832" t="s">
        <v>5722</v>
      </c>
      <c r="G29" s="832" t="s">
        <v>5723</v>
      </c>
      <c r="H29" s="849">
        <v>145</v>
      </c>
      <c r="I29" s="849">
        <v>817093.04</v>
      </c>
      <c r="J29" s="832">
        <v>0.68719213492272568</v>
      </c>
      <c r="K29" s="832">
        <v>5635.1244137931035</v>
      </c>
      <c r="L29" s="849">
        <v>211</v>
      </c>
      <c r="M29" s="849">
        <v>1189031.42</v>
      </c>
      <c r="N29" s="832">
        <v>1</v>
      </c>
      <c r="O29" s="832">
        <v>5635.2199999999993</v>
      </c>
      <c r="P29" s="849"/>
      <c r="Q29" s="849"/>
      <c r="R29" s="837"/>
      <c r="S29" s="850"/>
    </row>
    <row r="30" spans="1:19" ht="14.4" customHeight="1" x14ac:dyDescent="0.3">
      <c r="A30" s="831" t="s">
        <v>5690</v>
      </c>
      <c r="B30" s="832" t="s">
        <v>5691</v>
      </c>
      <c r="C30" s="832" t="s">
        <v>623</v>
      </c>
      <c r="D30" s="832" t="s">
        <v>5682</v>
      </c>
      <c r="E30" s="832" t="s">
        <v>5692</v>
      </c>
      <c r="F30" s="832" t="s">
        <v>5724</v>
      </c>
      <c r="G30" s="832" t="s">
        <v>5707</v>
      </c>
      <c r="H30" s="849">
        <v>541</v>
      </c>
      <c r="I30" s="849">
        <v>9892895.6799999997</v>
      </c>
      <c r="J30" s="832">
        <v>0.85196354866565194</v>
      </c>
      <c r="K30" s="832">
        <v>18286.313641404806</v>
      </c>
      <c r="L30" s="849">
        <v>635</v>
      </c>
      <c r="M30" s="849">
        <v>11611876.699999999</v>
      </c>
      <c r="N30" s="832">
        <v>1</v>
      </c>
      <c r="O30" s="832">
        <v>18286.419999999998</v>
      </c>
      <c r="P30" s="849">
        <v>604</v>
      </c>
      <c r="Q30" s="849">
        <v>10908729.24</v>
      </c>
      <c r="R30" s="837">
        <v>0.93944583824249539</v>
      </c>
      <c r="S30" s="850">
        <v>18060.810000000001</v>
      </c>
    </row>
    <row r="31" spans="1:19" ht="14.4" customHeight="1" x14ac:dyDescent="0.3">
      <c r="A31" s="831" t="s">
        <v>5690</v>
      </c>
      <c r="B31" s="832" t="s">
        <v>5691</v>
      </c>
      <c r="C31" s="832" t="s">
        <v>623</v>
      </c>
      <c r="D31" s="832" t="s">
        <v>5682</v>
      </c>
      <c r="E31" s="832" t="s">
        <v>5692</v>
      </c>
      <c r="F31" s="832" t="s">
        <v>5725</v>
      </c>
      <c r="G31" s="832" t="s">
        <v>1444</v>
      </c>
      <c r="H31" s="849">
        <v>387</v>
      </c>
      <c r="I31" s="849">
        <v>1129962.6000000001</v>
      </c>
      <c r="J31" s="832">
        <v>0.86408789578877421</v>
      </c>
      <c r="K31" s="832">
        <v>2919.8</v>
      </c>
      <c r="L31" s="849">
        <v>415</v>
      </c>
      <c r="M31" s="849">
        <v>1307694.05</v>
      </c>
      <c r="N31" s="832">
        <v>1</v>
      </c>
      <c r="O31" s="832">
        <v>3151.07</v>
      </c>
      <c r="P31" s="849">
        <v>379</v>
      </c>
      <c r="Q31" s="849">
        <v>1150644</v>
      </c>
      <c r="R31" s="837">
        <v>0.87990306295268372</v>
      </c>
      <c r="S31" s="850">
        <v>3036</v>
      </c>
    </row>
    <row r="32" spans="1:19" ht="14.4" customHeight="1" x14ac:dyDescent="0.3">
      <c r="A32" s="831" t="s">
        <v>5690</v>
      </c>
      <c r="B32" s="832" t="s">
        <v>5691</v>
      </c>
      <c r="C32" s="832" t="s">
        <v>623</v>
      </c>
      <c r="D32" s="832" t="s">
        <v>5682</v>
      </c>
      <c r="E32" s="832" t="s">
        <v>5692</v>
      </c>
      <c r="F32" s="832" t="s">
        <v>5726</v>
      </c>
      <c r="G32" s="832" t="s">
        <v>5727</v>
      </c>
      <c r="H32" s="849">
        <v>126</v>
      </c>
      <c r="I32" s="849">
        <v>367894.80000000005</v>
      </c>
      <c r="J32" s="832">
        <v>0.86301369863013699</v>
      </c>
      <c r="K32" s="832">
        <v>2919.8</v>
      </c>
      <c r="L32" s="849">
        <v>146</v>
      </c>
      <c r="M32" s="849">
        <v>426290.80000000005</v>
      </c>
      <c r="N32" s="832">
        <v>1</v>
      </c>
      <c r="O32" s="832">
        <v>2919.8</v>
      </c>
      <c r="P32" s="849">
        <v>142</v>
      </c>
      <c r="Q32" s="849">
        <v>414560.06</v>
      </c>
      <c r="R32" s="837">
        <v>0.97248183634270302</v>
      </c>
      <c r="S32" s="850">
        <v>2919.4370422535212</v>
      </c>
    </row>
    <row r="33" spans="1:19" ht="14.4" customHeight="1" x14ac:dyDescent="0.3">
      <c r="A33" s="831" t="s">
        <v>5690</v>
      </c>
      <c r="B33" s="832" t="s">
        <v>5691</v>
      </c>
      <c r="C33" s="832" t="s">
        <v>623</v>
      </c>
      <c r="D33" s="832" t="s">
        <v>5682</v>
      </c>
      <c r="E33" s="832" t="s">
        <v>5692</v>
      </c>
      <c r="F33" s="832" t="s">
        <v>5728</v>
      </c>
      <c r="G33" s="832" t="s">
        <v>5729</v>
      </c>
      <c r="H33" s="849">
        <v>7</v>
      </c>
      <c r="I33" s="849">
        <v>80387.159999999989</v>
      </c>
      <c r="J33" s="832">
        <v>0.64284194318016874</v>
      </c>
      <c r="K33" s="832">
        <v>11483.88</v>
      </c>
      <c r="L33" s="849">
        <v>11</v>
      </c>
      <c r="M33" s="849">
        <v>125049.65</v>
      </c>
      <c r="N33" s="832">
        <v>1</v>
      </c>
      <c r="O33" s="832">
        <v>11368.15</v>
      </c>
      <c r="P33" s="849">
        <v>4</v>
      </c>
      <c r="Q33" s="849">
        <v>45368.72</v>
      </c>
      <c r="R33" s="837">
        <v>0.36280565359439232</v>
      </c>
      <c r="S33" s="850">
        <v>11342.18</v>
      </c>
    </row>
    <row r="34" spans="1:19" ht="14.4" customHeight="1" x14ac:dyDescent="0.3">
      <c r="A34" s="831" t="s">
        <v>5690</v>
      </c>
      <c r="B34" s="832" t="s">
        <v>5691</v>
      </c>
      <c r="C34" s="832" t="s">
        <v>623</v>
      </c>
      <c r="D34" s="832" t="s">
        <v>5682</v>
      </c>
      <c r="E34" s="832" t="s">
        <v>5692</v>
      </c>
      <c r="F34" s="832" t="s">
        <v>5730</v>
      </c>
      <c r="G34" s="832" t="s">
        <v>5729</v>
      </c>
      <c r="H34" s="849">
        <v>25</v>
      </c>
      <c r="I34" s="849">
        <v>457160.5</v>
      </c>
      <c r="J34" s="832">
        <v>0.17537314589403255</v>
      </c>
      <c r="K34" s="832">
        <v>18286.419999999998</v>
      </c>
      <c r="L34" s="849">
        <v>144</v>
      </c>
      <c r="M34" s="849">
        <v>2606787.3600000003</v>
      </c>
      <c r="N34" s="832">
        <v>1</v>
      </c>
      <c r="O34" s="832">
        <v>18102.690000000002</v>
      </c>
      <c r="P34" s="849">
        <v>128</v>
      </c>
      <c r="Q34" s="849">
        <v>2311781.12</v>
      </c>
      <c r="R34" s="837">
        <v>0.88683149054397736</v>
      </c>
      <c r="S34" s="850">
        <v>18060.79</v>
      </c>
    </row>
    <row r="35" spans="1:19" ht="14.4" customHeight="1" x14ac:dyDescent="0.3">
      <c r="A35" s="831" t="s">
        <v>5690</v>
      </c>
      <c r="B35" s="832" t="s">
        <v>5691</v>
      </c>
      <c r="C35" s="832" t="s">
        <v>623</v>
      </c>
      <c r="D35" s="832" t="s">
        <v>5682</v>
      </c>
      <c r="E35" s="832" t="s">
        <v>5692</v>
      </c>
      <c r="F35" s="832" t="s">
        <v>5731</v>
      </c>
      <c r="G35" s="832" t="s">
        <v>5723</v>
      </c>
      <c r="H35" s="849">
        <v>42</v>
      </c>
      <c r="I35" s="849">
        <v>273196.14</v>
      </c>
      <c r="J35" s="832"/>
      <c r="K35" s="832">
        <v>6504.67</v>
      </c>
      <c r="L35" s="849"/>
      <c r="M35" s="849"/>
      <c r="N35" s="832"/>
      <c r="O35" s="832"/>
      <c r="P35" s="849">
        <v>146</v>
      </c>
      <c r="Q35" s="849">
        <v>834912.67999999993</v>
      </c>
      <c r="R35" s="837"/>
      <c r="S35" s="850">
        <v>5718.58</v>
      </c>
    </row>
    <row r="36" spans="1:19" ht="14.4" customHeight="1" x14ac:dyDescent="0.3">
      <c r="A36" s="831" t="s">
        <v>5690</v>
      </c>
      <c r="B36" s="832" t="s">
        <v>5691</v>
      </c>
      <c r="C36" s="832" t="s">
        <v>623</v>
      </c>
      <c r="D36" s="832" t="s">
        <v>5682</v>
      </c>
      <c r="E36" s="832" t="s">
        <v>5692</v>
      </c>
      <c r="F36" s="832" t="s">
        <v>5732</v>
      </c>
      <c r="G36" s="832" t="s">
        <v>5733</v>
      </c>
      <c r="H36" s="849"/>
      <c r="I36" s="849"/>
      <c r="J36" s="832"/>
      <c r="K36" s="832"/>
      <c r="L36" s="849"/>
      <c r="M36" s="849"/>
      <c r="N36" s="832"/>
      <c r="O36" s="832"/>
      <c r="P36" s="849">
        <v>4</v>
      </c>
      <c r="Q36" s="849">
        <v>1384200</v>
      </c>
      <c r="R36" s="837"/>
      <c r="S36" s="850">
        <v>346050</v>
      </c>
    </row>
    <row r="37" spans="1:19" ht="14.4" customHeight="1" x14ac:dyDescent="0.3">
      <c r="A37" s="831" t="s">
        <v>5690</v>
      </c>
      <c r="B37" s="832" t="s">
        <v>5691</v>
      </c>
      <c r="C37" s="832" t="s">
        <v>623</v>
      </c>
      <c r="D37" s="832" t="s">
        <v>5682</v>
      </c>
      <c r="E37" s="832" t="s">
        <v>5692</v>
      </c>
      <c r="F37" s="832" t="s">
        <v>5734</v>
      </c>
      <c r="G37" s="832" t="s">
        <v>5733</v>
      </c>
      <c r="H37" s="849"/>
      <c r="I37" s="849"/>
      <c r="J37" s="832"/>
      <c r="K37" s="832"/>
      <c r="L37" s="849"/>
      <c r="M37" s="849"/>
      <c r="N37" s="832"/>
      <c r="O37" s="832"/>
      <c r="P37" s="849">
        <v>10</v>
      </c>
      <c r="Q37" s="849">
        <v>2305880</v>
      </c>
      <c r="R37" s="837"/>
      <c r="S37" s="850">
        <v>230588</v>
      </c>
    </row>
    <row r="38" spans="1:19" ht="14.4" customHeight="1" x14ac:dyDescent="0.3">
      <c r="A38" s="831" t="s">
        <v>5690</v>
      </c>
      <c r="B38" s="832" t="s">
        <v>5691</v>
      </c>
      <c r="C38" s="832" t="s">
        <v>623</v>
      </c>
      <c r="D38" s="832" t="s">
        <v>5682</v>
      </c>
      <c r="E38" s="832" t="s">
        <v>5692</v>
      </c>
      <c r="F38" s="832" t="s">
        <v>5735</v>
      </c>
      <c r="G38" s="832" t="s">
        <v>5733</v>
      </c>
      <c r="H38" s="849"/>
      <c r="I38" s="849"/>
      <c r="J38" s="832"/>
      <c r="K38" s="832"/>
      <c r="L38" s="849"/>
      <c r="M38" s="849"/>
      <c r="N38" s="832"/>
      <c r="O38" s="832"/>
      <c r="P38" s="849">
        <v>8</v>
      </c>
      <c r="Q38" s="849">
        <v>459194.4</v>
      </c>
      <c r="R38" s="837"/>
      <c r="S38" s="850">
        <v>57399.3</v>
      </c>
    </row>
    <row r="39" spans="1:19" ht="14.4" customHeight="1" x14ac:dyDescent="0.3">
      <c r="A39" s="831" t="s">
        <v>5690</v>
      </c>
      <c r="B39" s="832" t="s">
        <v>5691</v>
      </c>
      <c r="C39" s="832" t="s">
        <v>623</v>
      </c>
      <c r="D39" s="832" t="s">
        <v>5682</v>
      </c>
      <c r="E39" s="832" t="s">
        <v>5736</v>
      </c>
      <c r="F39" s="832" t="s">
        <v>5737</v>
      </c>
      <c r="G39" s="832" t="s">
        <v>5738</v>
      </c>
      <c r="H39" s="849">
        <v>14</v>
      </c>
      <c r="I39" s="849">
        <v>1092</v>
      </c>
      <c r="J39" s="832">
        <v>1</v>
      </c>
      <c r="K39" s="832">
        <v>78</v>
      </c>
      <c r="L39" s="849">
        <v>14</v>
      </c>
      <c r="M39" s="849">
        <v>1092</v>
      </c>
      <c r="N39" s="832">
        <v>1</v>
      </c>
      <c r="O39" s="832">
        <v>78</v>
      </c>
      <c r="P39" s="849">
        <v>9</v>
      </c>
      <c r="Q39" s="849">
        <v>711</v>
      </c>
      <c r="R39" s="837">
        <v>0.65109890109890112</v>
      </c>
      <c r="S39" s="850">
        <v>79</v>
      </c>
    </row>
    <row r="40" spans="1:19" ht="14.4" customHeight="1" x14ac:dyDescent="0.3">
      <c r="A40" s="831" t="s">
        <v>5690</v>
      </c>
      <c r="B40" s="832" t="s">
        <v>5691</v>
      </c>
      <c r="C40" s="832" t="s">
        <v>623</v>
      </c>
      <c r="D40" s="832" t="s">
        <v>5682</v>
      </c>
      <c r="E40" s="832" t="s">
        <v>5736</v>
      </c>
      <c r="F40" s="832" t="s">
        <v>5739</v>
      </c>
      <c r="G40" s="832" t="s">
        <v>5740</v>
      </c>
      <c r="H40" s="849">
        <v>784</v>
      </c>
      <c r="I40" s="849">
        <v>29008</v>
      </c>
      <c r="J40" s="832">
        <v>0.99115044247787609</v>
      </c>
      <c r="K40" s="832">
        <v>37</v>
      </c>
      <c r="L40" s="849">
        <v>791</v>
      </c>
      <c r="M40" s="849">
        <v>29267</v>
      </c>
      <c r="N40" s="832">
        <v>1</v>
      </c>
      <c r="O40" s="832">
        <v>37</v>
      </c>
      <c r="P40" s="849">
        <v>1018</v>
      </c>
      <c r="Q40" s="849">
        <v>38684</v>
      </c>
      <c r="R40" s="837">
        <v>1.3217617111422422</v>
      </c>
      <c r="S40" s="850">
        <v>38</v>
      </c>
    </row>
    <row r="41" spans="1:19" ht="14.4" customHeight="1" x14ac:dyDescent="0.3">
      <c r="A41" s="831" t="s">
        <v>5690</v>
      </c>
      <c r="B41" s="832" t="s">
        <v>5691</v>
      </c>
      <c r="C41" s="832" t="s">
        <v>623</v>
      </c>
      <c r="D41" s="832" t="s">
        <v>5682</v>
      </c>
      <c r="E41" s="832" t="s">
        <v>5736</v>
      </c>
      <c r="F41" s="832" t="s">
        <v>5741</v>
      </c>
      <c r="G41" s="832" t="s">
        <v>5742</v>
      </c>
      <c r="H41" s="849"/>
      <c r="I41" s="849"/>
      <c r="J41" s="832"/>
      <c r="K41" s="832"/>
      <c r="L41" s="849"/>
      <c r="M41" s="849"/>
      <c r="N41" s="832"/>
      <c r="O41" s="832"/>
      <c r="P41" s="849">
        <v>1</v>
      </c>
      <c r="Q41" s="849">
        <v>707</v>
      </c>
      <c r="R41" s="837"/>
      <c r="S41" s="850">
        <v>707</v>
      </c>
    </row>
    <row r="42" spans="1:19" ht="14.4" customHeight="1" x14ac:dyDescent="0.3">
      <c r="A42" s="831" t="s">
        <v>5690</v>
      </c>
      <c r="B42" s="832" t="s">
        <v>5691</v>
      </c>
      <c r="C42" s="832" t="s">
        <v>623</v>
      </c>
      <c r="D42" s="832" t="s">
        <v>5682</v>
      </c>
      <c r="E42" s="832" t="s">
        <v>5736</v>
      </c>
      <c r="F42" s="832" t="s">
        <v>5743</v>
      </c>
      <c r="G42" s="832" t="s">
        <v>5744</v>
      </c>
      <c r="H42" s="849">
        <v>3</v>
      </c>
      <c r="I42" s="849">
        <v>1041</v>
      </c>
      <c r="J42" s="832">
        <v>0.33333333333333331</v>
      </c>
      <c r="K42" s="832">
        <v>347</v>
      </c>
      <c r="L42" s="849">
        <v>9</v>
      </c>
      <c r="M42" s="849">
        <v>3123</v>
      </c>
      <c r="N42" s="832">
        <v>1</v>
      </c>
      <c r="O42" s="832">
        <v>347</v>
      </c>
      <c r="P42" s="849">
        <v>5</v>
      </c>
      <c r="Q42" s="849">
        <v>1750</v>
      </c>
      <c r="R42" s="837">
        <v>0.56035862952289461</v>
      </c>
      <c r="S42" s="850">
        <v>350</v>
      </c>
    </row>
    <row r="43" spans="1:19" ht="14.4" customHeight="1" x14ac:dyDescent="0.3">
      <c r="A43" s="831" t="s">
        <v>5690</v>
      </c>
      <c r="B43" s="832" t="s">
        <v>5691</v>
      </c>
      <c r="C43" s="832" t="s">
        <v>623</v>
      </c>
      <c r="D43" s="832" t="s">
        <v>5682</v>
      </c>
      <c r="E43" s="832" t="s">
        <v>5736</v>
      </c>
      <c r="F43" s="832" t="s">
        <v>5745</v>
      </c>
      <c r="G43" s="832" t="s">
        <v>5746</v>
      </c>
      <c r="H43" s="849">
        <v>226</v>
      </c>
      <c r="I43" s="849">
        <v>91304</v>
      </c>
      <c r="J43" s="832">
        <v>1.0917874396135265</v>
      </c>
      <c r="K43" s="832">
        <v>404</v>
      </c>
      <c r="L43" s="849">
        <v>207</v>
      </c>
      <c r="M43" s="849">
        <v>83628</v>
      </c>
      <c r="N43" s="832">
        <v>1</v>
      </c>
      <c r="O43" s="832">
        <v>404</v>
      </c>
      <c r="P43" s="849">
        <v>138</v>
      </c>
      <c r="Q43" s="849">
        <v>56304</v>
      </c>
      <c r="R43" s="837">
        <v>0.67326732673267331</v>
      </c>
      <c r="S43" s="850">
        <v>408</v>
      </c>
    </row>
    <row r="44" spans="1:19" ht="14.4" customHeight="1" x14ac:dyDescent="0.3">
      <c r="A44" s="831" t="s">
        <v>5690</v>
      </c>
      <c r="B44" s="832" t="s">
        <v>5691</v>
      </c>
      <c r="C44" s="832" t="s">
        <v>623</v>
      </c>
      <c r="D44" s="832" t="s">
        <v>5682</v>
      </c>
      <c r="E44" s="832" t="s">
        <v>5736</v>
      </c>
      <c r="F44" s="832" t="s">
        <v>5747</v>
      </c>
      <c r="G44" s="832" t="s">
        <v>5748</v>
      </c>
      <c r="H44" s="849">
        <v>97</v>
      </c>
      <c r="I44" s="849">
        <v>55096</v>
      </c>
      <c r="J44" s="832">
        <v>0.85689845560446054</v>
      </c>
      <c r="K44" s="832">
        <v>568</v>
      </c>
      <c r="L44" s="849">
        <v>113</v>
      </c>
      <c r="M44" s="849">
        <v>64297</v>
      </c>
      <c r="N44" s="832">
        <v>1</v>
      </c>
      <c r="O44" s="832">
        <v>569</v>
      </c>
      <c r="P44" s="849">
        <v>41</v>
      </c>
      <c r="Q44" s="849">
        <v>23534</v>
      </c>
      <c r="R44" s="837">
        <v>0.36602018756707155</v>
      </c>
      <c r="S44" s="850">
        <v>574</v>
      </c>
    </row>
    <row r="45" spans="1:19" ht="14.4" customHeight="1" x14ac:dyDescent="0.3">
      <c r="A45" s="831" t="s">
        <v>5690</v>
      </c>
      <c r="B45" s="832" t="s">
        <v>5691</v>
      </c>
      <c r="C45" s="832" t="s">
        <v>623</v>
      </c>
      <c r="D45" s="832" t="s">
        <v>5682</v>
      </c>
      <c r="E45" s="832" t="s">
        <v>5736</v>
      </c>
      <c r="F45" s="832" t="s">
        <v>5749</v>
      </c>
      <c r="G45" s="832" t="s">
        <v>5750</v>
      </c>
      <c r="H45" s="849">
        <v>198</v>
      </c>
      <c r="I45" s="849">
        <v>38808</v>
      </c>
      <c r="J45" s="832">
        <v>0.71374972412271021</v>
      </c>
      <c r="K45" s="832">
        <v>196</v>
      </c>
      <c r="L45" s="849">
        <v>276</v>
      </c>
      <c r="M45" s="849">
        <v>54372</v>
      </c>
      <c r="N45" s="832">
        <v>1</v>
      </c>
      <c r="O45" s="832">
        <v>197</v>
      </c>
      <c r="P45" s="849">
        <v>200</v>
      </c>
      <c r="Q45" s="849">
        <v>39600</v>
      </c>
      <c r="R45" s="837">
        <v>0.72831604502317371</v>
      </c>
      <c r="S45" s="850">
        <v>198</v>
      </c>
    </row>
    <row r="46" spans="1:19" ht="14.4" customHeight="1" x14ac:dyDescent="0.3">
      <c r="A46" s="831" t="s">
        <v>5690</v>
      </c>
      <c r="B46" s="832" t="s">
        <v>5691</v>
      </c>
      <c r="C46" s="832" t="s">
        <v>623</v>
      </c>
      <c r="D46" s="832" t="s">
        <v>5682</v>
      </c>
      <c r="E46" s="832" t="s">
        <v>5736</v>
      </c>
      <c r="F46" s="832" t="s">
        <v>5751</v>
      </c>
      <c r="G46" s="832" t="s">
        <v>5752</v>
      </c>
      <c r="H46" s="849">
        <v>3095</v>
      </c>
      <c r="I46" s="849">
        <v>396160</v>
      </c>
      <c r="J46" s="832">
        <v>1.0716759002770082</v>
      </c>
      <c r="K46" s="832">
        <v>128</v>
      </c>
      <c r="L46" s="849">
        <v>2888</v>
      </c>
      <c r="M46" s="849">
        <v>369664</v>
      </c>
      <c r="N46" s="832">
        <v>1</v>
      </c>
      <c r="O46" s="832">
        <v>128</v>
      </c>
      <c r="P46" s="849">
        <v>2217</v>
      </c>
      <c r="Q46" s="849">
        <v>285993</v>
      </c>
      <c r="R46" s="837">
        <v>0.77365661790166207</v>
      </c>
      <c r="S46" s="850">
        <v>129</v>
      </c>
    </row>
    <row r="47" spans="1:19" ht="14.4" customHeight="1" x14ac:dyDescent="0.3">
      <c r="A47" s="831" t="s">
        <v>5690</v>
      </c>
      <c r="B47" s="832" t="s">
        <v>5691</v>
      </c>
      <c r="C47" s="832" t="s">
        <v>623</v>
      </c>
      <c r="D47" s="832" t="s">
        <v>5682</v>
      </c>
      <c r="E47" s="832" t="s">
        <v>5736</v>
      </c>
      <c r="F47" s="832" t="s">
        <v>5753</v>
      </c>
      <c r="G47" s="832" t="s">
        <v>5754</v>
      </c>
      <c r="H47" s="849">
        <v>1637</v>
      </c>
      <c r="I47" s="849">
        <v>330674</v>
      </c>
      <c r="J47" s="832">
        <v>1.0199974706268835</v>
      </c>
      <c r="K47" s="832">
        <v>202</v>
      </c>
      <c r="L47" s="849">
        <v>1597</v>
      </c>
      <c r="M47" s="849">
        <v>324191</v>
      </c>
      <c r="N47" s="832">
        <v>1</v>
      </c>
      <c r="O47" s="832">
        <v>203</v>
      </c>
      <c r="P47" s="849">
        <v>1213</v>
      </c>
      <c r="Q47" s="849">
        <v>247452</v>
      </c>
      <c r="R47" s="837">
        <v>0.76329077611654861</v>
      </c>
      <c r="S47" s="850">
        <v>204</v>
      </c>
    </row>
    <row r="48" spans="1:19" ht="14.4" customHeight="1" x14ac:dyDescent="0.3">
      <c r="A48" s="831" t="s">
        <v>5690</v>
      </c>
      <c r="B48" s="832" t="s">
        <v>5691</v>
      </c>
      <c r="C48" s="832" t="s">
        <v>623</v>
      </c>
      <c r="D48" s="832" t="s">
        <v>5682</v>
      </c>
      <c r="E48" s="832" t="s">
        <v>5736</v>
      </c>
      <c r="F48" s="832" t="s">
        <v>5755</v>
      </c>
      <c r="G48" s="832" t="s">
        <v>5756</v>
      </c>
      <c r="H48" s="849">
        <v>584</v>
      </c>
      <c r="I48" s="849">
        <v>95192</v>
      </c>
      <c r="J48" s="832">
        <v>0.88753799392097266</v>
      </c>
      <c r="K48" s="832">
        <v>163</v>
      </c>
      <c r="L48" s="849">
        <v>658</v>
      </c>
      <c r="M48" s="849">
        <v>107254</v>
      </c>
      <c r="N48" s="832">
        <v>1</v>
      </c>
      <c r="O48" s="832">
        <v>163</v>
      </c>
      <c r="P48" s="849">
        <v>527</v>
      </c>
      <c r="Q48" s="849">
        <v>86428</v>
      </c>
      <c r="R48" s="837">
        <v>0.80582542376041921</v>
      </c>
      <c r="S48" s="850">
        <v>164</v>
      </c>
    </row>
    <row r="49" spans="1:19" ht="14.4" customHeight="1" x14ac:dyDescent="0.3">
      <c r="A49" s="831" t="s">
        <v>5690</v>
      </c>
      <c r="B49" s="832" t="s">
        <v>5691</v>
      </c>
      <c r="C49" s="832" t="s">
        <v>623</v>
      </c>
      <c r="D49" s="832" t="s">
        <v>5682</v>
      </c>
      <c r="E49" s="832" t="s">
        <v>5736</v>
      </c>
      <c r="F49" s="832" t="s">
        <v>5757</v>
      </c>
      <c r="G49" s="832" t="s">
        <v>5758</v>
      </c>
      <c r="H49" s="849">
        <v>509</v>
      </c>
      <c r="I49" s="849">
        <v>297256</v>
      </c>
      <c r="J49" s="832">
        <v>0.93064086910240751</v>
      </c>
      <c r="K49" s="832">
        <v>584</v>
      </c>
      <c r="L49" s="849">
        <v>546</v>
      </c>
      <c r="M49" s="849">
        <v>319410</v>
      </c>
      <c r="N49" s="832">
        <v>1</v>
      </c>
      <c r="O49" s="832">
        <v>585</v>
      </c>
      <c r="P49" s="849">
        <v>405</v>
      </c>
      <c r="Q49" s="849">
        <v>238140</v>
      </c>
      <c r="R49" s="837">
        <v>0.74556213017751483</v>
      </c>
      <c r="S49" s="850">
        <v>588</v>
      </c>
    </row>
    <row r="50" spans="1:19" ht="14.4" customHeight="1" x14ac:dyDescent="0.3">
      <c r="A50" s="831" t="s">
        <v>5690</v>
      </c>
      <c r="B50" s="832" t="s">
        <v>5691</v>
      </c>
      <c r="C50" s="832" t="s">
        <v>623</v>
      </c>
      <c r="D50" s="832" t="s">
        <v>5682</v>
      </c>
      <c r="E50" s="832" t="s">
        <v>5736</v>
      </c>
      <c r="F50" s="832" t="s">
        <v>5759</v>
      </c>
      <c r="G50" s="832" t="s">
        <v>5760</v>
      </c>
      <c r="H50" s="849">
        <v>510</v>
      </c>
      <c r="I50" s="849">
        <v>331500</v>
      </c>
      <c r="J50" s="832">
        <v>0.99029126213592233</v>
      </c>
      <c r="K50" s="832">
        <v>650</v>
      </c>
      <c r="L50" s="849">
        <v>515</v>
      </c>
      <c r="M50" s="849">
        <v>334750</v>
      </c>
      <c r="N50" s="832">
        <v>1</v>
      </c>
      <c r="O50" s="832">
        <v>650</v>
      </c>
      <c r="P50" s="849">
        <v>383</v>
      </c>
      <c r="Q50" s="849">
        <v>250099</v>
      </c>
      <c r="R50" s="837">
        <v>0.74712173263629578</v>
      </c>
      <c r="S50" s="850">
        <v>653</v>
      </c>
    </row>
    <row r="51" spans="1:19" ht="14.4" customHeight="1" x14ac:dyDescent="0.3">
      <c r="A51" s="831" t="s">
        <v>5690</v>
      </c>
      <c r="B51" s="832" t="s">
        <v>5691</v>
      </c>
      <c r="C51" s="832" t="s">
        <v>623</v>
      </c>
      <c r="D51" s="832" t="s">
        <v>5682</v>
      </c>
      <c r="E51" s="832" t="s">
        <v>5736</v>
      </c>
      <c r="F51" s="832" t="s">
        <v>5761</v>
      </c>
      <c r="G51" s="832" t="s">
        <v>5762</v>
      </c>
      <c r="H51" s="849">
        <v>180</v>
      </c>
      <c r="I51" s="849">
        <v>168660</v>
      </c>
      <c r="J51" s="832">
        <v>0.97193568835359878</v>
      </c>
      <c r="K51" s="832">
        <v>937</v>
      </c>
      <c r="L51" s="849">
        <v>185</v>
      </c>
      <c r="M51" s="849">
        <v>173530</v>
      </c>
      <c r="N51" s="832">
        <v>1</v>
      </c>
      <c r="O51" s="832">
        <v>938</v>
      </c>
      <c r="P51" s="849">
        <v>137</v>
      </c>
      <c r="Q51" s="849">
        <v>128917</v>
      </c>
      <c r="R51" s="837">
        <v>0.74290900708811158</v>
      </c>
      <c r="S51" s="850">
        <v>941</v>
      </c>
    </row>
    <row r="52" spans="1:19" ht="14.4" customHeight="1" x14ac:dyDescent="0.3">
      <c r="A52" s="831" t="s">
        <v>5690</v>
      </c>
      <c r="B52" s="832" t="s">
        <v>5691</v>
      </c>
      <c r="C52" s="832" t="s">
        <v>623</v>
      </c>
      <c r="D52" s="832" t="s">
        <v>5682</v>
      </c>
      <c r="E52" s="832" t="s">
        <v>5736</v>
      </c>
      <c r="F52" s="832" t="s">
        <v>5765</v>
      </c>
      <c r="G52" s="832" t="s">
        <v>5766</v>
      </c>
      <c r="H52" s="849">
        <v>2</v>
      </c>
      <c r="I52" s="849">
        <v>258</v>
      </c>
      <c r="J52" s="832">
        <v>0.28351648351648351</v>
      </c>
      <c r="K52" s="832">
        <v>129</v>
      </c>
      <c r="L52" s="849">
        <v>7</v>
      </c>
      <c r="M52" s="849">
        <v>910</v>
      </c>
      <c r="N52" s="832">
        <v>1</v>
      </c>
      <c r="O52" s="832">
        <v>130</v>
      </c>
      <c r="P52" s="849">
        <v>4</v>
      </c>
      <c r="Q52" s="849">
        <v>524</v>
      </c>
      <c r="R52" s="837">
        <v>0.57582417582417578</v>
      </c>
      <c r="S52" s="850">
        <v>131</v>
      </c>
    </row>
    <row r="53" spans="1:19" ht="14.4" customHeight="1" x14ac:dyDescent="0.3">
      <c r="A53" s="831" t="s">
        <v>5690</v>
      </c>
      <c r="B53" s="832" t="s">
        <v>5691</v>
      </c>
      <c r="C53" s="832" t="s">
        <v>623</v>
      </c>
      <c r="D53" s="832" t="s">
        <v>5682</v>
      </c>
      <c r="E53" s="832" t="s">
        <v>5736</v>
      </c>
      <c r="F53" s="832" t="s">
        <v>5767</v>
      </c>
      <c r="G53" s="832" t="s">
        <v>5768</v>
      </c>
      <c r="H53" s="849">
        <v>3</v>
      </c>
      <c r="I53" s="849">
        <v>441</v>
      </c>
      <c r="J53" s="832"/>
      <c r="K53" s="832">
        <v>147</v>
      </c>
      <c r="L53" s="849"/>
      <c r="M53" s="849"/>
      <c r="N53" s="832"/>
      <c r="O53" s="832"/>
      <c r="P53" s="849">
        <v>1</v>
      </c>
      <c r="Q53" s="849">
        <v>150</v>
      </c>
      <c r="R53" s="837"/>
      <c r="S53" s="850">
        <v>150</v>
      </c>
    </row>
    <row r="54" spans="1:19" ht="14.4" customHeight="1" x14ac:dyDescent="0.3">
      <c r="A54" s="831" t="s">
        <v>5690</v>
      </c>
      <c r="B54" s="832" t="s">
        <v>5691</v>
      </c>
      <c r="C54" s="832" t="s">
        <v>623</v>
      </c>
      <c r="D54" s="832" t="s">
        <v>5682</v>
      </c>
      <c r="E54" s="832" t="s">
        <v>5736</v>
      </c>
      <c r="F54" s="832" t="s">
        <v>5769</v>
      </c>
      <c r="G54" s="832" t="s">
        <v>5770</v>
      </c>
      <c r="H54" s="849">
        <v>1051</v>
      </c>
      <c r="I54" s="849">
        <v>0</v>
      </c>
      <c r="J54" s="832"/>
      <c r="K54" s="832">
        <v>0</v>
      </c>
      <c r="L54" s="849">
        <v>1250</v>
      </c>
      <c r="M54" s="849">
        <v>0</v>
      </c>
      <c r="N54" s="832"/>
      <c r="O54" s="832">
        <v>0</v>
      </c>
      <c r="P54" s="849">
        <v>1128</v>
      </c>
      <c r="Q54" s="849">
        <v>0</v>
      </c>
      <c r="R54" s="837"/>
      <c r="S54" s="850">
        <v>0</v>
      </c>
    </row>
    <row r="55" spans="1:19" ht="14.4" customHeight="1" x14ac:dyDescent="0.3">
      <c r="A55" s="831" t="s">
        <v>5690</v>
      </c>
      <c r="B55" s="832" t="s">
        <v>5691</v>
      </c>
      <c r="C55" s="832" t="s">
        <v>623</v>
      </c>
      <c r="D55" s="832" t="s">
        <v>5682</v>
      </c>
      <c r="E55" s="832" t="s">
        <v>5736</v>
      </c>
      <c r="F55" s="832" t="s">
        <v>5771</v>
      </c>
      <c r="G55" s="832" t="s">
        <v>5772</v>
      </c>
      <c r="H55" s="849"/>
      <c r="I55" s="849"/>
      <c r="J55" s="832"/>
      <c r="K55" s="832"/>
      <c r="L55" s="849">
        <v>20</v>
      </c>
      <c r="M55" s="849">
        <v>0</v>
      </c>
      <c r="N55" s="832"/>
      <c r="O55" s="832">
        <v>0</v>
      </c>
      <c r="P55" s="849">
        <v>14</v>
      </c>
      <c r="Q55" s="849">
        <v>0</v>
      </c>
      <c r="R55" s="837"/>
      <c r="S55" s="850">
        <v>0</v>
      </c>
    </row>
    <row r="56" spans="1:19" ht="14.4" customHeight="1" x14ac:dyDescent="0.3">
      <c r="A56" s="831" t="s">
        <v>5690</v>
      </c>
      <c r="B56" s="832" t="s">
        <v>5691</v>
      </c>
      <c r="C56" s="832" t="s">
        <v>623</v>
      </c>
      <c r="D56" s="832" t="s">
        <v>5682</v>
      </c>
      <c r="E56" s="832" t="s">
        <v>5736</v>
      </c>
      <c r="F56" s="832" t="s">
        <v>5773</v>
      </c>
      <c r="G56" s="832" t="s">
        <v>5774</v>
      </c>
      <c r="H56" s="849">
        <v>4016</v>
      </c>
      <c r="I56" s="849">
        <v>133866.66</v>
      </c>
      <c r="J56" s="832">
        <v>0.95528066021124303</v>
      </c>
      <c r="K56" s="832">
        <v>33.333331673306773</v>
      </c>
      <c r="L56" s="849">
        <v>4204</v>
      </c>
      <c r="M56" s="849">
        <v>140133.33000000002</v>
      </c>
      <c r="N56" s="832">
        <v>1</v>
      </c>
      <c r="O56" s="832">
        <v>33.333332540437681</v>
      </c>
      <c r="P56" s="849">
        <v>3268</v>
      </c>
      <c r="Q56" s="849">
        <v>108933.33</v>
      </c>
      <c r="R56" s="837">
        <v>0.77735489479911735</v>
      </c>
      <c r="S56" s="850">
        <v>33.333332313341494</v>
      </c>
    </row>
    <row r="57" spans="1:19" ht="14.4" customHeight="1" x14ac:dyDescent="0.3">
      <c r="A57" s="831" t="s">
        <v>5690</v>
      </c>
      <c r="B57" s="832" t="s">
        <v>5691</v>
      </c>
      <c r="C57" s="832" t="s">
        <v>623</v>
      </c>
      <c r="D57" s="832" t="s">
        <v>5682</v>
      </c>
      <c r="E57" s="832" t="s">
        <v>5736</v>
      </c>
      <c r="F57" s="832" t="s">
        <v>5775</v>
      </c>
      <c r="G57" s="832" t="s">
        <v>5776</v>
      </c>
      <c r="H57" s="849">
        <v>4</v>
      </c>
      <c r="I57" s="849">
        <v>464</v>
      </c>
      <c r="J57" s="832">
        <v>4</v>
      </c>
      <c r="K57" s="832">
        <v>116</v>
      </c>
      <c r="L57" s="849">
        <v>1</v>
      </c>
      <c r="M57" s="849">
        <v>116</v>
      </c>
      <c r="N57" s="832">
        <v>1</v>
      </c>
      <c r="O57" s="832">
        <v>116</v>
      </c>
      <c r="P57" s="849"/>
      <c r="Q57" s="849"/>
      <c r="R57" s="837"/>
      <c r="S57" s="850"/>
    </row>
    <row r="58" spans="1:19" ht="14.4" customHeight="1" x14ac:dyDescent="0.3">
      <c r="A58" s="831" t="s">
        <v>5690</v>
      </c>
      <c r="B58" s="832" t="s">
        <v>5691</v>
      </c>
      <c r="C58" s="832" t="s">
        <v>623</v>
      </c>
      <c r="D58" s="832" t="s">
        <v>5682</v>
      </c>
      <c r="E58" s="832" t="s">
        <v>5736</v>
      </c>
      <c r="F58" s="832" t="s">
        <v>5777</v>
      </c>
      <c r="G58" s="832" t="s">
        <v>5778</v>
      </c>
      <c r="H58" s="849">
        <v>1252</v>
      </c>
      <c r="I58" s="849">
        <v>46324</v>
      </c>
      <c r="J58" s="832">
        <v>0.88293370944992944</v>
      </c>
      <c r="K58" s="832">
        <v>37</v>
      </c>
      <c r="L58" s="849">
        <v>1418</v>
      </c>
      <c r="M58" s="849">
        <v>52466</v>
      </c>
      <c r="N58" s="832">
        <v>1</v>
      </c>
      <c r="O58" s="832">
        <v>37</v>
      </c>
      <c r="P58" s="849">
        <v>1380</v>
      </c>
      <c r="Q58" s="849">
        <v>52440</v>
      </c>
      <c r="R58" s="837">
        <v>0.99950444097129565</v>
      </c>
      <c r="S58" s="850">
        <v>38</v>
      </c>
    </row>
    <row r="59" spans="1:19" ht="14.4" customHeight="1" x14ac:dyDescent="0.3">
      <c r="A59" s="831" t="s">
        <v>5690</v>
      </c>
      <c r="B59" s="832" t="s">
        <v>5691</v>
      </c>
      <c r="C59" s="832" t="s">
        <v>623</v>
      </c>
      <c r="D59" s="832" t="s">
        <v>5682</v>
      </c>
      <c r="E59" s="832" t="s">
        <v>5736</v>
      </c>
      <c r="F59" s="832" t="s">
        <v>5779</v>
      </c>
      <c r="G59" s="832" t="s">
        <v>5780</v>
      </c>
      <c r="H59" s="849">
        <v>488</v>
      </c>
      <c r="I59" s="849">
        <v>15616</v>
      </c>
      <c r="J59" s="832">
        <v>0.97599999999999998</v>
      </c>
      <c r="K59" s="832">
        <v>32</v>
      </c>
      <c r="L59" s="849">
        <v>500</v>
      </c>
      <c r="M59" s="849">
        <v>16000</v>
      </c>
      <c r="N59" s="832">
        <v>1</v>
      </c>
      <c r="O59" s="832">
        <v>32</v>
      </c>
      <c r="P59" s="849">
        <v>428</v>
      </c>
      <c r="Q59" s="849">
        <v>14124</v>
      </c>
      <c r="R59" s="837">
        <v>0.88275000000000003</v>
      </c>
      <c r="S59" s="850">
        <v>33</v>
      </c>
    </row>
    <row r="60" spans="1:19" ht="14.4" customHeight="1" x14ac:dyDescent="0.3">
      <c r="A60" s="831" t="s">
        <v>5690</v>
      </c>
      <c r="B60" s="832" t="s">
        <v>5691</v>
      </c>
      <c r="C60" s="832" t="s">
        <v>623</v>
      </c>
      <c r="D60" s="832" t="s">
        <v>5682</v>
      </c>
      <c r="E60" s="832" t="s">
        <v>5736</v>
      </c>
      <c r="F60" s="832" t="s">
        <v>5781</v>
      </c>
      <c r="G60" s="832" t="s">
        <v>5782</v>
      </c>
      <c r="H60" s="849">
        <v>243</v>
      </c>
      <c r="I60" s="849">
        <v>173016</v>
      </c>
      <c r="J60" s="832">
        <v>1.0980053689401104</v>
      </c>
      <c r="K60" s="832">
        <v>712</v>
      </c>
      <c r="L60" s="849">
        <v>221</v>
      </c>
      <c r="M60" s="849">
        <v>157573</v>
      </c>
      <c r="N60" s="832">
        <v>1</v>
      </c>
      <c r="O60" s="832">
        <v>713</v>
      </c>
      <c r="P60" s="849">
        <v>147</v>
      </c>
      <c r="Q60" s="849">
        <v>105399</v>
      </c>
      <c r="R60" s="837">
        <v>0.6688899748053283</v>
      </c>
      <c r="S60" s="850">
        <v>717</v>
      </c>
    </row>
    <row r="61" spans="1:19" ht="14.4" customHeight="1" x14ac:dyDescent="0.3">
      <c r="A61" s="831" t="s">
        <v>5690</v>
      </c>
      <c r="B61" s="832" t="s">
        <v>5691</v>
      </c>
      <c r="C61" s="832" t="s">
        <v>623</v>
      </c>
      <c r="D61" s="832" t="s">
        <v>5682</v>
      </c>
      <c r="E61" s="832" t="s">
        <v>5736</v>
      </c>
      <c r="F61" s="832" t="s">
        <v>3411</v>
      </c>
      <c r="G61" s="832" t="s">
        <v>5783</v>
      </c>
      <c r="H61" s="849">
        <v>73</v>
      </c>
      <c r="I61" s="849">
        <v>14235</v>
      </c>
      <c r="J61" s="832">
        <v>0.79810495626822153</v>
      </c>
      <c r="K61" s="832">
        <v>195</v>
      </c>
      <c r="L61" s="849">
        <v>91</v>
      </c>
      <c r="M61" s="849">
        <v>17836</v>
      </c>
      <c r="N61" s="832">
        <v>1</v>
      </c>
      <c r="O61" s="832">
        <v>196</v>
      </c>
      <c r="P61" s="849">
        <v>48</v>
      </c>
      <c r="Q61" s="849">
        <v>9456</v>
      </c>
      <c r="R61" s="837">
        <v>0.53016371383718319</v>
      </c>
      <c r="S61" s="850">
        <v>197</v>
      </c>
    </row>
    <row r="62" spans="1:19" ht="14.4" customHeight="1" x14ac:dyDescent="0.3">
      <c r="A62" s="831" t="s">
        <v>5690</v>
      </c>
      <c r="B62" s="832" t="s">
        <v>5691</v>
      </c>
      <c r="C62" s="832" t="s">
        <v>623</v>
      </c>
      <c r="D62" s="832" t="s">
        <v>5682</v>
      </c>
      <c r="E62" s="832" t="s">
        <v>5736</v>
      </c>
      <c r="F62" s="832" t="s">
        <v>5784</v>
      </c>
      <c r="G62" s="832" t="s">
        <v>5785</v>
      </c>
      <c r="H62" s="849"/>
      <c r="I62" s="849"/>
      <c r="J62" s="832"/>
      <c r="K62" s="832"/>
      <c r="L62" s="849"/>
      <c r="M62" s="849"/>
      <c r="N62" s="832"/>
      <c r="O62" s="832"/>
      <c r="P62" s="849">
        <v>1</v>
      </c>
      <c r="Q62" s="849">
        <v>135</v>
      </c>
      <c r="R62" s="837"/>
      <c r="S62" s="850">
        <v>135</v>
      </c>
    </row>
    <row r="63" spans="1:19" ht="14.4" customHeight="1" x14ac:dyDescent="0.3">
      <c r="A63" s="831" t="s">
        <v>5690</v>
      </c>
      <c r="B63" s="832" t="s">
        <v>5691</v>
      </c>
      <c r="C63" s="832" t="s">
        <v>623</v>
      </c>
      <c r="D63" s="832" t="s">
        <v>5682</v>
      </c>
      <c r="E63" s="832" t="s">
        <v>5736</v>
      </c>
      <c r="F63" s="832" t="s">
        <v>5786</v>
      </c>
      <c r="G63" s="832" t="s">
        <v>5787</v>
      </c>
      <c r="H63" s="849">
        <v>66</v>
      </c>
      <c r="I63" s="849">
        <v>20262</v>
      </c>
      <c r="J63" s="832">
        <v>0.75862068965517238</v>
      </c>
      <c r="K63" s="832">
        <v>307</v>
      </c>
      <c r="L63" s="849">
        <v>87</v>
      </c>
      <c r="M63" s="849">
        <v>26709</v>
      </c>
      <c r="N63" s="832">
        <v>1</v>
      </c>
      <c r="O63" s="832">
        <v>307</v>
      </c>
      <c r="P63" s="849">
        <v>106</v>
      </c>
      <c r="Q63" s="849">
        <v>32860</v>
      </c>
      <c r="R63" s="837">
        <v>1.2302969036654312</v>
      </c>
      <c r="S63" s="850">
        <v>310</v>
      </c>
    </row>
    <row r="64" spans="1:19" ht="14.4" customHeight="1" x14ac:dyDescent="0.3">
      <c r="A64" s="831" t="s">
        <v>5690</v>
      </c>
      <c r="B64" s="832" t="s">
        <v>5691</v>
      </c>
      <c r="C64" s="832" t="s">
        <v>623</v>
      </c>
      <c r="D64" s="832" t="s">
        <v>5682</v>
      </c>
      <c r="E64" s="832" t="s">
        <v>5736</v>
      </c>
      <c r="F64" s="832" t="s">
        <v>5788</v>
      </c>
      <c r="G64" s="832" t="s">
        <v>5789</v>
      </c>
      <c r="H64" s="849">
        <v>19</v>
      </c>
      <c r="I64" s="849">
        <v>1406</v>
      </c>
      <c r="J64" s="832">
        <v>0.79166666666666663</v>
      </c>
      <c r="K64" s="832">
        <v>74</v>
      </c>
      <c r="L64" s="849">
        <v>24</v>
      </c>
      <c r="M64" s="849">
        <v>1776</v>
      </c>
      <c r="N64" s="832">
        <v>1</v>
      </c>
      <c r="O64" s="832">
        <v>74</v>
      </c>
      <c r="P64" s="849">
        <v>21</v>
      </c>
      <c r="Q64" s="849">
        <v>1575</v>
      </c>
      <c r="R64" s="837">
        <v>0.88682432432432434</v>
      </c>
      <c r="S64" s="850">
        <v>75</v>
      </c>
    </row>
    <row r="65" spans="1:19" ht="14.4" customHeight="1" x14ac:dyDescent="0.3">
      <c r="A65" s="831" t="s">
        <v>5690</v>
      </c>
      <c r="B65" s="832" t="s">
        <v>5691</v>
      </c>
      <c r="C65" s="832" t="s">
        <v>623</v>
      </c>
      <c r="D65" s="832" t="s">
        <v>5682</v>
      </c>
      <c r="E65" s="832" t="s">
        <v>5736</v>
      </c>
      <c r="F65" s="832" t="s">
        <v>5790</v>
      </c>
      <c r="G65" s="832" t="s">
        <v>5791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0</v>
      </c>
      <c r="R65" s="837"/>
      <c r="S65" s="850">
        <v>0</v>
      </c>
    </row>
    <row r="66" spans="1:19" ht="14.4" customHeight="1" x14ac:dyDescent="0.3">
      <c r="A66" s="831" t="s">
        <v>5690</v>
      </c>
      <c r="B66" s="832" t="s">
        <v>5691</v>
      </c>
      <c r="C66" s="832" t="s">
        <v>623</v>
      </c>
      <c r="D66" s="832" t="s">
        <v>5682</v>
      </c>
      <c r="E66" s="832" t="s">
        <v>5736</v>
      </c>
      <c r="F66" s="832" t="s">
        <v>5792</v>
      </c>
      <c r="G66" s="832" t="s">
        <v>5793</v>
      </c>
      <c r="H66" s="849">
        <v>2920</v>
      </c>
      <c r="I66" s="849">
        <v>1036600</v>
      </c>
      <c r="J66" s="832">
        <v>0.94651539708265797</v>
      </c>
      <c r="K66" s="832">
        <v>355</v>
      </c>
      <c r="L66" s="849">
        <v>3085</v>
      </c>
      <c r="M66" s="849">
        <v>1095175</v>
      </c>
      <c r="N66" s="832">
        <v>1</v>
      </c>
      <c r="O66" s="832">
        <v>355</v>
      </c>
      <c r="P66" s="849">
        <v>3015</v>
      </c>
      <c r="Q66" s="849">
        <v>1079370</v>
      </c>
      <c r="R66" s="837">
        <v>0.98556851644714316</v>
      </c>
      <c r="S66" s="850">
        <v>358</v>
      </c>
    </row>
    <row r="67" spans="1:19" ht="14.4" customHeight="1" x14ac:dyDescent="0.3">
      <c r="A67" s="831" t="s">
        <v>5690</v>
      </c>
      <c r="B67" s="832" t="s">
        <v>5691</v>
      </c>
      <c r="C67" s="832" t="s">
        <v>623</v>
      </c>
      <c r="D67" s="832" t="s">
        <v>5682</v>
      </c>
      <c r="E67" s="832" t="s">
        <v>5736</v>
      </c>
      <c r="F67" s="832" t="s">
        <v>5794</v>
      </c>
      <c r="G67" s="832" t="s">
        <v>5795</v>
      </c>
      <c r="H67" s="849">
        <v>3</v>
      </c>
      <c r="I67" s="849">
        <v>1782</v>
      </c>
      <c r="J67" s="832">
        <v>0.33277310924369746</v>
      </c>
      <c r="K67" s="832">
        <v>594</v>
      </c>
      <c r="L67" s="849">
        <v>9</v>
      </c>
      <c r="M67" s="849">
        <v>5355</v>
      </c>
      <c r="N67" s="832">
        <v>1</v>
      </c>
      <c r="O67" s="832">
        <v>595</v>
      </c>
      <c r="P67" s="849">
        <v>5</v>
      </c>
      <c r="Q67" s="849">
        <v>2990</v>
      </c>
      <c r="R67" s="837">
        <v>0.55835667600373484</v>
      </c>
      <c r="S67" s="850">
        <v>598</v>
      </c>
    </row>
    <row r="68" spans="1:19" ht="14.4" customHeight="1" x14ac:dyDescent="0.3">
      <c r="A68" s="831" t="s">
        <v>5690</v>
      </c>
      <c r="B68" s="832" t="s">
        <v>5691</v>
      </c>
      <c r="C68" s="832" t="s">
        <v>623</v>
      </c>
      <c r="D68" s="832" t="s">
        <v>5682</v>
      </c>
      <c r="E68" s="832" t="s">
        <v>5736</v>
      </c>
      <c r="F68" s="832" t="s">
        <v>5796</v>
      </c>
      <c r="G68" s="832" t="s">
        <v>5797</v>
      </c>
      <c r="H68" s="849">
        <v>1157</v>
      </c>
      <c r="I68" s="849">
        <v>204789</v>
      </c>
      <c r="J68" s="832">
        <v>0.94769357495881379</v>
      </c>
      <c r="K68" s="832">
        <v>177</v>
      </c>
      <c r="L68" s="849">
        <v>1214</v>
      </c>
      <c r="M68" s="849">
        <v>216092</v>
      </c>
      <c r="N68" s="832">
        <v>1</v>
      </c>
      <c r="O68" s="832">
        <v>178</v>
      </c>
      <c r="P68" s="849">
        <v>904</v>
      </c>
      <c r="Q68" s="849">
        <v>161816</v>
      </c>
      <c r="R68" s="837">
        <v>0.74882920237676542</v>
      </c>
      <c r="S68" s="850">
        <v>179</v>
      </c>
    </row>
    <row r="69" spans="1:19" ht="14.4" customHeight="1" x14ac:dyDescent="0.3">
      <c r="A69" s="831" t="s">
        <v>5690</v>
      </c>
      <c r="B69" s="832" t="s">
        <v>5691</v>
      </c>
      <c r="C69" s="832" t="s">
        <v>623</v>
      </c>
      <c r="D69" s="832" t="s">
        <v>2444</v>
      </c>
      <c r="E69" s="832" t="s">
        <v>5736</v>
      </c>
      <c r="F69" s="832" t="s">
        <v>5739</v>
      </c>
      <c r="G69" s="832" t="s">
        <v>5740</v>
      </c>
      <c r="H69" s="849"/>
      <c r="I69" s="849"/>
      <c r="J69" s="832"/>
      <c r="K69" s="832"/>
      <c r="L69" s="849">
        <v>4</v>
      </c>
      <c r="M69" s="849">
        <v>148</v>
      </c>
      <c r="N69" s="832">
        <v>1</v>
      </c>
      <c r="O69" s="832">
        <v>37</v>
      </c>
      <c r="P69" s="849"/>
      <c r="Q69" s="849"/>
      <c r="R69" s="837"/>
      <c r="S69" s="850"/>
    </row>
    <row r="70" spans="1:19" ht="14.4" customHeight="1" x14ac:dyDescent="0.3">
      <c r="A70" s="831" t="s">
        <v>5690</v>
      </c>
      <c r="B70" s="832" t="s">
        <v>5691</v>
      </c>
      <c r="C70" s="832" t="s">
        <v>623</v>
      </c>
      <c r="D70" s="832" t="s">
        <v>2444</v>
      </c>
      <c r="E70" s="832" t="s">
        <v>5736</v>
      </c>
      <c r="F70" s="832" t="s">
        <v>5741</v>
      </c>
      <c r="G70" s="832" t="s">
        <v>5742</v>
      </c>
      <c r="H70" s="849"/>
      <c r="I70" s="849"/>
      <c r="J70" s="832"/>
      <c r="K70" s="832"/>
      <c r="L70" s="849">
        <v>1</v>
      </c>
      <c r="M70" s="849">
        <v>702</v>
      </c>
      <c r="N70" s="832">
        <v>1</v>
      </c>
      <c r="O70" s="832">
        <v>702</v>
      </c>
      <c r="P70" s="849"/>
      <c r="Q70" s="849"/>
      <c r="R70" s="837"/>
      <c r="S70" s="850"/>
    </row>
    <row r="71" spans="1:19" ht="14.4" customHeight="1" x14ac:dyDescent="0.3">
      <c r="A71" s="831" t="s">
        <v>5690</v>
      </c>
      <c r="B71" s="832" t="s">
        <v>5691</v>
      </c>
      <c r="C71" s="832" t="s">
        <v>623</v>
      </c>
      <c r="D71" s="832" t="s">
        <v>2444</v>
      </c>
      <c r="E71" s="832" t="s">
        <v>5736</v>
      </c>
      <c r="F71" s="832" t="s">
        <v>5773</v>
      </c>
      <c r="G71" s="832" t="s">
        <v>5774</v>
      </c>
      <c r="H71" s="849"/>
      <c r="I71" s="849"/>
      <c r="J71" s="832"/>
      <c r="K71" s="832"/>
      <c r="L71" s="849">
        <v>1</v>
      </c>
      <c r="M71" s="849">
        <v>33.33</v>
      </c>
      <c r="N71" s="832">
        <v>1</v>
      </c>
      <c r="O71" s="832">
        <v>33.33</v>
      </c>
      <c r="P71" s="849"/>
      <c r="Q71" s="849"/>
      <c r="R71" s="837"/>
      <c r="S71" s="850"/>
    </row>
    <row r="72" spans="1:19" ht="14.4" customHeight="1" x14ac:dyDescent="0.3">
      <c r="A72" s="831" t="s">
        <v>5690</v>
      </c>
      <c r="B72" s="832" t="s">
        <v>5691</v>
      </c>
      <c r="C72" s="832" t="s">
        <v>623</v>
      </c>
      <c r="D72" s="832" t="s">
        <v>2449</v>
      </c>
      <c r="E72" s="832" t="s">
        <v>5736</v>
      </c>
      <c r="F72" s="832" t="s">
        <v>5739</v>
      </c>
      <c r="G72" s="832" t="s">
        <v>5740</v>
      </c>
      <c r="H72" s="849">
        <v>9</v>
      </c>
      <c r="I72" s="849">
        <v>333</v>
      </c>
      <c r="J72" s="832">
        <v>9</v>
      </c>
      <c r="K72" s="832">
        <v>37</v>
      </c>
      <c r="L72" s="849">
        <v>1</v>
      </c>
      <c r="M72" s="849">
        <v>37</v>
      </c>
      <c r="N72" s="832">
        <v>1</v>
      </c>
      <c r="O72" s="832">
        <v>37</v>
      </c>
      <c r="P72" s="849"/>
      <c r="Q72" s="849"/>
      <c r="R72" s="837"/>
      <c r="S72" s="850"/>
    </row>
    <row r="73" spans="1:19" ht="14.4" customHeight="1" x14ac:dyDescent="0.3">
      <c r="A73" s="831" t="s">
        <v>5690</v>
      </c>
      <c r="B73" s="832" t="s">
        <v>5691</v>
      </c>
      <c r="C73" s="832" t="s">
        <v>623</v>
      </c>
      <c r="D73" s="832" t="s">
        <v>2449</v>
      </c>
      <c r="E73" s="832" t="s">
        <v>5736</v>
      </c>
      <c r="F73" s="832" t="s">
        <v>5741</v>
      </c>
      <c r="G73" s="832" t="s">
        <v>5742</v>
      </c>
      <c r="H73" s="849">
        <v>1</v>
      </c>
      <c r="I73" s="849">
        <v>701</v>
      </c>
      <c r="J73" s="832"/>
      <c r="K73" s="832">
        <v>701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5690</v>
      </c>
      <c r="B74" s="832" t="s">
        <v>5691</v>
      </c>
      <c r="C74" s="832" t="s">
        <v>623</v>
      </c>
      <c r="D74" s="832" t="s">
        <v>2449</v>
      </c>
      <c r="E74" s="832" t="s">
        <v>5736</v>
      </c>
      <c r="F74" s="832" t="s">
        <v>5773</v>
      </c>
      <c r="G74" s="832" t="s">
        <v>5774</v>
      </c>
      <c r="H74" s="849">
        <v>8</v>
      </c>
      <c r="I74" s="849">
        <v>266.65999999999997</v>
      </c>
      <c r="J74" s="832"/>
      <c r="K74" s="832">
        <v>33.332499999999996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5690</v>
      </c>
      <c r="B75" s="832" t="s">
        <v>5691</v>
      </c>
      <c r="C75" s="832" t="s">
        <v>623</v>
      </c>
      <c r="D75" s="832" t="s">
        <v>2449</v>
      </c>
      <c r="E75" s="832" t="s">
        <v>5736</v>
      </c>
      <c r="F75" s="832" t="s">
        <v>5792</v>
      </c>
      <c r="G75" s="832" t="s">
        <v>5793</v>
      </c>
      <c r="H75" s="849">
        <v>4</v>
      </c>
      <c r="I75" s="849">
        <v>1420</v>
      </c>
      <c r="J75" s="832"/>
      <c r="K75" s="832">
        <v>355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5690</v>
      </c>
      <c r="B76" s="832" t="s">
        <v>5691</v>
      </c>
      <c r="C76" s="832" t="s">
        <v>623</v>
      </c>
      <c r="D76" s="832" t="s">
        <v>2449</v>
      </c>
      <c r="E76" s="832" t="s">
        <v>5736</v>
      </c>
      <c r="F76" s="832" t="s">
        <v>5796</v>
      </c>
      <c r="G76" s="832" t="s">
        <v>5797</v>
      </c>
      <c r="H76" s="849">
        <v>3</v>
      </c>
      <c r="I76" s="849">
        <v>531</v>
      </c>
      <c r="J76" s="832"/>
      <c r="K76" s="832">
        <v>177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5690</v>
      </c>
      <c r="B77" s="832" t="s">
        <v>5691</v>
      </c>
      <c r="C77" s="832" t="s">
        <v>623</v>
      </c>
      <c r="D77" s="832" t="s">
        <v>2451</v>
      </c>
      <c r="E77" s="832" t="s">
        <v>5692</v>
      </c>
      <c r="F77" s="832" t="s">
        <v>5704</v>
      </c>
      <c r="G77" s="832" t="s">
        <v>911</v>
      </c>
      <c r="H77" s="849"/>
      <c r="I77" s="849"/>
      <c r="J77" s="832"/>
      <c r="K77" s="832"/>
      <c r="L77" s="849"/>
      <c r="M77" s="849"/>
      <c r="N77" s="832"/>
      <c r="O77" s="832"/>
      <c r="P77" s="849">
        <v>0.2</v>
      </c>
      <c r="Q77" s="849">
        <v>10.130000000000001</v>
      </c>
      <c r="R77" s="837"/>
      <c r="S77" s="850">
        <v>50.65</v>
      </c>
    </row>
    <row r="78" spans="1:19" ht="14.4" customHeight="1" x14ac:dyDescent="0.3">
      <c r="A78" s="831" t="s">
        <v>5690</v>
      </c>
      <c r="B78" s="832" t="s">
        <v>5691</v>
      </c>
      <c r="C78" s="832" t="s">
        <v>623</v>
      </c>
      <c r="D78" s="832" t="s">
        <v>2451</v>
      </c>
      <c r="E78" s="832" t="s">
        <v>5692</v>
      </c>
      <c r="F78" s="832" t="s">
        <v>5705</v>
      </c>
      <c r="G78" s="832" t="s">
        <v>654</v>
      </c>
      <c r="H78" s="849"/>
      <c r="I78" s="849"/>
      <c r="J78" s="832"/>
      <c r="K78" s="832"/>
      <c r="L78" s="849"/>
      <c r="M78" s="849"/>
      <c r="N78" s="832"/>
      <c r="O78" s="832"/>
      <c r="P78" s="849">
        <v>0.1</v>
      </c>
      <c r="Q78" s="849">
        <v>4.71</v>
      </c>
      <c r="R78" s="837"/>
      <c r="S78" s="850">
        <v>47.099999999999994</v>
      </c>
    </row>
    <row r="79" spans="1:19" ht="14.4" customHeight="1" x14ac:dyDescent="0.3">
      <c r="A79" s="831" t="s">
        <v>5690</v>
      </c>
      <c r="B79" s="832" t="s">
        <v>5691</v>
      </c>
      <c r="C79" s="832" t="s">
        <v>623</v>
      </c>
      <c r="D79" s="832" t="s">
        <v>2451</v>
      </c>
      <c r="E79" s="832" t="s">
        <v>5736</v>
      </c>
      <c r="F79" s="832" t="s">
        <v>5739</v>
      </c>
      <c r="G79" s="832" t="s">
        <v>5740</v>
      </c>
      <c r="H79" s="849">
        <v>5</v>
      </c>
      <c r="I79" s="849">
        <v>185</v>
      </c>
      <c r="J79" s="832">
        <v>0.41666666666666669</v>
      </c>
      <c r="K79" s="832">
        <v>37</v>
      </c>
      <c r="L79" s="849">
        <v>12</v>
      </c>
      <c r="M79" s="849">
        <v>444</v>
      </c>
      <c r="N79" s="832">
        <v>1</v>
      </c>
      <c r="O79" s="832">
        <v>37</v>
      </c>
      <c r="P79" s="849">
        <v>17</v>
      </c>
      <c r="Q79" s="849">
        <v>646</v>
      </c>
      <c r="R79" s="837">
        <v>1.454954954954955</v>
      </c>
      <c r="S79" s="850">
        <v>38</v>
      </c>
    </row>
    <row r="80" spans="1:19" ht="14.4" customHeight="1" x14ac:dyDescent="0.3">
      <c r="A80" s="831" t="s">
        <v>5690</v>
      </c>
      <c r="B80" s="832" t="s">
        <v>5691</v>
      </c>
      <c r="C80" s="832" t="s">
        <v>623</v>
      </c>
      <c r="D80" s="832" t="s">
        <v>2451</v>
      </c>
      <c r="E80" s="832" t="s">
        <v>5736</v>
      </c>
      <c r="F80" s="832" t="s">
        <v>5763</v>
      </c>
      <c r="G80" s="832" t="s">
        <v>5764</v>
      </c>
      <c r="H80" s="849">
        <v>1</v>
      </c>
      <c r="I80" s="849">
        <v>297</v>
      </c>
      <c r="J80" s="832">
        <v>0.33333333333333331</v>
      </c>
      <c r="K80" s="832">
        <v>297</v>
      </c>
      <c r="L80" s="849">
        <v>3</v>
      </c>
      <c r="M80" s="849">
        <v>891</v>
      </c>
      <c r="N80" s="832">
        <v>1</v>
      </c>
      <c r="O80" s="832">
        <v>297</v>
      </c>
      <c r="P80" s="849">
        <v>2</v>
      </c>
      <c r="Q80" s="849">
        <v>600</v>
      </c>
      <c r="R80" s="837">
        <v>0.67340067340067344</v>
      </c>
      <c r="S80" s="850">
        <v>300</v>
      </c>
    </row>
    <row r="81" spans="1:19" ht="14.4" customHeight="1" x14ac:dyDescent="0.3">
      <c r="A81" s="831" t="s">
        <v>5690</v>
      </c>
      <c r="B81" s="832" t="s">
        <v>5691</v>
      </c>
      <c r="C81" s="832" t="s">
        <v>623</v>
      </c>
      <c r="D81" s="832" t="s">
        <v>2451</v>
      </c>
      <c r="E81" s="832" t="s">
        <v>5736</v>
      </c>
      <c r="F81" s="832" t="s">
        <v>5773</v>
      </c>
      <c r="G81" s="832" t="s">
        <v>5774</v>
      </c>
      <c r="H81" s="849">
        <v>1</v>
      </c>
      <c r="I81" s="849">
        <v>33.33</v>
      </c>
      <c r="J81" s="832">
        <v>0.25</v>
      </c>
      <c r="K81" s="832">
        <v>33.33</v>
      </c>
      <c r="L81" s="849">
        <v>4</v>
      </c>
      <c r="M81" s="849">
        <v>133.32</v>
      </c>
      <c r="N81" s="832">
        <v>1</v>
      </c>
      <c r="O81" s="832">
        <v>33.33</v>
      </c>
      <c r="P81" s="849">
        <v>15</v>
      </c>
      <c r="Q81" s="849">
        <v>500</v>
      </c>
      <c r="R81" s="837">
        <v>3.7503750375037508</v>
      </c>
      <c r="S81" s="850">
        <v>33.333333333333336</v>
      </c>
    </row>
    <row r="82" spans="1:19" ht="14.4" customHeight="1" x14ac:dyDescent="0.3">
      <c r="A82" s="831" t="s">
        <v>5690</v>
      </c>
      <c r="B82" s="832" t="s">
        <v>5691</v>
      </c>
      <c r="C82" s="832" t="s">
        <v>623</v>
      </c>
      <c r="D82" s="832" t="s">
        <v>2451</v>
      </c>
      <c r="E82" s="832" t="s">
        <v>5736</v>
      </c>
      <c r="F82" s="832" t="s">
        <v>5777</v>
      </c>
      <c r="G82" s="832" t="s">
        <v>5778</v>
      </c>
      <c r="H82" s="849"/>
      <c r="I82" s="849"/>
      <c r="J82" s="832"/>
      <c r="K82" s="832"/>
      <c r="L82" s="849"/>
      <c r="M82" s="849"/>
      <c r="N82" s="832"/>
      <c r="O82" s="832"/>
      <c r="P82" s="849">
        <v>1</v>
      </c>
      <c r="Q82" s="849">
        <v>38</v>
      </c>
      <c r="R82" s="837"/>
      <c r="S82" s="850">
        <v>38</v>
      </c>
    </row>
    <row r="83" spans="1:19" ht="14.4" customHeight="1" x14ac:dyDescent="0.3">
      <c r="A83" s="831" t="s">
        <v>5690</v>
      </c>
      <c r="B83" s="832" t="s">
        <v>5691</v>
      </c>
      <c r="C83" s="832" t="s">
        <v>623</v>
      </c>
      <c r="D83" s="832" t="s">
        <v>2451</v>
      </c>
      <c r="E83" s="832" t="s">
        <v>5736</v>
      </c>
      <c r="F83" s="832" t="s">
        <v>5779</v>
      </c>
      <c r="G83" s="832" t="s">
        <v>5780</v>
      </c>
      <c r="H83" s="849">
        <v>1</v>
      </c>
      <c r="I83" s="849">
        <v>32</v>
      </c>
      <c r="J83" s="832"/>
      <c r="K83" s="832">
        <v>32</v>
      </c>
      <c r="L83" s="849"/>
      <c r="M83" s="849"/>
      <c r="N83" s="832"/>
      <c r="O83" s="832"/>
      <c r="P83" s="849">
        <v>1</v>
      </c>
      <c r="Q83" s="849">
        <v>33</v>
      </c>
      <c r="R83" s="837"/>
      <c r="S83" s="850">
        <v>33</v>
      </c>
    </row>
    <row r="84" spans="1:19" ht="14.4" customHeight="1" x14ac:dyDescent="0.3">
      <c r="A84" s="831" t="s">
        <v>5690</v>
      </c>
      <c r="B84" s="832" t="s">
        <v>5691</v>
      </c>
      <c r="C84" s="832" t="s">
        <v>623</v>
      </c>
      <c r="D84" s="832" t="s">
        <v>2451</v>
      </c>
      <c r="E84" s="832" t="s">
        <v>5736</v>
      </c>
      <c r="F84" s="832" t="s">
        <v>5792</v>
      </c>
      <c r="G84" s="832" t="s">
        <v>5793</v>
      </c>
      <c r="H84" s="849">
        <v>1</v>
      </c>
      <c r="I84" s="849">
        <v>355</v>
      </c>
      <c r="J84" s="832">
        <v>0.25</v>
      </c>
      <c r="K84" s="832">
        <v>355</v>
      </c>
      <c r="L84" s="849">
        <v>4</v>
      </c>
      <c r="M84" s="849">
        <v>1420</v>
      </c>
      <c r="N84" s="832">
        <v>1</v>
      </c>
      <c r="O84" s="832">
        <v>355</v>
      </c>
      <c r="P84" s="849">
        <v>15</v>
      </c>
      <c r="Q84" s="849">
        <v>5370</v>
      </c>
      <c r="R84" s="837">
        <v>3.7816901408450705</v>
      </c>
      <c r="S84" s="850">
        <v>358</v>
      </c>
    </row>
    <row r="85" spans="1:19" ht="14.4" customHeight="1" x14ac:dyDescent="0.3">
      <c r="A85" s="831" t="s">
        <v>5690</v>
      </c>
      <c r="B85" s="832" t="s">
        <v>5691</v>
      </c>
      <c r="C85" s="832" t="s">
        <v>623</v>
      </c>
      <c r="D85" s="832" t="s">
        <v>2467</v>
      </c>
      <c r="E85" s="832" t="s">
        <v>5736</v>
      </c>
      <c r="F85" s="832" t="s">
        <v>5739</v>
      </c>
      <c r="G85" s="832" t="s">
        <v>5740</v>
      </c>
      <c r="H85" s="849"/>
      <c r="I85" s="849"/>
      <c r="J85" s="832"/>
      <c r="K85" s="832"/>
      <c r="L85" s="849">
        <v>1</v>
      </c>
      <c r="M85" s="849">
        <v>37</v>
      </c>
      <c r="N85" s="832">
        <v>1</v>
      </c>
      <c r="O85" s="832">
        <v>37</v>
      </c>
      <c r="P85" s="849"/>
      <c r="Q85" s="849"/>
      <c r="R85" s="837"/>
      <c r="S85" s="850"/>
    </row>
    <row r="86" spans="1:19" ht="14.4" customHeight="1" x14ac:dyDescent="0.3">
      <c r="A86" s="831" t="s">
        <v>5690</v>
      </c>
      <c r="B86" s="832" t="s">
        <v>5691</v>
      </c>
      <c r="C86" s="832" t="s">
        <v>623</v>
      </c>
      <c r="D86" s="832" t="s">
        <v>5687</v>
      </c>
      <c r="E86" s="832" t="s">
        <v>5736</v>
      </c>
      <c r="F86" s="832" t="s">
        <v>5739</v>
      </c>
      <c r="G86" s="832" t="s">
        <v>5740</v>
      </c>
      <c r="H86" s="849"/>
      <c r="I86" s="849"/>
      <c r="J86" s="832"/>
      <c r="K86" s="832"/>
      <c r="L86" s="849"/>
      <c r="M86" s="849"/>
      <c r="N86" s="832"/>
      <c r="O86" s="832"/>
      <c r="P86" s="849">
        <v>8</v>
      </c>
      <c r="Q86" s="849">
        <v>304</v>
      </c>
      <c r="R86" s="837"/>
      <c r="S86" s="850">
        <v>38</v>
      </c>
    </row>
    <row r="87" spans="1:19" ht="14.4" customHeight="1" x14ac:dyDescent="0.3">
      <c r="A87" s="831" t="s">
        <v>5690</v>
      </c>
      <c r="B87" s="832" t="s">
        <v>5691</v>
      </c>
      <c r="C87" s="832" t="s">
        <v>623</v>
      </c>
      <c r="D87" s="832" t="s">
        <v>5687</v>
      </c>
      <c r="E87" s="832" t="s">
        <v>5736</v>
      </c>
      <c r="F87" s="832" t="s">
        <v>5769</v>
      </c>
      <c r="G87" s="832" t="s">
        <v>5770</v>
      </c>
      <c r="H87" s="849"/>
      <c r="I87" s="849"/>
      <c r="J87" s="832"/>
      <c r="K87" s="832"/>
      <c r="L87" s="849"/>
      <c r="M87" s="849"/>
      <c r="N87" s="832"/>
      <c r="O87" s="832"/>
      <c r="P87" s="849">
        <v>1</v>
      </c>
      <c r="Q87" s="849">
        <v>0</v>
      </c>
      <c r="R87" s="837"/>
      <c r="S87" s="850">
        <v>0</v>
      </c>
    </row>
    <row r="88" spans="1:19" ht="14.4" customHeight="1" x14ac:dyDescent="0.3">
      <c r="A88" s="831" t="s">
        <v>5690</v>
      </c>
      <c r="B88" s="832" t="s">
        <v>5691</v>
      </c>
      <c r="C88" s="832" t="s">
        <v>623</v>
      </c>
      <c r="D88" s="832" t="s">
        <v>5687</v>
      </c>
      <c r="E88" s="832" t="s">
        <v>5736</v>
      </c>
      <c r="F88" s="832" t="s">
        <v>5773</v>
      </c>
      <c r="G88" s="832" t="s">
        <v>5774</v>
      </c>
      <c r="H88" s="849"/>
      <c r="I88" s="849"/>
      <c r="J88" s="832"/>
      <c r="K88" s="832"/>
      <c r="L88" s="849"/>
      <c r="M88" s="849"/>
      <c r="N88" s="832"/>
      <c r="O88" s="832"/>
      <c r="P88" s="849">
        <v>7</v>
      </c>
      <c r="Q88" s="849">
        <v>233.32999999999998</v>
      </c>
      <c r="R88" s="837"/>
      <c r="S88" s="850">
        <v>33.332857142857144</v>
      </c>
    </row>
    <row r="89" spans="1:19" ht="14.4" customHeight="1" x14ac:dyDescent="0.3">
      <c r="A89" s="831" t="s">
        <v>5690</v>
      </c>
      <c r="B89" s="832" t="s">
        <v>5691</v>
      </c>
      <c r="C89" s="832" t="s">
        <v>623</v>
      </c>
      <c r="D89" s="832" t="s">
        <v>5687</v>
      </c>
      <c r="E89" s="832" t="s">
        <v>5736</v>
      </c>
      <c r="F89" s="832" t="s">
        <v>5777</v>
      </c>
      <c r="G89" s="832" t="s">
        <v>5778</v>
      </c>
      <c r="H89" s="849"/>
      <c r="I89" s="849"/>
      <c r="J89" s="832"/>
      <c r="K89" s="832"/>
      <c r="L89" s="849"/>
      <c r="M89" s="849"/>
      <c r="N89" s="832"/>
      <c r="O89" s="832"/>
      <c r="P89" s="849">
        <v>1</v>
      </c>
      <c r="Q89" s="849">
        <v>38</v>
      </c>
      <c r="R89" s="837"/>
      <c r="S89" s="850">
        <v>38</v>
      </c>
    </row>
    <row r="90" spans="1:19" ht="14.4" customHeight="1" x14ac:dyDescent="0.3">
      <c r="A90" s="831" t="s">
        <v>5690</v>
      </c>
      <c r="B90" s="832" t="s">
        <v>5691</v>
      </c>
      <c r="C90" s="832" t="s">
        <v>623</v>
      </c>
      <c r="D90" s="832" t="s">
        <v>5687</v>
      </c>
      <c r="E90" s="832" t="s">
        <v>5736</v>
      </c>
      <c r="F90" s="832" t="s">
        <v>5792</v>
      </c>
      <c r="G90" s="832" t="s">
        <v>5793</v>
      </c>
      <c r="H90" s="849"/>
      <c r="I90" s="849"/>
      <c r="J90" s="832"/>
      <c r="K90" s="832"/>
      <c r="L90" s="849"/>
      <c r="M90" s="849"/>
      <c r="N90" s="832"/>
      <c r="O90" s="832"/>
      <c r="P90" s="849">
        <v>6</v>
      </c>
      <c r="Q90" s="849">
        <v>2148</v>
      </c>
      <c r="R90" s="837"/>
      <c r="S90" s="850">
        <v>358</v>
      </c>
    </row>
    <row r="91" spans="1:19" ht="14.4" customHeight="1" x14ac:dyDescent="0.3">
      <c r="A91" s="831" t="s">
        <v>5690</v>
      </c>
      <c r="B91" s="832" t="s">
        <v>5691</v>
      </c>
      <c r="C91" s="832" t="s">
        <v>623</v>
      </c>
      <c r="D91" s="832" t="s">
        <v>5688</v>
      </c>
      <c r="E91" s="832" t="s">
        <v>5736</v>
      </c>
      <c r="F91" s="832" t="s">
        <v>5769</v>
      </c>
      <c r="G91" s="832" t="s">
        <v>5770</v>
      </c>
      <c r="H91" s="849"/>
      <c r="I91" s="849"/>
      <c r="J91" s="832"/>
      <c r="K91" s="832"/>
      <c r="L91" s="849">
        <v>1</v>
      </c>
      <c r="M91" s="849">
        <v>0</v>
      </c>
      <c r="N91" s="832"/>
      <c r="O91" s="832">
        <v>0</v>
      </c>
      <c r="P91" s="849"/>
      <c r="Q91" s="849"/>
      <c r="R91" s="837"/>
      <c r="S91" s="850"/>
    </row>
    <row r="92" spans="1:19" ht="14.4" customHeight="1" x14ac:dyDescent="0.3">
      <c r="A92" s="831" t="s">
        <v>5690</v>
      </c>
      <c r="B92" s="832" t="s">
        <v>5691</v>
      </c>
      <c r="C92" s="832" t="s">
        <v>623</v>
      </c>
      <c r="D92" s="832" t="s">
        <v>5688</v>
      </c>
      <c r="E92" s="832" t="s">
        <v>5736</v>
      </c>
      <c r="F92" s="832" t="s">
        <v>5773</v>
      </c>
      <c r="G92" s="832" t="s">
        <v>5774</v>
      </c>
      <c r="H92" s="849"/>
      <c r="I92" s="849"/>
      <c r="J92" s="832"/>
      <c r="K92" s="832"/>
      <c r="L92" s="849">
        <v>1</v>
      </c>
      <c r="M92" s="849">
        <v>33.33</v>
      </c>
      <c r="N92" s="832">
        <v>1</v>
      </c>
      <c r="O92" s="832">
        <v>33.33</v>
      </c>
      <c r="P92" s="849"/>
      <c r="Q92" s="849"/>
      <c r="R92" s="837"/>
      <c r="S92" s="850"/>
    </row>
    <row r="93" spans="1:19" ht="14.4" customHeight="1" x14ac:dyDescent="0.3">
      <c r="A93" s="831" t="s">
        <v>5690</v>
      </c>
      <c r="B93" s="832" t="s">
        <v>5691</v>
      </c>
      <c r="C93" s="832" t="s">
        <v>623</v>
      </c>
      <c r="D93" s="832" t="s">
        <v>5688</v>
      </c>
      <c r="E93" s="832" t="s">
        <v>5736</v>
      </c>
      <c r="F93" s="832" t="s">
        <v>5777</v>
      </c>
      <c r="G93" s="832" t="s">
        <v>5778</v>
      </c>
      <c r="H93" s="849"/>
      <c r="I93" s="849"/>
      <c r="J93" s="832"/>
      <c r="K93" s="832"/>
      <c r="L93" s="849">
        <v>1</v>
      </c>
      <c r="M93" s="849">
        <v>37</v>
      </c>
      <c r="N93" s="832">
        <v>1</v>
      </c>
      <c r="O93" s="832">
        <v>37</v>
      </c>
      <c r="P93" s="849"/>
      <c r="Q93" s="849"/>
      <c r="R93" s="837"/>
      <c r="S93" s="850"/>
    </row>
    <row r="94" spans="1:19" ht="14.4" customHeight="1" x14ac:dyDescent="0.3">
      <c r="A94" s="831" t="s">
        <v>5690</v>
      </c>
      <c r="B94" s="832" t="s">
        <v>5691</v>
      </c>
      <c r="C94" s="832" t="s">
        <v>623</v>
      </c>
      <c r="D94" s="832" t="s">
        <v>2462</v>
      </c>
      <c r="E94" s="832" t="s">
        <v>5736</v>
      </c>
      <c r="F94" s="832" t="s">
        <v>5773</v>
      </c>
      <c r="G94" s="832" t="s">
        <v>5774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33.33</v>
      </c>
      <c r="R94" s="837"/>
      <c r="S94" s="850">
        <v>33.33</v>
      </c>
    </row>
    <row r="95" spans="1:19" ht="14.4" customHeight="1" x14ac:dyDescent="0.3">
      <c r="A95" s="831" t="s">
        <v>5690</v>
      </c>
      <c r="B95" s="832" t="s">
        <v>5691</v>
      </c>
      <c r="C95" s="832" t="s">
        <v>623</v>
      </c>
      <c r="D95" s="832" t="s">
        <v>2462</v>
      </c>
      <c r="E95" s="832" t="s">
        <v>5736</v>
      </c>
      <c r="F95" s="832" t="s">
        <v>5792</v>
      </c>
      <c r="G95" s="832" t="s">
        <v>5793</v>
      </c>
      <c r="H95" s="849"/>
      <c r="I95" s="849"/>
      <c r="J95" s="832"/>
      <c r="K95" s="832"/>
      <c r="L95" s="849"/>
      <c r="M95" s="849"/>
      <c r="N95" s="832"/>
      <c r="O95" s="832"/>
      <c r="P95" s="849">
        <v>1</v>
      </c>
      <c r="Q95" s="849">
        <v>358</v>
      </c>
      <c r="R95" s="837"/>
      <c r="S95" s="850">
        <v>358</v>
      </c>
    </row>
    <row r="96" spans="1:19" ht="14.4" customHeight="1" x14ac:dyDescent="0.3">
      <c r="A96" s="831" t="s">
        <v>5690</v>
      </c>
      <c r="B96" s="832" t="s">
        <v>5691</v>
      </c>
      <c r="C96" s="832" t="s">
        <v>5684</v>
      </c>
      <c r="D96" s="832" t="s">
        <v>5682</v>
      </c>
      <c r="E96" s="832" t="s">
        <v>5692</v>
      </c>
      <c r="F96" s="832" t="s">
        <v>5693</v>
      </c>
      <c r="G96" s="832" t="s">
        <v>869</v>
      </c>
      <c r="H96" s="849">
        <v>1</v>
      </c>
      <c r="I96" s="849">
        <v>54.1</v>
      </c>
      <c r="J96" s="832">
        <v>0.5</v>
      </c>
      <c r="K96" s="832">
        <v>54.1</v>
      </c>
      <c r="L96" s="849">
        <v>2</v>
      </c>
      <c r="M96" s="849">
        <v>108.2</v>
      </c>
      <c r="N96" s="832">
        <v>1</v>
      </c>
      <c r="O96" s="832">
        <v>54.1</v>
      </c>
      <c r="P96" s="849">
        <v>4.2</v>
      </c>
      <c r="Q96" s="849">
        <v>228.24</v>
      </c>
      <c r="R96" s="837">
        <v>2.1094269870609983</v>
      </c>
      <c r="S96" s="850">
        <v>54.342857142857142</v>
      </c>
    </row>
    <row r="97" spans="1:19" ht="14.4" customHeight="1" x14ac:dyDescent="0.3">
      <c r="A97" s="831" t="s">
        <v>5690</v>
      </c>
      <c r="B97" s="832" t="s">
        <v>5691</v>
      </c>
      <c r="C97" s="832" t="s">
        <v>5684</v>
      </c>
      <c r="D97" s="832" t="s">
        <v>5682</v>
      </c>
      <c r="E97" s="832" t="s">
        <v>5692</v>
      </c>
      <c r="F97" s="832" t="s">
        <v>5798</v>
      </c>
      <c r="G97" s="832" t="s">
        <v>869</v>
      </c>
      <c r="H97" s="849">
        <v>3.8</v>
      </c>
      <c r="I97" s="849">
        <v>411.35</v>
      </c>
      <c r="J97" s="832">
        <v>0.8085185840360084</v>
      </c>
      <c r="K97" s="832">
        <v>108.25000000000001</v>
      </c>
      <c r="L97" s="849">
        <v>4.6999999999999993</v>
      </c>
      <c r="M97" s="849">
        <v>508.77000000000004</v>
      </c>
      <c r="N97" s="832">
        <v>1</v>
      </c>
      <c r="O97" s="832">
        <v>108.24893617021279</v>
      </c>
      <c r="P97" s="849">
        <v>8.6</v>
      </c>
      <c r="Q97" s="849">
        <v>931.79</v>
      </c>
      <c r="R97" s="837">
        <v>1.8314562572478721</v>
      </c>
      <c r="S97" s="850">
        <v>108.34767441860465</v>
      </c>
    </row>
    <row r="98" spans="1:19" ht="14.4" customHeight="1" x14ac:dyDescent="0.3">
      <c r="A98" s="831" t="s">
        <v>5690</v>
      </c>
      <c r="B98" s="832" t="s">
        <v>5691</v>
      </c>
      <c r="C98" s="832" t="s">
        <v>5684</v>
      </c>
      <c r="D98" s="832" t="s">
        <v>5682</v>
      </c>
      <c r="E98" s="832" t="s">
        <v>5692</v>
      </c>
      <c r="F98" s="832" t="s">
        <v>5694</v>
      </c>
      <c r="G98" s="832" t="s">
        <v>5018</v>
      </c>
      <c r="H98" s="849">
        <v>0.89999999999999991</v>
      </c>
      <c r="I98" s="849">
        <v>135.91999999999999</v>
      </c>
      <c r="J98" s="832">
        <v>19.500717360114777</v>
      </c>
      <c r="K98" s="832">
        <v>151.02222222222221</v>
      </c>
      <c r="L98" s="849">
        <v>0.1</v>
      </c>
      <c r="M98" s="849">
        <v>6.97</v>
      </c>
      <c r="N98" s="832">
        <v>1</v>
      </c>
      <c r="O98" s="832">
        <v>69.699999999999989</v>
      </c>
      <c r="P98" s="849"/>
      <c r="Q98" s="849"/>
      <c r="R98" s="837"/>
      <c r="S98" s="850"/>
    </row>
    <row r="99" spans="1:19" ht="14.4" customHeight="1" x14ac:dyDescent="0.3">
      <c r="A99" s="831" t="s">
        <v>5690</v>
      </c>
      <c r="B99" s="832" t="s">
        <v>5691</v>
      </c>
      <c r="C99" s="832" t="s">
        <v>5684</v>
      </c>
      <c r="D99" s="832" t="s">
        <v>5682</v>
      </c>
      <c r="E99" s="832" t="s">
        <v>5692</v>
      </c>
      <c r="F99" s="832" t="s">
        <v>5799</v>
      </c>
      <c r="G99" s="832" t="s">
        <v>5800</v>
      </c>
      <c r="H99" s="849"/>
      <c r="I99" s="849"/>
      <c r="J99" s="832"/>
      <c r="K99" s="832"/>
      <c r="L99" s="849">
        <v>1</v>
      </c>
      <c r="M99" s="849">
        <v>138.19999999999999</v>
      </c>
      <c r="N99" s="832">
        <v>1</v>
      </c>
      <c r="O99" s="832">
        <v>138.19999999999999</v>
      </c>
      <c r="P99" s="849"/>
      <c r="Q99" s="849"/>
      <c r="R99" s="837"/>
      <c r="S99" s="850"/>
    </row>
    <row r="100" spans="1:19" ht="14.4" customHeight="1" x14ac:dyDescent="0.3">
      <c r="A100" s="831" t="s">
        <v>5690</v>
      </c>
      <c r="B100" s="832" t="s">
        <v>5691</v>
      </c>
      <c r="C100" s="832" t="s">
        <v>5684</v>
      </c>
      <c r="D100" s="832" t="s">
        <v>5682</v>
      </c>
      <c r="E100" s="832" t="s">
        <v>5692</v>
      </c>
      <c r="F100" s="832" t="s">
        <v>5695</v>
      </c>
      <c r="G100" s="832" t="s">
        <v>911</v>
      </c>
      <c r="H100" s="849">
        <v>3.5</v>
      </c>
      <c r="I100" s="849">
        <v>214.98000000000002</v>
      </c>
      <c r="J100" s="832">
        <v>0.27787040986467099</v>
      </c>
      <c r="K100" s="832">
        <v>61.422857142857147</v>
      </c>
      <c r="L100" s="849">
        <v>12.6</v>
      </c>
      <c r="M100" s="849">
        <v>773.67000000000007</v>
      </c>
      <c r="N100" s="832">
        <v>1</v>
      </c>
      <c r="O100" s="832">
        <v>61.402380952380959</v>
      </c>
      <c r="P100" s="849">
        <v>0.6</v>
      </c>
      <c r="Q100" s="849">
        <v>30.42</v>
      </c>
      <c r="R100" s="837">
        <v>3.9319089534297566E-2</v>
      </c>
      <c r="S100" s="850">
        <v>50.7</v>
      </c>
    </row>
    <row r="101" spans="1:19" ht="14.4" customHeight="1" x14ac:dyDescent="0.3">
      <c r="A101" s="831" t="s">
        <v>5690</v>
      </c>
      <c r="B101" s="832" t="s">
        <v>5691</v>
      </c>
      <c r="C101" s="832" t="s">
        <v>5684</v>
      </c>
      <c r="D101" s="832" t="s">
        <v>5682</v>
      </c>
      <c r="E101" s="832" t="s">
        <v>5692</v>
      </c>
      <c r="F101" s="832" t="s">
        <v>5801</v>
      </c>
      <c r="G101" s="832" t="s">
        <v>985</v>
      </c>
      <c r="H101" s="849">
        <v>158</v>
      </c>
      <c r="I101" s="849">
        <v>48746.159999999996</v>
      </c>
      <c r="J101" s="832"/>
      <c r="K101" s="832">
        <v>308.52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5690</v>
      </c>
      <c r="B102" s="832" t="s">
        <v>5691</v>
      </c>
      <c r="C102" s="832" t="s">
        <v>5684</v>
      </c>
      <c r="D102" s="832" t="s">
        <v>5682</v>
      </c>
      <c r="E102" s="832" t="s">
        <v>5692</v>
      </c>
      <c r="F102" s="832" t="s">
        <v>5802</v>
      </c>
      <c r="G102" s="832" t="s">
        <v>1059</v>
      </c>
      <c r="H102" s="849">
        <v>8</v>
      </c>
      <c r="I102" s="849">
        <v>109321.68</v>
      </c>
      <c r="J102" s="832">
        <v>2</v>
      </c>
      <c r="K102" s="832">
        <v>13665.21</v>
      </c>
      <c r="L102" s="849">
        <v>4</v>
      </c>
      <c r="M102" s="849">
        <v>54660.84</v>
      </c>
      <c r="N102" s="832">
        <v>1</v>
      </c>
      <c r="O102" s="832">
        <v>13665.21</v>
      </c>
      <c r="P102" s="849"/>
      <c r="Q102" s="849"/>
      <c r="R102" s="837"/>
      <c r="S102" s="850"/>
    </row>
    <row r="103" spans="1:19" ht="14.4" customHeight="1" x14ac:dyDescent="0.3">
      <c r="A103" s="831" t="s">
        <v>5690</v>
      </c>
      <c r="B103" s="832" t="s">
        <v>5691</v>
      </c>
      <c r="C103" s="832" t="s">
        <v>5684</v>
      </c>
      <c r="D103" s="832" t="s">
        <v>5682</v>
      </c>
      <c r="E103" s="832" t="s">
        <v>5692</v>
      </c>
      <c r="F103" s="832" t="s">
        <v>5803</v>
      </c>
      <c r="G103" s="832" t="s">
        <v>1062</v>
      </c>
      <c r="H103" s="849">
        <v>9</v>
      </c>
      <c r="I103" s="849">
        <v>61493.4</v>
      </c>
      <c r="J103" s="832">
        <v>4.5</v>
      </c>
      <c r="K103" s="832">
        <v>6832.6</v>
      </c>
      <c r="L103" s="849">
        <v>2</v>
      </c>
      <c r="M103" s="849">
        <v>13665.2</v>
      </c>
      <c r="N103" s="832">
        <v>1</v>
      </c>
      <c r="O103" s="832">
        <v>6832.6</v>
      </c>
      <c r="P103" s="849"/>
      <c r="Q103" s="849"/>
      <c r="R103" s="837"/>
      <c r="S103" s="850"/>
    </row>
    <row r="104" spans="1:19" ht="14.4" customHeight="1" x14ac:dyDescent="0.3">
      <c r="A104" s="831" t="s">
        <v>5690</v>
      </c>
      <c r="B104" s="832" t="s">
        <v>5691</v>
      </c>
      <c r="C104" s="832" t="s">
        <v>5684</v>
      </c>
      <c r="D104" s="832" t="s">
        <v>5682</v>
      </c>
      <c r="E104" s="832" t="s">
        <v>5692</v>
      </c>
      <c r="F104" s="832" t="s">
        <v>5804</v>
      </c>
      <c r="G104" s="832" t="s">
        <v>1062</v>
      </c>
      <c r="H104" s="849">
        <v>14</v>
      </c>
      <c r="I104" s="849">
        <v>191312.94</v>
      </c>
      <c r="J104" s="832">
        <v>1.2727272727272727</v>
      </c>
      <c r="K104" s="832">
        <v>13665.210000000001</v>
      </c>
      <c r="L104" s="849">
        <v>11</v>
      </c>
      <c r="M104" s="849">
        <v>150317.31</v>
      </c>
      <c r="N104" s="832">
        <v>1</v>
      </c>
      <c r="O104" s="832">
        <v>13665.21</v>
      </c>
      <c r="P104" s="849"/>
      <c r="Q104" s="849"/>
      <c r="R104" s="837"/>
      <c r="S104" s="850"/>
    </row>
    <row r="105" spans="1:19" ht="14.4" customHeight="1" x14ac:dyDescent="0.3">
      <c r="A105" s="831" t="s">
        <v>5690</v>
      </c>
      <c r="B105" s="832" t="s">
        <v>5691</v>
      </c>
      <c r="C105" s="832" t="s">
        <v>5684</v>
      </c>
      <c r="D105" s="832" t="s">
        <v>5682</v>
      </c>
      <c r="E105" s="832" t="s">
        <v>5692</v>
      </c>
      <c r="F105" s="832" t="s">
        <v>5805</v>
      </c>
      <c r="G105" s="832" t="s">
        <v>2407</v>
      </c>
      <c r="H105" s="849">
        <v>168</v>
      </c>
      <c r="I105" s="849">
        <v>6083253.7999999998</v>
      </c>
      <c r="J105" s="832">
        <v>1.0035130150727454</v>
      </c>
      <c r="K105" s="832">
        <v>36209.844047619044</v>
      </c>
      <c r="L105" s="849">
        <v>167</v>
      </c>
      <c r="M105" s="849">
        <v>6061958.0499999998</v>
      </c>
      <c r="N105" s="832">
        <v>1</v>
      </c>
      <c r="O105" s="832">
        <v>36299.15</v>
      </c>
      <c r="P105" s="849">
        <v>174</v>
      </c>
      <c r="Q105" s="849">
        <v>6014573.5799999991</v>
      </c>
      <c r="R105" s="837">
        <v>0.99218330618437711</v>
      </c>
      <c r="S105" s="850">
        <v>34566.514827586201</v>
      </c>
    </row>
    <row r="106" spans="1:19" ht="14.4" customHeight="1" x14ac:dyDescent="0.3">
      <c r="A106" s="831" t="s">
        <v>5690</v>
      </c>
      <c r="B106" s="832" t="s">
        <v>5691</v>
      </c>
      <c r="C106" s="832" t="s">
        <v>5684</v>
      </c>
      <c r="D106" s="832" t="s">
        <v>5682</v>
      </c>
      <c r="E106" s="832" t="s">
        <v>5692</v>
      </c>
      <c r="F106" s="832" t="s">
        <v>5806</v>
      </c>
      <c r="G106" s="832" t="s">
        <v>1056</v>
      </c>
      <c r="H106" s="849">
        <v>12</v>
      </c>
      <c r="I106" s="849">
        <v>81700.44</v>
      </c>
      <c r="J106" s="832">
        <v>0.57142857142857151</v>
      </c>
      <c r="K106" s="832">
        <v>6808.37</v>
      </c>
      <c r="L106" s="849">
        <v>21</v>
      </c>
      <c r="M106" s="849">
        <v>142975.76999999999</v>
      </c>
      <c r="N106" s="832">
        <v>1</v>
      </c>
      <c r="O106" s="832">
        <v>6808.37</v>
      </c>
      <c r="P106" s="849">
        <v>38</v>
      </c>
      <c r="Q106" s="849">
        <v>257040.36000000002</v>
      </c>
      <c r="R106" s="837">
        <v>1.7977896534496722</v>
      </c>
      <c r="S106" s="850">
        <v>6764.22</v>
      </c>
    </row>
    <row r="107" spans="1:19" ht="14.4" customHeight="1" x14ac:dyDescent="0.3">
      <c r="A107" s="831" t="s">
        <v>5690</v>
      </c>
      <c r="B107" s="832" t="s">
        <v>5691</v>
      </c>
      <c r="C107" s="832" t="s">
        <v>5684</v>
      </c>
      <c r="D107" s="832" t="s">
        <v>5682</v>
      </c>
      <c r="E107" s="832" t="s">
        <v>5692</v>
      </c>
      <c r="F107" s="832" t="s">
        <v>5807</v>
      </c>
      <c r="G107" s="832" t="s">
        <v>1056</v>
      </c>
      <c r="H107" s="849">
        <v>51</v>
      </c>
      <c r="I107" s="849">
        <v>662632.79999999993</v>
      </c>
      <c r="J107" s="832">
        <v>0.89473684210526294</v>
      </c>
      <c r="K107" s="832">
        <v>12992.8</v>
      </c>
      <c r="L107" s="849">
        <v>57</v>
      </c>
      <c r="M107" s="849">
        <v>740589.60000000009</v>
      </c>
      <c r="N107" s="832">
        <v>1</v>
      </c>
      <c r="O107" s="832">
        <v>12992.800000000001</v>
      </c>
      <c r="P107" s="849">
        <v>22</v>
      </c>
      <c r="Q107" s="849">
        <v>292287.59999999998</v>
      </c>
      <c r="R107" s="837">
        <v>0.39466878821954826</v>
      </c>
      <c r="S107" s="850">
        <v>13285.8</v>
      </c>
    </row>
    <row r="108" spans="1:19" ht="14.4" customHeight="1" x14ac:dyDescent="0.3">
      <c r="A108" s="831" t="s">
        <v>5690</v>
      </c>
      <c r="B108" s="832" t="s">
        <v>5691</v>
      </c>
      <c r="C108" s="832" t="s">
        <v>5684</v>
      </c>
      <c r="D108" s="832" t="s">
        <v>5682</v>
      </c>
      <c r="E108" s="832" t="s">
        <v>5692</v>
      </c>
      <c r="F108" s="832" t="s">
        <v>5808</v>
      </c>
      <c r="G108" s="832" t="s">
        <v>2267</v>
      </c>
      <c r="H108" s="849">
        <v>40</v>
      </c>
      <c r="I108" s="849">
        <v>1949.6</v>
      </c>
      <c r="J108" s="832">
        <v>5.7142857142857135</v>
      </c>
      <c r="K108" s="832">
        <v>48.739999999999995</v>
      </c>
      <c r="L108" s="849">
        <v>7</v>
      </c>
      <c r="M108" s="849">
        <v>341.18</v>
      </c>
      <c r="N108" s="832">
        <v>1</v>
      </c>
      <c r="O108" s="832">
        <v>48.74</v>
      </c>
      <c r="P108" s="849"/>
      <c r="Q108" s="849"/>
      <c r="R108" s="837"/>
      <c r="S108" s="850"/>
    </row>
    <row r="109" spans="1:19" ht="14.4" customHeight="1" x14ac:dyDescent="0.3">
      <c r="A109" s="831" t="s">
        <v>5690</v>
      </c>
      <c r="B109" s="832" t="s">
        <v>5691</v>
      </c>
      <c r="C109" s="832" t="s">
        <v>5684</v>
      </c>
      <c r="D109" s="832" t="s">
        <v>5682</v>
      </c>
      <c r="E109" s="832" t="s">
        <v>5692</v>
      </c>
      <c r="F109" s="832" t="s">
        <v>5704</v>
      </c>
      <c r="G109" s="832" t="s">
        <v>911</v>
      </c>
      <c r="H109" s="849">
        <v>7.3000000000000007</v>
      </c>
      <c r="I109" s="849">
        <v>561</v>
      </c>
      <c r="J109" s="832">
        <v>2.8076672839197236</v>
      </c>
      <c r="K109" s="832">
        <v>76.849315068493141</v>
      </c>
      <c r="L109" s="849">
        <v>2.5999999999999996</v>
      </c>
      <c r="M109" s="849">
        <v>199.81</v>
      </c>
      <c r="N109" s="832">
        <v>1</v>
      </c>
      <c r="O109" s="832">
        <v>76.850000000000009</v>
      </c>
      <c r="P109" s="849">
        <v>11.8</v>
      </c>
      <c r="Q109" s="849">
        <v>597.66999999999996</v>
      </c>
      <c r="R109" s="837">
        <v>2.9911916320504477</v>
      </c>
      <c r="S109" s="850">
        <v>50.649999999999991</v>
      </c>
    </row>
    <row r="110" spans="1:19" ht="14.4" customHeight="1" x14ac:dyDescent="0.3">
      <c r="A110" s="831" t="s">
        <v>5690</v>
      </c>
      <c r="B110" s="832" t="s">
        <v>5691</v>
      </c>
      <c r="C110" s="832" t="s">
        <v>5684</v>
      </c>
      <c r="D110" s="832" t="s">
        <v>5682</v>
      </c>
      <c r="E110" s="832" t="s">
        <v>5692</v>
      </c>
      <c r="F110" s="832" t="s">
        <v>5809</v>
      </c>
      <c r="G110" s="832" t="s">
        <v>2929</v>
      </c>
      <c r="H110" s="849">
        <v>4.7</v>
      </c>
      <c r="I110" s="849">
        <v>831.90000000000009</v>
      </c>
      <c r="J110" s="832">
        <v>0.3286713286713287</v>
      </c>
      <c r="K110" s="832">
        <v>177</v>
      </c>
      <c r="L110" s="849">
        <v>14.3</v>
      </c>
      <c r="M110" s="849">
        <v>2531.1</v>
      </c>
      <c r="N110" s="832">
        <v>1</v>
      </c>
      <c r="O110" s="832">
        <v>176.99999999999997</v>
      </c>
      <c r="P110" s="849">
        <v>5.9</v>
      </c>
      <c r="Q110" s="849">
        <v>1044.32</v>
      </c>
      <c r="R110" s="837">
        <v>0.41259531429022955</v>
      </c>
      <c r="S110" s="850">
        <v>177.00338983050844</v>
      </c>
    </row>
    <row r="111" spans="1:19" ht="14.4" customHeight="1" x14ac:dyDescent="0.3">
      <c r="A111" s="831" t="s">
        <v>5690</v>
      </c>
      <c r="B111" s="832" t="s">
        <v>5691</v>
      </c>
      <c r="C111" s="832" t="s">
        <v>5684</v>
      </c>
      <c r="D111" s="832" t="s">
        <v>5682</v>
      </c>
      <c r="E111" s="832" t="s">
        <v>5692</v>
      </c>
      <c r="F111" s="832" t="s">
        <v>5705</v>
      </c>
      <c r="G111" s="832" t="s">
        <v>654</v>
      </c>
      <c r="H111" s="849">
        <v>0.4</v>
      </c>
      <c r="I111" s="849">
        <v>31.2</v>
      </c>
      <c r="J111" s="832">
        <v>1</v>
      </c>
      <c r="K111" s="832">
        <v>78</v>
      </c>
      <c r="L111" s="849">
        <v>0.4</v>
      </c>
      <c r="M111" s="849">
        <v>31.2</v>
      </c>
      <c r="N111" s="832">
        <v>1</v>
      </c>
      <c r="O111" s="832">
        <v>78</v>
      </c>
      <c r="P111" s="849">
        <v>0.5</v>
      </c>
      <c r="Q111" s="849">
        <v>23.55</v>
      </c>
      <c r="R111" s="837">
        <v>0.7548076923076924</v>
      </c>
      <c r="S111" s="850">
        <v>47.1</v>
      </c>
    </row>
    <row r="112" spans="1:19" ht="14.4" customHeight="1" x14ac:dyDescent="0.3">
      <c r="A112" s="831" t="s">
        <v>5690</v>
      </c>
      <c r="B112" s="832" t="s">
        <v>5691</v>
      </c>
      <c r="C112" s="832" t="s">
        <v>5684</v>
      </c>
      <c r="D112" s="832" t="s">
        <v>5682</v>
      </c>
      <c r="E112" s="832" t="s">
        <v>5692</v>
      </c>
      <c r="F112" s="832" t="s">
        <v>5810</v>
      </c>
      <c r="G112" s="832" t="s">
        <v>963</v>
      </c>
      <c r="H112" s="849">
        <v>35.500000000000007</v>
      </c>
      <c r="I112" s="849">
        <v>6466.0900000000011</v>
      </c>
      <c r="J112" s="832">
        <v>0.71426015011847122</v>
      </c>
      <c r="K112" s="832">
        <v>182.14338028169013</v>
      </c>
      <c r="L112" s="849">
        <v>49.7</v>
      </c>
      <c r="M112" s="849">
        <v>9052.8499999999985</v>
      </c>
      <c r="N112" s="832">
        <v>1</v>
      </c>
      <c r="O112" s="832">
        <v>182.14989939637823</v>
      </c>
      <c r="P112" s="849">
        <v>49</v>
      </c>
      <c r="Q112" s="849">
        <v>8594.6</v>
      </c>
      <c r="R112" s="837">
        <v>0.94938058180572993</v>
      </c>
      <c r="S112" s="850">
        <v>175.4</v>
      </c>
    </row>
    <row r="113" spans="1:19" ht="14.4" customHeight="1" x14ac:dyDescent="0.3">
      <c r="A113" s="831" t="s">
        <v>5690</v>
      </c>
      <c r="B113" s="832" t="s">
        <v>5691</v>
      </c>
      <c r="C113" s="832" t="s">
        <v>5684</v>
      </c>
      <c r="D113" s="832" t="s">
        <v>5682</v>
      </c>
      <c r="E113" s="832" t="s">
        <v>5692</v>
      </c>
      <c r="F113" s="832" t="s">
        <v>5811</v>
      </c>
      <c r="G113" s="832" t="s">
        <v>723</v>
      </c>
      <c r="H113" s="849">
        <v>0.1</v>
      </c>
      <c r="I113" s="849">
        <v>7.07</v>
      </c>
      <c r="J113" s="832">
        <v>0.41539365452408933</v>
      </c>
      <c r="K113" s="832">
        <v>70.7</v>
      </c>
      <c r="L113" s="849">
        <v>0.2</v>
      </c>
      <c r="M113" s="849">
        <v>17.02</v>
      </c>
      <c r="N113" s="832">
        <v>1</v>
      </c>
      <c r="O113" s="832">
        <v>85.1</v>
      </c>
      <c r="P113" s="849">
        <v>1</v>
      </c>
      <c r="Q113" s="849">
        <v>60.400000000000006</v>
      </c>
      <c r="R113" s="837">
        <v>3.5487661574618099</v>
      </c>
      <c r="S113" s="850">
        <v>60.400000000000006</v>
      </c>
    </row>
    <row r="114" spans="1:19" ht="14.4" customHeight="1" x14ac:dyDescent="0.3">
      <c r="A114" s="831" t="s">
        <v>5690</v>
      </c>
      <c r="B114" s="832" t="s">
        <v>5691</v>
      </c>
      <c r="C114" s="832" t="s">
        <v>5684</v>
      </c>
      <c r="D114" s="832" t="s">
        <v>5682</v>
      </c>
      <c r="E114" s="832" t="s">
        <v>5692</v>
      </c>
      <c r="F114" s="832" t="s">
        <v>5812</v>
      </c>
      <c r="G114" s="832" t="s">
        <v>5813</v>
      </c>
      <c r="H114" s="849"/>
      <c r="I114" s="849"/>
      <c r="J114" s="832"/>
      <c r="K114" s="832"/>
      <c r="L114" s="849">
        <v>0.2</v>
      </c>
      <c r="M114" s="849">
        <v>27.8</v>
      </c>
      <c r="N114" s="832">
        <v>1</v>
      </c>
      <c r="O114" s="832">
        <v>139</v>
      </c>
      <c r="P114" s="849"/>
      <c r="Q114" s="849"/>
      <c r="R114" s="837"/>
      <c r="S114" s="850"/>
    </row>
    <row r="115" spans="1:19" ht="14.4" customHeight="1" x14ac:dyDescent="0.3">
      <c r="A115" s="831" t="s">
        <v>5690</v>
      </c>
      <c r="B115" s="832" t="s">
        <v>5691</v>
      </c>
      <c r="C115" s="832" t="s">
        <v>5684</v>
      </c>
      <c r="D115" s="832" t="s">
        <v>5682</v>
      </c>
      <c r="E115" s="832" t="s">
        <v>5692</v>
      </c>
      <c r="F115" s="832" t="s">
        <v>5814</v>
      </c>
      <c r="G115" s="832" t="s">
        <v>5815</v>
      </c>
      <c r="H115" s="849">
        <v>0.6</v>
      </c>
      <c r="I115" s="849">
        <v>1303.68</v>
      </c>
      <c r="J115" s="832"/>
      <c r="K115" s="832">
        <v>2172.8000000000002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5690</v>
      </c>
      <c r="B116" s="832" t="s">
        <v>5691</v>
      </c>
      <c r="C116" s="832" t="s">
        <v>5684</v>
      </c>
      <c r="D116" s="832" t="s">
        <v>5682</v>
      </c>
      <c r="E116" s="832" t="s">
        <v>5692</v>
      </c>
      <c r="F116" s="832" t="s">
        <v>5816</v>
      </c>
      <c r="G116" s="832" t="s">
        <v>1066</v>
      </c>
      <c r="H116" s="849"/>
      <c r="I116" s="849"/>
      <c r="J116" s="832"/>
      <c r="K116" s="832"/>
      <c r="L116" s="849"/>
      <c r="M116" s="849"/>
      <c r="N116" s="832"/>
      <c r="O116" s="832"/>
      <c r="P116" s="849">
        <v>2</v>
      </c>
      <c r="Q116" s="849">
        <v>13528.44</v>
      </c>
      <c r="R116" s="837"/>
      <c r="S116" s="850">
        <v>6764.22</v>
      </c>
    </row>
    <row r="117" spans="1:19" ht="14.4" customHeight="1" x14ac:dyDescent="0.3">
      <c r="A117" s="831" t="s">
        <v>5690</v>
      </c>
      <c r="B117" s="832" t="s">
        <v>5691</v>
      </c>
      <c r="C117" s="832" t="s">
        <v>5684</v>
      </c>
      <c r="D117" s="832" t="s">
        <v>5682</v>
      </c>
      <c r="E117" s="832" t="s">
        <v>5692</v>
      </c>
      <c r="F117" s="832" t="s">
        <v>5817</v>
      </c>
      <c r="G117" s="832" t="s">
        <v>985</v>
      </c>
      <c r="H117" s="849">
        <v>40</v>
      </c>
      <c r="I117" s="849">
        <v>6867.5999999999995</v>
      </c>
      <c r="J117" s="832">
        <v>9.8015204944775461E-2</v>
      </c>
      <c r="K117" s="832">
        <v>171.69</v>
      </c>
      <c r="L117" s="849">
        <v>408.1</v>
      </c>
      <c r="M117" s="849">
        <v>70066.679999999993</v>
      </c>
      <c r="N117" s="832">
        <v>1</v>
      </c>
      <c r="O117" s="832">
        <v>171.68997794658171</v>
      </c>
      <c r="P117" s="849">
        <v>496</v>
      </c>
      <c r="Q117" s="849">
        <v>82827.040000000008</v>
      </c>
      <c r="R117" s="837">
        <v>1.1821173773325639</v>
      </c>
      <c r="S117" s="850">
        <v>166.99</v>
      </c>
    </row>
    <row r="118" spans="1:19" ht="14.4" customHeight="1" x14ac:dyDescent="0.3">
      <c r="A118" s="831" t="s">
        <v>5690</v>
      </c>
      <c r="B118" s="832" t="s">
        <v>5691</v>
      </c>
      <c r="C118" s="832" t="s">
        <v>5684</v>
      </c>
      <c r="D118" s="832" t="s">
        <v>5682</v>
      </c>
      <c r="E118" s="832" t="s">
        <v>5692</v>
      </c>
      <c r="F118" s="832" t="s">
        <v>5818</v>
      </c>
      <c r="G118" s="832" t="s">
        <v>5819</v>
      </c>
      <c r="H118" s="849">
        <v>3.0999999999999996</v>
      </c>
      <c r="I118" s="849">
        <v>2334.6099999999997</v>
      </c>
      <c r="J118" s="832"/>
      <c r="K118" s="832">
        <v>753.1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5690</v>
      </c>
      <c r="B119" s="832" t="s">
        <v>5691</v>
      </c>
      <c r="C119" s="832" t="s">
        <v>5684</v>
      </c>
      <c r="D119" s="832" t="s">
        <v>5682</v>
      </c>
      <c r="E119" s="832" t="s">
        <v>5692</v>
      </c>
      <c r="F119" s="832" t="s">
        <v>5820</v>
      </c>
      <c r="G119" s="832" t="s">
        <v>1068</v>
      </c>
      <c r="H119" s="849"/>
      <c r="I119" s="849"/>
      <c r="J119" s="832"/>
      <c r="K119" s="832"/>
      <c r="L119" s="849"/>
      <c r="M119" s="849"/>
      <c r="N119" s="832"/>
      <c r="O119" s="832"/>
      <c r="P119" s="849">
        <v>10</v>
      </c>
      <c r="Q119" s="849">
        <v>127276.9</v>
      </c>
      <c r="R119" s="837"/>
      <c r="S119" s="850">
        <v>12727.689999999999</v>
      </c>
    </row>
    <row r="120" spans="1:19" ht="14.4" customHeight="1" x14ac:dyDescent="0.3">
      <c r="A120" s="831" t="s">
        <v>5690</v>
      </c>
      <c r="B120" s="832" t="s">
        <v>5691</v>
      </c>
      <c r="C120" s="832" t="s">
        <v>5684</v>
      </c>
      <c r="D120" s="832" t="s">
        <v>5682</v>
      </c>
      <c r="E120" s="832" t="s">
        <v>5692</v>
      </c>
      <c r="F120" s="832" t="s">
        <v>5821</v>
      </c>
      <c r="G120" s="832" t="s">
        <v>1262</v>
      </c>
      <c r="H120" s="849"/>
      <c r="I120" s="849"/>
      <c r="J120" s="832"/>
      <c r="K120" s="832"/>
      <c r="L120" s="849"/>
      <c r="M120" s="849"/>
      <c r="N120" s="832"/>
      <c r="O120" s="832"/>
      <c r="P120" s="849">
        <v>0.2</v>
      </c>
      <c r="Q120" s="849">
        <v>13.53</v>
      </c>
      <c r="R120" s="837"/>
      <c r="S120" s="850">
        <v>67.649999999999991</v>
      </c>
    </row>
    <row r="121" spans="1:19" ht="14.4" customHeight="1" x14ac:dyDescent="0.3">
      <c r="A121" s="831" t="s">
        <v>5690</v>
      </c>
      <c r="B121" s="832" t="s">
        <v>5691</v>
      </c>
      <c r="C121" s="832" t="s">
        <v>5684</v>
      </c>
      <c r="D121" s="832" t="s">
        <v>5682</v>
      </c>
      <c r="E121" s="832" t="s">
        <v>5692</v>
      </c>
      <c r="F121" s="832" t="s">
        <v>5822</v>
      </c>
      <c r="G121" s="832" t="s">
        <v>5823</v>
      </c>
      <c r="H121" s="849"/>
      <c r="I121" s="849"/>
      <c r="J121" s="832"/>
      <c r="K121" s="832"/>
      <c r="L121" s="849">
        <v>7</v>
      </c>
      <c r="M121" s="849">
        <v>10543.48</v>
      </c>
      <c r="N121" s="832">
        <v>1</v>
      </c>
      <c r="O121" s="832">
        <v>1506.2114285714285</v>
      </c>
      <c r="P121" s="849">
        <v>3</v>
      </c>
      <c r="Q121" s="849">
        <v>3584.66</v>
      </c>
      <c r="R121" s="837">
        <v>0.33998831505347382</v>
      </c>
      <c r="S121" s="850">
        <v>1194.8866666666665</v>
      </c>
    </row>
    <row r="122" spans="1:19" ht="14.4" customHeight="1" x14ac:dyDescent="0.3">
      <c r="A122" s="831" t="s">
        <v>5690</v>
      </c>
      <c r="B122" s="832" t="s">
        <v>5691</v>
      </c>
      <c r="C122" s="832" t="s">
        <v>5684</v>
      </c>
      <c r="D122" s="832" t="s">
        <v>5682</v>
      </c>
      <c r="E122" s="832" t="s">
        <v>5692</v>
      </c>
      <c r="F122" s="832" t="s">
        <v>5824</v>
      </c>
      <c r="G122" s="832" t="s">
        <v>5825</v>
      </c>
      <c r="H122" s="849">
        <v>0.89999999999999991</v>
      </c>
      <c r="I122" s="849">
        <v>63.63</v>
      </c>
      <c r="J122" s="832">
        <v>4.5</v>
      </c>
      <c r="K122" s="832">
        <v>70.7</v>
      </c>
      <c r="L122" s="849">
        <v>0.2</v>
      </c>
      <c r="M122" s="849">
        <v>14.14</v>
      </c>
      <c r="N122" s="832">
        <v>1</v>
      </c>
      <c r="O122" s="832">
        <v>70.7</v>
      </c>
      <c r="P122" s="849">
        <v>0.7</v>
      </c>
      <c r="Q122" s="849">
        <v>49.49</v>
      </c>
      <c r="R122" s="837">
        <v>3.5</v>
      </c>
      <c r="S122" s="850">
        <v>70.7</v>
      </c>
    </row>
    <row r="123" spans="1:19" ht="14.4" customHeight="1" x14ac:dyDescent="0.3">
      <c r="A123" s="831" t="s">
        <v>5690</v>
      </c>
      <c r="B123" s="832" t="s">
        <v>5691</v>
      </c>
      <c r="C123" s="832" t="s">
        <v>5684</v>
      </c>
      <c r="D123" s="832" t="s">
        <v>5682</v>
      </c>
      <c r="E123" s="832" t="s">
        <v>5692</v>
      </c>
      <c r="F123" s="832" t="s">
        <v>5725</v>
      </c>
      <c r="G123" s="832" t="s">
        <v>1444</v>
      </c>
      <c r="H123" s="849"/>
      <c r="I123" s="849"/>
      <c r="J123" s="832"/>
      <c r="K123" s="832"/>
      <c r="L123" s="849">
        <v>2</v>
      </c>
      <c r="M123" s="849">
        <v>6302.14</v>
      </c>
      <c r="N123" s="832">
        <v>1</v>
      </c>
      <c r="O123" s="832">
        <v>3151.07</v>
      </c>
      <c r="P123" s="849"/>
      <c r="Q123" s="849"/>
      <c r="R123" s="837"/>
      <c r="S123" s="850"/>
    </row>
    <row r="124" spans="1:19" ht="14.4" customHeight="1" x14ac:dyDescent="0.3">
      <c r="A124" s="831" t="s">
        <v>5690</v>
      </c>
      <c r="B124" s="832" t="s">
        <v>5691</v>
      </c>
      <c r="C124" s="832" t="s">
        <v>5684</v>
      </c>
      <c r="D124" s="832" t="s">
        <v>5682</v>
      </c>
      <c r="E124" s="832" t="s">
        <v>5692</v>
      </c>
      <c r="F124" s="832" t="s">
        <v>5826</v>
      </c>
      <c r="G124" s="832" t="s">
        <v>1056</v>
      </c>
      <c r="H124" s="849"/>
      <c r="I124" s="849"/>
      <c r="J124" s="832"/>
      <c r="K124" s="832"/>
      <c r="L124" s="849"/>
      <c r="M124" s="849"/>
      <c r="N124" s="832"/>
      <c r="O124" s="832"/>
      <c r="P124" s="849">
        <v>2</v>
      </c>
      <c r="Q124" s="849">
        <v>6764.22</v>
      </c>
      <c r="R124" s="837"/>
      <c r="S124" s="850">
        <v>3382.11</v>
      </c>
    </row>
    <row r="125" spans="1:19" ht="14.4" customHeight="1" x14ac:dyDescent="0.3">
      <c r="A125" s="831" t="s">
        <v>5690</v>
      </c>
      <c r="B125" s="832" t="s">
        <v>5691</v>
      </c>
      <c r="C125" s="832" t="s">
        <v>5684</v>
      </c>
      <c r="D125" s="832" t="s">
        <v>5682</v>
      </c>
      <c r="E125" s="832" t="s">
        <v>5692</v>
      </c>
      <c r="F125" s="832" t="s">
        <v>5827</v>
      </c>
      <c r="G125" s="832" t="s">
        <v>2267</v>
      </c>
      <c r="H125" s="849"/>
      <c r="I125" s="849"/>
      <c r="J125" s="832"/>
      <c r="K125" s="832"/>
      <c r="L125" s="849"/>
      <c r="M125" s="849"/>
      <c r="N125" s="832"/>
      <c r="O125" s="832"/>
      <c r="P125" s="849">
        <v>4.3</v>
      </c>
      <c r="Q125" s="849">
        <v>1353</v>
      </c>
      <c r="R125" s="837"/>
      <c r="S125" s="850">
        <v>314.6511627906977</v>
      </c>
    </row>
    <row r="126" spans="1:19" ht="14.4" customHeight="1" x14ac:dyDescent="0.3">
      <c r="A126" s="831" t="s">
        <v>5690</v>
      </c>
      <c r="B126" s="832" t="s">
        <v>5691</v>
      </c>
      <c r="C126" s="832" t="s">
        <v>5684</v>
      </c>
      <c r="D126" s="832" t="s">
        <v>5682</v>
      </c>
      <c r="E126" s="832" t="s">
        <v>5692</v>
      </c>
      <c r="F126" s="832" t="s">
        <v>5828</v>
      </c>
      <c r="G126" s="832" t="s">
        <v>863</v>
      </c>
      <c r="H126" s="849"/>
      <c r="I126" s="849"/>
      <c r="J126" s="832"/>
      <c r="K126" s="832"/>
      <c r="L126" s="849"/>
      <c r="M126" s="849"/>
      <c r="N126" s="832"/>
      <c r="O126" s="832"/>
      <c r="P126" s="849">
        <v>0.2</v>
      </c>
      <c r="Q126" s="849">
        <v>5.57</v>
      </c>
      <c r="R126" s="837"/>
      <c r="S126" s="850">
        <v>27.85</v>
      </c>
    </row>
    <row r="127" spans="1:19" ht="14.4" customHeight="1" x14ac:dyDescent="0.3">
      <c r="A127" s="831" t="s">
        <v>5690</v>
      </c>
      <c r="B127" s="832" t="s">
        <v>5691</v>
      </c>
      <c r="C127" s="832" t="s">
        <v>5684</v>
      </c>
      <c r="D127" s="832" t="s">
        <v>5682</v>
      </c>
      <c r="E127" s="832" t="s">
        <v>5692</v>
      </c>
      <c r="F127" s="832" t="s">
        <v>5829</v>
      </c>
      <c r="G127" s="832" t="s">
        <v>5830</v>
      </c>
      <c r="H127" s="849">
        <v>4.5999999999999996</v>
      </c>
      <c r="I127" s="849">
        <v>4475.82</v>
      </c>
      <c r="J127" s="832">
        <v>0.36220546356637823</v>
      </c>
      <c r="K127" s="832">
        <v>973.00434782608693</v>
      </c>
      <c r="L127" s="849">
        <v>12.7</v>
      </c>
      <c r="M127" s="849">
        <v>12357.130000000001</v>
      </c>
      <c r="N127" s="832">
        <v>1</v>
      </c>
      <c r="O127" s="832">
        <v>973.00236220472459</v>
      </c>
      <c r="P127" s="849">
        <v>0.79999999999999993</v>
      </c>
      <c r="Q127" s="849">
        <v>634.24</v>
      </c>
      <c r="R127" s="837">
        <v>5.1325833749422393E-2</v>
      </c>
      <c r="S127" s="850">
        <v>792.80000000000007</v>
      </c>
    </row>
    <row r="128" spans="1:19" ht="14.4" customHeight="1" x14ac:dyDescent="0.3">
      <c r="A128" s="831" t="s">
        <v>5690</v>
      </c>
      <c r="B128" s="832" t="s">
        <v>5691</v>
      </c>
      <c r="C128" s="832" t="s">
        <v>5684</v>
      </c>
      <c r="D128" s="832" t="s">
        <v>5682</v>
      </c>
      <c r="E128" s="832" t="s">
        <v>5692</v>
      </c>
      <c r="F128" s="832" t="s">
        <v>5831</v>
      </c>
      <c r="G128" s="832" t="s">
        <v>1059</v>
      </c>
      <c r="H128" s="849"/>
      <c r="I128" s="849"/>
      <c r="J128" s="832"/>
      <c r="K128" s="832"/>
      <c r="L128" s="849">
        <v>4</v>
      </c>
      <c r="M128" s="849">
        <v>54660.84</v>
      </c>
      <c r="N128" s="832">
        <v>1</v>
      </c>
      <c r="O128" s="832">
        <v>13665.21</v>
      </c>
      <c r="P128" s="849">
        <v>6</v>
      </c>
      <c r="Q128" s="849">
        <v>81170.7</v>
      </c>
      <c r="R128" s="837">
        <v>1.484988156054682</v>
      </c>
      <c r="S128" s="850">
        <v>13528.449999999999</v>
      </c>
    </row>
    <row r="129" spans="1:19" ht="14.4" customHeight="1" x14ac:dyDescent="0.3">
      <c r="A129" s="831" t="s">
        <v>5690</v>
      </c>
      <c r="B129" s="832" t="s">
        <v>5691</v>
      </c>
      <c r="C129" s="832" t="s">
        <v>5684</v>
      </c>
      <c r="D129" s="832" t="s">
        <v>5682</v>
      </c>
      <c r="E129" s="832" t="s">
        <v>5692</v>
      </c>
      <c r="F129" s="832" t="s">
        <v>5832</v>
      </c>
      <c r="G129" s="832" t="s">
        <v>5833</v>
      </c>
      <c r="H129" s="849"/>
      <c r="I129" s="849"/>
      <c r="J129" s="832"/>
      <c r="K129" s="832"/>
      <c r="L129" s="849"/>
      <c r="M129" s="849"/>
      <c r="N129" s="832"/>
      <c r="O129" s="832"/>
      <c r="P129" s="849">
        <v>32</v>
      </c>
      <c r="Q129" s="849">
        <v>3199996.8</v>
      </c>
      <c r="R129" s="837"/>
      <c r="S129" s="850">
        <v>99999.9</v>
      </c>
    </row>
    <row r="130" spans="1:19" ht="14.4" customHeight="1" x14ac:dyDescent="0.3">
      <c r="A130" s="831" t="s">
        <v>5690</v>
      </c>
      <c r="B130" s="832" t="s">
        <v>5691</v>
      </c>
      <c r="C130" s="832" t="s">
        <v>5684</v>
      </c>
      <c r="D130" s="832" t="s">
        <v>5682</v>
      </c>
      <c r="E130" s="832" t="s">
        <v>5692</v>
      </c>
      <c r="F130" s="832" t="s">
        <v>5834</v>
      </c>
      <c r="G130" s="832" t="s">
        <v>1068</v>
      </c>
      <c r="H130" s="849"/>
      <c r="I130" s="849"/>
      <c r="J130" s="832"/>
      <c r="K130" s="832"/>
      <c r="L130" s="849"/>
      <c r="M130" s="849"/>
      <c r="N130" s="832"/>
      <c r="O130" s="832"/>
      <c r="P130" s="849">
        <v>1</v>
      </c>
      <c r="Q130" s="849">
        <v>6714.89</v>
      </c>
      <c r="R130" s="837"/>
      <c r="S130" s="850">
        <v>6714.89</v>
      </c>
    </row>
    <row r="131" spans="1:19" ht="14.4" customHeight="1" x14ac:dyDescent="0.3">
      <c r="A131" s="831" t="s">
        <v>5690</v>
      </c>
      <c r="B131" s="832" t="s">
        <v>5691</v>
      </c>
      <c r="C131" s="832" t="s">
        <v>5684</v>
      </c>
      <c r="D131" s="832" t="s">
        <v>5682</v>
      </c>
      <c r="E131" s="832" t="s">
        <v>5692</v>
      </c>
      <c r="F131" s="832" t="s">
        <v>5835</v>
      </c>
      <c r="G131" s="832" t="s">
        <v>1068</v>
      </c>
      <c r="H131" s="849"/>
      <c r="I131" s="849"/>
      <c r="J131" s="832"/>
      <c r="K131" s="832"/>
      <c r="L131" s="849"/>
      <c r="M131" s="849"/>
      <c r="N131" s="832"/>
      <c r="O131" s="832"/>
      <c r="P131" s="849">
        <v>32</v>
      </c>
      <c r="Q131" s="849">
        <v>862014.72</v>
      </c>
      <c r="R131" s="837"/>
      <c r="S131" s="850">
        <v>26937.96</v>
      </c>
    </row>
    <row r="132" spans="1:19" ht="14.4" customHeight="1" x14ac:dyDescent="0.3">
      <c r="A132" s="831" t="s">
        <v>5690</v>
      </c>
      <c r="B132" s="832" t="s">
        <v>5691</v>
      </c>
      <c r="C132" s="832" t="s">
        <v>5684</v>
      </c>
      <c r="D132" s="832" t="s">
        <v>5682</v>
      </c>
      <c r="E132" s="832" t="s">
        <v>5692</v>
      </c>
      <c r="F132" s="832" t="s">
        <v>5836</v>
      </c>
      <c r="G132" s="832" t="s">
        <v>1068</v>
      </c>
      <c r="H132" s="849"/>
      <c r="I132" s="849"/>
      <c r="J132" s="832"/>
      <c r="K132" s="832"/>
      <c r="L132" s="849"/>
      <c r="M132" s="849"/>
      <c r="N132" s="832"/>
      <c r="O132" s="832"/>
      <c r="P132" s="849">
        <v>4</v>
      </c>
      <c r="Q132" s="849">
        <v>13528.44</v>
      </c>
      <c r="R132" s="837"/>
      <c r="S132" s="850">
        <v>3382.11</v>
      </c>
    </row>
    <row r="133" spans="1:19" ht="14.4" customHeight="1" x14ac:dyDescent="0.3">
      <c r="A133" s="831" t="s">
        <v>5690</v>
      </c>
      <c r="B133" s="832" t="s">
        <v>5691</v>
      </c>
      <c r="C133" s="832" t="s">
        <v>5684</v>
      </c>
      <c r="D133" s="832" t="s">
        <v>5682</v>
      </c>
      <c r="E133" s="832" t="s">
        <v>5692</v>
      </c>
      <c r="F133" s="832" t="s">
        <v>5837</v>
      </c>
      <c r="G133" s="832" t="s">
        <v>1066</v>
      </c>
      <c r="H133" s="849"/>
      <c r="I133" s="849"/>
      <c r="J133" s="832"/>
      <c r="K133" s="832"/>
      <c r="L133" s="849"/>
      <c r="M133" s="849"/>
      <c r="N133" s="832"/>
      <c r="O133" s="832"/>
      <c r="P133" s="849">
        <v>18</v>
      </c>
      <c r="Q133" s="849">
        <v>121755.96</v>
      </c>
      <c r="R133" s="837"/>
      <c r="S133" s="850">
        <v>6764.22</v>
      </c>
    </row>
    <row r="134" spans="1:19" ht="14.4" customHeight="1" x14ac:dyDescent="0.3">
      <c r="A134" s="831" t="s">
        <v>5690</v>
      </c>
      <c r="B134" s="832" t="s">
        <v>5691</v>
      </c>
      <c r="C134" s="832" t="s">
        <v>5684</v>
      </c>
      <c r="D134" s="832" t="s">
        <v>5682</v>
      </c>
      <c r="E134" s="832" t="s">
        <v>5692</v>
      </c>
      <c r="F134" s="832" t="s">
        <v>5838</v>
      </c>
      <c r="G134" s="832" t="s">
        <v>1066</v>
      </c>
      <c r="H134" s="849"/>
      <c r="I134" s="849"/>
      <c r="J134" s="832"/>
      <c r="K134" s="832"/>
      <c r="L134" s="849"/>
      <c r="M134" s="849"/>
      <c r="N134" s="832"/>
      <c r="O134" s="832"/>
      <c r="P134" s="849">
        <v>10</v>
      </c>
      <c r="Q134" s="849">
        <v>129983</v>
      </c>
      <c r="R134" s="837"/>
      <c r="S134" s="850">
        <v>12998.3</v>
      </c>
    </row>
    <row r="135" spans="1:19" ht="14.4" customHeight="1" x14ac:dyDescent="0.3">
      <c r="A135" s="831" t="s">
        <v>5690</v>
      </c>
      <c r="B135" s="832" t="s">
        <v>5691</v>
      </c>
      <c r="C135" s="832" t="s">
        <v>5684</v>
      </c>
      <c r="D135" s="832" t="s">
        <v>5682</v>
      </c>
      <c r="E135" s="832" t="s">
        <v>5736</v>
      </c>
      <c r="F135" s="832" t="s">
        <v>5763</v>
      </c>
      <c r="G135" s="832" t="s">
        <v>5764</v>
      </c>
      <c r="H135" s="849">
        <v>12</v>
      </c>
      <c r="I135" s="849">
        <v>3564</v>
      </c>
      <c r="J135" s="832">
        <v>2</v>
      </c>
      <c r="K135" s="832">
        <v>297</v>
      </c>
      <c r="L135" s="849">
        <v>6</v>
      </c>
      <c r="M135" s="849">
        <v>1782</v>
      </c>
      <c r="N135" s="832">
        <v>1</v>
      </c>
      <c r="O135" s="832">
        <v>297</v>
      </c>
      <c r="P135" s="849">
        <v>5</v>
      </c>
      <c r="Q135" s="849">
        <v>1500</v>
      </c>
      <c r="R135" s="837">
        <v>0.84175084175084181</v>
      </c>
      <c r="S135" s="850">
        <v>300</v>
      </c>
    </row>
    <row r="136" spans="1:19" ht="14.4" customHeight="1" x14ac:dyDescent="0.3">
      <c r="A136" s="831" t="s">
        <v>5690</v>
      </c>
      <c r="B136" s="832" t="s">
        <v>5691</v>
      </c>
      <c r="C136" s="832" t="s">
        <v>5684</v>
      </c>
      <c r="D136" s="832" t="s">
        <v>5682</v>
      </c>
      <c r="E136" s="832" t="s">
        <v>5736</v>
      </c>
      <c r="F136" s="832" t="s">
        <v>5765</v>
      </c>
      <c r="G136" s="832" t="s">
        <v>5766</v>
      </c>
      <c r="H136" s="849">
        <v>2</v>
      </c>
      <c r="I136" s="849">
        <v>258</v>
      </c>
      <c r="J136" s="832">
        <v>1.9846153846153847</v>
      </c>
      <c r="K136" s="832">
        <v>129</v>
      </c>
      <c r="L136" s="849">
        <v>1</v>
      </c>
      <c r="M136" s="849">
        <v>130</v>
      </c>
      <c r="N136" s="832">
        <v>1</v>
      </c>
      <c r="O136" s="832">
        <v>130</v>
      </c>
      <c r="P136" s="849"/>
      <c r="Q136" s="849"/>
      <c r="R136" s="837"/>
      <c r="S136" s="850"/>
    </row>
    <row r="137" spans="1:19" ht="14.4" customHeight="1" x14ac:dyDescent="0.3">
      <c r="A137" s="831" t="s">
        <v>5690</v>
      </c>
      <c r="B137" s="832" t="s">
        <v>5691</v>
      </c>
      <c r="C137" s="832" t="s">
        <v>5684</v>
      </c>
      <c r="D137" s="832" t="s">
        <v>5682</v>
      </c>
      <c r="E137" s="832" t="s">
        <v>5736</v>
      </c>
      <c r="F137" s="832" t="s">
        <v>5769</v>
      </c>
      <c r="G137" s="832" t="s">
        <v>5770</v>
      </c>
      <c r="H137" s="849">
        <v>66</v>
      </c>
      <c r="I137" s="849">
        <v>0</v>
      </c>
      <c r="J137" s="832"/>
      <c r="K137" s="832">
        <v>0</v>
      </c>
      <c r="L137" s="849">
        <v>69</v>
      </c>
      <c r="M137" s="849">
        <v>0</v>
      </c>
      <c r="N137" s="832"/>
      <c r="O137" s="832">
        <v>0</v>
      </c>
      <c r="P137" s="849">
        <v>100</v>
      </c>
      <c r="Q137" s="849">
        <v>0</v>
      </c>
      <c r="R137" s="837"/>
      <c r="S137" s="850">
        <v>0</v>
      </c>
    </row>
    <row r="138" spans="1:19" ht="14.4" customHeight="1" x14ac:dyDescent="0.3">
      <c r="A138" s="831" t="s">
        <v>5690</v>
      </c>
      <c r="B138" s="832" t="s">
        <v>5691</v>
      </c>
      <c r="C138" s="832" t="s">
        <v>5684</v>
      </c>
      <c r="D138" s="832" t="s">
        <v>5682</v>
      </c>
      <c r="E138" s="832" t="s">
        <v>5736</v>
      </c>
      <c r="F138" s="832" t="s">
        <v>5773</v>
      </c>
      <c r="G138" s="832" t="s">
        <v>5774</v>
      </c>
      <c r="H138" s="849">
        <v>538</v>
      </c>
      <c r="I138" s="849">
        <v>17933.330000000002</v>
      </c>
      <c r="J138" s="832">
        <v>1.0569740556043115</v>
      </c>
      <c r="K138" s="832">
        <v>33.333327137546469</v>
      </c>
      <c r="L138" s="849">
        <v>509</v>
      </c>
      <c r="M138" s="849">
        <v>16966.669999999998</v>
      </c>
      <c r="N138" s="832">
        <v>1</v>
      </c>
      <c r="O138" s="832">
        <v>33.333339882121805</v>
      </c>
      <c r="P138" s="849">
        <v>680</v>
      </c>
      <c r="Q138" s="849">
        <v>22666.66</v>
      </c>
      <c r="R138" s="837">
        <v>1.3359521933296281</v>
      </c>
      <c r="S138" s="850">
        <v>33.333323529411764</v>
      </c>
    </row>
    <row r="139" spans="1:19" ht="14.4" customHeight="1" x14ac:dyDescent="0.3">
      <c r="A139" s="831" t="s">
        <v>5690</v>
      </c>
      <c r="B139" s="832" t="s">
        <v>5691</v>
      </c>
      <c r="C139" s="832" t="s">
        <v>5684</v>
      </c>
      <c r="D139" s="832" t="s">
        <v>5682</v>
      </c>
      <c r="E139" s="832" t="s">
        <v>5736</v>
      </c>
      <c r="F139" s="832" t="s">
        <v>5777</v>
      </c>
      <c r="G139" s="832" t="s">
        <v>5778</v>
      </c>
      <c r="H139" s="849">
        <v>177</v>
      </c>
      <c r="I139" s="849">
        <v>6549</v>
      </c>
      <c r="J139" s="832">
        <v>1.120253164556962</v>
      </c>
      <c r="K139" s="832">
        <v>37</v>
      </c>
      <c r="L139" s="849">
        <v>158</v>
      </c>
      <c r="M139" s="849">
        <v>5846</v>
      </c>
      <c r="N139" s="832">
        <v>1</v>
      </c>
      <c r="O139" s="832">
        <v>37</v>
      </c>
      <c r="P139" s="849">
        <v>251</v>
      </c>
      <c r="Q139" s="849">
        <v>9538</v>
      </c>
      <c r="R139" s="837">
        <v>1.6315429353404036</v>
      </c>
      <c r="S139" s="850">
        <v>38</v>
      </c>
    </row>
    <row r="140" spans="1:19" ht="14.4" customHeight="1" x14ac:dyDescent="0.3">
      <c r="A140" s="831" t="s">
        <v>5690</v>
      </c>
      <c r="B140" s="832" t="s">
        <v>5691</v>
      </c>
      <c r="C140" s="832" t="s">
        <v>5684</v>
      </c>
      <c r="D140" s="832" t="s">
        <v>5682</v>
      </c>
      <c r="E140" s="832" t="s">
        <v>5736</v>
      </c>
      <c r="F140" s="832" t="s">
        <v>5779</v>
      </c>
      <c r="G140" s="832" t="s">
        <v>5780</v>
      </c>
      <c r="H140" s="849">
        <v>1</v>
      </c>
      <c r="I140" s="849">
        <v>32</v>
      </c>
      <c r="J140" s="832">
        <v>0.25</v>
      </c>
      <c r="K140" s="832">
        <v>32</v>
      </c>
      <c r="L140" s="849">
        <v>4</v>
      </c>
      <c r="M140" s="849">
        <v>128</v>
      </c>
      <c r="N140" s="832">
        <v>1</v>
      </c>
      <c r="O140" s="832">
        <v>32</v>
      </c>
      <c r="P140" s="849">
        <v>16</v>
      </c>
      <c r="Q140" s="849">
        <v>528</v>
      </c>
      <c r="R140" s="837">
        <v>4.125</v>
      </c>
      <c r="S140" s="850">
        <v>33</v>
      </c>
    </row>
    <row r="141" spans="1:19" ht="14.4" customHeight="1" x14ac:dyDescent="0.3">
      <c r="A141" s="831" t="s">
        <v>5690</v>
      </c>
      <c r="B141" s="832" t="s">
        <v>5691</v>
      </c>
      <c r="C141" s="832" t="s">
        <v>5684</v>
      </c>
      <c r="D141" s="832" t="s">
        <v>5682</v>
      </c>
      <c r="E141" s="832" t="s">
        <v>5736</v>
      </c>
      <c r="F141" s="832" t="s">
        <v>5784</v>
      </c>
      <c r="G141" s="832" t="s">
        <v>5785</v>
      </c>
      <c r="H141" s="849">
        <v>558</v>
      </c>
      <c r="I141" s="849">
        <v>73656</v>
      </c>
      <c r="J141" s="832">
        <v>0.78702397743300423</v>
      </c>
      <c r="K141" s="832">
        <v>132</v>
      </c>
      <c r="L141" s="849">
        <v>709</v>
      </c>
      <c r="M141" s="849">
        <v>93588</v>
      </c>
      <c r="N141" s="832">
        <v>1</v>
      </c>
      <c r="O141" s="832">
        <v>132</v>
      </c>
      <c r="P141" s="849">
        <v>710</v>
      </c>
      <c r="Q141" s="849">
        <v>95850</v>
      </c>
      <c r="R141" s="837">
        <v>1.0241697653545325</v>
      </c>
      <c r="S141" s="850">
        <v>135</v>
      </c>
    </row>
    <row r="142" spans="1:19" ht="14.4" customHeight="1" x14ac:dyDescent="0.3">
      <c r="A142" s="831" t="s">
        <v>5690</v>
      </c>
      <c r="B142" s="832" t="s">
        <v>5691</v>
      </c>
      <c r="C142" s="832" t="s">
        <v>5684</v>
      </c>
      <c r="D142" s="832" t="s">
        <v>5682</v>
      </c>
      <c r="E142" s="832" t="s">
        <v>5736</v>
      </c>
      <c r="F142" s="832" t="s">
        <v>5792</v>
      </c>
      <c r="G142" s="832" t="s">
        <v>5793</v>
      </c>
      <c r="H142" s="849">
        <v>1</v>
      </c>
      <c r="I142" s="849">
        <v>355</v>
      </c>
      <c r="J142" s="832"/>
      <c r="K142" s="832">
        <v>355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5690</v>
      </c>
      <c r="B143" s="832" t="s">
        <v>5691</v>
      </c>
      <c r="C143" s="832" t="s">
        <v>5684</v>
      </c>
      <c r="D143" s="832" t="s">
        <v>5682</v>
      </c>
      <c r="E143" s="832" t="s">
        <v>5736</v>
      </c>
      <c r="F143" s="832" t="s">
        <v>5796</v>
      </c>
      <c r="G143" s="832" t="s">
        <v>5797</v>
      </c>
      <c r="H143" s="849">
        <v>538</v>
      </c>
      <c r="I143" s="849">
        <v>95226</v>
      </c>
      <c r="J143" s="832">
        <v>0.78442452799103757</v>
      </c>
      <c r="K143" s="832">
        <v>177</v>
      </c>
      <c r="L143" s="849">
        <v>682</v>
      </c>
      <c r="M143" s="849">
        <v>121396</v>
      </c>
      <c r="N143" s="832">
        <v>1</v>
      </c>
      <c r="O143" s="832">
        <v>178</v>
      </c>
      <c r="P143" s="849">
        <v>695</v>
      </c>
      <c r="Q143" s="849">
        <v>124405</v>
      </c>
      <c r="R143" s="837">
        <v>1.0247866486539918</v>
      </c>
      <c r="S143" s="850">
        <v>179</v>
      </c>
    </row>
    <row r="144" spans="1:19" ht="14.4" customHeight="1" x14ac:dyDescent="0.3">
      <c r="A144" s="831" t="s">
        <v>5690</v>
      </c>
      <c r="B144" s="832" t="s">
        <v>5691</v>
      </c>
      <c r="C144" s="832" t="s">
        <v>5839</v>
      </c>
      <c r="D144" s="832" t="s">
        <v>5682</v>
      </c>
      <c r="E144" s="832" t="s">
        <v>5692</v>
      </c>
      <c r="F144" s="832" t="s">
        <v>5696</v>
      </c>
      <c r="G144" s="832" t="s">
        <v>1725</v>
      </c>
      <c r="H144" s="849">
        <v>0</v>
      </c>
      <c r="I144" s="849">
        <v>0</v>
      </c>
      <c r="J144" s="832">
        <v>0</v>
      </c>
      <c r="K144" s="832"/>
      <c r="L144" s="849">
        <v>0</v>
      </c>
      <c r="M144" s="849">
        <v>9.3132257461547852E-10</v>
      </c>
      <c r="N144" s="832">
        <v>1</v>
      </c>
      <c r="O144" s="832"/>
      <c r="P144" s="849">
        <v>0</v>
      </c>
      <c r="Q144" s="849">
        <v>-3.637978807091713E-10</v>
      </c>
      <c r="R144" s="837">
        <v>-0.390625</v>
      </c>
      <c r="S144" s="850"/>
    </row>
    <row r="145" spans="1:19" ht="14.4" customHeight="1" x14ac:dyDescent="0.3">
      <c r="A145" s="831" t="s">
        <v>5690</v>
      </c>
      <c r="B145" s="832" t="s">
        <v>5691</v>
      </c>
      <c r="C145" s="832" t="s">
        <v>5839</v>
      </c>
      <c r="D145" s="832" t="s">
        <v>5682</v>
      </c>
      <c r="E145" s="832" t="s">
        <v>5692</v>
      </c>
      <c r="F145" s="832" t="s">
        <v>5805</v>
      </c>
      <c r="G145" s="832" t="s">
        <v>5840</v>
      </c>
      <c r="H145" s="849">
        <v>0</v>
      </c>
      <c r="I145" s="849">
        <v>0</v>
      </c>
      <c r="J145" s="832"/>
      <c r="K145" s="832"/>
      <c r="L145" s="849">
        <v>0</v>
      </c>
      <c r="M145" s="849">
        <v>0</v>
      </c>
      <c r="N145" s="832"/>
      <c r="O145" s="832"/>
      <c r="P145" s="849">
        <v>0</v>
      </c>
      <c r="Q145" s="849">
        <v>5.2386894822120667E-10</v>
      </c>
      <c r="R145" s="837"/>
      <c r="S145" s="850"/>
    </row>
    <row r="146" spans="1:19" ht="14.4" customHeight="1" x14ac:dyDescent="0.3">
      <c r="A146" s="831" t="s">
        <v>5690</v>
      </c>
      <c r="B146" s="832" t="s">
        <v>5691</v>
      </c>
      <c r="C146" s="832" t="s">
        <v>5839</v>
      </c>
      <c r="D146" s="832" t="s">
        <v>5682</v>
      </c>
      <c r="E146" s="832" t="s">
        <v>5692</v>
      </c>
      <c r="F146" s="832" t="s">
        <v>5697</v>
      </c>
      <c r="G146" s="832" t="s">
        <v>5841</v>
      </c>
      <c r="H146" s="849">
        <v>0</v>
      </c>
      <c r="I146" s="849">
        <v>1.3096723705530167E-10</v>
      </c>
      <c r="J146" s="832"/>
      <c r="K146" s="832"/>
      <c r="L146" s="849">
        <v>0</v>
      </c>
      <c r="M146" s="849">
        <v>0</v>
      </c>
      <c r="N146" s="832"/>
      <c r="O146" s="832"/>
      <c r="P146" s="849">
        <v>0</v>
      </c>
      <c r="Q146" s="849">
        <v>-1.4551915228366852E-11</v>
      </c>
      <c r="R146" s="837"/>
      <c r="S146" s="850"/>
    </row>
    <row r="147" spans="1:19" ht="14.4" customHeight="1" x14ac:dyDescent="0.3">
      <c r="A147" s="831" t="s">
        <v>5690</v>
      </c>
      <c r="B147" s="832" t="s">
        <v>5691</v>
      </c>
      <c r="C147" s="832" t="s">
        <v>5839</v>
      </c>
      <c r="D147" s="832" t="s">
        <v>5682</v>
      </c>
      <c r="E147" s="832" t="s">
        <v>5692</v>
      </c>
      <c r="F147" s="832" t="s">
        <v>5698</v>
      </c>
      <c r="G147" s="832" t="s">
        <v>5841</v>
      </c>
      <c r="H147" s="849">
        <v>0</v>
      </c>
      <c r="I147" s="849">
        <v>-4.6566128730773926E-10</v>
      </c>
      <c r="J147" s="832">
        <v>1.3333333333333333</v>
      </c>
      <c r="K147" s="832"/>
      <c r="L147" s="849">
        <v>0</v>
      </c>
      <c r="M147" s="849">
        <v>-3.4924596548080444E-10</v>
      </c>
      <c r="N147" s="832">
        <v>1</v>
      </c>
      <c r="O147" s="832"/>
      <c r="P147" s="849">
        <v>0</v>
      </c>
      <c r="Q147" s="849">
        <v>-1.7462298274040222E-10</v>
      </c>
      <c r="R147" s="837">
        <v>0.5</v>
      </c>
      <c r="S147" s="850"/>
    </row>
    <row r="148" spans="1:19" ht="14.4" customHeight="1" x14ac:dyDescent="0.3">
      <c r="A148" s="831" t="s">
        <v>5690</v>
      </c>
      <c r="B148" s="832" t="s">
        <v>5691</v>
      </c>
      <c r="C148" s="832" t="s">
        <v>5839</v>
      </c>
      <c r="D148" s="832" t="s">
        <v>5682</v>
      </c>
      <c r="E148" s="832" t="s">
        <v>5692</v>
      </c>
      <c r="F148" s="832" t="s">
        <v>5699</v>
      </c>
      <c r="G148" s="832" t="s">
        <v>5842</v>
      </c>
      <c r="H148" s="849"/>
      <c r="I148" s="849"/>
      <c r="J148" s="832"/>
      <c r="K148" s="832"/>
      <c r="L148" s="849">
        <v>0</v>
      </c>
      <c r="M148" s="849">
        <v>0</v>
      </c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5690</v>
      </c>
      <c r="B149" s="832" t="s">
        <v>5691</v>
      </c>
      <c r="C149" s="832" t="s">
        <v>5839</v>
      </c>
      <c r="D149" s="832" t="s">
        <v>5682</v>
      </c>
      <c r="E149" s="832" t="s">
        <v>5692</v>
      </c>
      <c r="F149" s="832" t="s">
        <v>5706</v>
      </c>
      <c r="G149" s="832" t="s">
        <v>5843</v>
      </c>
      <c r="H149" s="849">
        <v>0</v>
      </c>
      <c r="I149" s="849">
        <v>0</v>
      </c>
      <c r="J149" s="832"/>
      <c r="K149" s="832"/>
      <c r="L149" s="849">
        <v>0</v>
      </c>
      <c r="M149" s="849">
        <v>0</v>
      </c>
      <c r="N149" s="832"/>
      <c r="O149" s="832"/>
      <c r="P149" s="849">
        <v>0</v>
      </c>
      <c r="Q149" s="849">
        <v>-2.9103830456733704E-11</v>
      </c>
      <c r="R149" s="837"/>
      <c r="S149" s="850"/>
    </row>
    <row r="150" spans="1:19" ht="14.4" customHeight="1" x14ac:dyDescent="0.3">
      <c r="A150" s="831" t="s">
        <v>5690</v>
      </c>
      <c r="B150" s="832" t="s">
        <v>5691</v>
      </c>
      <c r="C150" s="832" t="s">
        <v>5839</v>
      </c>
      <c r="D150" s="832" t="s">
        <v>5682</v>
      </c>
      <c r="E150" s="832" t="s">
        <v>5692</v>
      </c>
      <c r="F150" s="832" t="s">
        <v>5708</v>
      </c>
      <c r="G150" s="832" t="s">
        <v>5844</v>
      </c>
      <c r="H150" s="849">
        <v>0</v>
      </c>
      <c r="I150" s="849">
        <v>0</v>
      </c>
      <c r="J150" s="832"/>
      <c r="K150" s="832"/>
      <c r="L150" s="849">
        <v>0</v>
      </c>
      <c r="M150" s="849">
        <v>0</v>
      </c>
      <c r="N150" s="832"/>
      <c r="O150" s="832"/>
      <c r="P150" s="849">
        <v>0</v>
      </c>
      <c r="Q150" s="849">
        <v>0</v>
      </c>
      <c r="R150" s="837"/>
      <c r="S150" s="850"/>
    </row>
    <row r="151" spans="1:19" ht="14.4" customHeight="1" x14ac:dyDescent="0.3">
      <c r="A151" s="831" t="s">
        <v>5690</v>
      </c>
      <c r="B151" s="832" t="s">
        <v>5691</v>
      </c>
      <c r="C151" s="832" t="s">
        <v>5839</v>
      </c>
      <c r="D151" s="832" t="s">
        <v>5682</v>
      </c>
      <c r="E151" s="832" t="s">
        <v>5692</v>
      </c>
      <c r="F151" s="832" t="s">
        <v>5709</v>
      </c>
      <c r="G151" s="832" t="s">
        <v>1725</v>
      </c>
      <c r="H151" s="849">
        <v>0</v>
      </c>
      <c r="I151" s="849">
        <v>0</v>
      </c>
      <c r="J151" s="832">
        <v>0</v>
      </c>
      <c r="K151" s="832"/>
      <c r="L151" s="849">
        <v>0</v>
      </c>
      <c r="M151" s="849">
        <v>-2.3283064365386963E-10</v>
      </c>
      <c r="N151" s="832">
        <v>1</v>
      </c>
      <c r="O151" s="832"/>
      <c r="P151" s="849">
        <v>0</v>
      </c>
      <c r="Q151" s="849">
        <v>2.3283064365386963E-10</v>
      </c>
      <c r="R151" s="837">
        <v>-1</v>
      </c>
      <c r="S151" s="850"/>
    </row>
    <row r="152" spans="1:19" ht="14.4" customHeight="1" x14ac:dyDescent="0.3">
      <c r="A152" s="831" t="s">
        <v>5690</v>
      </c>
      <c r="B152" s="832" t="s">
        <v>5691</v>
      </c>
      <c r="C152" s="832" t="s">
        <v>5839</v>
      </c>
      <c r="D152" s="832" t="s">
        <v>5682</v>
      </c>
      <c r="E152" s="832" t="s">
        <v>5692</v>
      </c>
      <c r="F152" s="832" t="s">
        <v>5710</v>
      </c>
      <c r="G152" s="832" t="s">
        <v>5841</v>
      </c>
      <c r="H152" s="849">
        <v>0</v>
      </c>
      <c r="I152" s="849">
        <v>0</v>
      </c>
      <c r="J152" s="832"/>
      <c r="K152" s="832"/>
      <c r="L152" s="849">
        <v>0</v>
      </c>
      <c r="M152" s="849">
        <v>0</v>
      </c>
      <c r="N152" s="832"/>
      <c r="O152" s="832"/>
      <c r="P152" s="849">
        <v>0</v>
      </c>
      <c r="Q152" s="849">
        <v>0</v>
      </c>
      <c r="R152" s="837"/>
      <c r="S152" s="850"/>
    </row>
    <row r="153" spans="1:19" ht="14.4" customHeight="1" x14ac:dyDescent="0.3">
      <c r="A153" s="831" t="s">
        <v>5690</v>
      </c>
      <c r="B153" s="832" t="s">
        <v>5691</v>
      </c>
      <c r="C153" s="832" t="s">
        <v>5839</v>
      </c>
      <c r="D153" s="832" t="s">
        <v>5682</v>
      </c>
      <c r="E153" s="832" t="s">
        <v>5692</v>
      </c>
      <c r="F153" s="832" t="s">
        <v>5711</v>
      </c>
      <c r="G153" s="832" t="s">
        <v>5841</v>
      </c>
      <c r="H153" s="849">
        <v>0</v>
      </c>
      <c r="I153" s="849">
        <v>-6.4028427004814148E-10</v>
      </c>
      <c r="J153" s="832">
        <v>1.8333333333333333</v>
      </c>
      <c r="K153" s="832"/>
      <c r="L153" s="849">
        <v>0</v>
      </c>
      <c r="M153" s="849">
        <v>-3.4924596548080444E-10</v>
      </c>
      <c r="N153" s="832">
        <v>1</v>
      </c>
      <c r="O153" s="832"/>
      <c r="P153" s="849">
        <v>0</v>
      </c>
      <c r="Q153" s="849">
        <v>5.0931703299283981E-10</v>
      </c>
      <c r="R153" s="837">
        <v>-1.4583333333333333</v>
      </c>
      <c r="S153" s="850"/>
    </row>
    <row r="154" spans="1:19" ht="14.4" customHeight="1" x14ac:dyDescent="0.3">
      <c r="A154" s="831" t="s">
        <v>5690</v>
      </c>
      <c r="B154" s="832" t="s">
        <v>5691</v>
      </c>
      <c r="C154" s="832" t="s">
        <v>5839</v>
      </c>
      <c r="D154" s="832" t="s">
        <v>5682</v>
      </c>
      <c r="E154" s="832" t="s">
        <v>5692</v>
      </c>
      <c r="F154" s="832" t="s">
        <v>5715</v>
      </c>
      <c r="G154" s="832" t="s">
        <v>5845</v>
      </c>
      <c r="H154" s="849">
        <v>0</v>
      </c>
      <c r="I154" s="849">
        <v>-2.3283064365386963E-10</v>
      </c>
      <c r="J154" s="832">
        <v>2</v>
      </c>
      <c r="K154" s="832"/>
      <c r="L154" s="849">
        <v>0</v>
      </c>
      <c r="M154" s="849">
        <v>-1.1641532182693481E-10</v>
      </c>
      <c r="N154" s="832">
        <v>1</v>
      </c>
      <c r="O154" s="832"/>
      <c r="P154" s="849">
        <v>0</v>
      </c>
      <c r="Q154" s="849">
        <v>-2.3283064365386963E-10</v>
      </c>
      <c r="R154" s="837">
        <v>2</v>
      </c>
      <c r="S154" s="850"/>
    </row>
    <row r="155" spans="1:19" ht="14.4" customHeight="1" x14ac:dyDescent="0.3">
      <c r="A155" s="831" t="s">
        <v>5690</v>
      </c>
      <c r="B155" s="832" t="s">
        <v>5691</v>
      </c>
      <c r="C155" s="832" t="s">
        <v>5839</v>
      </c>
      <c r="D155" s="832" t="s">
        <v>5682</v>
      </c>
      <c r="E155" s="832" t="s">
        <v>5692</v>
      </c>
      <c r="F155" s="832" t="s">
        <v>5716</v>
      </c>
      <c r="G155" s="832" t="s">
        <v>5846</v>
      </c>
      <c r="H155" s="849">
        <v>0</v>
      </c>
      <c r="I155" s="849">
        <v>0</v>
      </c>
      <c r="J155" s="832">
        <v>0</v>
      </c>
      <c r="K155" s="832"/>
      <c r="L155" s="849">
        <v>0</v>
      </c>
      <c r="M155" s="849">
        <v>-1.7462298274040222E-10</v>
      </c>
      <c r="N155" s="832">
        <v>1</v>
      </c>
      <c r="O155" s="832"/>
      <c r="P155" s="849">
        <v>0</v>
      </c>
      <c r="Q155" s="849">
        <v>9.1677065938711166E-10</v>
      </c>
      <c r="R155" s="837">
        <v>-5.25</v>
      </c>
      <c r="S155" s="850"/>
    </row>
    <row r="156" spans="1:19" ht="14.4" customHeight="1" x14ac:dyDescent="0.3">
      <c r="A156" s="831" t="s">
        <v>5690</v>
      </c>
      <c r="B156" s="832" t="s">
        <v>5691</v>
      </c>
      <c r="C156" s="832" t="s">
        <v>5839</v>
      </c>
      <c r="D156" s="832" t="s">
        <v>5682</v>
      </c>
      <c r="E156" s="832" t="s">
        <v>5692</v>
      </c>
      <c r="F156" s="832" t="s">
        <v>5718</v>
      </c>
      <c r="G156" s="832" t="s">
        <v>5847</v>
      </c>
      <c r="H156" s="849">
        <v>0</v>
      </c>
      <c r="I156" s="849">
        <v>0</v>
      </c>
      <c r="J156" s="832"/>
      <c r="K156" s="832"/>
      <c r="L156" s="849">
        <v>0</v>
      </c>
      <c r="M156" s="849">
        <v>0</v>
      </c>
      <c r="N156" s="832"/>
      <c r="O156" s="832"/>
      <c r="P156" s="849">
        <v>0</v>
      </c>
      <c r="Q156" s="849">
        <v>0</v>
      </c>
      <c r="R156" s="837"/>
      <c r="S156" s="850"/>
    </row>
    <row r="157" spans="1:19" ht="14.4" customHeight="1" x14ac:dyDescent="0.3">
      <c r="A157" s="831" t="s">
        <v>5690</v>
      </c>
      <c r="B157" s="832" t="s">
        <v>5691</v>
      </c>
      <c r="C157" s="832" t="s">
        <v>5839</v>
      </c>
      <c r="D157" s="832" t="s">
        <v>5682</v>
      </c>
      <c r="E157" s="832" t="s">
        <v>5692</v>
      </c>
      <c r="F157" s="832" t="s">
        <v>5719</v>
      </c>
      <c r="G157" s="832" t="s">
        <v>5847</v>
      </c>
      <c r="H157" s="849"/>
      <c r="I157" s="849"/>
      <c r="J157" s="832"/>
      <c r="K157" s="832"/>
      <c r="L157" s="849">
        <v>0</v>
      </c>
      <c r="M157" s="849">
        <v>0</v>
      </c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5690</v>
      </c>
      <c r="B158" s="832" t="s">
        <v>5691</v>
      </c>
      <c r="C158" s="832" t="s">
        <v>5839</v>
      </c>
      <c r="D158" s="832" t="s">
        <v>5682</v>
      </c>
      <c r="E158" s="832" t="s">
        <v>5692</v>
      </c>
      <c r="F158" s="832" t="s">
        <v>5720</v>
      </c>
      <c r="G158" s="832" t="s">
        <v>5848</v>
      </c>
      <c r="H158" s="849">
        <v>0</v>
      </c>
      <c r="I158" s="849">
        <v>-2.9103830456733704E-11</v>
      </c>
      <c r="J158" s="832">
        <v>1</v>
      </c>
      <c r="K158" s="832"/>
      <c r="L158" s="849">
        <v>0</v>
      </c>
      <c r="M158" s="849">
        <v>-2.9103830456733704E-11</v>
      </c>
      <c r="N158" s="832">
        <v>1</v>
      </c>
      <c r="O158" s="832"/>
      <c r="P158" s="849">
        <v>0</v>
      </c>
      <c r="Q158" s="849">
        <v>0</v>
      </c>
      <c r="R158" s="837">
        <v>0</v>
      </c>
      <c r="S158" s="850"/>
    </row>
    <row r="159" spans="1:19" ht="14.4" customHeight="1" x14ac:dyDescent="0.3">
      <c r="A159" s="831" t="s">
        <v>5690</v>
      </c>
      <c r="B159" s="832" t="s">
        <v>5691</v>
      </c>
      <c r="C159" s="832" t="s">
        <v>5839</v>
      </c>
      <c r="D159" s="832" t="s">
        <v>5682</v>
      </c>
      <c r="E159" s="832" t="s">
        <v>5692</v>
      </c>
      <c r="F159" s="832" t="s">
        <v>5722</v>
      </c>
      <c r="G159" s="832" t="s">
        <v>5849</v>
      </c>
      <c r="H159" s="849">
        <v>0</v>
      </c>
      <c r="I159" s="849">
        <v>0</v>
      </c>
      <c r="J159" s="832"/>
      <c r="K159" s="832"/>
      <c r="L159" s="849">
        <v>0</v>
      </c>
      <c r="M159" s="849">
        <v>0</v>
      </c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5690</v>
      </c>
      <c r="B160" s="832" t="s">
        <v>5691</v>
      </c>
      <c r="C160" s="832" t="s">
        <v>5839</v>
      </c>
      <c r="D160" s="832" t="s">
        <v>5682</v>
      </c>
      <c r="E160" s="832" t="s">
        <v>5692</v>
      </c>
      <c r="F160" s="832" t="s">
        <v>5724</v>
      </c>
      <c r="G160" s="832" t="s">
        <v>5843</v>
      </c>
      <c r="H160" s="849">
        <v>0</v>
      </c>
      <c r="I160" s="849">
        <v>0</v>
      </c>
      <c r="J160" s="832">
        <v>0</v>
      </c>
      <c r="K160" s="832"/>
      <c r="L160" s="849">
        <v>0</v>
      </c>
      <c r="M160" s="849">
        <v>-5.2386894822120667E-10</v>
      </c>
      <c r="N160" s="832">
        <v>1</v>
      </c>
      <c r="O160" s="832"/>
      <c r="P160" s="849">
        <v>0</v>
      </c>
      <c r="Q160" s="849">
        <v>1.862645149230957E-9</v>
      </c>
      <c r="R160" s="837">
        <v>-3.5555555555555554</v>
      </c>
      <c r="S160" s="850"/>
    </row>
    <row r="161" spans="1:19" ht="14.4" customHeight="1" x14ac:dyDescent="0.3">
      <c r="A161" s="831" t="s">
        <v>5690</v>
      </c>
      <c r="B161" s="832" t="s">
        <v>5691</v>
      </c>
      <c r="C161" s="832" t="s">
        <v>5839</v>
      </c>
      <c r="D161" s="832" t="s">
        <v>5682</v>
      </c>
      <c r="E161" s="832" t="s">
        <v>5692</v>
      </c>
      <c r="F161" s="832" t="s">
        <v>5728</v>
      </c>
      <c r="G161" s="832" t="s">
        <v>5850</v>
      </c>
      <c r="H161" s="849">
        <v>0</v>
      </c>
      <c r="I161" s="849">
        <v>7.2759576141834259E-12</v>
      </c>
      <c r="J161" s="832">
        <v>0.2857142857142857</v>
      </c>
      <c r="K161" s="832"/>
      <c r="L161" s="849">
        <v>0</v>
      </c>
      <c r="M161" s="849">
        <v>2.5465851649641991E-11</v>
      </c>
      <c r="N161" s="832">
        <v>1</v>
      </c>
      <c r="O161" s="832"/>
      <c r="P161" s="849">
        <v>0</v>
      </c>
      <c r="Q161" s="849">
        <v>0</v>
      </c>
      <c r="R161" s="837">
        <v>0</v>
      </c>
      <c r="S161" s="850"/>
    </row>
    <row r="162" spans="1:19" ht="14.4" customHeight="1" x14ac:dyDescent="0.3">
      <c r="A162" s="831" t="s">
        <v>5690</v>
      </c>
      <c r="B162" s="832" t="s">
        <v>5691</v>
      </c>
      <c r="C162" s="832" t="s">
        <v>5839</v>
      </c>
      <c r="D162" s="832" t="s">
        <v>5682</v>
      </c>
      <c r="E162" s="832" t="s">
        <v>5692</v>
      </c>
      <c r="F162" s="832" t="s">
        <v>5730</v>
      </c>
      <c r="G162" s="832" t="s">
        <v>5850</v>
      </c>
      <c r="H162" s="849">
        <v>0</v>
      </c>
      <c r="I162" s="849">
        <v>1.4551915228366852E-11</v>
      </c>
      <c r="J162" s="832">
        <v>-0.25</v>
      </c>
      <c r="K162" s="832"/>
      <c r="L162" s="849">
        <v>0</v>
      </c>
      <c r="M162" s="849">
        <v>-5.8207660913467407E-11</v>
      </c>
      <c r="N162" s="832">
        <v>1</v>
      </c>
      <c r="O162" s="832"/>
      <c r="P162" s="849">
        <v>0</v>
      </c>
      <c r="Q162" s="849">
        <v>-5.8207660913467407E-11</v>
      </c>
      <c r="R162" s="837">
        <v>1</v>
      </c>
      <c r="S162" s="850"/>
    </row>
    <row r="163" spans="1:19" ht="14.4" customHeight="1" x14ac:dyDescent="0.3">
      <c r="A163" s="831" t="s">
        <v>5690</v>
      </c>
      <c r="B163" s="832" t="s">
        <v>5691</v>
      </c>
      <c r="C163" s="832" t="s">
        <v>5839</v>
      </c>
      <c r="D163" s="832" t="s">
        <v>5682</v>
      </c>
      <c r="E163" s="832" t="s">
        <v>5692</v>
      </c>
      <c r="F163" s="832" t="s">
        <v>5731</v>
      </c>
      <c r="G163" s="832" t="s">
        <v>5849</v>
      </c>
      <c r="H163" s="849">
        <v>0</v>
      </c>
      <c r="I163" s="849">
        <v>0</v>
      </c>
      <c r="J163" s="832"/>
      <c r="K163" s="832"/>
      <c r="L163" s="849"/>
      <c r="M163" s="849"/>
      <c r="N163" s="832"/>
      <c r="O163" s="832"/>
      <c r="P163" s="849">
        <v>0</v>
      </c>
      <c r="Q163" s="849">
        <v>5.8207660913467407E-11</v>
      </c>
      <c r="R163" s="837"/>
      <c r="S163" s="850"/>
    </row>
    <row r="164" spans="1:19" ht="14.4" customHeight="1" x14ac:dyDescent="0.3">
      <c r="A164" s="831" t="s">
        <v>5690</v>
      </c>
      <c r="B164" s="832" t="s">
        <v>5691</v>
      </c>
      <c r="C164" s="832" t="s">
        <v>5839</v>
      </c>
      <c r="D164" s="832" t="s">
        <v>5682</v>
      </c>
      <c r="E164" s="832" t="s">
        <v>5692</v>
      </c>
      <c r="F164" s="832" t="s">
        <v>5832</v>
      </c>
      <c r="G164" s="832" t="s">
        <v>5851</v>
      </c>
      <c r="H164" s="849"/>
      <c r="I164" s="849"/>
      <c r="J164" s="832"/>
      <c r="K164" s="832"/>
      <c r="L164" s="849"/>
      <c r="M164" s="849"/>
      <c r="N164" s="832"/>
      <c r="O164" s="832"/>
      <c r="P164" s="849">
        <v>0</v>
      </c>
      <c r="Q164" s="849">
        <v>2.3283064365386963E-10</v>
      </c>
      <c r="R164" s="837"/>
      <c r="S164" s="850"/>
    </row>
    <row r="165" spans="1:19" ht="14.4" customHeight="1" x14ac:dyDescent="0.3">
      <c r="A165" s="831" t="s">
        <v>5690</v>
      </c>
      <c r="B165" s="832" t="s">
        <v>5691</v>
      </c>
      <c r="C165" s="832" t="s">
        <v>5839</v>
      </c>
      <c r="D165" s="832" t="s">
        <v>5682</v>
      </c>
      <c r="E165" s="832" t="s">
        <v>5692</v>
      </c>
      <c r="F165" s="832" t="s">
        <v>5732</v>
      </c>
      <c r="G165" s="832" t="s">
        <v>5852</v>
      </c>
      <c r="H165" s="849"/>
      <c r="I165" s="849"/>
      <c r="J165" s="832"/>
      <c r="K165" s="832"/>
      <c r="L165" s="849"/>
      <c r="M165" s="849"/>
      <c r="N165" s="832"/>
      <c r="O165" s="832"/>
      <c r="P165" s="849">
        <v>0</v>
      </c>
      <c r="Q165" s="849">
        <v>0</v>
      </c>
      <c r="R165" s="837"/>
      <c r="S165" s="850"/>
    </row>
    <row r="166" spans="1:19" ht="14.4" customHeight="1" x14ac:dyDescent="0.3">
      <c r="A166" s="831" t="s">
        <v>5690</v>
      </c>
      <c r="B166" s="832" t="s">
        <v>5691</v>
      </c>
      <c r="C166" s="832" t="s">
        <v>5839</v>
      </c>
      <c r="D166" s="832" t="s">
        <v>5682</v>
      </c>
      <c r="E166" s="832" t="s">
        <v>5692</v>
      </c>
      <c r="F166" s="832" t="s">
        <v>5734</v>
      </c>
      <c r="G166" s="832" t="s">
        <v>5852</v>
      </c>
      <c r="H166" s="849"/>
      <c r="I166" s="849"/>
      <c r="J166" s="832"/>
      <c r="K166" s="832"/>
      <c r="L166" s="849"/>
      <c r="M166" s="849"/>
      <c r="N166" s="832"/>
      <c r="O166" s="832"/>
      <c r="P166" s="849">
        <v>0</v>
      </c>
      <c r="Q166" s="849">
        <v>0</v>
      </c>
      <c r="R166" s="837"/>
      <c r="S166" s="850"/>
    </row>
    <row r="167" spans="1:19" ht="14.4" customHeight="1" thickBot="1" x14ac:dyDescent="0.35">
      <c r="A167" s="839" t="s">
        <v>5690</v>
      </c>
      <c r="B167" s="840" t="s">
        <v>5691</v>
      </c>
      <c r="C167" s="840" t="s">
        <v>5839</v>
      </c>
      <c r="D167" s="840" t="s">
        <v>5682</v>
      </c>
      <c r="E167" s="840" t="s">
        <v>5692</v>
      </c>
      <c r="F167" s="840" t="s">
        <v>5735</v>
      </c>
      <c r="G167" s="840" t="s">
        <v>5852</v>
      </c>
      <c r="H167" s="851"/>
      <c r="I167" s="851"/>
      <c r="J167" s="840"/>
      <c r="K167" s="840"/>
      <c r="L167" s="851"/>
      <c r="M167" s="851"/>
      <c r="N167" s="840"/>
      <c r="O167" s="840"/>
      <c r="P167" s="851">
        <v>0</v>
      </c>
      <c r="Q167" s="851">
        <v>2.9103830456733704E-11</v>
      </c>
      <c r="R167" s="845"/>
      <c r="S167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15302795</v>
      </c>
      <c r="C3" s="344">
        <f t="shared" ref="C3:R3" si="0">SUBTOTAL(9,C6:C1048576)</f>
        <v>53.236887900942079</v>
      </c>
      <c r="D3" s="344">
        <f t="shared" si="0"/>
        <v>15548239.290000001</v>
      </c>
      <c r="E3" s="344">
        <f t="shared" si="0"/>
        <v>24</v>
      </c>
      <c r="F3" s="344">
        <f t="shared" si="0"/>
        <v>14533475</v>
      </c>
      <c r="G3" s="347">
        <f>IF(D3&lt;&gt;0,F3/D3,"")</f>
        <v>0.93473445635399655</v>
      </c>
      <c r="H3" s="343">
        <f t="shared" si="0"/>
        <v>11470576.699999997</v>
      </c>
      <c r="I3" s="344">
        <f t="shared" si="0"/>
        <v>0.82301185082231476</v>
      </c>
      <c r="J3" s="344">
        <f t="shared" si="0"/>
        <v>13940966.139999999</v>
      </c>
      <c r="K3" s="344">
        <f t="shared" si="0"/>
        <v>2</v>
      </c>
      <c r="L3" s="344">
        <f t="shared" si="0"/>
        <v>11019125.789999997</v>
      </c>
      <c r="M3" s="345">
        <f>IF(J3&lt;&gt;0,L3/J3,"")</f>
        <v>0.79041335294427439</v>
      </c>
      <c r="N3" s="346">
        <f t="shared" si="0"/>
        <v>309346.57999999996</v>
      </c>
      <c r="O3" s="344">
        <f t="shared" si="0"/>
        <v>1.6516852768743135</v>
      </c>
      <c r="P3" s="344">
        <f t="shared" si="0"/>
        <v>187291.48</v>
      </c>
      <c r="Q3" s="344">
        <f t="shared" si="0"/>
        <v>1</v>
      </c>
      <c r="R3" s="344">
        <f t="shared" si="0"/>
        <v>179689.47999999998</v>
      </c>
      <c r="S3" s="345">
        <f>IF(P3&lt;&gt;0,R3/P3,"")</f>
        <v>0.95941086054742042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5855</v>
      </c>
      <c r="B6" s="887">
        <v>16479</v>
      </c>
      <c r="C6" s="825">
        <v>1.656180904522613</v>
      </c>
      <c r="D6" s="887">
        <v>9950</v>
      </c>
      <c r="E6" s="825">
        <v>1</v>
      </c>
      <c r="F6" s="887">
        <v>11538</v>
      </c>
      <c r="G6" s="830">
        <v>1.1595979899497488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5856</v>
      </c>
      <c r="B7" s="889">
        <v>2130</v>
      </c>
      <c r="C7" s="832">
        <v>0.8571428571428571</v>
      </c>
      <c r="D7" s="889">
        <v>2485</v>
      </c>
      <c r="E7" s="832">
        <v>1</v>
      </c>
      <c r="F7" s="889">
        <v>15806</v>
      </c>
      <c r="G7" s="837">
        <v>6.3605633802816905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5857</v>
      </c>
      <c r="B8" s="889">
        <v>48400</v>
      </c>
      <c r="C8" s="832">
        <v>1.7931464756150604</v>
      </c>
      <c r="D8" s="889">
        <v>26991.66</v>
      </c>
      <c r="E8" s="832">
        <v>1</v>
      </c>
      <c r="F8" s="889">
        <v>27209</v>
      </c>
      <c r="G8" s="837">
        <v>1.0080521168390533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5858</v>
      </c>
      <c r="B9" s="889">
        <v>355</v>
      </c>
      <c r="C9" s="832">
        <v>0.23878870226748369</v>
      </c>
      <c r="D9" s="889">
        <v>1486.67</v>
      </c>
      <c r="E9" s="832">
        <v>1</v>
      </c>
      <c r="F9" s="889">
        <v>2685</v>
      </c>
      <c r="G9" s="837">
        <v>1.806049762220264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5859</v>
      </c>
      <c r="B10" s="889">
        <v>10755</v>
      </c>
      <c r="C10" s="832">
        <v>1.3788461538461538</v>
      </c>
      <c r="D10" s="889">
        <v>7800</v>
      </c>
      <c r="E10" s="832">
        <v>1</v>
      </c>
      <c r="F10" s="889">
        <v>6165</v>
      </c>
      <c r="G10" s="837">
        <v>0.79038461538461535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5860</v>
      </c>
      <c r="B11" s="889">
        <v>22515</v>
      </c>
      <c r="C11" s="832">
        <v>1.573595191501258</v>
      </c>
      <c r="D11" s="889">
        <v>14308</v>
      </c>
      <c r="E11" s="832">
        <v>1</v>
      </c>
      <c r="F11" s="889">
        <v>5512</v>
      </c>
      <c r="G11" s="837">
        <v>0.38523902711769642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5861</v>
      </c>
      <c r="B12" s="889">
        <v>5285</v>
      </c>
      <c r="C12" s="832">
        <v>0.54518258716732004</v>
      </c>
      <c r="D12" s="889">
        <v>9694</v>
      </c>
      <c r="E12" s="832">
        <v>1</v>
      </c>
      <c r="F12" s="889">
        <v>11048</v>
      </c>
      <c r="G12" s="837">
        <v>1.1396740251702084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5862</v>
      </c>
      <c r="B13" s="889">
        <v>1775</v>
      </c>
      <c r="C13" s="832">
        <v>0.64584675057216567</v>
      </c>
      <c r="D13" s="889">
        <v>2748.33</v>
      </c>
      <c r="E13" s="832">
        <v>1</v>
      </c>
      <c r="F13" s="889">
        <v>2327</v>
      </c>
      <c r="G13" s="837">
        <v>0.84669599356700254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5863</v>
      </c>
      <c r="B14" s="889">
        <v>7216</v>
      </c>
      <c r="C14" s="832">
        <v>0.75766484670306589</v>
      </c>
      <c r="D14" s="889">
        <v>9524</v>
      </c>
      <c r="E14" s="832">
        <v>1</v>
      </c>
      <c r="F14" s="889">
        <v>5541</v>
      </c>
      <c r="G14" s="837">
        <v>0.58179336413271732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5864</v>
      </c>
      <c r="B15" s="889">
        <v>7590</v>
      </c>
      <c r="C15" s="832">
        <v>21.380281690140844</v>
      </c>
      <c r="D15" s="889">
        <v>355</v>
      </c>
      <c r="E15" s="832">
        <v>1</v>
      </c>
      <c r="F15" s="889">
        <v>1074</v>
      </c>
      <c r="G15" s="837">
        <v>3.0253521126760563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5865</v>
      </c>
      <c r="B16" s="889">
        <v>887</v>
      </c>
      <c r="C16" s="832">
        <v>1.1932788936273255</v>
      </c>
      <c r="D16" s="889">
        <v>743.33</v>
      </c>
      <c r="E16" s="832">
        <v>1</v>
      </c>
      <c r="F16" s="889">
        <v>716</v>
      </c>
      <c r="G16" s="837">
        <v>0.96323301898214786</v>
      </c>
      <c r="H16" s="889">
        <v>28616.75</v>
      </c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5866</v>
      </c>
      <c r="B17" s="889">
        <v>532</v>
      </c>
      <c r="C17" s="832">
        <v>0.16727823842179901</v>
      </c>
      <c r="D17" s="889">
        <v>3180.33</v>
      </c>
      <c r="E17" s="832">
        <v>1</v>
      </c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5867</v>
      </c>
      <c r="B18" s="889">
        <v>355</v>
      </c>
      <c r="C18" s="832"/>
      <c r="D18" s="889"/>
      <c r="E18" s="832"/>
      <c r="F18" s="889">
        <v>716</v>
      </c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5868</v>
      </c>
      <c r="B19" s="889">
        <v>9662</v>
      </c>
      <c r="C19" s="832">
        <v>1.277648555405543</v>
      </c>
      <c r="D19" s="889">
        <v>7562.33</v>
      </c>
      <c r="E19" s="832">
        <v>1</v>
      </c>
      <c r="F19" s="889">
        <v>2506</v>
      </c>
      <c r="G19" s="837">
        <v>0.33137935001514085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2420</v>
      </c>
      <c r="B20" s="889">
        <v>15132672</v>
      </c>
      <c r="C20" s="832">
        <v>0.98201539822617367</v>
      </c>
      <c r="D20" s="889">
        <v>15409811.32</v>
      </c>
      <c r="E20" s="832">
        <v>1</v>
      </c>
      <c r="F20" s="889">
        <v>14411400</v>
      </c>
      <c r="G20" s="837">
        <v>0.93520937412749583</v>
      </c>
      <c r="H20" s="889">
        <v>11441959.949999997</v>
      </c>
      <c r="I20" s="832">
        <v>0.82301185082231476</v>
      </c>
      <c r="J20" s="889">
        <v>13902545.799999999</v>
      </c>
      <c r="K20" s="832">
        <v>1</v>
      </c>
      <c r="L20" s="889">
        <v>11019125.789999997</v>
      </c>
      <c r="M20" s="837">
        <v>0.7925976974663157</v>
      </c>
      <c r="N20" s="889">
        <v>309346.57999999996</v>
      </c>
      <c r="O20" s="832">
        <v>1.6516852768743135</v>
      </c>
      <c r="P20" s="889">
        <v>187291.48</v>
      </c>
      <c r="Q20" s="832">
        <v>1</v>
      </c>
      <c r="R20" s="889">
        <v>179689.47999999998</v>
      </c>
      <c r="S20" s="838">
        <v>0.95941086054742042</v>
      </c>
    </row>
    <row r="21" spans="1:19" ht="14.4" customHeight="1" x14ac:dyDescent="0.3">
      <c r="A21" s="857" t="s">
        <v>5869</v>
      </c>
      <c r="B21" s="889">
        <v>2833</v>
      </c>
      <c r="C21" s="832">
        <v>2.5793704988482515</v>
      </c>
      <c r="D21" s="889">
        <v>1098.33</v>
      </c>
      <c r="E21" s="832">
        <v>1</v>
      </c>
      <c r="F21" s="889">
        <v>2738</v>
      </c>
      <c r="G21" s="837">
        <v>2.4928755474219955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5870</v>
      </c>
      <c r="B22" s="889">
        <v>532</v>
      </c>
      <c r="C22" s="832">
        <v>0.15304948216340622</v>
      </c>
      <c r="D22" s="889">
        <v>3476</v>
      </c>
      <c r="E22" s="832">
        <v>1</v>
      </c>
      <c r="F22" s="889">
        <v>2632</v>
      </c>
      <c r="G22" s="837">
        <v>0.75719217491369395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5871</v>
      </c>
      <c r="B23" s="889"/>
      <c r="C23" s="832"/>
      <c r="D23" s="889">
        <v>355</v>
      </c>
      <c r="E23" s="832">
        <v>1</v>
      </c>
      <c r="F23" s="889">
        <v>6350</v>
      </c>
      <c r="G23" s="837">
        <v>17.887323943661972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5872</v>
      </c>
      <c r="B24" s="889">
        <v>355</v>
      </c>
      <c r="C24" s="832">
        <v>1</v>
      </c>
      <c r="D24" s="889">
        <v>355</v>
      </c>
      <c r="E24" s="832">
        <v>1</v>
      </c>
      <c r="F24" s="889"/>
      <c r="G24" s="837"/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5873</v>
      </c>
      <c r="B25" s="889">
        <v>8716</v>
      </c>
      <c r="C25" s="832">
        <v>0.63772514456005669</v>
      </c>
      <c r="D25" s="889">
        <v>13667.33</v>
      </c>
      <c r="E25" s="832">
        <v>1</v>
      </c>
      <c r="F25" s="889">
        <v>6614</v>
      </c>
      <c r="G25" s="837">
        <v>0.48392773131255334</v>
      </c>
      <c r="H25" s="889"/>
      <c r="I25" s="832"/>
      <c r="J25" s="889">
        <v>38420.339999999997</v>
      </c>
      <c r="K25" s="832">
        <v>1</v>
      </c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5874</v>
      </c>
      <c r="B26" s="889">
        <v>10880</v>
      </c>
      <c r="C26" s="832">
        <v>0.78876760137077373</v>
      </c>
      <c r="D26" s="889">
        <v>13793.67</v>
      </c>
      <c r="E26" s="832">
        <v>1</v>
      </c>
      <c r="F26" s="889">
        <v>4096</v>
      </c>
      <c r="G26" s="837">
        <v>0.29694780286899713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5875</v>
      </c>
      <c r="B27" s="889">
        <v>2625</v>
      </c>
      <c r="C27" s="832">
        <v>7.394366197183099</v>
      </c>
      <c r="D27" s="889">
        <v>355</v>
      </c>
      <c r="E27" s="832">
        <v>1</v>
      </c>
      <c r="F27" s="889">
        <v>716</v>
      </c>
      <c r="G27" s="837">
        <v>2.0169014084507042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5876</v>
      </c>
      <c r="B28" s="889">
        <v>2130</v>
      </c>
      <c r="C28" s="832">
        <v>0.35995964396104324</v>
      </c>
      <c r="D28" s="889">
        <v>5917.33</v>
      </c>
      <c r="E28" s="832">
        <v>1</v>
      </c>
      <c r="F28" s="889">
        <v>3222</v>
      </c>
      <c r="G28" s="837">
        <v>0.5445023346678316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5877</v>
      </c>
      <c r="B29" s="889">
        <v>1715</v>
      </c>
      <c r="C29" s="832">
        <v>1.5614614915371519</v>
      </c>
      <c r="D29" s="889">
        <v>1098.33</v>
      </c>
      <c r="E29" s="832">
        <v>1</v>
      </c>
      <c r="F29" s="889">
        <v>1432</v>
      </c>
      <c r="G29" s="837">
        <v>1.3037975836041993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5878</v>
      </c>
      <c r="B30" s="891">
        <v>6401</v>
      </c>
      <c r="C30" s="840">
        <v>4.3152905961586434</v>
      </c>
      <c r="D30" s="891">
        <v>1483.33</v>
      </c>
      <c r="E30" s="840">
        <v>1</v>
      </c>
      <c r="F30" s="891">
        <v>1432</v>
      </c>
      <c r="G30" s="845">
        <v>0.96539542785489407</v>
      </c>
      <c r="H30" s="891"/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6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6102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10246.550000000003</v>
      </c>
      <c r="G3" s="208">
        <f t="shared" si="0"/>
        <v>27082718.279999997</v>
      </c>
      <c r="H3" s="208"/>
      <c r="I3" s="208"/>
      <c r="J3" s="208">
        <f t="shared" si="0"/>
        <v>12591.899999999998</v>
      </c>
      <c r="K3" s="208">
        <f t="shared" si="0"/>
        <v>29676496.909999993</v>
      </c>
      <c r="L3" s="208"/>
      <c r="M3" s="208"/>
      <c r="N3" s="208">
        <f t="shared" si="0"/>
        <v>10291.77</v>
      </c>
      <c r="O3" s="208">
        <f t="shared" si="0"/>
        <v>25732290.270000003</v>
      </c>
      <c r="P3" s="79">
        <f>IF(K3=0,0,O3/K3)</f>
        <v>0.86709325389847736</v>
      </c>
      <c r="Q3" s="209">
        <f>IF(N3=0,0,O3/N3)</f>
        <v>2500.2784040063084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5879</v>
      </c>
      <c r="B6" s="825" t="s">
        <v>5691</v>
      </c>
      <c r="C6" s="825" t="s">
        <v>5736</v>
      </c>
      <c r="D6" s="825" t="s">
        <v>5743</v>
      </c>
      <c r="E6" s="825" t="s">
        <v>5744</v>
      </c>
      <c r="F6" s="225"/>
      <c r="G6" s="225"/>
      <c r="H6" s="225"/>
      <c r="I6" s="225"/>
      <c r="J6" s="225"/>
      <c r="K6" s="225"/>
      <c r="L6" s="225"/>
      <c r="M6" s="225"/>
      <c r="N6" s="225">
        <v>3</v>
      </c>
      <c r="O6" s="225">
        <v>1050</v>
      </c>
      <c r="P6" s="830"/>
      <c r="Q6" s="848">
        <v>350</v>
      </c>
    </row>
    <row r="7" spans="1:17" ht="14.4" customHeight="1" x14ac:dyDescent="0.3">
      <c r="A7" s="831" t="s">
        <v>5879</v>
      </c>
      <c r="B7" s="832" t="s">
        <v>5691</v>
      </c>
      <c r="C7" s="832" t="s">
        <v>5736</v>
      </c>
      <c r="D7" s="832" t="s">
        <v>5745</v>
      </c>
      <c r="E7" s="832" t="s">
        <v>5746</v>
      </c>
      <c r="F7" s="849">
        <v>2</v>
      </c>
      <c r="G7" s="849">
        <v>808</v>
      </c>
      <c r="H7" s="849">
        <v>1</v>
      </c>
      <c r="I7" s="849">
        <v>404</v>
      </c>
      <c r="J7" s="849">
        <v>2</v>
      </c>
      <c r="K7" s="849">
        <v>808</v>
      </c>
      <c r="L7" s="849">
        <v>1</v>
      </c>
      <c r="M7" s="849">
        <v>404</v>
      </c>
      <c r="N7" s="849">
        <v>2</v>
      </c>
      <c r="O7" s="849">
        <v>816</v>
      </c>
      <c r="P7" s="837">
        <v>1.0099009900990099</v>
      </c>
      <c r="Q7" s="850">
        <v>408</v>
      </c>
    </row>
    <row r="8" spans="1:17" ht="14.4" customHeight="1" x14ac:dyDescent="0.3">
      <c r="A8" s="831" t="s">
        <v>5879</v>
      </c>
      <c r="B8" s="832" t="s">
        <v>5691</v>
      </c>
      <c r="C8" s="832" t="s">
        <v>5736</v>
      </c>
      <c r="D8" s="832" t="s">
        <v>5751</v>
      </c>
      <c r="E8" s="832" t="s">
        <v>5752</v>
      </c>
      <c r="F8" s="849"/>
      <c r="G8" s="849"/>
      <c r="H8" s="849"/>
      <c r="I8" s="849"/>
      <c r="J8" s="849">
        <v>8</v>
      </c>
      <c r="K8" s="849">
        <v>1024</v>
      </c>
      <c r="L8" s="849">
        <v>1</v>
      </c>
      <c r="M8" s="849">
        <v>128</v>
      </c>
      <c r="N8" s="849"/>
      <c r="O8" s="849"/>
      <c r="P8" s="837"/>
      <c r="Q8" s="850"/>
    </row>
    <row r="9" spans="1:17" ht="14.4" customHeight="1" x14ac:dyDescent="0.3">
      <c r="A9" s="831" t="s">
        <v>5879</v>
      </c>
      <c r="B9" s="832" t="s">
        <v>5691</v>
      </c>
      <c r="C9" s="832" t="s">
        <v>5736</v>
      </c>
      <c r="D9" s="832" t="s">
        <v>5753</v>
      </c>
      <c r="E9" s="832" t="s">
        <v>5754</v>
      </c>
      <c r="F9" s="849"/>
      <c r="G9" s="849"/>
      <c r="H9" s="849"/>
      <c r="I9" s="849"/>
      <c r="J9" s="849">
        <v>4</v>
      </c>
      <c r="K9" s="849">
        <v>812</v>
      </c>
      <c r="L9" s="849">
        <v>1</v>
      </c>
      <c r="M9" s="849">
        <v>203</v>
      </c>
      <c r="N9" s="849"/>
      <c r="O9" s="849"/>
      <c r="P9" s="837"/>
      <c r="Q9" s="850"/>
    </row>
    <row r="10" spans="1:17" ht="14.4" customHeight="1" x14ac:dyDescent="0.3">
      <c r="A10" s="831" t="s">
        <v>5879</v>
      </c>
      <c r="B10" s="832" t="s">
        <v>5691</v>
      </c>
      <c r="C10" s="832" t="s">
        <v>5736</v>
      </c>
      <c r="D10" s="832" t="s">
        <v>5759</v>
      </c>
      <c r="E10" s="832" t="s">
        <v>5760</v>
      </c>
      <c r="F10" s="849">
        <v>3</v>
      </c>
      <c r="G10" s="849">
        <v>1950</v>
      </c>
      <c r="H10" s="849"/>
      <c r="I10" s="849">
        <v>650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5879</v>
      </c>
      <c r="B11" s="832" t="s">
        <v>5691</v>
      </c>
      <c r="C11" s="832" t="s">
        <v>5736</v>
      </c>
      <c r="D11" s="832" t="s">
        <v>5761</v>
      </c>
      <c r="E11" s="832" t="s">
        <v>5762</v>
      </c>
      <c r="F11" s="849">
        <v>1</v>
      </c>
      <c r="G11" s="849">
        <v>937</v>
      </c>
      <c r="H11" s="849"/>
      <c r="I11" s="849">
        <v>937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5879</v>
      </c>
      <c r="B12" s="832" t="s">
        <v>5691</v>
      </c>
      <c r="C12" s="832" t="s">
        <v>5736</v>
      </c>
      <c r="D12" s="832" t="s">
        <v>5773</v>
      </c>
      <c r="E12" s="832" t="s">
        <v>5774</v>
      </c>
      <c r="F12" s="849"/>
      <c r="G12" s="849"/>
      <c r="H12" s="849"/>
      <c r="I12" s="849"/>
      <c r="J12" s="849">
        <v>6</v>
      </c>
      <c r="K12" s="849">
        <v>200</v>
      </c>
      <c r="L12" s="849">
        <v>1</v>
      </c>
      <c r="M12" s="849">
        <v>33.333333333333336</v>
      </c>
      <c r="N12" s="849"/>
      <c r="O12" s="849"/>
      <c r="P12" s="837"/>
      <c r="Q12" s="850"/>
    </row>
    <row r="13" spans="1:17" ht="14.4" customHeight="1" x14ac:dyDescent="0.3">
      <c r="A13" s="831" t="s">
        <v>5879</v>
      </c>
      <c r="B13" s="832" t="s">
        <v>5691</v>
      </c>
      <c r="C13" s="832" t="s">
        <v>5736</v>
      </c>
      <c r="D13" s="832" t="s">
        <v>5781</v>
      </c>
      <c r="E13" s="832" t="s">
        <v>5782</v>
      </c>
      <c r="F13" s="849">
        <v>2</v>
      </c>
      <c r="G13" s="849">
        <v>1424</v>
      </c>
      <c r="H13" s="849">
        <v>0.99859747545582045</v>
      </c>
      <c r="I13" s="849">
        <v>712</v>
      </c>
      <c r="J13" s="849">
        <v>2</v>
      </c>
      <c r="K13" s="849">
        <v>1426</v>
      </c>
      <c r="L13" s="849">
        <v>1</v>
      </c>
      <c r="M13" s="849">
        <v>713</v>
      </c>
      <c r="N13" s="849">
        <v>2</v>
      </c>
      <c r="O13" s="849">
        <v>1434</v>
      </c>
      <c r="P13" s="837">
        <v>1.0056100981767182</v>
      </c>
      <c r="Q13" s="850">
        <v>717</v>
      </c>
    </row>
    <row r="14" spans="1:17" ht="14.4" customHeight="1" x14ac:dyDescent="0.3">
      <c r="A14" s="831" t="s">
        <v>5879</v>
      </c>
      <c r="B14" s="832" t="s">
        <v>5691</v>
      </c>
      <c r="C14" s="832" t="s">
        <v>5736</v>
      </c>
      <c r="D14" s="832" t="s">
        <v>5792</v>
      </c>
      <c r="E14" s="832" t="s">
        <v>5793</v>
      </c>
      <c r="F14" s="849">
        <v>32</v>
      </c>
      <c r="G14" s="849">
        <v>11360</v>
      </c>
      <c r="H14" s="849">
        <v>2</v>
      </c>
      <c r="I14" s="849">
        <v>355</v>
      </c>
      <c r="J14" s="849">
        <v>16</v>
      </c>
      <c r="K14" s="849">
        <v>5680</v>
      </c>
      <c r="L14" s="849">
        <v>1</v>
      </c>
      <c r="M14" s="849">
        <v>355</v>
      </c>
      <c r="N14" s="849">
        <v>18</v>
      </c>
      <c r="O14" s="849">
        <v>6444</v>
      </c>
      <c r="P14" s="837">
        <v>1.1345070422535211</v>
      </c>
      <c r="Q14" s="850">
        <v>358</v>
      </c>
    </row>
    <row r="15" spans="1:17" ht="14.4" customHeight="1" x14ac:dyDescent="0.3">
      <c r="A15" s="831" t="s">
        <v>5879</v>
      </c>
      <c r="B15" s="832" t="s">
        <v>5691</v>
      </c>
      <c r="C15" s="832" t="s">
        <v>5736</v>
      </c>
      <c r="D15" s="832" t="s">
        <v>5794</v>
      </c>
      <c r="E15" s="832" t="s">
        <v>5795</v>
      </c>
      <c r="F15" s="849"/>
      <c r="G15" s="849"/>
      <c r="H15" s="849"/>
      <c r="I15" s="849"/>
      <c r="J15" s="849"/>
      <c r="K15" s="849"/>
      <c r="L15" s="849"/>
      <c r="M15" s="849"/>
      <c r="N15" s="849">
        <v>3</v>
      </c>
      <c r="O15" s="849">
        <v>1794</v>
      </c>
      <c r="P15" s="837"/>
      <c r="Q15" s="850">
        <v>598</v>
      </c>
    </row>
    <row r="16" spans="1:17" ht="14.4" customHeight="1" x14ac:dyDescent="0.3">
      <c r="A16" s="831" t="s">
        <v>5880</v>
      </c>
      <c r="B16" s="832" t="s">
        <v>5691</v>
      </c>
      <c r="C16" s="832" t="s">
        <v>5736</v>
      </c>
      <c r="D16" s="832" t="s">
        <v>5745</v>
      </c>
      <c r="E16" s="832" t="s">
        <v>5746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408</v>
      </c>
      <c r="P16" s="837"/>
      <c r="Q16" s="850">
        <v>408</v>
      </c>
    </row>
    <row r="17" spans="1:17" ht="14.4" customHeight="1" x14ac:dyDescent="0.3">
      <c r="A17" s="831" t="s">
        <v>5880</v>
      </c>
      <c r="B17" s="832" t="s">
        <v>5691</v>
      </c>
      <c r="C17" s="832" t="s">
        <v>5736</v>
      </c>
      <c r="D17" s="832" t="s">
        <v>5751</v>
      </c>
      <c r="E17" s="832" t="s">
        <v>5752</v>
      </c>
      <c r="F17" s="849"/>
      <c r="G17" s="849"/>
      <c r="H17" s="849"/>
      <c r="I17" s="849"/>
      <c r="J17" s="849"/>
      <c r="K17" s="849"/>
      <c r="L17" s="849"/>
      <c r="M17" s="849"/>
      <c r="N17" s="849">
        <v>11</v>
      </c>
      <c r="O17" s="849">
        <v>1419</v>
      </c>
      <c r="P17" s="837"/>
      <c r="Q17" s="850">
        <v>129</v>
      </c>
    </row>
    <row r="18" spans="1:17" ht="14.4" customHeight="1" x14ac:dyDescent="0.3">
      <c r="A18" s="831" t="s">
        <v>5880</v>
      </c>
      <c r="B18" s="832" t="s">
        <v>5691</v>
      </c>
      <c r="C18" s="832" t="s">
        <v>5736</v>
      </c>
      <c r="D18" s="832" t="s">
        <v>5753</v>
      </c>
      <c r="E18" s="832" t="s">
        <v>5754</v>
      </c>
      <c r="F18" s="849"/>
      <c r="G18" s="849"/>
      <c r="H18" s="849"/>
      <c r="I18" s="849"/>
      <c r="J18" s="849"/>
      <c r="K18" s="849"/>
      <c r="L18" s="849"/>
      <c r="M18" s="849"/>
      <c r="N18" s="849">
        <v>4</v>
      </c>
      <c r="O18" s="849">
        <v>816</v>
      </c>
      <c r="P18" s="837"/>
      <c r="Q18" s="850">
        <v>204</v>
      </c>
    </row>
    <row r="19" spans="1:17" ht="14.4" customHeight="1" x14ac:dyDescent="0.3">
      <c r="A19" s="831" t="s">
        <v>5880</v>
      </c>
      <c r="B19" s="832" t="s">
        <v>5691</v>
      </c>
      <c r="C19" s="832" t="s">
        <v>5736</v>
      </c>
      <c r="D19" s="832" t="s">
        <v>5755</v>
      </c>
      <c r="E19" s="832" t="s">
        <v>5756</v>
      </c>
      <c r="F19" s="849"/>
      <c r="G19" s="849"/>
      <c r="H19" s="849"/>
      <c r="I19" s="849"/>
      <c r="J19" s="849"/>
      <c r="K19" s="849"/>
      <c r="L19" s="849"/>
      <c r="M19" s="849"/>
      <c r="N19" s="849">
        <v>5</v>
      </c>
      <c r="O19" s="849">
        <v>820</v>
      </c>
      <c r="P19" s="837"/>
      <c r="Q19" s="850">
        <v>164</v>
      </c>
    </row>
    <row r="20" spans="1:17" ht="14.4" customHeight="1" x14ac:dyDescent="0.3">
      <c r="A20" s="831" t="s">
        <v>5880</v>
      </c>
      <c r="B20" s="832" t="s">
        <v>5691</v>
      </c>
      <c r="C20" s="832" t="s">
        <v>5736</v>
      </c>
      <c r="D20" s="832" t="s">
        <v>5757</v>
      </c>
      <c r="E20" s="832" t="s">
        <v>5758</v>
      </c>
      <c r="F20" s="849"/>
      <c r="G20" s="849"/>
      <c r="H20" s="849"/>
      <c r="I20" s="849"/>
      <c r="J20" s="849"/>
      <c r="K20" s="849"/>
      <c r="L20" s="849"/>
      <c r="M20" s="849"/>
      <c r="N20" s="849">
        <v>4</v>
      </c>
      <c r="O20" s="849">
        <v>2352</v>
      </c>
      <c r="P20" s="837"/>
      <c r="Q20" s="850">
        <v>588</v>
      </c>
    </row>
    <row r="21" spans="1:17" ht="14.4" customHeight="1" x14ac:dyDescent="0.3">
      <c r="A21" s="831" t="s">
        <v>5880</v>
      </c>
      <c r="B21" s="832" t="s">
        <v>5691</v>
      </c>
      <c r="C21" s="832" t="s">
        <v>5736</v>
      </c>
      <c r="D21" s="832" t="s">
        <v>5759</v>
      </c>
      <c r="E21" s="832" t="s">
        <v>5760</v>
      </c>
      <c r="F21" s="849"/>
      <c r="G21" s="849"/>
      <c r="H21" s="849"/>
      <c r="I21" s="849"/>
      <c r="J21" s="849"/>
      <c r="K21" s="849"/>
      <c r="L21" s="849"/>
      <c r="M21" s="849"/>
      <c r="N21" s="849">
        <v>2</v>
      </c>
      <c r="O21" s="849">
        <v>1306</v>
      </c>
      <c r="P21" s="837"/>
      <c r="Q21" s="850">
        <v>653</v>
      </c>
    </row>
    <row r="22" spans="1:17" ht="14.4" customHeight="1" x14ac:dyDescent="0.3">
      <c r="A22" s="831" t="s">
        <v>5880</v>
      </c>
      <c r="B22" s="832" t="s">
        <v>5691</v>
      </c>
      <c r="C22" s="832" t="s">
        <v>5736</v>
      </c>
      <c r="D22" s="832" t="s">
        <v>5761</v>
      </c>
      <c r="E22" s="832" t="s">
        <v>5762</v>
      </c>
      <c r="F22" s="849"/>
      <c r="G22" s="849"/>
      <c r="H22" s="849"/>
      <c r="I22" s="849"/>
      <c r="J22" s="849"/>
      <c r="K22" s="849"/>
      <c r="L22" s="849"/>
      <c r="M22" s="849"/>
      <c r="N22" s="849">
        <v>2</v>
      </c>
      <c r="O22" s="849">
        <v>1882</v>
      </c>
      <c r="P22" s="837"/>
      <c r="Q22" s="850">
        <v>941</v>
      </c>
    </row>
    <row r="23" spans="1:17" ht="14.4" customHeight="1" x14ac:dyDescent="0.3">
      <c r="A23" s="831" t="s">
        <v>5880</v>
      </c>
      <c r="B23" s="832" t="s">
        <v>5691</v>
      </c>
      <c r="C23" s="832" t="s">
        <v>5736</v>
      </c>
      <c r="D23" s="832" t="s">
        <v>5781</v>
      </c>
      <c r="E23" s="832" t="s">
        <v>5782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717</v>
      </c>
      <c r="P23" s="837"/>
      <c r="Q23" s="850">
        <v>717</v>
      </c>
    </row>
    <row r="24" spans="1:17" ht="14.4" customHeight="1" x14ac:dyDescent="0.3">
      <c r="A24" s="831" t="s">
        <v>5880</v>
      </c>
      <c r="B24" s="832" t="s">
        <v>5691</v>
      </c>
      <c r="C24" s="832" t="s">
        <v>5736</v>
      </c>
      <c r="D24" s="832" t="s">
        <v>5792</v>
      </c>
      <c r="E24" s="832" t="s">
        <v>5793</v>
      </c>
      <c r="F24" s="849">
        <v>6</v>
      </c>
      <c r="G24" s="849">
        <v>2130</v>
      </c>
      <c r="H24" s="849">
        <v>0.8571428571428571</v>
      </c>
      <c r="I24" s="849">
        <v>355</v>
      </c>
      <c r="J24" s="849">
        <v>7</v>
      </c>
      <c r="K24" s="849">
        <v>2485</v>
      </c>
      <c r="L24" s="849">
        <v>1</v>
      </c>
      <c r="M24" s="849">
        <v>355</v>
      </c>
      <c r="N24" s="849">
        <v>17</v>
      </c>
      <c r="O24" s="849">
        <v>6086</v>
      </c>
      <c r="P24" s="837">
        <v>2.4490945674044267</v>
      </c>
      <c r="Q24" s="850">
        <v>358</v>
      </c>
    </row>
    <row r="25" spans="1:17" ht="14.4" customHeight="1" x14ac:dyDescent="0.3">
      <c r="A25" s="831" t="s">
        <v>5881</v>
      </c>
      <c r="B25" s="832" t="s">
        <v>5691</v>
      </c>
      <c r="C25" s="832" t="s">
        <v>5736</v>
      </c>
      <c r="D25" s="832" t="s">
        <v>5743</v>
      </c>
      <c r="E25" s="832" t="s">
        <v>5744</v>
      </c>
      <c r="F25" s="849">
        <v>2</v>
      </c>
      <c r="G25" s="849">
        <v>694</v>
      </c>
      <c r="H25" s="849"/>
      <c r="I25" s="849">
        <v>347</v>
      </c>
      <c r="J25" s="849"/>
      <c r="K25" s="849"/>
      <c r="L25" s="849"/>
      <c r="M25" s="849"/>
      <c r="N25" s="849">
        <v>2</v>
      </c>
      <c r="O25" s="849">
        <v>700</v>
      </c>
      <c r="P25" s="837"/>
      <c r="Q25" s="850">
        <v>350</v>
      </c>
    </row>
    <row r="26" spans="1:17" ht="14.4" customHeight="1" x14ac:dyDescent="0.3">
      <c r="A26" s="831" t="s">
        <v>5881</v>
      </c>
      <c r="B26" s="832" t="s">
        <v>5691</v>
      </c>
      <c r="C26" s="832" t="s">
        <v>5736</v>
      </c>
      <c r="D26" s="832" t="s">
        <v>5745</v>
      </c>
      <c r="E26" s="832" t="s">
        <v>5746</v>
      </c>
      <c r="F26" s="849">
        <v>2</v>
      </c>
      <c r="G26" s="849">
        <v>808</v>
      </c>
      <c r="H26" s="849"/>
      <c r="I26" s="849">
        <v>404</v>
      </c>
      <c r="J26" s="849"/>
      <c r="K26" s="849"/>
      <c r="L26" s="849"/>
      <c r="M26" s="849"/>
      <c r="N26" s="849">
        <v>3</v>
      </c>
      <c r="O26" s="849">
        <v>1224</v>
      </c>
      <c r="P26" s="837"/>
      <c r="Q26" s="850">
        <v>408</v>
      </c>
    </row>
    <row r="27" spans="1:17" ht="14.4" customHeight="1" x14ac:dyDescent="0.3">
      <c r="A27" s="831" t="s">
        <v>5881</v>
      </c>
      <c r="B27" s="832" t="s">
        <v>5691</v>
      </c>
      <c r="C27" s="832" t="s">
        <v>5736</v>
      </c>
      <c r="D27" s="832" t="s">
        <v>5747</v>
      </c>
      <c r="E27" s="832" t="s">
        <v>5748</v>
      </c>
      <c r="F27" s="849">
        <v>1</v>
      </c>
      <c r="G27" s="849">
        <v>568</v>
      </c>
      <c r="H27" s="849"/>
      <c r="I27" s="849">
        <v>568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5881</v>
      </c>
      <c r="B28" s="832" t="s">
        <v>5691</v>
      </c>
      <c r="C28" s="832" t="s">
        <v>5736</v>
      </c>
      <c r="D28" s="832" t="s">
        <v>5751</v>
      </c>
      <c r="E28" s="832" t="s">
        <v>5752</v>
      </c>
      <c r="F28" s="849">
        <v>31</v>
      </c>
      <c r="G28" s="849">
        <v>3968</v>
      </c>
      <c r="H28" s="849">
        <v>1.1481481481481481</v>
      </c>
      <c r="I28" s="849">
        <v>128</v>
      </c>
      <c r="J28" s="849">
        <v>27</v>
      </c>
      <c r="K28" s="849">
        <v>3456</v>
      </c>
      <c r="L28" s="849">
        <v>1</v>
      </c>
      <c r="M28" s="849">
        <v>128</v>
      </c>
      <c r="N28" s="849">
        <v>20</v>
      </c>
      <c r="O28" s="849">
        <v>2580</v>
      </c>
      <c r="P28" s="837">
        <v>0.74652777777777779</v>
      </c>
      <c r="Q28" s="850">
        <v>129</v>
      </c>
    </row>
    <row r="29" spans="1:17" ht="14.4" customHeight="1" x14ac:dyDescent="0.3">
      <c r="A29" s="831" t="s">
        <v>5881</v>
      </c>
      <c r="B29" s="832" t="s">
        <v>5691</v>
      </c>
      <c r="C29" s="832" t="s">
        <v>5736</v>
      </c>
      <c r="D29" s="832" t="s">
        <v>5753</v>
      </c>
      <c r="E29" s="832" t="s">
        <v>5754</v>
      </c>
      <c r="F29" s="849">
        <v>27</v>
      </c>
      <c r="G29" s="849">
        <v>5454</v>
      </c>
      <c r="H29" s="849">
        <v>1.2212270488132557</v>
      </c>
      <c r="I29" s="849">
        <v>202</v>
      </c>
      <c r="J29" s="849">
        <v>22</v>
      </c>
      <c r="K29" s="849">
        <v>4466</v>
      </c>
      <c r="L29" s="849">
        <v>1</v>
      </c>
      <c r="M29" s="849">
        <v>203</v>
      </c>
      <c r="N29" s="849">
        <v>11</v>
      </c>
      <c r="O29" s="849">
        <v>2244</v>
      </c>
      <c r="P29" s="837">
        <v>0.50246305418719217</v>
      </c>
      <c r="Q29" s="850">
        <v>204</v>
      </c>
    </row>
    <row r="30" spans="1:17" ht="14.4" customHeight="1" x14ac:dyDescent="0.3">
      <c r="A30" s="831" t="s">
        <v>5881</v>
      </c>
      <c r="B30" s="832" t="s">
        <v>5691</v>
      </c>
      <c r="C30" s="832" t="s">
        <v>5736</v>
      </c>
      <c r="D30" s="832" t="s">
        <v>5755</v>
      </c>
      <c r="E30" s="832" t="s">
        <v>5756</v>
      </c>
      <c r="F30" s="849">
        <v>25</v>
      </c>
      <c r="G30" s="849">
        <v>4075</v>
      </c>
      <c r="H30" s="849">
        <v>2.5</v>
      </c>
      <c r="I30" s="849">
        <v>163</v>
      </c>
      <c r="J30" s="849">
        <v>10</v>
      </c>
      <c r="K30" s="849">
        <v>1630</v>
      </c>
      <c r="L30" s="849">
        <v>1</v>
      </c>
      <c r="M30" s="849">
        <v>163</v>
      </c>
      <c r="N30" s="849">
        <v>8</v>
      </c>
      <c r="O30" s="849">
        <v>1312</v>
      </c>
      <c r="P30" s="837">
        <v>0.80490797546012272</v>
      </c>
      <c r="Q30" s="850">
        <v>164</v>
      </c>
    </row>
    <row r="31" spans="1:17" ht="14.4" customHeight="1" x14ac:dyDescent="0.3">
      <c r="A31" s="831" t="s">
        <v>5881</v>
      </c>
      <c r="B31" s="832" t="s">
        <v>5691</v>
      </c>
      <c r="C31" s="832" t="s">
        <v>5736</v>
      </c>
      <c r="D31" s="832" t="s">
        <v>5757</v>
      </c>
      <c r="E31" s="832" t="s">
        <v>5758</v>
      </c>
      <c r="F31" s="849">
        <v>24</v>
      </c>
      <c r="G31" s="849">
        <v>14016</v>
      </c>
      <c r="H31" s="849">
        <v>2.3958974358974361</v>
      </c>
      <c r="I31" s="849">
        <v>584</v>
      </c>
      <c r="J31" s="849">
        <v>10</v>
      </c>
      <c r="K31" s="849">
        <v>5850</v>
      </c>
      <c r="L31" s="849">
        <v>1</v>
      </c>
      <c r="M31" s="849">
        <v>585</v>
      </c>
      <c r="N31" s="849">
        <v>8</v>
      </c>
      <c r="O31" s="849">
        <v>4704</v>
      </c>
      <c r="P31" s="837">
        <v>0.80410256410256409</v>
      </c>
      <c r="Q31" s="850">
        <v>588</v>
      </c>
    </row>
    <row r="32" spans="1:17" ht="14.4" customHeight="1" x14ac:dyDescent="0.3">
      <c r="A32" s="831" t="s">
        <v>5881</v>
      </c>
      <c r="B32" s="832" t="s">
        <v>5691</v>
      </c>
      <c r="C32" s="832" t="s">
        <v>5736</v>
      </c>
      <c r="D32" s="832" t="s">
        <v>5759</v>
      </c>
      <c r="E32" s="832" t="s">
        <v>5760</v>
      </c>
      <c r="F32" s="849"/>
      <c r="G32" s="849"/>
      <c r="H32" s="849"/>
      <c r="I32" s="849"/>
      <c r="J32" s="849">
        <v>1</v>
      </c>
      <c r="K32" s="849">
        <v>650</v>
      </c>
      <c r="L32" s="849">
        <v>1</v>
      </c>
      <c r="M32" s="849">
        <v>650</v>
      </c>
      <c r="N32" s="849"/>
      <c r="O32" s="849"/>
      <c r="P32" s="837"/>
      <c r="Q32" s="850"/>
    </row>
    <row r="33" spans="1:17" ht="14.4" customHeight="1" x14ac:dyDescent="0.3">
      <c r="A33" s="831" t="s">
        <v>5881</v>
      </c>
      <c r="B33" s="832" t="s">
        <v>5691</v>
      </c>
      <c r="C33" s="832" t="s">
        <v>5736</v>
      </c>
      <c r="D33" s="832" t="s">
        <v>5769</v>
      </c>
      <c r="E33" s="832" t="s">
        <v>5770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0</v>
      </c>
      <c r="P33" s="837"/>
      <c r="Q33" s="850">
        <v>0</v>
      </c>
    </row>
    <row r="34" spans="1:17" ht="14.4" customHeight="1" x14ac:dyDescent="0.3">
      <c r="A34" s="831" t="s">
        <v>5881</v>
      </c>
      <c r="B34" s="832" t="s">
        <v>5691</v>
      </c>
      <c r="C34" s="832" t="s">
        <v>5736</v>
      </c>
      <c r="D34" s="832" t="s">
        <v>5773</v>
      </c>
      <c r="E34" s="832" t="s">
        <v>5774</v>
      </c>
      <c r="F34" s="849"/>
      <c r="G34" s="849"/>
      <c r="H34" s="849"/>
      <c r="I34" s="849"/>
      <c r="J34" s="849">
        <v>14</v>
      </c>
      <c r="K34" s="849">
        <v>466.65999999999997</v>
      </c>
      <c r="L34" s="849">
        <v>1</v>
      </c>
      <c r="M34" s="849">
        <v>33.332857142857144</v>
      </c>
      <c r="N34" s="849"/>
      <c r="O34" s="849"/>
      <c r="P34" s="837"/>
      <c r="Q34" s="850"/>
    </row>
    <row r="35" spans="1:17" ht="14.4" customHeight="1" x14ac:dyDescent="0.3">
      <c r="A35" s="831" t="s">
        <v>5881</v>
      </c>
      <c r="B35" s="832" t="s">
        <v>5691</v>
      </c>
      <c r="C35" s="832" t="s">
        <v>5736</v>
      </c>
      <c r="D35" s="832" t="s">
        <v>5781</v>
      </c>
      <c r="E35" s="832" t="s">
        <v>5782</v>
      </c>
      <c r="F35" s="849">
        <v>2</v>
      </c>
      <c r="G35" s="849">
        <v>1424</v>
      </c>
      <c r="H35" s="849"/>
      <c r="I35" s="849">
        <v>712</v>
      </c>
      <c r="J35" s="849"/>
      <c r="K35" s="849"/>
      <c r="L35" s="849"/>
      <c r="M35" s="849"/>
      <c r="N35" s="849">
        <v>3</v>
      </c>
      <c r="O35" s="849">
        <v>2151</v>
      </c>
      <c r="P35" s="837"/>
      <c r="Q35" s="850">
        <v>717</v>
      </c>
    </row>
    <row r="36" spans="1:17" ht="14.4" customHeight="1" x14ac:dyDescent="0.3">
      <c r="A36" s="831" t="s">
        <v>5881</v>
      </c>
      <c r="B36" s="832" t="s">
        <v>5691</v>
      </c>
      <c r="C36" s="832" t="s">
        <v>5736</v>
      </c>
      <c r="D36" s="832" t="s">
        <v>3411</v>
      </c>
      <c r="E36" s="832" t="s">
        <v>5783</v>
      </c>
      <c r="F36" s="849">
        <v>3</v>
      </c>
      <c r="G36" s="849">
        <v>585</v>
      </c>
      <c r="H36" s="849"/>
      <c r="I36" s="849">
        <v>195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5881</v>
      </c>
      <c r="B37" s="832" t="s">
        <v>5691</v>
      </c>
      <c r="C37" s="832" t="s">
        <v>5736</v>
      </c>
      <c r="D37" s="832" t="s">
        <v>5792</v>
      </c>
      <c r="E37" s="832" t="s">
        <v>5793</v>
      </c>
      <c r="F37" s="849">
        <v>44</v>
      </c>
      <c r="G37" s="849">
        <v>15620</v>
      </c>
      <c r="H37" s="849">
        <v>1.5172413793103448</v>
      </c>
      <c r="I37" s="849">
        <v>355</v>
      </c>
      <c r="J37" s="849">
        <v>29</v>
      </c>
      <c r="K37" s="849">
        <v>10295</v>
      </c>
      <c r="L37" s="849">
        <v>1</v>
      </c>
      <c r="M37" s="849">
        <v>355</v>
      </c>
      <c r="N37" s="849">
        <v>31</v>
      </c>
      <c r="O37" s="849">
        <v>11098</v>
      </c>
      <c r="P37" s="837">
        <v>1.0779990286546868</v>
      </c>
      <c r="Q37" s="850">
        <v>358</v>
      </c>
    </row>
    <row r="38" spans="1:17" ht="14.4" customHeight="1" x14ac:dyDescent="0.3">
      <c r="A38" s="831" t="s">
        <v>5881</v>
      </c>
      <c r="B38" s="832" t="s">
        <v>5691</v>
      </c>
      <c r="C38" s="832" t="s">
        <v>5736</v>
      </c>
      <c r="D38" s="832" t="s">
        <v>5794</v>
      </c>
      <c r="E38" s="832" t="s">
        <v>5795</v>
      </c>
      <c r="F38" s="849">
        <v>2</v>
      </c>
      <c r="G38" s="849">
        <v>1188</v>
      </c>
      <c r="H38" s="849"/>
      <c r="I38" s="849">
        <v>594</v>
      </c>
      <c r="J38" s="849"/>
      <c r="K38" s="849"/>
      <c r="L38" s="849"/>
      <c r="M38" s="849"/>
      <c r="N38" s="849">
        <v>2</v>
      </c>
      <c r="O38" s="849">
        <v>1196</v>
      </c>
      <c r="P38" s="837"/>
      <c r="Q38" s="850">
        <v>598</v>
      </c>
    </row>
    <row r="39" spans="1:17" ht="14.4" customHeight="1" x14ac:dyDescent="0.3">
      <c r="A39" s="831" t="s">
        <v>5881</v>
      </c>
      <c r="B39" s="832" t="s">
        <v>5691</v>
      </c>
      <c r="C39" s="832" t="s">
        <v>5736</v>
      </c>
      <c r="D39" s="832" t="s">
        <v>5796</v>
      </c>
      <c r="E39" s="832" t="s">
        <v>5797</v>
      </c>
      <c r="F39" s="849"/>
      <c r="G39" s="849"/>
      <c r="H39" s="849"/>
      <c r="I39" s="849"/>
      <c r="J39" s="849">
        <v>1</v>
      </c>
      <c r="K39" s="849">
        <v>178</v>
      </c>
      <c r="L39" s="849">
        <v>1</v>
      </c>
      <c r="M39" s="849">
        <v>178</v>
      </c>
      <c r="N39" s="849"/>
      <c r="O39" s="849"/>
      <c r="P39" s="837"/>
      <c r="Q39" s="850"/>
    </row>
    <row r="40" spans="1:17" ht="14.4" customHeight="1" x14ac:dyDescent="0.3">
      <c r="A40" s="831" t="s">
        <v>5882</v>
      </c>
      <c r="B40" s="832" t="s">
        <v>5691</v>
      </c>
      <c r="C40" s="832" t="s">
        <v>5736</v>
      </c>
      <c r="D40" s="832" t="s">
        <v>5773</v>
      </c>
      <c r="E40" s="832" t="s">
        <v>5774</v>
      </c>
      <c r="F40" s="849"/>
      <c r="G40" s="849"/>
      <c r="H40" s="849"/>
      <c r="I40" s="849"/>
      <c r="J40" s="849">
        <v>2</v>
      </c>
      <c r="K40" s="849">
        <v>66.67</v>
      </c>
      <c r="L40" s="849">
        <v>1</v>
      </c>
      <c r="M40" s="849">
        <v>33.335000000000001</v>
      </c>
      <c r="N40" s="849"/>
      <c r="O40" s="849"/>
      <c r="P40" s="837"/>
      <c r="Q40" s="850"/>
    </row>
    <row r="41" spans="1:17" ht="14.4" customHeight="1" x14ac:dyDescent="0.3">
      <c r="A41" s="831" t="s">
        <v>5882</v>
      </c>
      <c r="B41" s="832" t="s">
        <v>5691</v>
      </c>
      <c r="C41" s="832" t="s">
        <v>5736</v>
      </c>
      <c r="D41" s="832" t="s">
        <v>5792</v>
      </c>
      <c r="E41" s="832" t="s">
        <v>5793</v>
      </c>
      <c r="F41" s="849">
        <v>1</v>
      </c>
      <c r="G41" s="849">
        <v>355</v>
      </c>
      <c r="H41" s="849">
        <v>0.25</v>
      </c>
      <c r="I41" s="849">
        <v>355</v>
      </c>
      <c r="J41" s="849">
        <v>4</v>
      </c>
      <c r="K41" s="849">
        <v>1420</v>
      </c>
      <c r="L41" s="849">
        <v>1</v>
      </c>
      <c r="M41" s="849">
        <v>355</v>
      </c>
      <c r="N41" s="849">
        <v>7</v>
      </c>
      <c r="O41" s="849">
        <v>2506</v>
      </c>
      <c r="P41" s="837">
        <v>1.7647887323943663</v>
      </c>
      <c r="Q41" s="850">
        <v>358</v>
      </c>
    </row>
    <row r="42" spans="1:17" ht="14.4" customHeight="1" x14ac:dyDescent="0.3">
      <c r="A42" s="831" t="s">
        <v>5882</v>
      </c>
      <c r="B42" s="832" t="s">
        <v>5691</v>
      </c>
      <c r="C42" s="832" t="s">
        <v>5736</v>
      </c>
      <c r="D42" s="832" t="s">
        <v>5796</v>
      </c>
      <c r="E42" s="832" t="s">
        <v>5797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179</v>
      </c>
      <c r="P42" s="837"/>
      <c r="Q42" s="850">
        <v>179</v>
      </c>
    </row>
    <row r="43" spans="1:17" ht="14.4" customHeight="1" x14ac:dyDescent="0.3">
      <c r="A43" s="831" t="s">
        <v>5883</v>
      </c>
      <c r="B43" s="832" t="s">
        <v>5691</v>
      </c>
      <c r="C43" s="832" t="s">
        <v>5736</v>
      </c>
      <c r="D43" s="832" t="s">
        <v>5759</v>
      </c>
      <c r="E43" s="832" t="s">
        <v>5760</v>
      </c>
      <c r="F43" s="849">
        <v>16</v>
      </c>
      <c r="G43" s="849">
        <v>10400</v>
      </c>
      <c r="H43" s="849">
        <v>1.3333333333333333</v>
      </c>
      <c r="I43" s="849">
        <v>650</v>
      </c>
      <c r="J43" s="849">
        <v>12</v>
      </c>
      <c r="K43" s="849">
        <v>7800</v>
      </c>
      <c r="L43" s="849">
        <v>1</v>
      </c>
      <c r="M43" s="849">
        <v>650</v>
      </c>
      <c r="N43" s="849">
        <v>8</v>
      </c>
      <c r="O43" s="849">
        <v>5224</v>
      </c>
      <c r="P43" s="837">
        <v>0.66974358974358972</v>
      </c>
      <c r="Q43" s="850">
        <v>653</v>
      </c>
    </row>
    <row r="44" spans="1:17" ht="14.4" customHeight="1" x14ac:dyDescent="0.3">
      <c r="A44" s="831" t="s">
        <v>5883</v>
      </c>
      <c r="B44" s="832" t="s">
        <v>5691</v>
      </c>
      <c r="C44" s="832" t="s">
        <v>5736</v>
      </c>
      <c r="D44" s="832" t="s">
        <v>5761</v>
      </c>
      <c r="E44" s="832" t="s">
        <v>5762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941</v>
      </c>
      <c r="P44" s="837"/>
      <c r="Q44" s="850">
        <v>941</v>
      </c>
    </row>
    <row r="45" spans="1:17" ht="14.4" customHeight="1" x14ac:dyDescent="0.3">
      <c r="A45" s="831" t="s">
        <v>5883</v>
      </c>
      <c r="B45" s="832" t="s">
        <v>5691</v>
      </c>
      <c r="C45" s="832" t="s">
        <v>5736</v>
      </c>
      <c r="D45" s="832" t="s">
        <v>5792</v>
      </c>
      <c r="E45" s="832" t="s">
        <v>5793</v>
      </c>
      <c r="F45" s="849">
        <v>1</v>
      </c>
      <c r="G45" s="849">
        <v>355</v>
      </c>
      <c r="H45" s="849"/>
      <c r="I45" s="849">
        <v>355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5690</v>
      </c>
      <c r="B46" s="832" t="s">
        <v>5691</v>
      </c>
      <c r="C46" s="832" t="s">
        <v>5736</v>
      </c>
      <c r="D46" s="832" t="s">
        <v>5745</v>
      </c>
      <c r="E46" s="832" t="s">
        <v>5746</v>
      </c>
      <c r="F46" s="849">
        <v>4</v>
      </c>
      <c r="G46" s="849">
        <v>1616</v>
      </c>
      <c r="H46" s="849"/>
      <c r="I46" s="849">
        <v>404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5690</v>
      </c>
      <c r="B47" s="832" t="s">
        <v>5691</v>
      </c>
      <c r="C47" s="832" t="s">
        <v>5736</v>
      </c>
      <c r="D47" s="832" t="s">
        <v>5749</v>
      </c>
      <c r="E47" s="832" t="s">
        <v>5750</v>
      </c>
      <c r="F47" s="849">
        <v>6</v>
      </c>
      <c r="G47" s="849">
        <v>1176</v>
      </c>
      <c r="H47" s="849">
        <v>0.99492385786802029</v>
      </c>
      <c r="I47" s="849">
        <v>196</v>
      </c>
      <c r="J47" s="849">
        <v>6</v>
      </c>
      <c r="K47" s="849">
        <v>1182</v>
      </c>
      <c r="L47" s="849">
        <v>1</v>
      </c>
      <c r="M47" s="849">
        <v>197</v>
      </c>
      <c r="N47" s="849"/>
      <c r="O47" s="849"/>
      <c r="P47" s="837"/>
      <c r="Q47" s="850"/>
    </row>
    <row r="48" spans="1:17" ht="14.4" customHeight="1" x14ac:dyDescent="0.3">
      <c r="A48" s="831" t="s">
        <v>5690</v>
      </c>
      <c r="B48" s="832" t="s">
        <v>5691</v>
      </c>
      <c r="C48" s="832" t="s">
        <v>5736</v>
      </c>
      <c r="D48" s="832" t="s">
        <v>5759</v>
      </c>
      <c r="E48" s="832" t="s">
        <v>5760</v>
      </c>
      <c r="F48" s="849">
        <v>11</v>
      </c>
      <c r="G48" s="849">
        <v>7150</v>
      </c>
      <c r="H48" s="849">
        <v>1.2222222222222223</v>
      </c>
      <c r="I48" s="849">
        <v>650</v>
      </c>
      <c r="J48" s="849">
        <v>9</v>
      </c>
      <c r="K48" s="849">
        <v>5850</v>
      </c>
      <c r="L48" s="849">
        <v>1</v>
      </c>
      <c r="M48" s="849">
        <v>650</v>
      </c>
      <c r="N48" s="849">
        <v>7</v>
      </c>
      <c r="O48" s="849">
        <v>4571</v>
      </c>
      <c r="P48" s="837">
        <v>0.78136752136752141</v>
      </c>
      <c r="Q48" s="850">
        <v>653</v>
      </c>
    </row>
    <row r="49" spans="1:17" ht="14.4" customHeight="1" x14ac:dyDescent="0.3">
      <c r="A49" s="831" t="s">
        <v>5690</v>
      </c>
      <c r="B49" s="832" t="s">
        <v>5691</v>
      </c>
      <c r="C49" s="832" t="s">
        <v>5736</v>
      </c>
      <c r="D49" s="832" t="s">
        <v>5761</v>
      </c>
      <c r="E49" s="832" t="s">
        <v>5762</v>
      </c>
      <c r="F49" s="849">
        <v>10</v>
      </c>
      <c r="G49" s="849">
        <v>9370</v>
      </c>
      <c r="H49" s="849">
        <v>1.4270484313128236</v>
      </c>
      <c r="I49" s="849">
        <v>937</v>
      </c>
      <c r="J49" s="849">
        <v>7</v>
      </c>
      <c r="K49" s="849">
        <v>6566</v>
      </c>
      <c r="L49" s="849">
        <v>1</v>
      </c>
      <c r="M49" s="849">
        <v>938</v>
      </c>
      <c r="N49" s="849">
        <v>1</v>
      </c>
      <c r="O49" s="849">
        <v>941</v>
      </c>
      <c r="P49" s="837">
        <v>0.14331404203472434</v>
      </c>
      <c r="Q49" s="850">
        <v>941</v>
      </c>
    </row>
    <row r="50" spans="1:17" ht="14.4" customHeight="1" x14ac:dyDescent="0.3">
      <c r="A50" s="831" t="s">
        <v>5690</v>
      </c>
      <c r="B50" s="832" t="s">
        <v>5691</v>
      </c>
      <c r="C50" s="832" t="s">
        <v>5736</v>
      </c>
      <c r="D50" s="832" t="s">
        <v>5781</v>
      </c>
      <c r="E50" s="832" t="s">
        <v>5782</v>
      </c>
      <c r="F50" s="849">
        <v>4</v>
      </c>
      <c r="G50" s="849">
        <v>2848</v>
      </c>
      <c r="H50" s="849"/>
      <c r="I50" s="849">
        <v>712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5690</v>
      </c>
      <c r="B51" s="832" t="s">
        <v>5691</v>
      </c>
      <c r="C51" s="832" t="s">
        <v>5736</v>
      </c>
      <c r="D51" s="832" t="s">
        <v>5792</v>
      </c>
      <c r="E51" s="832" t="s">
        <v>5793</v>
      </c>
      <c r="F51" s="849">
        <v>1</v>
      </c>
      <c r="G51" s="849">
        <v>355</v>
      </c>
      <c r="H51" s="849">
        <v>0.5</v>
      </c>
      <c r="I51" s="849">
        <v>355</v>
      </c>
      <c r="J51" s="849">
        <v>2</v>
      </c>
      <c r="K51" s="849">
        <v>710</v>
      </c>
      <c r="L51" s="849">
        <v>1</v>
      </c>
      <c r="M51" s="849">
        <v>355</v>
      </c>
      <c r="N51" s="849"/>
      <c r="O51" s="849"/>
      <c r="P51" s="837"/>
      <c r="Q51" s="850"/>
    </row>
    <row r="52" spans="1:17" ht="14.4" customHeight="1" x14ac:dyDescent="0.3">
      <c r="A52" s="831" t="s">
        <v>5884</v>
      </c>
      <c r="B52" s="832" t="s">
        <v>5691</v>
      </c>
      <c r="C52" s="832" t="s">
        <v>5736</v>
      </c>
      <c r="D52" s="832" t="s">
        <v>5743</v>
      </c>
      <c r="E52" s="832" t="s">
        <v>5744</v>
      </c>
      <c r="F52" s="849"/>
      <c r="G52" s="849"/>
      <c r="H52" s="849"/>
      <c r="I52" s="849"/>
      <c r="J52" s="849">
        <v>5</v>
      </c>
      <c r="K52" s="849">
        <v>1735</v>
      </c>
      <c r="L52" s="849">
        <v>1</v>
      </c>
      <c r="M52" s="849">
        <v>347</v>
      </c>
      <c r="N52" s="849"/>
      <c r="O52" s="849"/>
      <c r="P52" s="837"/>
      <c r="Q52" s="850"/>
    </row>
    <row r="53" spans="1:17" ht="14.4" customHeight="1" x14ac:dyDescent="0.3">
      <c r="A53" s="831" t="s">
        <v>5884</v>
      </c>
      <c r="B53" s="832" t="s">
        <v>5691</v>
      </c>
      <c r="C53" s="832" t="s">
        <v>5736</v>
      </c>
      <c r="D53" s="832" t="s">
        <v>5745</v>
      </c>
      <c r="E53" s="832" t="s">
        <v>5746</v>
      </c>
      <c r="F53" s="849">
        <v>2</v>
      </c>
      <c r="G53" s="849">
        <v>808</v>
      </c>
      <c r="H53" s="849">
        <v>2</v>
      </c>
      <c r="I53" s="849">
        <v>404</v>
      </c>
      <c r="J53" s="849">
        <v>1</v>
      </c>
      <c r="K53" s="849">
        <v>404</v>
      </c>
      <c r="L53" s="849">
        <v>1</v>
      </c>
      <c r="M53" s="849">
        <v>404</v>
      </c>
      <c r="N53" s="849">
        <v>6</v>
      </c>
      <c r="O53" s="849">
        <v>2448</v>
      </c>
      <c r="P53" s="837">
        <v>6.0594059405940595</v>
      </c>
      <c r="Q53" s="850">
        <v>408</v>
      </c>
    </row>
    <row r="54" spans="1:17" ht="14.4" customHeight="1" x14ac:dyDescent="0.3">
      <c r="A54" s="831" t="s">
        <v>5884</v>
      </c>
      <c r="B54" s="832" t="s">
        <v>5691</v>
      </c>
      <c r="C54" s="832" t="s">
        <v>5736</v>
      </c>
      <c r="D54" s="832" t="s">
        <v>5747</v>
      </c>
      <c r="E54" s="832" t="s">
        <v>5748</v>
      </c>
      <c r="F54" s="849">
        <v>1</v>
      </c>
      <c r="G54" s="849">
        <v>568</v>
      </c>
      <c r="H54" s="849">
        <v>0.99824253075571179</v>
      </c>
      <c r="I54" s="849">
        <v>568</v>
      </c>
      <c r="J54" s="849">
        <v>1</v>
      </c>
      <c r="K54" s="849">
        <v>569</v>
      </c>
      <c r="L54" s="849">
        <v>1</v>
      </c>
      <c r="M54" s="849">
        <v>569</v>
      </c>
      <c r="N54" s="849"/>
      <c r="O54" s="849"/>
      <c r="P54" s="837"/>
      <c r="Q54" s="850"/>
    </row>
    <row r="55" spans="1:17" ht="14.4" customHeight="1" x14ac:dyDescent="0.3">
      <c r="A55" s="831" t="s">
        <v>5884</v>
      </c>
      <c r="B55" s="832" t="s">
        <v>5691</v>
      </c>
      <c r="C55" s="832" t="s">
        <v>5736</v>
      </c>
      <c r="D55" s="832" t="s">
        <v>5773</v>
      </c>
      <c r="E55" s="832" t="s">
        <v>5774</v>
      </c>
      <c r="F55" s="849"/>
      <c r="G55" s="849"/>
      <c r="H55" s="849"/>
      <c r="I55" s="849"/>
      <c r="J55" s="849">
        <v>3</v>
      </c>
      <c r="K55" s="849">
        <v>100</v>
      </c>
      <c r="L55" s="849">
        <v>1</v>
      </c>
      <c r="M55" s="849">
        <v>33.333333333333336</v>
      </c>
      <c r="N55" s="849"/>
      <c r="O55" s="849"/>
      <c r="P55" s="837"/>
      <c r="Q55" s="850"/>
    </row>
    <row r="56" spans="1:17" ht="14.4" customHeight="1" x14ac:dyDescent="0.3">
      <c r="A56" s="831" t="s">
        <v>5884</v>
      </c>
      <c r="B56" s="832" t="s">
        <v>5691</v>
      </c>
      <c r="C56" s="832" t="s">
        <v>5736</v>
      </c>
      <c r="D56" s="832" t="s">
        <v>5781</v>
      </c>
      <c r="E56" s="832" t="s">
        <v>5782</v>
      </c>
      <c r="F56" s="849">
        <v>2</v>
      </c>
      <c r="G56" s="849">
        <v>1424</v>
      </c>
      <c r="H56" s="849">
        <v>0.99859747545582045</v>
      </c>
      <c r="I56" s="849">
        <v>712</v>
      </c>
      <c r="J56" s="849">
        <v>2</v>
      </c>
      <c r="K56" s="849">
        <v>1426</v>
      </c>
      <c r="L56" s="849">
        <v>1</v>
      </c>
      <c r="M56" s="849">
        <v>713</v>
      </c>
      <c r="N56" s="849">
        <v>8</v>
      </c>
      <c r="O56" s="849">
        <v>5736</v>
      </c>
      <c r="P56" s="837">
        <v>4.0224403927068728</v>
      </c>
      <c r="Q56" s="850">
        <v>717</v>
      </c>
    </row>
    <row r="57" spans="1:17" ht="14.4" customHeight="1" x14ac:dyDescent="0.3">
      <c r="A57" s="831" t="s">
        <v>5884</v>
      </c>
      <c r="B57" s="832" t="s">
        <v>5691</v>
      </c>
      <c r="C57" s="832" t="s">
        <v>5736</v>
      </c>
      <c r="D57" s="832" t="s">
        <v>5792</v>
      </c>
      <c r="E57" s="832" t="s">
        <v>5793</v>
      </c>
      <c r="F57" s="849">
        <v>7</v>
      </c>
      <c r="G57" s="849">
        <v>2485</v>
      </c>
      <c r="H57" s="849">
        <v>1</v>
      </c>
      <c r="I57" s="849">
        <v>355</v>
      </c>
      <c r="J57" s="849">
        <v>7</v>
      </c>
      <c r="K57" s="849">
        <v>2485</v>
      </c>
      <c r="L57" s="849">
        <v>1</v>
      </c>
      <c r="M57" s="849">
        <v>355</v>
      </c>
      <c r="N57" s="849">
        <v>8</v>
      </c>
      <c r="O57" s="849">
        <v>2864</v>
      </c>
      <c r="P57" s="837">
        <v>1.1525150905432595</v>
      </c>
      <c r="Q57" s="850">
        <v>358</v>
      </c>
    </row>
    <row r="58" spans="1:17" ht="14.4" customHeight="1" x14ac:dyDescent="0.3">
      <c r="A58" s="831" t="s">
        <v>5884</v>
      </c>
      <c r="B58" s="832" t="s">
        <v>5691</v>
      </c>
      <c r="C58" s="832" t="s">
        <v>5736</v>
      </c>
      <c r="D58" s="832" t="s">
        <v>5794</v>
      </c>
      <c r="E58" s="832" t="s">
        <v>5795</v>
      </c>
      <c r="F58" s="849"/>
      <c r="G58" s="849"/>
      <c r="H58" s="849"/>
      <c r="I58" s="849"/>
      <c r="J58" s="849">
        <v>5</v>
      </c>
      <c r="K58" s="849">
        <v>2975</v>
      </c>
      <c r="L58" s="849">
        <v>1</v>
      </c>
      <c r="M58" s="849">
        <v>595</v>
      </c>
      <c r="N58" s="849"/>
      <c r="O58" s="849"/>
      <c r="P58" s="837"/>
      <c r="Q58" s="850"/>
    </row>
    <row r="59" spans="1:17" ht="14.4" customHeight="1" x14ac:dyDescent="0.3">
      <c r="A59" s="831" t="s">
        <v>5885</v>
      </c>
      <c r="B59" s="832" t="s">
        <v>5691</v>
      </c>
      <c r="C59" s="832" t="s">
        <v>5736</v>
      </c>
      <c r="D59" s="832" t="s">
        <v>5745</v>
      </c>
      <c r="E59" s="832" t="s">
        <v>5746</v>
      </c>
      <c r="F59" s="849"/>
      <c r="G59" s="849"/>
      <c r="H59" s="849"/>
      <c r="I59" s="849"/>
      <c r="J59" s="849">
        <v>1</v>
      </c>
      <c r="K59" s="849">
        <v>404</v>
      </c>
      <c r="L59" s="849">
        <v>1</v>
      </c>
      <c r="M59" s="849">
        <v>404</v>
      </c>
      <c r="N59" s="849"/>
      <c r="O59" s="849"/>
      <c r="P59" s="837"/>
      <c r="Q59" s="850"/>
    </row>
    <row r="60" spans="1:17" ht="14.4" customHeight="1" x14ac:dyDescent="0.3">
      <c r="A60" s="831" t="s">
        <v>5885</v>
      </c>
      <c r="B60" s="832" t="s">
        <v>5691</v>
      </c>
      <c r="C60" s="832" t="s">
        <v>5736</v>
      </c>
      <c r="D60" s="832" t="s">
        <v>5773</v>
      </c>
      <c r="E60" s="832" t="s">
        <v>5774</v>
      </c>
      <c r="F60" s="849"/>
      <c r="G60" s="849"/>
      <c r="H60" s="849"/>
      <c r="I60" s="849"/>
      <c r="J60" s="849">
        <v>1</v>
      </c>
      <c r="K60" s="849">
        <v>33.33</v>
      </c>
      <c r="L60" s="849">
        <v>1</v>
      </c>
      <c r="M60" s="849">
        <v>33.33</v>
      </c>
      <c r="N60" s="849"/>
      <c r="O60" s="849"/>
      <c r="P60" s="837"/>
      <c r="Q60" s="850"/>
    </row>
    <row r="61" spans="1:17" ht="14.4" customHeight="1" x14ac:dyDescent="0.3">
      <c r="A61" s="831" t="s">
        <v>5885</v>
      </c>
      <c r="B61" s="832" t="s">
        <v>5691</v>
      </c>
      <c r="C61" s="832" t="s">
        <v>5736</v>
      </c>
      <c r="D61" s="832" t="s">
        <v>5781</v>
      </c>
      <c r="E61" s="832" t="s">
        <v>5782</v>
      </c>
      <c r="F61" s="849"/>
      <c r="G61" s="849"/>
      <c r="H61" s="849"/>
      <c r="I61" s="849"/>
      <c r="J61" s="849">
        <v>1</v>
      </c>
      <c r="K61" s="849">
        <v>713</v>
      </c>
      <c r="L61" s="849">
        <v>1</v>
      </c>
      <c r="M61" s="849">
        <v>713</v>
      </c>
      <c r="N61" s="849"/>
      <c r="O61" s="849"/>
      <c r="P61" s="837"/>
      <c r="Q61" s="850"/>
    </row>
    <row r="62" spans="1:17" ht="14.4" customHeight="1" x14ac:dyDescent="0.3">
      <c r="A62" s="831" t="s">
        <v>5885</v>
      </c>
      <c r="B62" s="832" t="s">
        <v>5691</v>
      </c>
      <c r="C62" s="832" t="s">
        <v>5736</v>
      </c>
      <c r="D62" s="832" t="s">
        <v>5792</v>
      </c>
      <c r="E62" s="832" t="s">
        <v>5793</v>
      </c>
      <c r="F62" s="849">
        <v>5</v>
      </c>
      <c r="G62" s="849">
        <v>1775</v>
      </c>
      <c r="H62" s="849">
        <v>1.25</v>
      </c>
      <c r="I62" s="849">
        <v>355</v>
      </c>
      <c r="J62" s="849">
        <v>4</v>
      </c>
      <c r="K62" s="849">
        <v>1420</v>
      </c>
      <c r="L62" s="849">
        <v>1</v>
      </c>
      <c r="M62" s="849">
        <v>355</v>
      </c>
      <c r="N62" s="849">
        <v>6</v>
      </c>
      <c r="O62" s="849">
        <v>2148</v>
      </c>
      <c r="P62" s="837">
        <v>1.5126760563380282</v>
      </c>
      <c r="Q62" s="850">
        <v>358</v>
      </c>
    </row>
    <row r="63" spans="1:17" ht="14.4" customHeight="1" x14ac:dyDescent="0.3">
      <c r="A63" s="831" t="s">
        <v>5885</v>
      </c>
      <c r="B63" s="832" t="s">
        <v>5691</v>
      </c>
      <c r="C63" s="832" t="s">
        <v>5736</v>
      </c>
      <c r="D63" s="832" t="s">
        <v>5796</v>
      </c>
      <c r="E63" s="832" t="s">
        <v>5797</v>
      </c>
      <c r="F63" s="849"/>
      <c r="G63" s="849"/>
      <c r="H63" s="849"/>
      <c r="I63" s="849"/>
      <c r="J63" s="849">
        <v>1</v>
      </c>
      <c r="K63" s="849">
        <v>178</v>
      </c>
      <c r="L63" s="849">
        <v>1</v>
      </c>
      <c r="M63" s="849">
        <v>178</v>
      </c>
      <c r="N63" s="849">
        <v>1</v>
      </c>
      <c r="O63" s="849">
        <v>179</v>
      </c>
      <c r="P63" s="837">
        <v>1.0056179775280898</v>
      </c>
      <c r="Q63" s="850">
        <v>179</v>
      </c>
    </row>
    <row r="64" spans="1:17" ht="14.4" customHeight="1" x14ac:dyDescent="0.3">
      <c r="A64" s="831" t="s">
        <v>5886</v>
      </c>
      <c r="B64" s="832" t="s">
        <v>5691</v>
      </c>
      <c r="C64" s="832" t="s">
        <v>5736</v>
      </c>
      <c r="D64" s="832" t="s">
        <v>5751</v>
      </c>
      <c r="E64" s="832" t="s">
        <v>5752</v>
      </c>
      <c r="F64" s="849">
        <v>17</v>
      </c>
      <c r="G64" s="849">
        <v>2176</v>
      </c>
      <c r="H64" s="849">
        <v>0.5</v>
      </c>
      <c r="I64" s="849">
        <v>128</v>
      </c>
      <c r="J64" s="849">
        <v>34</v>
      </c>
      <c r="K64" s="849">
        <v>4352</v>
      </c>
      <c r="L64" s="849">
        <v>1</v>
      </c>
      <c r="M64" s="849">
        <v>128</v>
      </c>
      <c r="N64" s="849">
        <v>3</v>
      </c>
      <c r="O64" s="849">
        <v>387</v>
      </c>
      <c r="P64" s="837">
        <v>8.892463235294118E-2</v>
      </c>
      <c r="Q64" s="850">
        <v>129</v>
      </c>
    </row>
    <row r="65" spans="1:17" ht="14.4" customHeight="1" x14ac:dyDescent="0.3">
      <c r="A65" s="831" t="s">
        <v>5886</v>
      </c>
      <c r="B65" s="832" t="s">
        <v>5691</v>
      </c>
      <c r="C65" s="832" t="s">
        <v>5736</v>
      </c>
      <c r="D65" s="832" t="s">
        <v>5753</v>
      </c>
      <c r="E65" s="832" t="s">
        <v>5754</v>
      </c>
      <c r="F65" s="849">
        <v>6</v>
      </c>
      <c r="G65" s="849">
        <v>1212</v>
      </c>
      <c r="H65" s="849">
        <v>0.49753694581280788</v>
      </c>
      <c r="I65" s="849">
        <v>202</v>
      </c>
      <c r="J65" s="849">
        <v>12</v>
      </c>
      <c r="K65" s="849">
        <v>2436</v>
      </c>
      <c r="L65" s="849">
        <v>1</v>
      </c>
      <c r="M65" s="849">
        <v>203</v>
      </c>
      <c r="N65" s="849">
        <v>4</v>
      </c>
      <c r="O65" s="849">
        <v>816</v>
      </c>
      <c r="P65" s="837">
        <v>0.33497536945812806</v>
      </c>
      <c r="Q65" s="850">
        <v>204</v>
      </c>
    </row>
    <row r="66" spans="1:17" ht="14.4" customHeight="1" x14ac:dyDescent="0.3">
      <c r="A66" s="831" t="s">
        <v>5886</v>
      </c>
      <c r="B66" s="832" t="s">
        <v>5691</v>
      </c>
      <c r="C66" s="832" t="s">
        <v>5736</v>
      </c>
      <c r="D66" s="832" t="s">
        <v>5755</v>
      </c>
      <c r="E66" s="832" t="s">
        <v>5756</v>
      </c>
      <c r="F66" s="849">
        <v>3</v>
      </c>
      <c r="G66" s="849">
        <v>489</v>
      </c>
      <c r="H66" s="849">
        <v>0.5</v>
      </c>
      <c r="I66" s="849">
        <v>163</v>
      </c>
      <c r="J66" s="849">
        <v>6</v>
      </c>
      <c r="K66" s="849">
        <v>978</v>
      </c>
      <c r="L66" s="849">
        <v>1</v>
      </c>
      <c r="M66" s="849">
        <v>163</v>
      </c>
      <c r="N66" s="849">
        <v>1</v>
      </c>
      <c r="O66" s="849">
        <v>164</v>
      </c>
      <c r="P66" s="837">
        <v>0.16768916155419222</v>
      </c>
      <c r="Q66" s="850">
        <v>164</v>
      </c>
    </row>
    <row r="67" spans="1:17" ht="14.4" customHeight="1" x14ac:dyDescent="0.3">
      <c r="A67" s="831" t="s">
        <v>5886</v>
      </c>
      <c r="B67" s="832" t="s">
        <v>5691</v>
      </c>
      <c r="C67" s="832" t="s">
        <v>5736</v>
      </c>
      <c r="D67" s="832" t="s">
        <v>5757</v>
      </c>
      <c r="E67" s="832" t="s">
        <v>5758</v>
      </c>
      <c r="F67" s="849">
        <v>3</v>
      </c>
      <c r="G67" s="849">
        <v>1752</v>
      </c>
      <c r="H67" s="849">
        <v>1.4974358974358974</v>
      </c>
      <c r="I67" s="849">
        <v>584</v>
      </c>
      <c r="J67" s="849">
        <v>2</v>
      </c>
      <c r="K67" s="849">
        <v>1170</v>
      </c>
      <c r="L67" s="849">
        <v>1</v>
      </c>
      <c r="M67" s="849">
        <v>585</v>
      </c>
      <c r="N67" s="849">
        <v>1</v>
      </c>
      <c r="O67" s="849">
        <v>588</v>
      </c>
      <c r="P67" s="837">
        <v>0.50256410256410255</v>
      </c>
      <c r="Q67" s="850">
        <v>588</v>
      </c>
    </row>
    <row r="68" spans="1:17" ht="14.4" customHeight="1" x14ac:dyDescent="0.3">
      <c r="A68" s="831" t="s">
        <v>5886</v>
      </c>
      <c r="B68" s="832" t="s">
        <v>5691</v>
      </c>
      <c r="C68" s="832" t="s">
        <v>5736</v>
      </c>
      <c r="D68" s="832" t="s">
        <v>5759</v>
      </c>
      <c r="E68" s="832" t="s">
        <v>5760</v>
      </c>
      <c r="F68" s="849">
        <v>1</v>
      </c>
      <c r="G68" s="849">
        <v>650</v>
      </c>
      <c r="H68" s="849"/>
      <c r="I68" s="849">
        <v>650</v>
      </c>
      <c r="J68" s="849"/>
      <c r="K68" s="849"/>
      <c r="L68" s="849"/>
      <c r="M68" s="849"/>
      <c r="N68" s="849">
        <v>1</v>
      </c>
      <c r="O68" s="849">
        <v>653</v>
      </c>
      <c r="P68" s="837"/>
      <c r="Q68" s="850">
        <v>653</v>
      </c>
    </row>
    <row r="69" spans="1:17" ht="14.4" customHeight="1" x14ac:dyDescent="0.3">
      <c r="A69" s="831" t="s">
        <v>5886</v>
      </c>
      <c r="B69" s="832" t="s">
        <v>5691</v>
      </c>
      <c r="C69" s="832" t="s">
        <v>5736</v>
      </c>
      <c r="D69" s="832" t="s">
        <v>5761</v>
      </c>
      <c r="E69" s="832" t="s">
        <v>5762</v>
      </c>
      <c r="F69" s="849">
        <v>1</v>
      </c>
      <c r="G69" s="849">
        <v>937</v>
      </c>
      <c r="H69" s="849"/>
      <c r="I69" s="849">
        <v>937</v>
      </c>
      <c r="J69" s="849"/>
      <c r="K69" s="849"/>
      <c r="L69" s="849"/>
      <c r="M69" s="849"/>
      <c r="N69" s="849">
        <v>1</v>
      </c>
      <c r="O69" s="849">
        <v>941</v>
      </c>
      <c r="P69" s="837"/>
      <c r="Q69" s="850">
        <v>941</v>
      </c>
    </row>
    <row r="70" spans="1:17" ht="14.4" customHeight="1" x14ac:dyDescent="0.3">
      <c r="A70" s="831" t="s">
        <v>5886</v>
      </c>
      <c r="B70" s="832" t="s">
        <v>5691</v>
      </c>
      <c r="C70" s="832" t="s">
        <v>5736</v>
      </c>
      <c r="D70" s="832" t="s">
        <v>3411</v>
      </c>
      <c r="E70" s="832" t="s">
        <v>5783</v>
      </c>
      <c r="F70" s="849"/>
      <c r="G70" s="849"/>
      <c r="H70" s="849"/>
      <c r="I70" s="849"/>
      <c r="J70" s="849">
        <v>3</v>
      </c>
      <c r="K70" s="849">
        <v>588</v>
      </c>
      <c r="L70" s="849">
        <v>1</v>
      </c>
      <c r="M70" s="849">
        <v>196</v>
      </c>
      <c r="N70" s="849">
        <v>2</v>
      </c>
      <c r="O70" s="849">
        <v>394</v>
      </c>
      <c r="P70" s="837">
        <v>0.67006802721088432</v>
      </c>
      <c r="Q70" s="850">
        <v>197</v>
      </c>
    </row>
    <row r="71" spans="1:17" ht="14.4" customHeight="1" x14ac:dyDescent="0.3">
      <c r="A71" s="831" t="s">
        <v>5886</v>
      </c>
      <c r="B71" s="832" t="s">
        <v>5691</v>
      </c>
      <c r="C71" s="832" t="s">
        <v>5736</v>
      </c>
      <c r="D71" s="832" t="s">
        <v>5786</v>
      </c>
      <c r="E71" s="832" t="s">
        <v>5787</v>
      </c>
      <c r="F71" s="849"/>
      <c r="G71" s="849"/>
      <c r="H71" s="849"/>
      <c r="I71" s="849"/>
      <c r="J71" s="849"/>
      <c r="K71" s="849"/>
      <c r="L71" s="849"/>
      <c r="M71" s="849"/>
      <c r="N71" s="849">
        <v>4</v>
      </c>
      <c r="O71" s="849">
        <v>1240</v>
      </c>
      <c r="P71" s="837"/>
      <c r="Q71" s="850">
        <v>310</v>
      </c>
    </row>
    <row r="72" spans="1:17" ht="14.4" customHeight="1" x14ac:dyDescent="0.3">
      <c r="A72" s="831" t="s">
        <v>5886</v>
      </c>
      <c r="B72" s="832" t="s">
        <v>5691</v>
      </c>
      <c r="C72" s="832" t="s">
        <v>5736</v>
      </c>
      <c r="D72" s="832" t="s">
        <v>5792</v>
      </c>
      <c r="E72" s="832" t="s">
        <v>5793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358</v>
      </c>
      <c r="P72" s="837"/>
      <c r="Q72" s="850">
        <v>358</v>
      </c>
    </row>
    <row r="73" spans="1:17" ht="14.4" customHeight="1" x14ac:dyDescent="0.3">
      <c r="A73" s="831" t="s">
        <v>5887</v>
      </c>
      <c r="B73" s="832" t="s">
        <v>5691</v>
      </c>
      <c r="C73" s="832" t="s">
        <v>5736</v>
      </c>
      <c r="D73" s="832" t="s">
        <v>5751</v>
      </c>
      <c r="E73" s="832" t="s">
        <v>5752</v>
      </c>
      <c r="F73" s="849">
        <v>16</v>
      </c>
      <c r="G73" s="849">
        <v>2048</v>
      </c>
      <c r="H73" s="849"/>
      <c r="I73" s="849">
        <v>128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5887</v>
      </c>
      <c r="B74" s="832" t="s">
        <v>5691</v>
      </c>
      <c r="C74" s="832" t="s">
        <v>5736</v>
      </c>
      <c r="D74" s="832" t="s">
        <v>5753</v>
      </c>
      <c r="E74" s="832" t="s">
        <v>5754</v>
      </c>
      <c r="F74" s="849">
        <v>4</v>
      </c>
      <c r="G74" s="849">
        <v>808</v>
      </c>
      <c r="H74" s="849"/>
      <c r="I74" s="849">
        <v>202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5887</v>
      </c>
      <c r="B75" s="832" t="s">
        <v>5691</v>
      </c>
      <c r="C75" s="832" t="s">
        <v>5736</v>
      </c>
      <c r="D75" s="832" t="s">
        <v>5755</v>
      </c>
      <c r="E75" s="832" t="s">
        <v>5756</v>
      </c>
      <c r="F75" s="849">
        <v>6</v>
      </c>
      <c r="G75" s="849">
        <v>978</v>
      </c>
      <c r="H75" s="849"/>
      <c r="I75" s="849">
        <v>163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5887</v>
      </c>
      <c r="B76" s="832" t="s">
        <v>5691</v>
      </c>
      <c r="C76" s="832" t="s">
        <v>5736</v>
      </c>
      <c r="D76" s="832" t="s">
        <v>5757</v>
      </c>
      <c r="E76" s="832" t="s">
        <v>5758</v>
      </c>
      <c r="F76" s="849">
        <v>4</v>
      </c>
      <c r="G76" s="849">
        <v>2336</v>
      </c>
      <c r="H76" s="849"/>
      <c r="I76" s="849">
        <v>584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5887</v>
      </c>
      <c r="B77" s="832" t="s">
        <v>5691</v>
      </c>
      <c r="C77" s="832" t="s">
        <v>5736</v>
      </c>
      <c r="D77" s="832" t="s">
        <v>5792</v>
      </c>
      <c r="E77" s="832" t="s">
        <v>5793</v>
      </c>
      <c r="F77" s="849">
        <v>4</v>
      </c>
      <c r="G77" s="849">
        <v>1420</v>
      </c>
      <c r="H77" s="849">
        <v>4</v>
      </c>
      <c r="I77" s="849">
        <v>355</v>
      </c>
      <c r="J77" s="849">
        <v>1</v>
      </c>
      <c r="K77" s="849">
        <v>355</v>
      </c>
      <c r="L77" s="849">
        <v>1</v>
      </c>
      <c r="M77" s="849">
        <v>355</v>
      </c>
      <c r="N77" s="849">
        <v>3</v>
      </c>
      <c r="O77" s="849">
        <v>1074</v>
      </c>
      <c r="P77" s="837">
        <v>3.0253521126760563</v>
      </c>
      <c r="Q77" s="850">
        <v>358</v>
      </c>
    </row>
    <row r="78" spans="1:17" ht="14.4" customHeight="1" x14ac:dyDescent="0.3">
      <c r="A78" s="831" t="s">
        <v>5888</v>
      </c>
      <c r="B78" s="832" t="s">
        <v>5691</v>
      </c>
      <c r="C78" s="832" t="s">
        <v>5692</v>
      </c>
      <c r="D78" s="832" t="s">
        <v>5718</v>
      </c>
      <c r="E78" s="832" t="s">
        <v>2415</v>
      </c>
      <c r="F78" s="849">
        <v>1</v>
      </c>
      <c r="G78" s="849">
        <v>28616.75</v>
      </c>
      <c r="H78" s="849"/>
      <c r="I78" s="849">
        <v>28616.75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5888</v>
      </c>
      <c r="B79" s="832" t="s">
        <v>5691</v>
      </c>
      <c r="C79" s="832" t="s">
        <v>5736</v>
      </c>
      <c r="D79" s="832" t="s">
        <v>5769</v>
      </c>
      <c r="E79" s="832" t="s">
        <v>5770</v>
      </c>
      <c r="F79" s="849">
        <v>1</v>
      </c>
      <c r="G79" s="849">
        <v>0</v>
      </c>
      <c r="H79" s="849"/>
      <c r="I79" s="849">
        <v>0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5888</v>
      </c>
      <c r="B80" s="832" t="s">
        <v>5691</v>
      </c>
      <c r="C80" s="832" t="s">
        <v>5736</v>
      </c>
      <c r="D80" s="832" t="s">
        <v>5773</v>
      </c>
      <c r="E80" s="832" t="s">
        <v>5774</v>
      </c>
      <c r="F80" s="849"/>
      <c r="G80" s="849"/>
      <c r="H80" s="849"/>
      <c r="I80" s="849"/>
      <c r="J80" s="849">
        <v>1</v>
      </c>
      <c r="K80" s="849">
        <v>33.33</v>
      </c>
      <c r="L80" s="849">
        <v>1</v>
      </c>
      <c r="M80" s="849">
        <v>33.33</v>
      </c>
      <c r="N80" s="849"/>
      <c r="O80" s="849"/>
      <c r="P80" s="837"/>
      <c r="Q80" s="850"/>
    </row>
    <row r="81" spans="1:17" ht="14.4" customHeight="1" x14ac:dyDescent="0.3">
      <c r="A81" s="831" t="s">
        <v>5888</v>
      </c>
      <c r="B81" s="832" t="s">
        <v>5691</v>
      </c>
      <c r="C81" s="832" t="s">
        <v>5736</v>
      </c>
      <c r="D81" s="832" t="s">
        <v>5792</v>
      </c>
      <c r="E81" s="832" t="s">
        <v>5793</v>
      </c>
      <c r="F81" s="849">
        <v>2</v>
      </c>
      <c r="G81" s="849">
        <v>710</v>
      </c>
      <c r="H81" s="849">
        <v>1</v>
      </c>
      <c r="I81" s="849">
        <v>355</v>
      </c>
      <c r="J81" s="849">
        <v>2</v>
      </c>
      <c r="K81" s="849">
        <v>710</v>
      </c>
      <c r="L81" s="849">
        <v>1</v>
      </c>
      <c r="M81" s="849">
        <v>355</v>
      </c>
      <c r="N81" s="849">
        <v>2</v>
      </c>
      <c r="O81" s="849">
        <v>716</v>
      </c>
      <c r="P81" s="837">
        <v>1.0084507042253521</v>
      </c>
      <c r="Q81" s="850">
        <v>358</v>
      </c>
    </row>
    <row r="82" spans="1:17" ht="14.4" customHeight="1" x14ac:dyDescent="0.3">
      <c r="A82" s="831" t="s">
        <v>5888</v>
      </c>
      <c r="B82" s="832" t="s">
        <v>5691</v>
      </c>
      <c r="C82" s="832" t="s">
        <v>5736</v>
      </c>
      <c r="D82" s="832" t="s">
        <v>5796</v>
      </c>
      <c r="E82" s="832" t="s">
        <v>5797</v>
      </c>
      <c r="F82" s="849">
        <v>1</v>
      </c>
      <c r="G82" s="849">
        <v>177</v>
      </c>
      <c r="H82" s="849"/>
      <c r="I82" s="849">
        <v>177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5889</v>
      </c>
      <c r="B83" s="832" t="s">
        <v>5691</v>
      </c>
      <c r="C83" s="832" t="s">
        <v>5736</v>
      </c>
      <c r="D83" s="832" t="s">
        <v>5739</v>
      </c>
      <c r="E83" s="832" t="s">
        <v>5740</v>
      </c>
      <c r="F83" s="849"/>
      <c r="G83" s="849"/>
      <c r="H83" s="849"/>
      <c r="I83" s="849"/>
      <c r="J83" s="849">
        <v>1</v>
      </c>
      <c r="K83" s="849">
        <v>37</v>
      </c>
      <c r="L83" s="849">
        <v>1</v>
      </c>
      <c r="M83" s="849">
        <v>37</v>
      </c>
      <c r="N83" s="849"/>
      <c r="O83" s="849"/>
      <c r="P83" s="837"/>
      <c r="Q83" s="850"/>
    </row>
    <row r="84" spans="1:17" ht="14.4" customHeight="1" x14ac:dyDescent="0.3">
      <c r="A84" s="831" t="s">
        <v>5889</v>
      </c>
      <c r="B84" s="832" t="s">
        <v>5691</v>
      </c>
      <c r="C84" s="832" t="s">
        <v>5736</v>
      </c>
      <c r="D84" s="832" t="s">
        <v>5753</v>
      </c>
      <c r="E84" s="832" t="s">
        <v>5754</v>
      </c>
      <c r="F84" s="849"/>
      <c r="G84" s="849"/>
      <c r="H84" s="849"/>
      <c r="I84" s="849"/>
      <c r="J84" s="849">
        <v>4</v>
      </c>
      <c r="K84" s="849">
        <v>812</v>
      </c>
      <c r="L84" s="849">
        <v>1</v>
      </c>
      <c r="M84" s="849">
        <v>203</v>
      </c>
      <c r="N84" s="849"/>
      <c r="O84" s="849"/>
      <c r="P84" s="837"/>
      <c r="Q84" s="850"/>
    </row>
    <row r="85" spans="1:17" ht="14.4" customHeight="1" x14ac:dyDescent="0.3">
      <c r="A85" s="831" t="s">
        <v>5889</v>
      </c>
      <c r="B85" s="832" t="s">
        <v>5691</v>
      </c>
      <c r="C85" s="832" t="s">
        <v>5736</v>
      </c>
      <c r="D85" s="832" t="s">
        <v>5759</v>
      </c>
      <c r="E85" s="832" t="s">
        <v>5760</v>
      </c>
      <c r="F85" s="849"/>
      <c r="G85" s="849"/>
      <c r="H85" s="849"/>
      <c r="I85" s="849"/>
      <c r="J85" s="849">
        <v>1</v>
      </c>
      <c r="K85" s="849">
        <v>650</v>
      </c>
      <c r="L85" s="849">
        <v>1</v>
      </c>
      <c r="M85" s="849">
        <v>650</v>
      </c>
      <c r="N85" s="849"/>
      <c r="O85" s="849"/>
      <c r="P85" s="837"/>
      <c r="Q85" s="850"/>
    </row>
    <row r="86" spans="1:17" ht="14.4" customHeight="1" x14ac:dyDescent="0.3">
      <c r="A86" s="831" t="s">
        <v>5889</v>
      </c>
      <c r="B86" s="832" t="s">
        <v>5691</v>
      </c>
      <c r="C86" s="832" t="s">
        <v>5736</v>
      </c>
      <c r="D86" s="832" t="s">
        <v>5761</v>
      </c>
      <c r="E86" s="832" t="s">
        <v>5762</v>
      </c>
      <c r="F86" s="849"/>
      <c r="G86" s="849"/>
      <c r="H86" s="849"/>
      <c r="I86" s="849"/>
      <c r="J86" s="849">
        <v>1</v>
      </c>
      <c r="K86" s="849">
        <v>938</v>
      </c>
      <c r="L86" s="849">
        <v>1</v>
      </c>
      <c r="M86" s="849">
        <v>938</v>
      </c>
      <c r="N86" s="849"/>
      <c r="O86" s="849"/>
      <c r="P86" s="837"/>
      <c r="Q86" s="850"/>
    </row>
    <row r="87" spans="1:17" ht="14.4" customHeight="1" x14ac:dyDescent="0.3">
      <c r="A87" s="831" t="s">
        <v>5889</v>
      </c>
      <c r="B87" s="832" t="s">
        <v>5691</v>
      </c>
      <c r="C87" s="832" t="s">
        <v>5736</v>
      </c>
      <c r="D87" s="832" t="s">
        <v>5773</v>
      </c>
      <c r="E87" s="832" t="s">
        <v>5774</v>
      </c>
      <c r="F87" s="849"/>
      <c r="G87" s="849"/>
      <c r="H87" s="849"/>
      <c r="I87" s="849"/>
      <c r="J87" s="849">
        <v>1</v>
      </c>
      <c r="K87" s="849">
        <v>33.33</v>
      </c>
      <c r="L87" s="849">
        <v>1</v>
      </c>
      <c r="M87" s="849">
        <v>33.33</v>
      </c>
      <c r="N87" s="849"/>
      <c r="O87" s="849"/>
      <c r="P87" s="837"/>
      <c r="Q87" s="850"/>
    </row>
    <row r="88" spans="1:17" ht="14.4" customHeight="1" x14ac:dyDescent="0.3">
      <c r="A88" s="831" t="s">
        <v>5889</v>
      </c>
      <c r="B88" s="832" t="s">
        <v>5691</v>
      </c>
      <c r="C88" s="832" t="s">
        <v>5736</v>
      </c>
      <c r="D88" s="832" t="s">
        <v>5792</v>
      </c>
      <c r="E88" s="832" t="s">
        <v>5793</v>
      </c>
      <c r="F88" s="849">
        <v>1</v>
      </c>
      <c r="G88" s="849">
        <v>355</v>
      </c>
      <c r="H88" s="849">
        <v>0.5</v>
      </c>
      <c r="I88" s="849">
        <v>355</v>
      </c>
      <c r="J88" s="849">
        <v>2</v>
      </c>
      <c r="K88" s="849">
        <v>710</v>
      </c>
      <c r="L88" s="849">
        <v>1</v>
      </c>
      <c r="M88" s="849">
        <v>355</v>
      </c>
      <c r="N88" s="849"/>
      <c r="O88" s="849"/>
      <c r="P88" s="837"/>
      <c r="Q88" s="850"/>
    </row>
    <row r="89" spans="1:17" ht="14.4" customHeight="1" x14ac:dyDescent="0.3">
      <c r="A89" s="831" t="s">
        <v>5889</v>
      </c>
      <c r="B89" s="832" t="s">
        <v>5691</v>
      </c>
      <c r="C89" s="832" t="s">
        <v>5736</v>
      </c>
      <c r="D89" s="832" t="s">
        <v>5796</v>
      </c>
      <c r="E89" s="832" t="s">
        <v>5797</v>
      </c>
      <c r="F89" s="849">
        <v>1</v>
      </c>
      <c r="G89" s="849">
        <v>177</v>
      </c>
      <c r="H89" s="849"/>
      <c r="I89" s="849">
        <v>177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5890</v>
      </c>
      <c r="B90" s="832" t="s">
        <v>5691</v>
      </c>
      <c r="C90" s="832" t="s">
        <v>5736</v>
      </c>
      <c r="D90" s="832" t="s">
        <v>5792</v>
      </c>
      <c r="E90" s="832" t="s">
        <v>5793</v>
      </c>
      <c r="F90" s="849">
        <v>1</v>
      </c>
      <c r="G90" s="849">
        <v>355</v>
      </c>
      <c r="H90" s="849"/>
      <c r="I90" s="849">
        <v>355</v>
      </c>
      <c r="J90" s="849"/>
      <c r="K90" s="849"/>
      <c r="L90" s="849"/>
      <c r="M90" s="849"/>
      <c r="N90" s="849">
        <v>2</v>
      </c>
      <c r="O90" s="849">
        <v>716</v>
      </c>
      <c r="P90" s="837"/>
      <c r="Q90" s="850">
        <v>358</v>
      </c>
    </row>
    <row r="91" spans="1:17" ht="14.4" customHeight="1" x14ac:dyDescent="0.3">
      <c r="A91" s="831" t="s">
        <v>5891</v>
      </c>
      <c r="B91" s="832" t="s">
        <v>5691</v>
      </c>
      <c r="C91" s="832" t="s">
        <v>5736</v>
      </c>
      <c r="D91" s="832" t="s">
        <v>5745</v>
      </c>
      <c r="E91" s="832" t="s">
        <v>5746</v>
      </c>
      <c r="F91" s="849">
        <v>1</v>
      </c>
      <c r="G91" s="849">
        <v>404</v>
      </c>
      <c r="H91" s="849">
        <v>1</v>
      </c>
      <c r="I91" s="849">
        <v>404</v>
      </c>
      <c r="J91" s="849">
        <v>1</v>
      </c>
      <c r="K91" s="849">
        <v>404</v>
      </c>
      <c r="L91" s="849">
        <v>1</v>
      </c>
      <c r="M91" s="849">
        <v>404</v>
      </c>
      <c r="N91" s="849"/>
      <c r="O91" s="849"/>
      <c r="P91" s="837"/>
      <c r="Q91" s="850"/>
    </row>
    <row r="92" spans="1:17" ht="14.4" customHeight="1" x14ac:dyDescent="0.3">
      <c r="A92" s="831" t="s">
        <v>5891</v>
      </c>
      <c r="B92" s="832" t="s">
        <v>5691</v>
      </c>
      <c r="C92" s="832" t="s">
        <v>5736</v>
      </c>
      <c r="D92" s="832" t="s">
        <v>5751</v>
      </c>
      <c r="E92" s="832" t="s">
        <v>5752</v>
      </c>
      <c r="F92" s="849">
        <v>11</v>
      </c>
      <c r="G92" s="849">
        <v>1408</v>
      </c>
      <c r="H92" s="849">
        <v>2.75</v>
      </c>
      <c r="I92" s="849">
        <v>128</v>
      </c>
      <c r="J92" s="849">
        <v>4</v>
      </c>
      <c r="K92" s="849">
        <v>512</v>
      </c>
      <c r="L92" s="849">
        <v>1</v>
      </c>
      <c r="M92" s="849">
        <v>128</v>
      </c>
      <c r="N92" s="849"/>
      <c r="O92" s="849"/>
      <c r="P92" s="837"/>
      <c r="Q92" s="850"/>
    </row>
    <row r="93" spans="1:17" ht="14.4" customHeight="1" x14ac:dyDescent="0.3">
      <c r="A93" s="831" t="s">
        <v>5891</v>
      </c>
      <c r="B93" s="832" t="s">
        <v>5691</v>
      </c>
      <c r="C93" s="832" t="s">
        <v>5736</v>
      </c>
      <c r="D93" s="832" t="s">
        <v>5753</v>
      </c>
      <c r="E93" s="832" t="s">
        <v>5754</v>
      </c>
      <c r="F93" s="849">
        <v>4</v>
      </c>
      <c r="G93" s="849">
        <v>808</v>
      </c>
      <c r="H93" s="849">
        <v>0.99507389162561577</v>
      </c>
      <c r="I93" s="849">
        <v>202</v>
      </c>
      <c r="J93" s="849">
        <v>4</v>
      </c>
      <c r="K93" s="849">
        <v>812</v>
      </c>
      <c r="L93" s="849">
        <v>1</v>
      </c>
      <c r="M93" s="849">
        <v>203</v>
      </c>
      <c r="N93" s="849"/>
      <c r="O93" s="849"/>
      <c r="P93" s="837"/>
      <c r="Q93" s="850"/>
    </row>
    <row r="94" spans="1:17" ht="14.4" customHeight="1" x14ac:dyDescent="0.3">
      <c r="A94" s="831" t="s">
        <v>5891</v>
      </c>
      <c r="B94" s="832" t="s">
        <v>5691</v>
      </c>
      <c r="C94" s="832" t="s">
        <v>5736</v>
      </c>
      <c r="D94" s="832" t="s">
        <v>5755</v>
      </c>
      <c r="E94" s="832" t="s">
        <v>5756</v>
      </c>
      <c r="F94" s="849"/>
      <c r="G94" s="849"/>
      <c r="H94" s="849"/>
      <c r="I94" s="849"/>
      <c r="J94" s="849">
        <v>2</v>
      </c>
      <c r="K94" s="849">
        <v>326</v>
      </c>
      <c r="L94" s="849">
        <v>1</v>
      </c>
      <c r="M94" s="849">
        <v>163</v>
      </c>
      <c r="N94" s="849"/>
      <c r="O94" s="849"/>
      <c r="P94" s="837"/>
      <c r="Q94" s="850"/>
    </row>
    <row r="95" spans="1:17" ht="14.4" customHeight="1" x14ac:dyDescent="0.3">
      <c r="A95" s="831" t="s">
        <v>5891</v>
      </c>
      <c r="B95" s="832" t="s">
        <v>5691</v>
      </c>
      <c r="C95" s="832" t="s">
        <v>5736</v>
      </c>
      <c r="D95" s="832" t="s">
        <v>5757</v>
      </c>
      <c r="E95" s="832" t="s">
        <v>5758</v>
      </c>
      <c r="F95" s="849"/>
      <c r="G95" s="849"/>
      <c r="H95" s="849"/>
      <c r="I95" s="849"/>
      <c r="J95" s="849">
        <v>2</v>
      </c>
      <c r="K95" s="849">
        <v>1170</v>
      </c>
      <c r="L95" s="849">
        <v>1</v>
      </c>
      <c r="M95" s="849">
        <v>585</v>
      </c>
      <c r="N95" s="849"/>
      <c r="O95" s="849"/>
      <c r="P95" s="837"/>
      <c r="Q95" s="850"/>
    </row>
    <row r="96" spans="1:17" ht="14.4" customHeight="1" x14ac:dyDescent="0.3">
      <c r="A96" s="831" t="s">
        <v>5891</v>
      </c>
      <c r="B96" s="832" t="s">
        <v>5691</v>
      </c>
      <c r="C96" s="832" t="s">
        <v>5736</v>
      </c>
      <c r="D96" s="832" t="s">
        <v>5759</v>
      </c>
      <c r="E96" s="832" t="s">
        <v>5760</v>
      </c>
      <c r="F96" s="849">
        <v>1</v>
      </c>
      <c r="G96" s="849">
        <v>650</v>
      </c>
      <c r="H96" s="849"/>
      <c r="I96" s="849">
        <v>650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5891</v>
      </c>
      <c r="B97" s="832" t="s">
        <v>5691</v>
      </c>
      <c r="C97" s="832" t="s">
        <v>5736</v>
      </c>
      <c r="D97" s="832" t="s">
        <v>5763</v>
      </c>
      <c r="E97" s="832" t="s">
        <v>5764</v>
      </c>
      <c r="F97" s="849"/>
      <c r="G97" s="849"/>
      <c r="H97" s="849"/>
      <c r="I97" s="849"/>
      <c r="J97" s="849">
        <v>1</v>
      </c>
      <c r="K97" s="849">
        <v>297</v>
      </c>
      <c r="L97" s="849">
        <v>1</v>
      </c>
      <c r="M97" s="849">
        <v>297</v>
      </c>
      <c r="N97" s="849"/>
      <c r="O97" s="849"/>
      <c r="P97" s="837"/>
      <c r="Q97" s="850"/>
    </row>
    <row r="98" spans="1:17" ht="14.4" customHeight="1" x14ac:dyDescent="0.3">
      <c r="A98" s="831" t="s">
        <v>5891</v>
      </c>
      <c r="B98" s="832" t="s">
        <v>5691</v>
      </c>
      <c r="C98" s="832" t="s">
        <v>5736</v>
      </c>
      <c r="D98" s="832" t="s">
        <v>5773</v>
      </c>
      <c r="E98" s="832" t="s">
        <v>5774</v>
      </c>
      <c r="F98" s="849"/>
      <c r="G98" s="849"/>
      <c r="H98" s="849"/>
      <c r="I98" s="849"/>
      <c r="J98" s="849">
        <v>4</v>
      </c>
      <c r="K98" s="849">
        <v>133.32999999999998</v>
      </c>
      <c r="L98" s="849">
        <v>1</v>
      </c>
      <c r="M98" s="849">
        <v>33.332499999999996</v>
      </c>
      <c r="N98" s="849"/>
      <c r="O98" s="849"/>
      <c r="P98" s="837"/>
      <c r="Q98" s="850"/>
    </row>
    <row r="99" spans="1:17" ht="14.4" customHeight="1" x14ac:dyDescent="0.3">
      <c r="A99" s="831" t="s">
        <v>5891</v>
      </c>
      <c r="B99" s="832" t="s">
        <v>5691</v>
      </c>
      <c r="C99" s="832" t="s">
        <v>5736</v>
      </c>
      <c r="D99" s="832" t="s">
        <v>5781</v>
      </c>
      <c r="E99" s="832" t="s">
        <v>5782</v>
      </c>
      <c r="F99" s="849">
        <v>1</v>
      </c>
      <c r="G99" s="849">
        <v>712</v>
      </c>
      <c r="H99" s="849">
        <v>0.99859747545582045</v>
      </c>
      <c r="I99" s="849">
        <v>712</v>
      </c>
      <c r="J99" s="849">
        <v>1</v>
      </c>
      <c r="K99" s="849">
        <v>713</v>
      </c>
      <c r="L99" s="849">
        <v>1</v>
      </c>
      <c r="M99" s="849">
        <v>713</v>
      </c>
      <c r="N99" s="849"/>
      <c r="O99" s="849"/>
      <c r="P99" s="837"/>
      <c r="Q99" s="850"/>
    </row>
    <row r="100" spans="1:17" ht="14.4" customHeight="1" x14ac:dyDescent="0.3">
      <c r="A100" s="831" t="s">
        <v>5891</v>
      </c>
      <c r="B100" s="832" t="s">
        <v>5691</v>
      </c>
      <c r="C100" s="832" t="s">
        <v>5736</v>
      </c>
      <c r="D100" s="832" t="s">
        <v>5792</v>
      </c>
      <c r="E100" s="832" t="s">
        <v>5793</v>
      </c>
      <c r="F100" s="849">
        <v>16</v>
      </c>
      <c r="G100" s="849">
        <v>5680</v>
      </c>
      <c r="H100" s="849">
        <v>1.7777777777777777</v>
      </c>
      <c r="I100" s="849">
        <v>355</v>
      </c>
      <c r="J100" s="849">
        <v>9</v>
      </c>
      <c r="K100" s="849">
        <v>3195</v>
      </c>
      <c r="L100" s="849">
        <v>1</v>
      </c>
      <c r="M100" s="849">
        <v>355</v>
      </c>
      <c r="N100" s="849">
        <v>7</v>
      </c>
      <c r="O100" s="849">
        <v>2506</v>
      </c>
      <c r="P100" s="837">
        <v>0.78435054773082946</v>
      </c>
      <c r="Q100" s="850">
        <v>358</v>
      </c>
    </row>
    <row r="101" spans="1:17" ht="14.4" customHeight="1" x14ac:dyDescent="0.3">
      <c r="A101" s="831" t="s">
        <v>594</v>
      </c>
      <c r="B101" s="832" t="s">
        <v>5691</v>
      </c>
      <c r="C101" s="832" t="s">
        <v>5692</v>
      </c>
      <c r="D101" s="832" t="s">
        <v>5696</v>
      </c>
      <c r="E101" s="832" t="s">
        <v>1725</v>
      </c>
      <c r="F101" s="849"/>
      <c r="G101" s="849"/>
      <c r="H101" s="849"/>
      <c r="I101" s="849"/>
      <c r="J101" s="849">
        <v>3</v>
      </c>
      <c r="K101" s="849">
        <v>53608.44</v>
      </c>
      <c r="L101" s="849">
        <v>1</v>
      </c>
      <c r="M101" s="849">
        <v>17869.48</v>
      </c>
      <c r="N101" s="849"/>
      <c r="O101" s="849"/>
      <c r="P101" s="837"/>
      <c r="Q101" s="850"/>
    </row>
    <row r="102" spans="1:17" ht="14.4" customHeight="1" x14ac:dyDescent="0.3">
      <c r="A102" s="831" t="s">
        <v>594</v>
      </c>
      <c r="B102" s="832" t="s">
        <v>5691</v>
      </c>
      <c r="C102" s="832" t="s">
        <v>5692</v>
      </c>
      <c r="D102" s="832" t="s">
        <v>5708</v>
      </c>
      <c r="E102" s="832" t="s">
        <v>5844</v>
      </c>
      <c r="F102" s="849"/>
      <c r="G102" s="849"/>
      <c r="H102" s="849"/>
      <c r="I102" s="849"/>
      <c r="J102" s="849">
        <v>0</v>
      </c>
      <c r="K102" s="849">
        <v>0</v>
      </c>
      <c r="L102" s="849"/>
      <c r="M102" s="849"/>
      <c r="N102" s="849">
        <v>0</v>
      </c>
      <c r="O102" s="849">
        <v>0</v>
      </c>
      <c r="P102" s="837"/>
      <c r="Q102" s="850"/>
    </row>
    <row r="103" spans="1:17" ht="14.4" customHeight="1" x14ac:dyDescent="0.3">
      <c r="A103" s="831" t="s">
        <v>594</v>
      </c>
      <c r="B103" s="832" t="s">
        <v>5691</v>
      </c>
      <c r="C103" s="832" t="s">
        <v>5692</v>
      </c>
      <c r="D103" s="832" t="s">
        <v>5708</v>
      </c>
      <c r="E103" s="832" t="s">
        <v>2411</v>
      </c>
      <c r="F103" s="849"/>
      <c r="G103" s="849"/>
      <c r="H103" s="849"/>
      <c r="I103" s="849"/>
      <c r="J103" s="849">
        <v>4</v>
      </c>
      <c r="K103" s="849">
        <v>133683.04</v>
      </c>
      <c r="L103" s="849">
        <v>1</v>
      </c>
      <c r="M103" s="849">
        <v>33420.76</v>
      </c>
      <c r="N103" s="849">
        <v>3</v>
      </c>
      <c r="O103" s="849">
        <v>100262.28</v>
      </c>
      <c r="P103" s="837">
        <v>0.75</v>
      </c>
      <c r="Q103" s="850">
        <v>33420.76</v>
      </c>
    </row>
    <row r="104" spans="1:17" ht="14.4" customHeight="1" x14ac:dyDescent="0.3">
      <c r="A104" s="831" t="s">
        <v>594</v>
      </c>
      <c r="B104" s="832" t="s">
        <v>5691</v>
      </c>
      <c r="C104" s="832" t="s">
        <v>5692</v>
      </c>
      <c r="D104" s="832" t="s">
        <v>5709</v>
      </c>
      <c r="E104" s="832" t="s">
        <v>1725</v>
      </c>
      <c r="F104" s="849">
        <v>6</v>
      </c>
      <c r="G104" s="849">
        <v>107218.5</v>
      </c>
      <c r="H104" s="849"/>
      <c r="I104" s="849">
        <v>17869.75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594</v>
      </c>
      <c r="B105" s="832" t="s">
        <v>5691</v>
      </c>
      <c r="C105" s="832" t="s">
        <v>5692</v>
      </c>
      <c r="D105" s="832" t="s">
        <v>5715</v>
      </c>
      <c r="E105" s="832" t="s">
        <v>5845</v>
      </c>
      <c r="F105" s="849">
        <v>0</v>
      </c>
      <c r="G105" s="849">
        <v>0</v>
      </c>
      <c r="H105" s="849"/>
      <c r="I105" s="849"/>
      <c r="J105" s="849"/>
      <c r="K105" s="849"/>
      <c r="L105" s="849"/>
      <c r="M105" s="849"/>
      <c r="N105" s="849">
        <v>0</v>
      </c>
      <c r="O105" s="849">
        <v>0</v>
      </c>
      <c r="P105" s="837"/>
      <c r="Q105" s="850"/>
    </row>
    <row r="106" spans="1:17" ht="14.4" customHeight="1" x14ac:dyDescent="0.3">
      <c r="A106" s="831" t="s">
        <v>594</v>
      </c>
      <c r="B106" s="832" t="s">
        <v>5691</v>
      </c>
      <c r="C106" s="832" t="s">
        <v>5692</v>
      </c>
      <c r="D106" s="832" t="s">
        <v>5715</v>
      </c>
      <c r="E106" s="832" t="s">
        <v>1735</v>
      </c>
      <c r="F106" s="849">
        <v>8</v>
      </c>
      <c r="G106" s="849">
        <v>165556.07999999999</v>
      </c>
      <c r="H106" s="849"/>
      <c r="I106" s="849">
        <v>20694.509999999998</v>
      </c>
      <c r="J106" s="849"/>
      <c r="K106" s="849"/>
      <c r="L106" s="849"/>
      <c r="M106" s="849"/>
      <c r="N106" s="849">
        <v>4</v>
      </c>
      <c r="O106" s="849">
        <v>79427.199999999997</v>
      </c>
      <c r="P106" s="837"/>
      <c r="Q106" s="850">
        <v>19856.8</v>
      </c>
    </row>
    <row r="107" spans="1:17" ht="14.4" customHeight="1" x14ac:dyDescent="0.3">
      <c r="A107" s="831" t="s">
        <v>594</v>
      </c>
      <c r="B107" s="832" t="s">
        <v>5691</v>
      </c>
      <c r="C107" s="832" t="s">
        <v>5692</v>
      </c>
      <c r="D107" s="832" t="s">
        <v>5724</v>
      </c>
      <c r="E107" s="832" t="s">
        <v>5843</v>
      </c>
      <c r="F107" s="849">
        <v>0</v>
      </c>
      <c r="G107" s="849">
        <v>0</v>
      </c>
      <c r="H107" s="849"/>
      <c r="I107" s="849"/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594</v>
      </c>
      <c r="B108" s="832" t="s">
        <v>5691</v>
      </c>
      <c r="C108" s="832" t="s">
        <v>5692</v>
      </c>
      <c r="D108" s="832" t="s">
        <v>5724</v>
      </c>
      <c r="E108" s="832" t="s">
        <v>5707</v>
      </c>
      <c r="F108" s="849">
        <v>2</v>
      </c>
      <c r="G108" s="849">
        <v>36572</v>
      </c>
      <c r="H108" s="849"/>
      <c r="I108" s="849">
        <v>18286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594</v>
      </c>
      <c r="B109" s="832" t="s">
        <v>5691</v>
      </c>
      <c r="C109" s="832" t="s">
        <v>5692</v>
      </c>
      <c r="D109" s="832" t="s">
        <v>5725</v>
      </c>
      <c r="E109" s="832" t="s">
        <v>1444</v>
      </c>
      <c r="F109" s="849"/>
      <c r="G109" s="849"/>
      <c r="H109" s="849"/>
      <c r="I109" s="849"/>
      <c r="J109" s="849"/>
      <c r="K109" s="849"/>
      <c r="L109" s="849"/>
      <c r="M109" s="849"/>
      <c r="N109" s="849">
        <v>2</v>
      </c>
      <c r="O109" s="849">
        <v>6072</v>
      </c>
      <c r="P109" s="837"/>
      <c r="Q109" s="850">
        <v>3036</v>
      </c>
    </row>
    <row r="110" spans="1:17" ht="14.4" customHeight="1" x14ac:dyDescent="0.3">
      <c r="A110" s="831" t="s">
        <v>594</v>
      </c>
      <c r="B110" s="832" t="s">
        <v>5691</v>
      </c>
      <c r="C110" s="832" t="s">
        <v>5692</v>
      </c>
      <c r="D110" s="832" t="s">
        <v>5726</v>
      </c>
      <c r="E110" s="832" t="s">
        <v>5727</v>
      </c>
      <c r="F110" s="849"/>
      <c r="G110" s="849"/>
      <c r="H110" s="849"/>
      <c r="I110" s="849"/>
      <c r="J110" s="849"/>
      <c r="K110" s="849"/>
      <c r="L110" s="849"/>
      <c r="M110" s="849"/>
      <c r="N110" s="849">
        <v>2</v>
      </c>
      <c r="O110" s="849">
        <v>5838.88</v>
      </c>
      <c r="P110" s="837"/>
      <c r="Q110" s="850">
        <v>2919.44</v>
      </c>
    </row>
    <row r="111" spans="1:17" ht="14.4" customHeight="1" x14ac:dyDescent="0.3">
      <c r="A111" s="831" t="s">
        <v>594</v>
      </c>
      <c r="B111" s="832" t="s">
        <v>5691</v>
      </c>
      <c r="C111" s="832" t="s">
        <v>5736</v>
      </c>
      <c r="D111" s="832" t="s">
        <v>5739</v>
      </c>
      <c r="E111" s="832" t="s">
        <v>5740</v>
      </c>
      <c r="F111" s="849">
        <v>1</v>
      </c>
      <c r="G111" s="849">
        <v>37</v>
      </c>
      <c r="H111" s="849">
        <v>0.2</v>
      </c>
      <c r="I111" s="849">
        <v>37</v>
      </c>
      <c r="J111" s="849">
        <v>5</v>
      </c>
      <c r="K111" s="849">
        <v>185</v>
      </c>
      <c r="L111" s="849">
        <v>1</v>
      </c>
      <c r="M111" s="849">
        <v>37</v>
      </c>
      <c r="N111" s="849">
        <v>1</v>
      </c>
      <c r="O111" s="849">
        <v>38</v>
      </c>
      <c r="P111" s="837">
        <v>0.20540540540540542</v>
      </c>
      <c r="Q111" s="850">
        <v>38</v>
      </c>
    </row>
    <row r="112" spans="1:17" ht="14.4" customHeight="1" x14ac:dyDescent="0.3">
      <c r="A112" s="831" t="s">
        <v>594</v>
      </c>
      <c r="B112" s="832" t="s">
        <v>5691</v>
      </c>
      <c r="C112" s="832" t="s">
        <v>5736</v>
      </c>
      <c r="D112" s="832" t="s">
        <v>5743</v>
      </c>
      <c r="E112" s="832" t="s">
        <v>5744</v>
      </c>
      <c r="F112" s="849">
        <v>15</v>
      </c>
      <c r="G112" s="849">
        <v>5205</v>
      </c>
      <c r="H112" s="849">
        <v>0.65217391304347827</v>
      </c>
      <c r="I112" s="849">
        <v>347</v>
      </c>
      <c r="J112" s="849">
        <v>23</v>
      </c>
      <c r="K112" s="849">
        <v>7981</v>
      </c>
      <c r="L112" s="849">
        <v>1</v>
      </c>
      <c r="M112" s="849">
        <v>347</v>
      </c>
      <c r="N112" s="849">
        <v>9</v>
      </c>
      <c r="O112" s="849">
        <v>3150</v>
      </c>
      <c r="P112" s="837">
        <v>0.39468738253351709</v>
      </c>
      <c r="Q112" s="850">
        <v>350</v>
      </c>
    </row>
    <row r="113" spans="1:17" ht="14.4" customHeight="1" x14ac:dyDescent="0.3">
      <c r="A113" s="831" t="s">
        <v>594</v>
      </c>
      <c r="B113" s="832" t="s">
        <v>5691</v>
      </c>
      <c r="C113" s="832" t="s">
        <v>5736</v>
      </c>
      <c r="D113" s="832" t="s">
        <v>5745</v>
      </c>
      <c r="E113" s="832" t="s">
        <v>5746</v>
      </c>
      <c r="F113" s="849">
        <v>99</v>
      </c>
      <c r="G113" s="849">
        <v>39996</v>
      </c>
      <c r="H113" s="849">
        <v>0.85344827586206895</v>
      </c>
      <c r="I113" s="849">
        <v>404</v>
      </c>
      <c r="J113" s="849">
        <v>116</v>
      </c>
      <c r="K113" s="849">
        <v>46864</v>
      </c>
      <c r="L113" s="849">
        <v>1</v>
      </c>
      <c r="M113" s="849">
        <v>404</v>
      </c>
      <c r="N113" s="849">
        <v>75</v>
      </c>
      <c r="O113" s="849">
        <v>30600</v>
      </c>
      <c r="P113" s="837">
        <v>0.6529532263571185</v>
      </c>
      <c r="Q113" s="850">
        <v>408</v>
      </c>
    </row>
    <row r="114" spans="1:17" ht="14.4" customHeight="1" x14ac:dyDescent="0.3">
      <c r="A114" s="831" t="s">
        <v>594</v>
      </c>
      <c r="B114" s="832" t="s">
        <v>5691</v>
      </c>
      <c r="C114" s="832" t="s">
        <v>5736</v>
      </c>
      <c r="D114" s="832" t="s">
        <v>5747</v>
      </c>
      <c r="E114" s="832" t="s">
        <v>5748</v>
      </c>
      <c r="F114" s="849">
        <v>20</v>
      </c>
      <c r="G114" s="849">
        <v>11360</v>
      </c>
      <c r="H114" s="849">
        <v>0.8318687756297598</v>
      </c>
      <c r="I114" s="849">
        <v>568</v>
      </c>
      <c r="J114" s="849">
        <v>24</v>
      </c>
      <c r="K114" s="849">
        <v>13656</v>
      </c>
      <c r="L114" s="849">
        <v>1</v>
      </c>
      <c r="M114" s="849">
        <v>569</v>
      </c>
      <c r="N114" s="849">
        <v>4</v>
      </c>
      <c r="O114" s="849">
        <v>2296</v>
      </c>
      <c r="P114" s="837">
        <v>0.1681312243702402</v>
      </c>
      <c r="Q114" s="850">
        <v>574</v>
      </c>
    </row>
    <row r="115" spans="1:17" ht="14.4" customHeight="1" x14ac:dyDescent="0.3">
      <c r="A115" s="831" t="s">
        <v>594</v>
      </c>
      <c r="B115" s="832" t="s">
        <v>5691</v>
      </c>
      <c r="C115" s="832" t="s">
        <v>5736</v>
      </c>
      <c r="D115" s="832" t="s">
        <v>5749</v>
      </c>
      <c r="E115" s="832" t="s">
        <v>5750</v>
      </c>
      <c r="F115" s="849">
        <v>78</v>
      </c>
      <c r="G115" s="849">
        <v>15288</v>
      </c>
      <c r="H115" s="849">
        <v>1.2934010152284263</v>
      </c>
      <c r="I115" s="849">
        <v>196</v>
      </c>
      <c r="J115" s="849">
        <v>60</v>
      </c>
      <c r="K115" s="849">
        <v>11820</v>
      </c>
      <c r="L115" s="849">
        <v>1</v>
      </c>
      <c r="M115" s="849">
        <v>197</v>
      </c>
      <c r="N115" s="849">
        <v>57</v>
      </c>
      <c r="O115" s="849">
        <v>11286</v>
      </c>
      <c r="P115" s="837">
        <v>0.95482233502538072</v>
      </c>
      <c r="Q115" s="850">
        <v>198</v>
      </c>
    </row>
    <row r="116" spans="1:17" ht="14.4" customHeight="1" x14ac:dyDescent="0.3">
      <c r="A116" s="831" t="s">
        <v>594</v>
      </c>
      <c r="B116" s="832" t="s">
        <v>5691</v>
      </c>
      <c r="C116" s="832" t="s">
        <v>5736</v>
      </c>
      <c r="D116" s="832" t="s">
        <v>5751</v>
      </c>
      <c r="E116" s="832" t="s">
        <v>5752</v>
      </c>
      <c r="F116" s="849">
        <v>420</v>
      </c>
      <c r="G116" s="849">
        <v>53760</v>
      </c>
      <c r="H116" s="849">
        <v>0.62038404726735596</v>
      </c>
      <c r="I116" s="849">
        <v>128</v>
      </c>
      <c r="J116" s="849">
        <v>677</v>
      </c>
      <c r="K116" s="849">
        <v>86656</v>
      </c>
      <c r="L116" s="849">
        <v>1</v>
      </c>
      <c r="M116" s="849">
        <v>128</v>
      </c>
      <c r="N116" s="849">
        <v>456</v>
      </c>
      <c r="O116" s="849">
        <v>58824</v>
      </c>
      <c r="P116" s="837">
        <v>0.67882200886262922</v>
      </c>
      <c r="Q116" s="850">
        <v>129</v>
      </c>
    </row>
    <row r="117" spans="1:17" ht="14.4" customHeight="1" x14ac:dyDescent="0.3">
      <c r="A117" s="831" t="s">
        <v>594</v>
      </c>
      <c r="B117" s="832" t="s">
        <v>5691</v>
      </c>
      <c r="C117" s="832" t="s">
        <v>5736</v>
      </c>
      <c r="D117" s="832" t="s">
        <v>5753</v>
      </c>
      <c r="E117" s="832" t="s">
        <v>5754</v>
      </c>
      <c r="F117" s="849">
        <v>299</v>
      </c>
      <c r="G117" s="849">
        <v>60398</v>
      </c>
      <c r="H117" s="849">
        <v>0.68554629860843108</v>
      </c>
      <c r="I117" s="849">
        <v>202</v>
      </c>
      <c r="J117" s="849">
        <v>434</v>
      </c>
      <c r="K117" s="849">
        <v>88102</v>
      </c>
      <c r="L117" s="849">
        <v>1</v>
      </c>
      <c r="M117" s="849">
        <v>203</v>
      </c>
      <c r="N117" s="849">
        <v>249</v>
      </c>
      <c r="O117" s="849">
        <v>50796</v>
      </c>
      <c r="P117" s="837">
        <v>0.57655898844521125</v>
      </c>
      <c r="Q117" s="850">
        <v>204</v>
      </c>
    </row>
    <row r="118" spans="1:17" ht="14.4" customHeight="1" x14ac:dyDescent="0.3">
      <c r="A118" s="831" t="s">
        <v>594</v>
      </c>
      <c r="B118" s="832" t="s">
        <v>5691</v>
      </c>
      <c r="C118" s="832" t="s">
        <v>5736</v>
      </c>
      <c r="D118" s="832" t="s">
        <v>5755</v>
      </c>
      <c r="E118" s="832" t="s">
        <v>5756</v>
      </c>
      <c r="F118" s="849">
        <v>137</v>
      </c>
      <c r="G118" s="849">
        <v>22331</v>
      </c>
      <c r="H118" s="849">
        <v>0.59051724137931039</v>
      </c>
      <c r="I118" s="849">
        <v>163</v>
      </c>
      <c r="J118" s="849">
        <v>232</v>
      </c>
      <c r="K118" s="849">
        <v>37816</v>
      </c>
      <c r="L118" s="849">
        <v>1</v>
      </c>
      <c r="M118" s="849">
        <v>163</v>
      </c>
      <c r="N118" s="849">
        <v>131</v>
      </c>
      <c r="O118" s="849">
        <v>21484</v>
      </c>
      <c r="P118" s="837">
        <v>0.56811931457584086</v>
      </c>
      <c r="Q118" s="850">
        <v>164</v>
      </c>
    </row>
    <row r="119" spans="1:17" ht="14.4" customHeight="1" x14ac:dyDescent="0.3">
      <c r="A119" s="831" t="s">
        <v>594</v>
      </c>
      <c r="B119" s="832" t="s">
        <v>5691</v>
      </c>
      <c r="C119" s="832" t="s">
        <v>5736</v>
      </c>
      <c r="D119" s="832" t="s">
        <v>5757</v>
      </c>
      <c r="E119" s="832" t="s">
        <v>5758</v>
      </c>
      <c r="F119" s="849">
        <v>122</v>
      </c>
      <c r="G119" s="849">
        <v>71248</v>
      </c>
      <c r="H119" s="849">
        <v>0.62779099480130407</v>
      </c>
      <c r="I119" s="849">
        <v>584</v>
      </c>
      <c r="J119" s="849">
        <v>194</v>
      </c>
      <c r="K119" s="849">
        <v>113490</v>
      </c>
      <c r="L119" s="849">
        <v>1</v>
      </c>
      <c r="M119" s="849">
        <v>585</v>
      </c>
      <c r="N119" s="849">
        <v>102</v>
      </c>
      <c r="O119" s="849">
        <v>59976</v>
      </c>
      <c r="P119" s="837">
        <v>0.52846946867565425</v>
      </c>
      <c r="Q119" s="850">
        <v>588</v>
      </c>
    </row>
    <row r="120" spans="1:17" ht="14.4" customHeight="1" x14ac:dyDescent="0.3">
      <c r="A120" s="831" t="s">
        <v>594</v>
      </c>
      <c r="B120" s="832" t="s">
        <v>5691</v>
      </c>
      <c r="C120" s="832" t="s">
        <v>5736</v>
      </c>
      <c r="D120" s="832" t="s">
        <v>5759</v>
      </c>
      <c r="E120" s="832" t="s">
        <v>5760</v>
      </c>
      <c r="F120" s="849">
        <v>204</v>
      </c>
      <c r="G120" s="849">
        <v>132600</v>
      </c>
      <c r="H120" s="849">
        <v>0.73913043478260865</v>
      </c>
      <c r="I120" s="849">
        <v>650</v>
      </c>
      <c r="J120" s="849">
        <v>276</v>
      </c>
      <c r="K120" s="849">
        <v>179400</v>
      </c>
      <c r="L120" s="849">
        <v>1</v>
      </c>
      <c r="M120" s="849">
        <v>650</v>
      </c>
      <c r="N120" s="849">
        <v>143</v>
      </c>
      <c r="O120" s="849">
        <v>93379</v>
      </c>
      <c r="P120" s="837">
        <v>0.52050724637681156</v>
      </c>
      <c r="Q120" s="850">
        <v>653</v>
      </c>
    </row>
    <row r="121" spans="1:17" ht="14.4" customHeight="1" x14ac:dyDescent="0.3">
      <c r="A121" s="831" t="s">
        <v>594</v>
      </c>
      <c r="B121" s="832" t="s">
        <v>5691</v>
      </c>
      <c r="C121" s="832" t="s">
        <v>5736</v>
      </c>
      <c r="D121" s="832" t="s">
        <v>5761</v>
      </c>
      <c r="E121" s="832" t="s">
        <v>5762</v>
      </c>
      <c r="F121" s="849">
        <v>130</v>
      </c>
      <c r="G121" s="849">
        <v>121810</v>
      </c>
      <c r="H121" s="849">
        <v>0.86574271499644639</v>
      </c>
      <c r="I121" s="849">
        <v>937</v>
      </c>
      <c r="J121" s="849">
        <v>150</v>
      </c>
      <c r="K121" s="849">
        <v>140700</v>
      </c>
      <c r="L121" s="849">
        <v>1</v>
      </c>
      <c r="M121" s="849">
        <v>938</v>
      </c>
      <c r="N121" s="849">
        <v>100</v>
      </c>
      <c r="O121" s="849">
        <v>94100</v>
      </c>
      <c r="P121" s="837">
        <v>0.66879886282871359</v>
      </c>
      <c r="Q121" s="850">
        <v>941</v>
      </c>
    </row>
    <row r="122" spans="1:17" ht="14.4" customHeight="1" x14ac:dyDescent="0.3">
      <c r="A122" s="831" t="s">
        <v>594</v>
      </c>
      <c r="B122" s="832" t="s">
        <v>5691</v>
      </c>
      <c r="C122" s="832" t="s">
        <v>5736</v>
      </c>
      <c r="D122" s="832" t="s">
        <v>5763</v>
      </c>
      <c r="E122" s="832" t="s">
        <v>5764</v>
      </c>
      <c r="F122" s="849">
        <v>2</v>
      </c>
      <c r="G122" s="849">
        <v>594</v>
      </c>
      <c r="H122" s="849"/>
      <c r="I122" s="849">
        <v>297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594</v>
      </c>
      <c r="B123" s="832" t="s">
        <v>5691</v>
      </c>
      <c r="C123" s="832" t="s">
        <v>5736</v>
      </c>
      <c r="D123" s="832" t="s">
        <v>5767</v>
      </c>
      <c r="E123" s="832" t="s">
        <v>5768</v>
      </c>
      <c r="F123" s="849">
        <v>81</v>
      </c>
      <c r="G123" s="849">
        <v>11907</v>
      </c>
      <c r="H123" s="849">
        <v>0.78875198728139906</v>
      </c>
      <c r="I123" s="849">
        <v>147</v>
      </c>
      <c r="J123" s="849">
        <v>102</v>
      </c>
      <c r="K123" s="849">
        <v>15096</v>
      </c>
      <c r="L123" s="849">
        <v>1</v>
      </c>
      <c r="M123" s="849">
        <v>148</v>
      </c>
      <c r="N123" s="849">
        <v>90</v>
      </c>
      <c r="O123" s="849">
        <v>13500</v>
      </c>
      <c r="P123" s="837">
        <v>0.89427662957074727</v>
      </c>
      <c r="Q123" s="850">
        <v>150</v>
      </c>
    </row>
    <row r="124" spans="1:17" ht="14.4" customHeight="1" x14ac:dyDescent="0.3">
      <c r="A124" s="831" t="s">
        <v>594</v>
      </c>
      <c r="B124" s="832" t="s">
        <v>5691</v>
      </c>
      <c r="C124" s="832" t="s">
        <v>5736</v>
      </c>
      <c r="D124" s="832" t="s">
        <v>5769</v>
      </c>
      <c r="E124" s="832" t="s">
        <v>5770</v>
      </c>
      <c r="F124" s="849">
        <v>6</v>
      </c>
      <c r="G124" s="849">
        <v>0</v>
      </c>
      <c r="H124" s="849"/>
      <c r="I124" s="849">
        <v>0</v>
      </c>
      <c r="J124" s="849">
        <v>3</v>
      </c>
      <c r="K124" s="849">
        <v>0</v>
      </c>
      <c r="L124" s="849"/>
      <c r="M124" s="849">
        <v>0</v>
      </c>
      <c r="N124" s="849">
        <v>2</v>
      </c>
      <c r="O124" s="849">
        <v>0</v>
      </c>
      <c r="P124" s="837"/>
      <c r="Q124" s="850">
        <v>0</v>
      </c>
    </row>
    <row r="125" spans="1:17" ht="14.4" customHeight="1" x14ac:dyDescent="0.3">
      <c r="A125" s="831" t="s">
        <v>594</v>
      </c>
      <c r="B125" s="832" t="s">
        <v>5691</v>
      </c>
      <c r="C125" s="832" t="s">
        <v>5736</v>
      </c>
      <c r="D125" s="832" t="s">
        <v>5773</v>
      </c>
      <c r="E125" s="832" t="s">
        <v>5774</v>
      </c>
      <c r="F125" s="849"/>
      <c r="G125" s="849"/>
      <c r="H125" s="849"/>
      <c r="I125" s="849"/>
      <c r="J125" s="849">
        <v>13</v>
      </c>
      <c r="K125" s="849">
        <v>433.32000000000005</v>
      </c>
      <c r="L125" s="849">
        <v>1</v>
      </c>
      <c r="M125" s="849">
        <v>33.332307692307694</v>
      </c>
      <c r="N125" s="849"/>
      <c r="O125" s="849"/>
      <c r="P125" s="837"/>
      <c r="Q125" s="850"/>
    </row>
    <row r="126" spans="1:17" ht="14.4" customHeight="1" x14ac:dyDescent="0.3">
      <c r="A126" s="831" t="s">
        <v>594</v>
      </c>
      <c r="B126" s="832" t="s">
        <v>5691</v>
      </c>
      <c r="C126" s="832" t="s">
        <v>5736</v>
      </c>
      <c r="D126" s="832" t="s">
        <v>5781</v>
      </c>
      <c r="E126" s="832" t="s">
        <v>5782</v>
      </c>
      <c r="F126" s="849">
        <v>114</v>
      </c>
      <c r="G126" s="849">
        <v>81168</v>
      </c>
      <c r="H126" s="849">
        <v>0.88248148993770181</v>
      </c>
      <c r="I126" s="849">
        <v>712</v>
      </c>
      <c r="J126" s="849">
        <v>129</v>
      </c>
      <c r="K126" s="849">
        <v>91977</v>
      </c>
      <c r="L126" s="849">
        <v>1</v>
      </c>
      <c r="M126" s="849">
        <v>713</v>
      </c>
      <c r="N126" s="849">
        <v>90</v>
      </c>
      <c r="O126" s="849">
        <v>64530</v>
      </c>
      <c r="P126" s="837">
        <v>0.70158844058840797</v>
      </c>
      <c r="Q126" s="850">
        <v>717</v>
      </c>
    </row>
    <row r="127" spans="1:17" ht="14.4" customHeight="1" x14ac:dyDescent="0.3">
      <c r="A127" s="831" t="s">
        <v>594</v>
      </c>
      <c r="B127" s="832" t="s">
        <v>5691</v>
      </c>
      <c r="C127" s="832" t="s">
        <v>5736</v>
      </c>
      <c r="D127" s="832" t="s">
        <v>3411</v>
      </c>
      <c r="E127" s="832" t="s">
        <v>5783</v>
      </c>
      <c r="F127" s="849">
        <v>48</v>
      </c>
      <c r="G127" s="849">
        <v>9360</v>
      </c>
      <c r="H127" s="849">
        <v>0.67260707099741301</v>
      </c>
      <c r="I127" s="849">
        <v>195</v>
      </c>
      <c r="J127" s="849">
        <v>71</v>
      </c>
      <c r="K127" s="849">
        <v>13916</v>
      </c>
      <c r="L127" s="849">
        <v>1</v>
      </c>
      <c r="M127" s="849">
        <v>196</v>
      </c>
      <c r="N127" s="849">
        <v>32</v>
      </c>
      <c r="O127" s="849">
        <v>6304</v>
      </c>
      <c r="P127" s="837">
        <v>0.45300373670595001</v>
      </c>
      <c r="Q127" s="850">
        <v>197</v>
      </c>
    </row>
    <row r="128" spans="1:17" ht="14.4" customHeight="1" x14ac:dyDescent="0.3">
      <c r="A128" s="831" t="s">
        <v>594</v>
      </c>
      <c r="B128" s="832" t="s">
        <v>5691</v>
      </c>
      <c r="C128" s="832" t="s">
        <v>5736</v>
      </c>
      <c r="D128" s="832" t="s">
        <v>5786</v>
      </c>
      <c r="E128" s="832" t="s">
        <v>5787</v>
      </c>
      <c r="F128" s="849">
        <v>30</v>
      </c>
      <c r="G128" s="849">
        <v>9210</v>
      </c>
      <c r="H128" s="849">
        <v>0.75</v>
      </c>
      <c r="I128" s="849">
        <v>307</v>
      </c>
      <c r="J128" s="849">
        <v>40</v>
      </c>
      <c r="K128" s="849">
        <v>12280</v>
      </c>
      <c r="L128" s="849">
        <v>1</v>
      </c>
      <c r="M128" s="849">
        <v>307</v>
      </c>
      <c r="N128" s="849">
        <v>34</v>
      </c>
      <c r="O128" s="849">
        <v>10540</v>
      </c>
      <c r="P128" s="837">
        <v>0.85830618892508148</v>
      </c>
      <c r="Q128" s="850">
        <v>310</v>
      </c>
    </row>
    <row r="129" spans="1:17" ht="14.4" customHeight="1" x14ac:dyDescent="0.3">
      <c r="A129" s="831" t="s">
        <v>594</v>
      </c>
      <c r="B129" s="832" t="s">
        <v>5691</v>
      </c>
      <c r="C129" s="832" t="s">
        <v>5736</v>
      </c>
      <c r="D129" s="832" t="s">
        <v>5792</v>
      </c>
      <c r="E129" s="832" t="s">
        <v>5793</v>
      </c>
      <c r="F129" s="849">
        <v>9</v>
      </c>
      <c r="G129" s="849">
        <v>3195</v>
      </c>
      <c r="H129" s="849">
        <v>1.125</v>
      </c>
      <c r="I129" s="849">
        <v>355</v>
      </c>
      <c r="J129" s="849">
        <v>8</v>
      </c>
      <c r="K129" s="849">
        <v>2840</v>
      </c>
      <c r="L129" s="849">
        <v>1</v>
      </c>
      <c r="M129" s="849">
        <v>355</v>
      </c>
      <c r="N129" s="849">
        <v>5</v>
      </c>
      <c r="O129" s="849">
        <v>1790</v>
      </c>
      <c r="P129" s="837">
        <v>0.63028169014084512</v>
      </c>
      <c r="Q129" s="850">
        <v>358</v>
      </c>
    </row>
    <row r="130" spans="1:17" ht="14.4" customHeight="1" x14ac:dyDescent="0.3">
      <c r="A130" s="831" t="s">
        <v>594</v>
      </c>
      <c r="B130" s="832" t="s">
        <v>5691</v>
      </c>
      <c r="C130" s="832" t="s">
        <v>5736</v>
      </c>
      <c r="D130" s="832" t="s">
        <v>5794</v>
      </c>
      <c r="E130" s="832" t="s">
        <v>5795</v>
      </c>
      <c r="F130" s="849">
        <v>15</v>
      </c>
      <c r="G130" s="849">
        <v>8910</v>
      </c>
      <c r="H130" s="849">
        <v>0.65107782243332113</v>
      </c>
      <c r="I130" s="849">
        <v>594</v>
      </c>
      <c r="J130" s="849">
        <v>23</v>
      </c>
      <c r="K130" s="849">
        <v>13685</v>
      </c>
      <c r="L130" s="849">
        <v>1</v>
      </c>
      <c r="M130" s="849">
        <v>595</v>
      </c>
      <c r="N130" s="849">
        <v>9</v>
      </c>
      <c r="O130" s="849">
        <v>5382</v>
      </c>
      <c r="P130" s="837">
        <v>0.39327731092436974</v>
      </c>
      <c r="Q130" s="850">
        <v>598</v>
      </c>
    </row>
    <row r="131" spans="1:17" ht="14.4" customHeight="1" x14ac:dyDescent="0.3">
      <c r="A131" s="831" t="s">
        <v>594</v>
      </c>
      <c r="B131" s="832" t="s">
        <v>5691</v>
      </c>
      <c r="C131" s="832" t="s">
        <v>5736</v>
      </c>
      <c r="D131" s="832" t="s">
        <v>5796</v>
      </c>
      <c r="E131" s="832" t="s">
        <v>5797</v>
      </c>
      <c r="F131" s="849">
        <v>8</v>
      </c>
      <c r="G131" s="849">
        <v>1416</v>
      </c>
      <c r="H131" s="849">
        <v>1.5910112359550561</v>
      </c>
      <c r="I131" s="849">
        <v>177</v>
      </c>
      <c r="J131" s="849">
        <v>5</v>
      </c>
      <c r="K131" s="849">
        <v>890</v>
      </c>
      <c r="L131" s="849">
        <v>1</v>
      </c>
      <c r="M131" s="849">
        <v>178</v>
      </c>
      <c r="N131" s="849">
        <v>3</v>
      </c>
      <c r="O131" s="849">
        <v>537</v>
      </c>
      <c r="P131" s="837">
        <v>0.60337078651685394</v>
      </c>
      <c r="Q131" s="850">
        <v>179</v>
      </c>
    </row>
    <row r="132" spans="1:17" ht="14.4" customHeight="1" x14ac:dyDescent="0.3">
      <c r="A132" s="831" t="s">
        <v>594</v>
      </c>
      <c r="B132" s="832" t="s">
        <v>5892</v>
      </c>
      <c r="C132" s="832" t="s">
        <v>5692</v>
      </c>
      <c r="D132" s="832" t="s">
        <v>5893</v>
      </c>
      <c r="E132" s="832" t="s">
        <v>1310</v>
      </c>
      <c r="F132" s="849"/>
      <c r="G132" s="849"/>
      <c r="H132" s="849"/>
      <c r="I132" s="849"/>
      <c r="J132" s="849"/>
      <c r="K132" s="849"/>
      <c r="L132" s="849"/>
      <c r="M132" s="849"/>
      <c r="N132" s="849">
        <v>1.2</v>
      </c>
      <c r="O132" s="849">
        <v>1343.28</v>
      </c>
      <c r="P132" s="837"/>
      <c r="Q132" s="850">
        <v>1119.4000000000001</v>
      </c>
    </row>
    <row r="133" spans="1:17" ht="14.4" customHeight="1" x14ac:dyDescent="0.3">
      <c r="A133" s="831" t="s">
        <v>594</v>
      </c>
      <c r="B133" s="832" t="s">
        <v>5892</v>
      </c>
      <c r="C133" s="832" t="s">
        <v>5692</v>
      </c>
      <c r="D133" s="832" t="s">
        <v>5894</v>
      </c>
      <c r="E133" s="832" t="s">
        <v>4711</v>
      </c>
      <c r="F133" s="849"/>
      <c r="G133" s="849"/>
      <c r="H133" s="849"/>
      <c r="I133" s="849"/>
      <c r="J133" s="849">
        <v>188</v>
      </c>
      <c r="K133" s="849">
        <v>15055.04</v>
      </c>
      <c r="L133" s="849">
        <v>1</v>
      </c>
      <c r="M133" s="849">
        <v>80.08</v>
      </c>
      <c r="N133" s="849"/>
      <c r="O133" s="849"/>
      <c r="P133" s="837"/>
      <c r="Q133" s="850"/>
    </row>
    <row r="134" spans="1:17" ht="14.4" customHeight="1" x14ac:dyDescent="0.3">
      <c r="A134" s="831" t="s">
        <v>594</v>
      </c>
      <c r="B134" s="832" t="s">
        <v>5892</v>
      </c>
      <c r="C134" s="832" t="s">
        <v>5692</v>
      </c>
      <c r="D134" s="832" t="s">
        <v>5802</v>
      </c>
      <c r="E134" s="832" t="s">
        <v>1059</v>
      </c>
      <c r="F134" s="849"/>
      <c r="G134" s="849"/>
      <c r="H134" s="849"/>
      <c r="I134" s="849"/>
      <c r="J134" s="849">
        <v>15</v>
      </c>
      <c r="K134" s="849">
        <v>185661.45</v>
      </c>
      <c r="L134" s="849">
        <v>1</v>
      </c>
      <c r="M134" s="849">
        <v>12377.43</v>
      </c>
      <c r="N134" s="849"/>
      <c r="O134" s="849"/>
      <c r="P134" s="837"/>
      <c r="Q134" s="850"/>
    </row>
    <row r="135" spans="1:17" ht="14.4" customHeight="1" x14ac:dyDescent="0.3">
      <c r="A135" s="831" t="s">
        <v>594</v>
      </c>
      <c r="B135" s="832" t="s">
        <v>5892</v>
      </c>
      <c r="C135" s="832" t="s">
        <v>5692</v>
      </c>
      <c r="D135" s="832" t="s">
        <v>5895</v>
      </c>
      <c r="E135" s="832" t="s">
        <v>1062</v>
      </c>
      <c r="F135" s="849"/>
      <c r="G135" s="849"/>
      <c r="H135" s="849"/>
      <c r="I135" s="849"/>
      <c r="J135" s="849"/>
      <c r="K135" s="849"/>
      <c r="L135" s="849"/>
      <c r="M135" s="849"/>
      <c r="N135" s="849">
        <v>3</v>
      </c>
      <c r="O135" s="849">
        <v>3713.22</v>
      </c>
      <c r="P135" s="837"/>
      <c r="Q135" s="850">
        <v>1237.74</v>
      </c>
    </row>
    <row r="136" spans="1:17" ht="14.4" customHeight="1" x14ac:dyDescent="0.3">
      <c r="A136" s="831" t="s">
        <v>594</v>
      </c>
      <c r="B136" s="832" t="s">
        <v>5892</v>
      </c>
      <c r="C136" s="832" t="s">
        <v>5692</v>
      </c>
      <c r="D136" s="832" t="s">
        <v>5896</v>
      </c>
      <c r="E136" s="832" t="s">
        <v>1062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3094.36</v>
      </c>
      <c r="P136" s="837"/>
      <c r="Q136" s="850">
        <v>3094.36</v>
      </c>
    </row>
    <row r="137" spans="1:17" ht="14.4" customHeight="1" x14ac:dyDescent="0.3">
      <c r="A137" s="831" t="s">
        <v>594</v>
      </c>
      <c r="B137" s="832" t="s">
        <v>5892</v>
      </c>
      <c r="C137" s="832" t="s">
        <v>5692</v>
      </c>
      <c r="D137" s="832" t="s">
        <v>5803</v>
      </c>
      <c r="E137" s="832" t="s">
        <v>1062</v>
      </c>
      <c r="F137" s="849">
        <v>13</v>
      </c>
      <c r="G137" s="849">
        <v>80453.23</v>
      </c>
      <c r="H137" s="849">
        <v>2.1666666666666665</v>
      </c>
      <c r="I137" s="849">
        <v>6188.71</v>
      </c>
      <c r="J137" s="849">
        <v>6</v>
      </c>
      <c r="K137" s="849">
        <v>37132.26</v>
      </c>
      <c r="L137" s="849">
        <v>1</v>
      </c>
      <c r="M137" s="849">
        <v>6188.71</v>
      </c>
      <c r="N137" s="849">
        <v>15</v>
      </c>
      <c r="O137" s="849">
        <v>89960.97</v>
      </c>
      <c r="P137" s="837">
        <v>2.4227173352766571</v>
      </c>
      <c r="Q137" s="850">
        <v>5997.3980000000001</v>
      </c>
    </row>
    <row r="138" spans="1:17" ht="14.4" customHeight="1" x14ac:dyDescent="0.3">
      <c r="A138" s="831" t="s">
        <v>594</v>
      </c>
      <c r="B138" s="832" t="s">
        <v>5892</v>
      </c>
      <c r="C138" s="832" t="s">
        <v>5692</v>
      </c>
      <c r="D138" s="832" t="s">
        <v>5804</v>
      </c>
      <c r="E138" s="832" t="s">
        <v>1062</v>
      </c>
      <c r="F138" s="849">
        <v>60</v>
      </c>
      <c r="G138" s="849">
        <v>742645.8</v>
      </c>
      <c r="H138" s="849">
        <v>3.3333333333333335</v>
      </c>
      <c r="I138" s="849">
        <v>12377.43</v>
      </c>
      <c r="J138" s="849">
        <v>18</v>
      </c>
      <c r="K138" s="849">
        <v>222793.74</v>
      </c>
      <c r="L138" s="849">
        <v>1</v>
      </c>
      <c r="M138" s="849">
        <v>12377.43</v>
      </c>
      <c r="N138" s="849">
        <v>19</v>
      </c>
      <c r="O138" s="849">
        <v>226562.13</v>
      </c>
      <c r="P138" s="837">
        <v>1.0169142544130729</v>
      </c>
      <c r="Q138" s="850">
        <v>11924.322631578947</v>
      </c>
    </row>
    <row r="139" spans="1:17" ht="14.4" customHeight="1" x14ac:dyDescent="0.3">
      <c r="A139" s="831" t="s">
        <v>594</v>
      </c>
      <c r="B139" s="832" t="s">
        <v>5892</v>
      </c>
      <c r="C139" s="832" t="s">
        <v>5692</v>
      </c>
      <c r="D139" s="832" t="s">
        <v>5897</v>
      </c>
      <c r="E139" s="832" t="s">
        <v>2386</v>
      </c>
      <c r="F139" s="849"/>
      <c r="G139" s="849"/>
      <c r="H139" s="849"/>
      <c r="I139" s="849"/>
      <c r="J139" s="849">
        <v>10</v>
      </c>
      <c r="K139" s="849">
        <v>299658.90000000002</v>
      </c>
      <c r="L139" s="849">
        <v>1</v>
      </c>
      <c r="M139" s="849">
        <v>29965.890000000003</v>
      </c>
      <c r="N139" s="849">
        <v>2</v>
      </c>
      <c r="O139" s="849">
        <v>52878.6</v>
      </c>
      <c r="P139" s="837">
        <v>0.17646263801942808</v>
      </c>
      <c r="Q139" s="850">
        <v>26439.3</v>
      </c>
    </row>
    <row r="140" spans="1:17" ht="14.4" customHeight="1" x14ac:dyDescent="0.3">
      <c r="A140" s="831" t="s">
        <v>594</v>
      </c>
      <c r="B140" s="832" t="s">
        <v>5892</v>
      </c>
      <c r="C140" s="832" t="s">
        <v>5692</v>
      </c>
      <c r="D140" s="832" t="s">
        <v>5806</v>
      </c>
      <c r="E140" s="832" t="s">
        <v>1056</v>
      </c>
      <c r="F140" s="849">
        <v>10</v>
      </c>
      <c r="G140" s="849">
        <v>57104.3</v>
      </c>
      <c r="H140" s="849">
        <v>0.45454545454545447</v>
      </c>
      <c r="I140" s="849">
        <v>5710.43</v>
      </c>
      <c r="J140" s="849">
        <v>22</v>
      </c>
      <c r="K140" s="849">
        <v>125629.46000000002</v>
      </c>
      <c r="L140" s="849">
        <v>1</v>
      </c>
      <c r="M140" s="849">
        <v>5710.4300000000012</v>
      </c>
      <c r="N140" s="849">
        <v>62</v>
      </c>
      <c r="O140" s="849">
        <v>354046.66000000003</v>
      </c>
      <c r="P140" s="837">
        <v>2.8181818181818179</v>
      </c>
      <c r="Q140" s="850">
        <v>5710.43</v>
      </c>
    </row>
    <row r="141" spans="1:17" ht="14.4" customHeight="1" x14ac:dyDescent="0.3">
      <c r="A141" s="831" t="s">
        <v>594</v>
      </c>
      <c r="B141" s="832" t="s">
        <v>5892</v>
      </c>
      <c r="C141" s="832" t="s">
        <v>5692</v>
      </c>
      <c r="D141" s="832" t="s">
        <v>5807</v>
      </c>
      <c r="E141" s="832" t="s">
        <v>1056</v>
      </c>
      <c r="F141" s="849">
        <v>51</v>
      </c>
      <c r="G141" s="849">
        <v>582464.37</v>
      </c>
      <c r="H141" s="849">
        <v>0.45535714285714285</v>
      </c>
      <c r="I141" s="849">
        <v>11420.87</v>
      </c>
      <c r="J141" s="849">
        <v>112</v>
      </c>
      <c r="K141" s="849">
        <v>1279137.44</v>
      </c>
      <c r="L141" s="849">
        <v>1</v>
      </c>
      <c r="M141" s="849">
        <v>11420.869999999999</v>
      </c>
      <c r="N141" s="849">
        <v>96</v>
      </c>
      <c r="O141" s="849">
        <v>1091989.75</v>
      </c>
      <c r="P141" s="837">
        <v>0.85369227406868808</v>
      </c>
      <c r="Q141" s="850">
        <v>11374.893229166666</v>
      </c>
    </row>
    <row r="142" spans="1:17" ht="14.4" customHeight="1" x14ac:dyDescent="0.3">
      <c r="A142" s="831" t="s">
        <v>594</v>
      </c>
      <c r="B142" s="832" t="s">
        <v>5892</v>
      </c>
      <c r="C142" s="832" t="s">
        <v>5692</v>
      </c>
      <c r="D142" s="832" t="s">
        <v>5898</v>
      </c>
      <c r="E142" s="832" t="s">
        <v>5899</v>
      </c>
      <c r="F142" s="849"/>
      <c r="G142" s="849"/>
      <c r="H142" s="849"/>
      <c r="I142" s="849"/>
      <c r="J142" s="849">
        <v>12</v>
      </c>
      <c r="K142" s="849">
        <v>514.55999999999995</v>
      </c>
      <c r="L142" s="849">
        <v>1</v>
      </c>
      <c r="M142" s="849">
        <v>42.879999999999995</v>
      </c>
      <c r="N142" s="849"/>
      <c r="O142" s="849"/>
      <c r="P142" s="837"/>
      <c r="Q142" s="850"/>
    </row>
    <row r="143" spans="1:17" ht="14.4" customHeight="1" x14ac:dyDescent="0.3">
      <c r="A143" s="831" t="s">
        <v>594</v>
      </c>
      <c r="B143" s="832" t="s">
        <v>5892</v>
      </c>
      <c r="C143" s="832" t="s">
        <v>5692</v>
      </c>
      <c r="D143" s="832" t="s">
        <v>5900</v>
      </c>
      <c r="E143" s="832" t="s">
        <v>5901</v>
      </c>
      <c r="F143" s="849">
        <v>11.299999999999999</v>
      </c>
      <c r="G143" s="849">
        <v>6141.16</v>
      </c>
      <c r="H143" s="849">
        <v>0.37666607989823347</v>
      </c>
      <c r="I143" s="849">
        <v>543.46548672566371</v>
      </c>
      <c r="J143" s="849">
        <v>30</v>
      </c>
      <c r="K143" s="849">
        <v>16303.99</v>
      </c>
      <c r="L143" s="849">
        <v>1</v>
      </c>
      <c r="M143" s="849">
        <v>543.4663333333333</v>
      </c>
      <c r="N143" s="849"/>
      <c r="O143" s="849"/>
      <c r="P143" s="837"/>
      <c r="Q143" s="850"/>
    </row>
    <row r="144" spans="1:17" ht="14.4" customHeight="1" x14ac:dyDescent="0.3">
      <c r="A144" s="831" t="s">
        <v>594</v>
      </c>
      <c r="B144" s="832" t="s">
        <v>5892</v>
      </c>
      <c r="C144" s="832" t="s">
        <v>5692</v>
      </c>
      <c r="D144" s="832" t="s">
        <v>5902</v>
      </c>
      <c r="E144" s="832" t="s">
        <v>5903</v>
      </c>
      <c r="F144" s="849">
        <v>7.2</v>
      </c>
      <c r="G144" s="849">
        <v>1956.39</v>
      </c>
      <c r="H144" s="849">
        <v>0.21557208875920902</v>
      </c>
      <c r="I144" s="849">
        <v>271.72083333333336</v>
      </c>
      <c r="J144" s="849">
        <v>33.4</v>
      </c>
      <c r="K144" s="849">
        <v>9075.34</v>
      </c>
      <c r="L144" s="849">
        <v>1</v>
      </c>
      <c r="M144" s="849">
        <v>271.7167664670659</v>
      </c>
      <c r="N144" s="849">
        <v>57.6</v>
      </c>
      <c r="O144" s="849">
        <v>10460.950000000001</v>
      </c>
      <c r="P144" s="837">
        <v>1.152678577331538</v>
      </c>
      <c r="Q144" s="850">
        <v>181.6137152777778</v>
      </c>
    </row>
    <row r="145" spans="1:17" ht="14.4" customHeight="1" x14ac:dyDescent="0.3">
      <c r="A145" s="831" t="s">
        <v>594</v>
      </c>
      <c r="B145" s="832" t="s">
        <v>5892</v>
      </c>
      <c r="C145" s="832" t="s">
        <v>5692</v>
      </c>
      <c r="D145" s="832" t="s">
        <v>5904</v>
      </c>
      <c r="E145" s="832" t="s">
        <v>5905</v>
      </c>
      <c r="F145" s="849"/>
      <c r="G145" s="849"/>
      <c r="H145" s="849"/>
      <c r="I145" s="849"/>
      <c r="J145" s="849">
        <v>0.2</v>
      </c>
      <c r="K145" s="849">
        <v>652.75</v>
      </c>
      <c r="L145" s="849">
        <v>1</v>
      </c>
      <c r="M145" s="849">
        <v>3263.75</v>
      </c>
      <c r="N145" s="849"/>
      <c r="O145" s="849"/>
      <c r="P145" s="837"/>
      <c r="Q145" s="850"/>
    </row>
    <row r="146" spans="1:17" ht="14.4" customHeight="1" x14ac:dyDescent="0.3">
      <c r="A146" s="831" t="s">
        <v>594</v>
      </c>
      <c r="B146" s="832" t="s">
        <v>5892</v>
      </c>
      <c r="C146" s="832" t="s">
        <v>5692</v>
      </c>
      <c r="D146" s="832" t="s">
        <v>5906</v>
      </c>
      <c r="E146" s="832" t="s">
        <v>5907</v>
      </c>
      <c r="F146" s="849">
        <v>44</v>
      </c>
      <c r="G146" s="849">
        <v>10702.56</v>
      </c>
      <c r="H146" s="849">
        <v>0.70896849223235892</v>
      </c>
      <c r="I146" s="849">
        <v>243.23999999999998</v>
      </c>
      <c r="J146" s="849">
        <v>44</v>
      </c>
      <c r="K146" s="849">
        <v>15095.96</v>
      </c>
      <c r="L146" s="849">
        <v>1</v>
      </c>
      <c r="M146" s="849">
        <v>343.09</v>
      </c>
      <c r="N146" s="849">
        <v>43</v>
      </c>
      <c r="O146" s="849">
        <v>14752.87</v>
      </c>
      <c r="P146" s="837">
        <v>0.9772727272727274</v>
      </c>
      <c r="Q146" s="850">
        <v>343.09000000000003</v>
      </c>
    </row>
    <row r="147" spans="1:17" ht="14.4" customHeight="1" x14ac:dyDescent="0.3">
      <c r="A147" s="831" t="s">
        <v>594</v>
      </c>
      <c r="B147" s="832" t="s">
        <v>5892</v>
      </c>
      <c r="C147" s="832" t="s">
        <v>5692</v>
      </c>
      <c r="D147" s="832" t="s">
        <v>5908</v>
      </c>
      <c r="E147" s="832" t="s">
        <v>5909</v>
      </c>
      <c r="F147" s="849">
        <v>4.5</v>
      </c>
      <c r="G147" s="849">
        <v>354.6</v>
      </c>
      <c r="H147" s="849">
        <v>1.153846153846154</v>
      </c>
      <c r="I147" s="849">
        <v>78.800000000000011</v>
      </c>
      <c r="J147" s="849">
        <v>3.9000000000000004</v>
      </c>
      <c r="K147" s="849">
        <v>307.32</v>
      </c>
      <c r="L147" s="849">
        <v>1</v>
      </c>
      <c r="M147" s="849">
        <v>78.8</v>
      </c>
      <c r="N147" s="849">
        <v>1.7999999999999998</v>
      </c>
      <c r="O147" s="849">
        <v>105.75999999999999</v>
      </c>
      <c r="P147" s="837">
        <v>0.34413640505011062</v>
      </c>
      <c r="Q147" s="850">
        <v>58.755555555555553</v>
      </c>
    </row>
    <row r="148" spans="1:17" ht="14.4" customHeight="1" x14ac:dyDescent="0.3">
      <c r="A148" s="831" t="s">
        <v>594</v>
      </c>
      <c r="B148" s="832" t="s">
        <v>5892</v>
      </c>
      <c r="C148" s="832" t="s">
        <v>5692</v>
      </c>
      <c r="D148" s="832" t="s">
        <v>5814</v>
      </c>
      <c r="E148" s="832" t="s">
        <v>5815</v>
      </c>
      <c r="F148" s="849">
        <v>11.4</v>
      </c>
      <c r="G148" s="849">
        <v>20776.730000000003</v>
      </c>
      <c r="H148" s="849">
        <v>1.5223356215924322</v>
      </c>
      <c r="I148" s="849">
        <v>1822.5201754385967</v>
      </c>
      <c r="J148" s="849">
        <v>7.7</v>
      </c>
      <c r="K148" s="849">
        <v>13647.93</v>
      </c>
      <c r="L148" s="849">
        <v>1</v>
      </c>
      <c r="M148" s="849">
        <v>1772.4584415584416</v>
      </c>
      <c r="N148" s="849">
        <v>7.7</v>
      </c>
      <c r="O148" s="849">
        <v>2879.8</v>
      </c>
      <c r="P148" s="837">
        <v>0.21100635774069768</v>
      </c>
      <c r="Q148" s="850">
        <v>374</v>
      </c>
    </row>
    <row r="149" spans="1:17" ht="14.4" customHeight="1" x14ac:dyDescent="0.3">
      <c r="A149" s="831" t="s">
        <v>594</v>
      </c>
      <c r="B149" s="832" t="s">
        <v>5892</v>
      </c>
      <c r="C149" s="832" t="s">
        <v>5692</v>
      </c>
      <c r="D149" s="832" t="s">
        <v>5910</v>
      </c>
      <c r="E149" s="832" t="s">
        <v>1635</v>
      </c>
      <c r="F149" s="849"/>
      <c r="G149" s="849"/>
      <c r="H149" s="849"/>
      <c r="I149" s="849"/>
      <c r="J149" s="849">
        <v>16</v>
      </c>
      <c r="K149" s="849">
        <v>1479.8400000000001</v>
      </c>
      <c r="L149" s="849">
        <v>1</v>
      </c>
      <c r="M149" s="849">
        <v>92.490000000000009</v>
      </c>
      <c r="N149" s="849"/>
      <c r="O149" s="849"/>
      <c r="P149" s="837"/>
      <c r="Q149" s="850"/>
    </row>
    <row r="150" spans="1:17" ht="14.4" customHeight="1" x14ac:dyDescent="0.3">
      <c r="A150" s="831" t="s">
        <v>594</v>
      </c>
      <c r="B150" s="832" t="s">
        <v>5892</v>
      </c>
      <c r="C150" s="832" t="s">
        <v>5692</v>
      </c>
      <c r="D150" s="832" t="s">
        <v>5911</v>
      </c>
      <c r="E150" s="832" t="s">
        <v>5912</v>
      </c>
      <c r="F150" s="849"/>
      <c r="G150" s="849"/>
      <c r="H150" s="849"/>
      <c r="I150" s="849"/>
      <c r="J150" s="849">
        <v>1.8</v>
      </c>
      <c r="K150" s="849">
        <v>2843.55</v>
      </c>
      <c r="L150" s="849">
        <v>1</v>
      </c>
      <c r="M150" s="849">
        <v>1579.75</v>
      </c>
      <c r="N150" s="849"/>
      <c r="O150" s="849"/>
      <c r="P150" s="837"/>
      <c r="Q150" s="850"/>
    </row>
    <row r="151" spans="1:17" ht="14.4" customHeight="1" x14ac:dyDescent="0.3">
      <c r="A151" s="831" t="s">
        <v>594</v>
      </c>
      <c r="B151" s="832" t="s">
        <v>5892</v>
      </c>
      <c r="C151" s="832" t="s">
        <v>5692</v>
      </c>
      <c r="D151" s="832" t="s">
        <v>5913</v>
      </c>
      <c r="E151" s="832" t="s">
        <v>5914</v>
      </c>
      <c r="F151" s="849"/>
      <c r="G151" s="849"/>
      <c r="H151" s="849"/>
      <c r="I151" s="849"/>
      <c r="J151" s="849">
        <v>1</v>
      </c>
      <c r="K151" s="849">
        <v>391.8</v>
      </c>
      <c r="L151" s="849">
        <v>1</v>
      </c>
      <c r="M151" s="849">
        <v>391.8</v>
      </c>
      <c r="N151" s="849"/>
      <c r="O151" s="849"/>
      <c r="P151" s="837"/>
      <c r="Q151" s="850"/>
    </row>
    <row r="152" spans="1:17" ht="14.4" customHeight="1" x14ac:dyDescent="0.3">
      <c r="A152" s="831" t="s">
        <v>594</v>
      </c>
      <c r="B152" s="832" t="s">
        <v>5892</v>
      </c>
      <c r="C152" s="832" t="s">
        <v>5692</v>
      </c>
      <c r="D152" s="832" t="s">
        <v>5915</v>
      </c>
      <c r="E152" s="832" t="s">
        <v>5916</v>
      </c>
      <c r="F152" s="849">
        <v>8.3000000000000007</v>
      </c>
      <c r="G152" s="849">
        <v>6354.48</v>
      </c>
      <c r="H152" s="849">
        <v>2.7999471249173826</v>
      </c>
      <c r="I152" s="849">
        <v>765.59999999999991</v>
      </c>
      <c r="J152" s="849">
        <v>3</v>
      </c>
      <c r="K152" s="849">
        <v>2269.5</v>
      </c>
      <c r="L152" s="849">
        <v>1</v>
      </c>
      <c r="M152" s="849">
        <v>756.5</v>
      </c>
      <c r="N152" s="849"/>
      <c r="O152" s="849"/>
      <c r="P152" s="837"/>
      <c r="Q152" s="850"/>
    </row>
    <row r="153" spans="1:17" ht="14.4" customHeight="1" x14ac:dyDescent="0.3">
      <c r="A153" s="831" t="s">
        <v>594</v>
      </c>
      <c r="B153" s="832" t="s">
        <v>5892</v>
      </c>
      <c r="C153" s="832" t="s">
        <v>5692</v>
      </c>
      <c r="D153" s="832" t="s">
        <v>5917</v>
      </c>
      <c r="E153" s="832" t="s">
        <v>2310</v>
      </c>
      <c r="F153" s="849"/>
      <c r="G153" s="849"/>
      <c r="H153" s="849"/>
      <c r="I153" s="849"/>
      <c r="J153" s="849">
        <v>0.3</v>
      </c>
      <c r="K153" s="849">
        <v>114.78</v>
      </c>
      <c r="L153" s="849">
        <v>1</v>
      </c>
      <c r="M153" s="849">
        <v>382.6</v>
      </c>
      <c r="N153" s="849">
        <v>2.5</v>
      </c>
      <c r="O153" s="849">
        <v>371.25</v>
      </c>
      <c r="P153" s="837">
        <v>3.2344485101934133</v>
      </c>
      <c r="Q153" s="850">
        <v>148.5</v>
      </c>
    </row>
    <row r="154" spans="1:17" ht="14.4" customHeight="1" x14ac:dyDescent="0.3">
      <c r="A154" s="831" t="s">
        <v>594</v>
      </c>
      <c r="B154" s="832" t="s">
        <v>5892</v>
      </c>
      <c r="C154" s="832" t="s">
        <v>5692</v>
      </c>
      <c r="D154" s="832" t="s">
        <v>5918</v>
      </c>
      <c r="E154" s="832" t="s">
        <v>2044</v>
      </c>
      <c r="F154" s="849"/>
      <c r="G154" s="849"/>
      <c r="H154" s="849"/>
      <c r="I154" s="849"/>
      <c r="J154" s="849"/>
      <c r="K154" s="849"/>
      <c r="L154" s="849"/>
      <c r="M154" s="849"/>
      <c r="N154" s="849">
        <v>25</v>
      </c>
      <c r="O154" s="849">
        <v>1322</v>
      </c>
      <c r="P154" s="837"/>
      <c r="Q154" s="850">
        <v>52.88</v>
      </c>
    </row>
    <row r="155" spans="1:17" ht="14.4" customHeight="1" x14ac:dyDescent="0.3">
      <c r="A155" s="831" t="s">
        <v>594</v>
      </c>
      <c r="B155" s="832" t="s">
        <v>5892</v>
      </c>
      <c r="C155" s="832" t="s">
        <v>5692</v>
      </c>
      <c r="D155" s="832" t="s">
        <v>5919</v>
      </c>
      <c r="E155" s="832" t="s">
        <v>5920</v>
      </c>
      <c r="F155" s="849"/>
      <c r="G155" s="849"/>
      <c r="H155" s="849"/>
      <c r="I155" s="849"/>
      <c r="J155" s="849"/>
      <c r="K155" s="849"/>
      <c r="L155" s="849"/>
      <c r="M155" s="849"/>
      <c r="N155" s="849">
        <v>4</v>
      </c>
      <c r="O155" s="849">
        <v>14520</v>
      </c>
      <c r="P155" s="837"/>
      <c r="Q155" s="850">
        <v>3630</v>
      </c>
    </row>
    <row r="156" spans="1:17" ht="14.4" customHeight="1" x14ac:dyDescent="0.3">
      <c r="A156" s="831" t="s">
        <v>594</v>
      </c>
      <c r="B156" s="832" t="s">
        <v>5892</v>
      </c>
      <c r="C156" s="832" t="s">
        <v>5692</v>
      </c>
      <c r="D156" s="832" t="s">
        <v>5921</v>
      </c>
      <c r="E156" s="832" t="s">
        <v>2310</v>
      </c>
      <c r="F156" s="849">
        <v>0.2</v>
      </c>
      <c r="G156" s="849">
        <v>153.04</v>
      </c>
      <c r="H156" s="849"/>
      <c r="I156" s="849">
        <v>765.19999999999993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594</v>
      </c>
      <c r="B157" s="832" t="s">
        <v>5892</v>
      </c>
      <c r="C157" s="832" t="s">
        <v>5692</v>
      </c>
      <c r="D157" s="832" t="s">
        <v>5922</v>
      </c>
      <c r="E157" s="832" t="s">
        <v>2176</v>
      </c>
      <c r="F157" s="849">
        <v>0.3</v>
      </c>
      <c r="G157" s="849">
        <v>637.67999999999995</v>
      </c>
      <c r="H157" s="849">
        <v>0.125</v>
      </c>
      <c r="I157" s="849">
        <v>2125.6</v>
      </c>
      <c r="J157" s="849">
        <v>2.4</v>
      </c>
      <c r="K157" s="849">
        <v>5101.4399999999996</v>
      </c>
      <c r="L157" s="849">
        <v>1</v>
      </c>
      <c r="M157" s="849">
        <v>2125.6</v>
      </c>
      <c r="N157" s="849">
        <v>4.3</v>
      </c>
      <c r="O157" s="849">
        <v>1972.4099999999999</v>
      </c>
      <c r="P157" s="837">
        <v>0.38663789047798269</v>
      </c>
      <c r="Q157" s="850">
        <v>458.7</v>
      </c>
    </row>
    <row r="158" spans="1:17" ht="14.4" customHeight="1" x14ac:dyDescent="0.3">
      <c r="A158" s="831" t="s">
        <v>594</v>
      </c>
      <c r="B158" s="832" t="s">
        <v>5892</v>
      </c>
      <c r="C158" s="832" t="s">
        <v>5692</v>
      </c>
      <c r="D158" s="832" t="s">
        <v>5923</v>
      </c>
      <c r="E158" s="832" t="s">
        <v>2022</v>
      </c>
      <c r="F158" s="849"/>
      <c r="G158" s="849"/>
      <c r="H158" s="849"/>
      <c r="I158" s="849"/>
      <c r="J158" s="849"/>
      <c r="K158" s="849"/>
      <c r="L158" s="849"/>
      <c r="M158" s="849"/>
      <c r="N158" s="849">
        <v>2.4</v>
      </c>
      <c r="O158" s="849">
        <v>2679.6</v>
      </c>
      <c r="P158" s="837"/>
      <c r="Q158" s="850">
        <v>1116.5</v>
      </c>
    </row>
    <row r="159" spans="1:17" ht="14.4" customHeight="1" x14ac:dyDescent="0.3">
      <c r="A159" s="831" t="s">
        <v>594</v>
      </c>
      <c r="B159" s="832" t="s">
        <v>5892</v>
      </c>
      <c r="C159" s="832" t="s">
        <v>5692</v>
      </c>
      <c r="D159" s="832" t="s">
        <v>5820</v>
      </c>
      <c r="E159" s="832" t="s">
        <v>1068</v>
      </c>
      <c r="F159" s="849"/>
      <c r="G159" s="849"/>
      <c r="H159" s="849"/>
      <c r="I159" s="849"/>
      <c r="J159" s="849"/>
      <c r="K159" s="849"/>
      <c r="L159" s="849"/>
      <c r="M159" s="849"/>
      <c r="N159" s="849">
        <v>30</v>
      </c>
      <c r="O159" s="849">
        <v>342156.55</v>
      </c>
      <c r="P159" s="837"/>
      <c r="Q159" s="850">
        <v>11405.218333333332</v>
      </c>
    </row>
    <row r="160" spans="1:17" ht="14.4" customHeight="1" x14ac:dyDescent="0.3">
      <c r="A160" s="831" t="s">
        <v>594</v>
      </c>
      <c r="B160" s="832" t="s">
        <v>5892</v>
      </c>
      <c r="C160" s="832" t="s">
        <v>5692</v>
      </c>
      <c r="D160" s="832" t="s">
        <v>5924</v>
      </c>
      <c r="E160" s="832" t="s">
        <v>2034</v>
      </c>
      <c r="F160" s="849"/>
      <c r="G160" s="849"/>
      <c r="H160" s="849"/>
      <c r="I160" s="849"/>
      <c r="J160" s="849"/>
      <c r="K160" s="849"/>
      <c r="L160" s="849"/>
      <c r="M160" s="849"/>
      <c r="N160" s="849">
        <v>59.2</v>
      </c>
      <c r="O160" s="849">
        <v>9116.7999999999993</v>
      </c>
      <c r="P160" s="837"/>
      <c r="Q160" s="850">
        <v>153.99999999999997</v>
      </c>
    </row>
    <row r="161" spans="1:17" ht="14.4" customHeight="1" x14ac:dyDescent="0.3">
      <c r="A161" s="831" t="s">
        <v>594</v>
      </c>
      <c r="B161" s="832" t="s">
        <v>5892</v>
      </c>
      <c r="C161" s="832" t="s">
        <v>5692</v>
      </c>
      <c r="D161" s="832" t="s">
        <v>5925</v>
      </c>
      <c r="E161" s="832" t="s">
        <v>2034</v>
      </c>
      <c r="F161" s="849"/>
      <c r="G161" s="849"/>
      <c r="H161" s="849"/>
      <c r="I161" s="849"/>
      <c r="J161" s="849"/>
      <c r="K161" s="849"/>
      <c r="L161" s="849"/>
      <c r="M161" s="849"/>
      <c r="N161" s="849">
        <v>61.900000000000006</v>
      </c>
      <c r="O161" s="849">
        <v>16273.510000000002</v>
      </c>
      <c r="P161" s="837"/>
      <c r="Q161" s="850">
        <v>262.90000000000003</v>
      </c>
    </row>
    <row r="162" spans="1:17" ht="14.4" customHeight="1" x14ac:dyDescent="0.3">
      <c r="A162" s="831" t="s">
        <v>594</v>
      </c>
      <c r="B162" s="832" t="s">
        <v>5892</v>
      </c>
      <c r="C162" s="832" t="s">
        <v>5692</v>
      </c>
      <c r="D162" s="832" t="s">
        <v>5926</v>
      </c>
      <c r="E162" s="832" t="s">
        <v>2040</v>
      </c>
      <c r="F162" s="849"/>
      <c r="G162" s="849"/>
      <c r="H162" s="849"/>
      <c r="I162" s="849"/>
      <c r="J162" s="849">
        <v>0.7</v>
      </c>
      <c r="K162" s="849">
        <v>552.86</v>
      </c>
      <c r="L162" s="849">
        <v>1</v>
      </c>
      <c r="M162" s="849">
        <v>789.80000000000007</v>
      </c>
      <c r="N162" s="849">
        <v>3.5</v>
      </c>
      <c r="O162" s="849">
        <v>1965.25</v>
      </c>
      <c r="P162" s="837">
        <v>3.5546973917447455</v>
      </c>
      <c r="Q162" s="850">
        <v>561.5</v>
      </c>
    </row>
    <row r="163" spans="1:17" ht="14.4" customHeight="1" x14ac:dyDescent="0.3">
      <c r="A163" s="831" t="s">
        <v>594</v>
      </c>
      <c r="B163" s="832" t="s">
        <v>5892</v>
      </c>
      <c r="C163" s="832" t="s">
        <v>5692</v>
      </c>
      <c r="D163" s="832" t="s">
        <v>5927</v>
      </c>
      <c r="E163" s="832" t="s">
        <v>2025</v>
      </c>
      <c r="F163" s="849"/>
      <c r="G163" s="849"/>
      <c r="H163" s="849"/>
      <c r="I163" s="849"/>
      <c r="J163" s="849"/>
      <c r="K163" s="849"/>
      <c r="L163" s="849"/>
      <c r="M163" s="849"/>
      <c r="N163" s="849">
        <v>15.6</v>
      </c>
      <c r="O163" s="849">
        <v>14622.16</v>
      </c>
      <c r="P163" s="837"/>
      <c r="Q163" s="850">
        <v>937.31794871794875</v>
      </c>
    </row>
    <row r="164" spans="1:17" ht="14.4" customHeight="1" x14ac:dyDescent="0.3">
      <c r="A164" s="831" t="s">
        <v>594</v>
      </c>
      <c r="B164" s="832" t="s">
        <v>5892</v>
      </c>
      <c r="C164" s="832" t="s">
        <v>5692</v>
      </c>
      <c r="D164" s="832" t="s">
        <v>5928</v>
      </c>
      <c r="E164" s="832" t="s">
        <v>5929</v>
      </c>
      <c r="F164" s="849">
        <v>2.1</v>
      </c>
      <c r="G164" s="849">
        <v>1242.57</v>
      </c>
      <c r="H164" s="849"/>
      <c r="I164" s="849">
        <v>591.69999999999993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594</v>
      </c>
      <c r="B165" s="832" t="s">
        <v>5892</v>
      </c>
      <c r="C165" s="832" t="s">
        <v>5692</v>
      </c>
      <c r="D165" s="832" t="s">
        <v>5826</v>
      </c>
      <c r="E165" s="832" t="s">
        <v>1056</v>
      </c>
      <c r="F165" s="849"/>
      <c r="G165" s="849"/>
      <c r="H165" s="849"/>
      <c r="I165" s="849"/>
      <c r="J165" s="849"/>
      <c r="K165" s="849"/>
      <c r="L165" s="849"/>
      <c r="M165" s="849"/>
      <c r="N165" s="849">
        <v>8</v>
      </c>
      <c r="O165" s="849">
        <v>22841.759999999998</v>
      </c>
      <c r="P165" s="837"/>
      <c r="Q165" s="850">
        <v>2855.22</v>
      </c>
    </row>
    <row r="166" spans="1:17" ht="14.4" customHeight="1" x14ac:dyDescent="0.3">
      <c r="A166" s="831" t="s">
        <v>594</v>
      </c>
      <c r="B166" s="832" t="s">
        <v>5892</v>
      </c>
      <c r="C166" s="832" t="s">
        <v>5692</v>
      </c>
      <c r="D166" s="832" t="s">
        <v>5930</v>
      </c>
      <c r="E166" s="832" t="s">
        <v>5931</v>
      </c>
      <c r="F166" s="849">
        <v>10</v>
      </c>
      <c r="G166" s="849">
        <v>1683776.5</v>
      </c>
      <c r="H166" s="849">
        <v>3.333333333333333</v>
      </c>
      <c r="I166" s="849">
        <v>168377.65</v>
      </c>
      <c r="J166" s="849">
        <v>3</v>
      </c>
      <c r="K166" s="849">
        <v>505132.95</v>
      </c>
      <c r="L166" s="849">
        <v>1</v>
      </c>
      <c r="M166" s="849">
        <v>168377.65</v>
      </c>
      <c r="N166" s="849"/>
      <c r="O166" s="849"/>
      <c r="P166" s="837"/>
      <c r="Q166" s="850"/>
    </row>
    <row r="167" spans="1:17" ht="14.4" customHeight="1" x14ac:dyDescent="0.3">
      <c r="A167" s="831" t="s">
        <v>594</v>
      </c>
      <c r="B167" s="832" t="s">
        <v>5892</v>
      </c>
      <c r="C167" s="832" t="s">
        <v>5692</v>
      </c>
      <c r="D167" s="832" t="s">
        <v>5834</v>
      </c>
      <c r="E167" s="832" t="s">
        <v>1068</v>
      </c>
      <c r="F167" s="849"/>
      <c r="G167" s="849"/>
      <c r="H167" s="849"/>
      <c r="I167" s="849"/>
      <c r="J167" s="849"/>
      <c r="K167" s="849"/>
      <c r="L167" s="849"/>
      <c r="M167" s="849"/>
      <c r="N167" s="849">
        <v>13</v>
      </c>
      <c r="O167" s="849">
        <v>74235.59</v>
      </c>
      <c r="P167" s="837"/>
      <c r="Q167" s="850">
        <v>5710.4299999999994</v>
      </c>
    </row>
    <row r="168" spans="1:17" ht="14.4" customHeight="1" x14ac:dyDescent="0.3">
      <c r="A168" s="831" t="s">
        <v>594</v>
      </c>
      <c r="B168" s="832" t="s">
        <v>5892</v>
      </c>
      <c r="C168" s="832" t="s">
        <v>5692</v>
      </c>
      <c r="D168" s="832" t="s">
        <v>5835</v>
      </c>
      <c r="E168" s="832" t="s">
        <v>1068</v>
      </c>
      <c r="F168" s="849"/>
      <c r="G168" s="849"/>
      <c r="H168" s="849"/>
      <c r="I168" s="849"/>
      <c r="J168" s="849"/>
      <c r="K168" s="849"/>
      <c r="L168" s="849"/>
      <c r="M168" s="849"/>
      <c r="N168" s="849">
        <v>11</v>
      </c>
      <c r="O168" s="849">
        <v>255355.36</v>
      </c>
      <c r="P168" s="837"/>
      <c r="Q168" s="850">
        <v>23214.123636363634</v>
      </c>
    </row>
    <row r="169" spans="1:17" ht="14.4" customHeight="1" x14ac:dyDescent="0.3">
      <c r="A169" s="831" t="s">
        <v>594</v>
      </c>
      <c r="B169" s="832" t="s">
        <v>5892</v>
      </c>
      <c r="C169" s="832" t="s">
        <v>5692</v>
      </c>
      <c r="D169" s="832" t="s">
        <v>5837</v>
      </c>
      <c r="E169" s="832" t="s">
        <v>1066</v>
      </c>
      <c r="F169" s="849"/>
      <c r="G169" s="849"/>
      <c r="H169" s="849"/>
      <c r="I169" s="849"/>
      <c r="J169" s="849"/>
      <c r="K169" s="849"/>
      <c r="L169" s="849"/>
      <c r="M169" s="849"/>
      <c r="N169" s="849">
        <v>4</v>
      </c>
      <c r="O169" s="849">
        <v>22841.72</v>
      </c>
      <c r="P169" s="837"/>
      <c r="Q169" s="850">
        <v>5710.43</v>
      </c>
    </row>
    <row r="170" spans="1:17" ht="14.4" customHeight="1" x14ac:dyDescent="0.3">
      <c r="A170" s="831" t="s">
        <v>594</v>
      </c>
      <c r="B170" s="832" t="s">
        <v>5892</v>
      </c>
      <c r="C170" s="832" t="s">
        <v>5692</v>
      </c>
      <c r="D170" s="832" t="s">
        <v>5838</v>
      </c>
      <c r="E170" s="832" t="s">
        <v>1066</v>
      </c>
      <c r="F170" s="849"/>
      <c r="G170" s="849"/>
      <c r="H170" s="849"/>
      <c r="I170" s="849"/>
      <c r="J170" s="849"/>
      <c r="K170" s="849"/>
      <c r="L170" s="849"/>
      <c r="M170" s="849"/>
      <c r="N170" s="849">
        <v>12</v>
      </c>
      <c r="O170" s="849">
        <v>137050.44</v>
      </c>
      <c r="P170" s="837"/>
      <c r="Q170" s="850">
        <v>11420.87</v>
      </c>
    </row>
    <row r="171" spans="1:17" ht="14.4" customHeight="1" x14ac:dyDescent="0.3">
      <c r="A171" s="831" t="s">
        <v>594</v>
      </c>
      <c r="B171" s="832" t="s">
        <v>5892</v>
      </c>
      <c r="C171" s="832" t="s">
        <v>5692</v>
      </c>
      <c r="D171" s="832" t="s">
        <v>5932</v>
      </c>
      <c r="E171" s="832" t="s">
        <v>1066</v>
      </c>
      <c r="F171" s="849"/>
      <c r="G171" s="849"/>
      <c r="H171" s="849"/>
      <c r="I171" s="849"/>
      <c r="J171" s="849"/>
      <c r="K171" s="849"/>
      <c r="L171" s="849"/>
      <c r="M171" s="849"/>
      <c r="N171" s="849">
        <v>8</v>
      </c>
      <c r="O171" s="849">
        <v>182733.92</v>
      </c>
      <c r="P171" s="837"/>
      <c r="Q171" s="850">
        <v>22841.74</v>
      </c>
    </row>
    <row r="172" spans="1:17" ht="14.4" customHeight="1" x14ac:dyDescent="0.3">
      <c r="A172" s="831" t="s">
        <v>594</v>
      </c>
      <c r="B172" s="832" t="s">
        <v>5892</v>
      </c>
      <c r="C172" s="832" t="s">
        <v>5933</v>
      </c>
      <c r="D172" s="832" t="s">
        <v>5934</v>
      </c>
      <c r="E172" s="832" t="s">
        <v>5935</v>
      </c>
      <c r="F172" s="849"/>
      <c r="G172" s="849"/>
      <c r="H172" s="849"/>
      <c r="I172" s="849"/>
      <c r="J172" s="849"/>
      <c r="K172" s="849"/>
      <c r="L172" s="849"/>
      <c r="M172" s="849"/>
      <c r="N172" s="849">
        <v>2</v>
      </c>
      <c r="O172" s="849">
        <v>4355.6000000000004</v>
      </c>
      <c r="P172" s="837"/>
      <c r="Q172" s="850">
        <v>2177.8000000000002</v>
      </c>
    </row>
    <row r="173" spans="1:17" ht="14.4" customHeight="1" x14ac:dyDescent="0.3">
      <c r="A173" s="831" t="s">
        <v>594</v>
      </c>
      <c r="B173" s="832" t="s">
        <v>5892</v>
      </c>
      <c r="C173" s="832" t="s">
        <v>5933</v>
      </c>
      <c r="D173" s="832" t="s">
        <v>5936</v>
      </c>
      <c r="E173" s="832" t="s">
        <v>5937</v>
      </c>
      <c r="F173" s="849"/>
      <c r="G173" s="849"/>
      <c r="H173" s="849"/>
      <c r="I173" s="849"/>
      <c r="J173" s="849"/>
      <c r="K173" s="849"/>
      <c r="L173" s="849"/>
      <c r="M173" s="849"/>
      <c r="N173" s="849">
        <v>6</v>
      </c>
      <c r="O173" s="849">
        <v>15973.2</v>
      </c>
      <c r="P173" s="837"/>
      <c r="Q173" s="850">
        <v>2662.2000000000003</v>
      </c>
    </row>
    <row r="174" spans="1:17" ht="14.4" customHeight="1" x14ac:dyDescent="0.3">
      <c r="A174" s="831" t="s">
        <v>594</v>
      </c>
      <c r="B174" s="832" t="s">
        <v>5892</v>
      </c>
      <c r="C174" s="832" t="s">
        <v>5933</v>
      </c>
      <c r="D174" s="832" t="s">
        <v>5938</v>
      </c>
      <c r="E174" s="832" t="s">
        <v>5939</v>
      </c>
      <c r="F174" s="849"/>
      <c r="G174" s="849"/>
      <c r="H174" s="849"/>
      <c r="I174" s="849"/>
      <c r="J174" s="849">
        <v>54</v>
      </c>
      <c r="K174" s="849">
        <v>65426.94</v>
      </c>
      <c r="L174" s="849">
        <v>1</v>
      </c>
      <c r="M174" s="849">
        <v>1211.6100000000001</v>
      </c>
      <c r="N174" s="849">
        <v>120</v>
      </c>
      <c r="O174" s="849">
        <v>146922</v>
      </c>
      <c r="P174" s="837">
        <v>2.2455887437193303</v>
      </c>
      <c r="Q174" s="850">
        <v>1224.3499999999999</v>
      </c>
    </row>
    <row r="175" spans="1:17" ht="14.4" customHeight="1" x14ac:dyDescent="0.3">
      <c r="A175" s="831" t="s">
        <v>594</v>
      </c>
      <c r="B175" s="832" t="s">
        <v>5892</v>
      </c>
      <c r="C175" s="832" t="s">
        <v>5940</v>
      </c>
      <c r="D175" s="832" t="s">
        <v>5941</v>
      </c>
      <c r="E175" s="832" t="s">
        <v>5942</v>
      </c>
      <c r="F175" s="849">
        <v>1</v>
      </c>
      <c r="G175" s="849">
        <v>687</v>
      </c>
      <c r="H175" s="849"/>
      <c r="I175" s="849">
        <v>687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594</v>
      </c>
      <c r="B176" s="832" t="s">
        <v>5892</v>
      </c>
      <c r="C176" s="832" t="s">
        <v>5940</v>
      </c>
      <c r="D176" s="832" t="s">
        <v>5943</v>
      </c>
      <c r="E176" s="832" t="s">
        <v>5944</v>
      </c>
      <c r="F176" s="849">
        <v>6</v>
      </c>
      <c r="G176" s="849">
        <v>480155.57999999996</v>
      </c>
      <c r="H176" s="849">
        <v>0.5</v>
      </c>
      <c r="I176" s="849">
        <v>80025.929999999993</v>
      </c>
      <c r="J176" s="849">
        <v>12</v>
      </c>
      <c r="K176" s="849">
        <v>960311.15999999992</v>
      </c>
      <c r="L176" s="849">
        <v>1</v>
      </c>
      <c r="M176" s="849">
        <v>80025.929999999993</v>
      </c>
      <c r="N176" s="849">
        <v>3</v>
      </c>
      <c r="O176" s="849">
        <v>240077.69999999998</v>
      </c>
      <c r="P176" s="837">
        <v>0.24999990628037688</v>
      </c>
      <c r="Q176" s="850">
        <v>80025.899999999994</v>
      </c>
    </row>
    <row r="177" spans="1:17" ht="14.4" customHeight="1" x14ac:dyDescent="0.3">
      <c r="A177" s="831" t="s">
        <v>594</v>
      </c>
      <c r="B177" s="832" t="s">
        <v>5892</v>
      </c>
      <c r="C177" s="832" t="s">
        <v>5940</v>
      </c>
      <c r="D177" s="832" t="s">
        <v>5945</v>
      </c>
      <c r="E177" s="832" t="s">
        <v>5946</v>
      </c>
      <c r="F177" s="849">
        <v>5</v>
      </c>
      <c r="G177" s="849">
        <v>3982222.0999999996</v>
      </c>
      <c r="H177" s="849">
        <v>0.4827074746414583</v>
      </c>
      <c r="I177" s="849">
        <v>796444.41999999993</v>
      </c>
      <c r="J177" s="849">
        <v>11</v>
      </c>
      <c r="K177" s="849">
        <v>8249762.6600000001</v>
      </c>
      <c r="L177" s="849">
        <v>1</v>
      </c>
      <c r="M177" s="849">
        <v>749978.4236363637</v>
      </c>
      <c r="N177" s="849">
        <v>8</v>
      </c>
      <c r="O177" s="849">
        <v>5200509</v>
      </c>
      <c r="P177" s="837">
        <v>0.63038286243255393</v>
      </c>
      <c r="Q177" s="850">
        <v>650063.625</v>
      </c>
    </row>
    <row r="178" spans="1:17" ht="14.4" customHeight="1" x14ac:dyDescent="0.3">
      <c r="A178" s="831" t="s">
        <v>594</v>
      </c>
      <c r="B178" s="832" t="s">
        <v>5892</v>
      </c>
      <c r="C178" s="832" t="s">
        <v>5940</v>
      </c>
      <c r="D178" s="832" t="s">
        <v>5947</v>
      </c>
      <c r="E178" s="832" t="s">
        <v>5948</v>
      </c>
      <c r="F178" s="849">
        <v>2</v>
      </c>
      <c r="G178" s="849">
        <v>1825160.72</v>
      </c>
      <c r="H178" s="849">
        <v>2.2046430114283946</v>
      </c>
      <c r="I178" s="849">
        <v>912580.36</v>
      </c>
      <c r="J178" s="849">
        <v>1</v>
      </c>
      <c r="K178" s="849">
        <v>827871.32</v>
      </c>
      <c r="L178" s="849">
        <v>1</v>
      </c>
      <c r="M178" s="849">
        <v>827871.32</v>
      </c>
      <c r="N178" s="849">
        <v>1</v>
      </c>
      <c r="O178" s="849">
        <v>702820</v>
      </c>
      <c r="P178" s="837">
        <v>0.8489483607186683</v>
      </c>
      <c r="Q178" s="850">
        <v>702820</v>
      </c>
    </row>
    <row r="179" spans="1:17" ht="14.4" customHeight="1" x14ac:dyDescent="0.3">
      <c r="A179" s="831" t="s">
        <v>594</v>
      </c>
      <c r="B179" s="832" t="s">
        <v>5892</v>
      </c>
      <c r="C179" s="832" t="s">
        <v>5940</v>
      </c>
      <c r="D179" s="832" t="s">
        <v>5949</v>
      </c>
      <c r="E179" s="832" t="s">
        <v>5950</v>
      </c>
      <c r="F179" s="849"/>
      <c r="G179" s="849"/>
      <c r="H179" s="849"/>
      <c r="I179" s="849"/>
      <c r="J179" s="849"/>
      <c r="K179" s="849"/>
      <c r="L179" s="849"/>
      <c r="M179" s="849"/>
      <c r="N179" s="849">
        <v>2</v>
      </c>
      <c r="O179" s="849">
        <v>1126</v>
      </c>
      <c r="P179" s="837"/>
      <c r="Q179" s="850">
        <v>563</v>
      </c>
    </row>
    <row r="180" spans="1:17" ht="14.4" customHeight="1" x14ac:dyDescent="0.3">
      <c r="A180" s="831" t="s">
        <v>594</v>
      </c>
      <c r="B180" s="832" t="s">
        <v>5892</v>
      </c>
      <c r="C180" s="832" t="s">
        <v>5940</v>
      </c>
      <c r="D180" s="832" t="s">
        <v>5951</v>
      </c>
      <c r="E180" s="832" t="s">
        <v>5952</v>
      </c>
      <c r="F180" s="849">
        <v>1</v>
      </c>
      <c r="G180" s="849">
        <v>737052.25</v>
      </c>
      <c r="H180" s="849"/>
      <c r="I180" s="849">
        <v>737052.25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594</v>
      </c>
      <c r="B181" s="832" t="s">
        <v>5892</v>
      </c>
      <c r="C181" s="832" t="s">
        <v>5940</v>
      </c>
      <c r="D181" s="832" t="s">
        <v>5953</v>
      </c>
      <c r="E181" s="832" t="s">
        <v>5954</v>
      </c>
      <c r="F181" s="849">
        <v>2</v>
      </c>
      <c r="G181" s="849">
        <v>160050</v>
      </c>
      <c r="H181" s="849"/>
      <c r="I181" s="849">
        <v>80025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594</v>
      </c>
      <c r="B182" s="832" t="s">
        <v>5892</v>
      </c>
      <c r="C182" s="832" t="s">
        <v>5736</v>
      </c>
      <c r="D182" s="832" t="s">
        <v>5955</v>
      </c>
      <c r="E182" s="832" t="s">
        <v>5956</v>
      </c>
      <c r="F182" s="849">
        <v>3840</v>
      </c>
      <c r="G182" s="849">
        <v>4333559</v>
      </c>
      <c r="H182" s="849">
        <v>0.82707016173405445</v>
      </c>
      <c r="I182" s="849">
        <v>1128.5309895833334</v>
      </c>
      <c r="J182" s="849">
        <v>4632</v>
      </c>
      <c r="K182" s="849">
        <v>5239651</v>
      </c>
      <c r="L182" s="849">
        <v>1</v>
      </c>
      <c r="M182" s="849">
        <v>1131.1854490500864</v>
      </c>
      <c r="N182" s="849">
        <v>3580</v>
      </c>
      <c r="O182" s="849">
        <v>3968681</v>
      </c>
      <c r="P182" s="837">
        <v>0.75743231753412588</v>
      </c>
      <c r="Q182" s="850">
        <v>1108.5701117318436</v>
      </c>
    </row>
    <row r="183" spans="1:17" ht="14.4" customHeight="1" x14ac:dyDescent="0.3">
      <c r="A183" s="831" t="s">
        <v>594</v>
      </c>
      <c r="B183" s="832" t="s">
        <v>5892</v>
      </c>
      <c r="C183" s="832" t="s">
        <v>5736</v>
      </c>
      <c r="D183" s="832" t="s">
        <v>5741</v>
      </c>
      <c r="E183" s="832" t="s">
        <v>5742</v>
      </c>
      <c r="F183" s="849">
        <v>508</v>
      </c>
      <c r="G183" s="849">
        <v>356108</v>
      </c>
      <c r="H183" s="849">
        <v>0.98693812167251904</v>
      </c>
      <c r="I183" s="849">
        <v>701</v>
      </c>
      <c r="J183" s="849">
        <v>514</v>
      </c>
      <c r="K183" s="849">
        <v>360821</v>
      </c>
      <c r="L183" s="849">
        <v>1</v>
      </c>
      <c r="M183" s="849">
        <v>701.98638132295719</v>
      </c>
      <c r="N183" s="849">
        <v>419</v>
      </c>
      <c r="O183" s="849">
        <v>296168</v>
      </c>
      <c r="P183" s="837">
        <v>0.8208169701874336</v>
      </c>
      <c r="Q183" s="850">
        <v>706.84486873508354</v>
      </c>
    </row>
    <row r="184" spans="1:17" ht="14.4" customHeight="1" x14ac:dyDescent="0.3">
      <c r="A184" s="831" t="s">
        <v>594</v>
      </c>
      <c r="B184" s="832" t="s">
        <v>5892</v>
      </c>
      <c r="C184" s="832" t="s">
        <v>5736</v>
      </c>
      <c r="D184" s="832" t="s">
        <v>5957</v>
      </c>
      <c r="E184" s="832" t="s">
        <v>5958</v>
      </c>
      <c r="F184" s="849">
        <v>77</v>
      </c>
      <c r="G184" s="849">
        <v>317086</v>
      </c>
      <c r="H184" s="849">
        <v>1.201665959252971</v>
      </c>
      <c r="I184" s="849">
        <v>4118</v>
      </c>
      <c r="J184" s="849">
        <v>64</v>
      </c>
      <c r="K184" s="849">
        <v>263872</v>
      </c>
      <c r="L184" s="849">
        <v>1</v>
      </c>
      <c r="M184" s="849">
        <v>4123</v>
      </c>
      <c r="N184" s="849">
        <v>14</v>
      </c>
      <c r="O184" s="849">
        <v>57974</v>
      </c>
      <c r="P184" s="837">
        <v>0.21970500848896435</v>
      </c>
      <c r="Q184" s="850">
        <v>4141</v>
      </c>
    </row>
    <row r="185" spans="1:17" ht="14.4" customHeight="1" x14ac:dyDescent="0.3">
      <c r="A185" s="831" t="s">
        <v>594</v>
      </c>
      <c r="B185" s="832" t="s">
        <v>5892</v>
      </c>
      <c r="C185" s="832" t="s">
        <v>5736</v>
      </c>
      <c r="D185" s="832" t="s">
        <v>5763</v>
      </c>
      <c r="E185" s="832" t="s">
        <v>5764</v>
      </c>
      <c r="F185" s="849">
        <v>84</v>
      </c>
      <c r="G185" s="849">
        <v>24948</v>
      </c>
      <c r="H185" s="849">
        <v>0.78504672897196259</v>
      </c>
      <c r="I185" s="849">
        <v>297</v>
      </c>
      <c r="J185" s="849">
        <v>107</v>
      </c>
      <c r="K185" s="849">
        <v>31779</v>
      </c>
      <c r="L185" s="849">
        <v>1</v>
      </c>
      <c r="M185" s="849">
        <v>297</v>
      </c>
      <c r="N185" s="849">
        <v>96</v>
      </c>
      <c r="O185" s="849">
        <v>28800</v>
      </c>
      <c r="P185" s="837">
        <v>0.90625885018408381</v>
      </c>
      <c r="Q185" s="850">
        <v>300</v>
      </c>
    </row>
    <row r="186" spans="1:17" ht="14.4" customHeight="1" x14ac:dyDescent="0.3">
      <c r="A186" s="831" t="s">
        <v>594</v>
      </c>
      <c r="B186" s="832" t="s">
        <v>5892</v>
      </c>
      <c r="C186" s="832" t="s">
        <v>5736</v>
      </c>
      <c r="D186" s="832" t="s">
        <v>5959</v>
      </c>
      <c r="E186" s="832" t="s">
        <v>5960</v>
      </c>
      <c r="F186" s="849">
        <v>0</v>
      </c>
      <c r="G186" s="849">
        <v>0</v>
      </c>
      <c r="H186" s="849"/>
      <c r="I186" s="849"/>
      <c r="J186" s="849">
        <v>0</v>
      </c>
      <c r="K186" s="849">
        <v>0</v>
      </c>
      <c r="L186" s="849"/>
      <c r="M186" s="849"/>
      <c r="N186" s="849">
        <v>0</v>
      </c>
      <c r="O186" s="849">
        <v>0</v>
      </c>
      <c r="P186" s="837"/>
      <c r="Q186" s="850"/>
    </row>
    <row r="187" spans="1:17" ht="14.4" customHeight="1" x14ac:dyDescent="0.3">
      <c r="A187" s="831" t="s">
        <v>594</v>
      </c>
      <c r="B187" s="832" t="s">
        <v>5892</v>
      </c>
      <c r="C187" s="832" t="s">
        <v>5736</v>
      </c>
      <c r="D187" s="832" t="s">
        <v>5961</v>
      </c>
      <c r="E187" s="832" t="s">
        <v>5962</v>
      </c>
      <c r="F187" s="849">
        <v>569</v>
      </c>
      <c r="G187" s="849">
        <v>0</v>
      </c>
      <c r="H187" s="849"/>
      <c r="I187" s="849">
        <v>0</v>
      </c>
      <c r="J187" s="849">
        <v>695</v>
      </c>
      <c r="K187" s="849">
        <v>0</v>
      </c>
      <c r="L187" s="849"/>
      <c r="M187" s="849">
        <v>0</v>
      </c>
      <c r="N187" s="849">
        <v>830</v>
      </c>
      <c r="O187" s="849">
        <v>0</v>
      </c>
      <c r="P187" s="837"/>
      <c r="Q187" s="850">
        <v>0</v>
      </c>
    </row>
    <row r="188" spans="1:17" ht="14.4" customHeight="1" x14ac:dyDescent="0.3">
      <c r="A188" s="831" t="s">
        <v>594</v>
      </c>
      <c r="B188" s="832" t="s">
        <v>5892</v>
      </c>
      <c r="C188" s="832" t="s">
        <v>5736</v>
      </c>
      <c r="D188" s="832" t="s">
        <v>5790</v>
      </c>
      <c r="E188" s="832" t="s">
        <v>5791</v>
      </c>
      <c r="F188" s="849"/>
      <c r="G188" s="849"/>
      <c r="H188" s="849"/>
      <c r="I188" s="849"/>
      <c r="J188" s="849">
        <v>5</v>
      </c>
      <c r="K188" s="849">
        <v>0</v>
      </c>
      <c r="L188" s="849"/>
      <c r="M188" s="849">
        <v>0</v>
      </c>
      <c r="N188" s="849"/>
      <c r="O188" s="849"/>
      <c r="P188" s="837"/>
      <c r="Q188" s="850"/>
    </row>
    <row r="189" spans="1:17" ht="14.4" customHeight="1" x14ac:dyDescent="0.3">
      <c r="A189" s="831" t="s">
        <v>594</v>
      </c>
      <c r="B189" s="832" t="s">
        <v>5892</v>
      </c>
      <c r="C189" s="832" t="s">
        <v>5736</v>
      </c>
      <c r="D189" s="832" t="s">
        <v>5792</v>
      </c>
      <c r="E189" s="832" t="s">
        <v>5793</v>
      </c>
      <c r="F189" s="849">
        <v>722</v>
      </c>
      <c r="G189" s="849">
        <v>256310</v>
      </c>
      <c r="H189" s="849">
        <v>0.7830802603036876</v>
      </c>
      <c r="I189" s="849">
        <v>355</v>
      </c>
      <c r="J189" s="849">
        <v>922</v>
      </c>
      <c r="K189" s="849">
        <v>327310</v>
      </c>
      <c r="L189" s="849">
        <v>1</v>
      </c>
      <c r="M189" s="849">
        <v>355</v>
      </c>
      <c r="N189" s="849">
        <v>715</v>
      </c>
      <c r="O189" s="849">
        <v>255964</v>
      </c>
      <c r="P189" s="837">
        <v>0.78202315847361825</v>
      </c>
      <c r="Q189" s="850">
        <v>357.99160839160839</v>
      </c>
    </row>
    <row r="190" spans="1:17" ht="14.4" customHeight="1" x14ac:dyDescent="0.3">
      <c r="A190" s="831" t="s">
        <v>594</v>
      </c>
      <c r="B190" s="832" t="s">
        <v>5963</v>
      </c>
      <c r="C190" s="832" t="s">
        <v>5692</v>
      </c>
      <c r="D190" s="832" t="s">
        <v>5964</v>
      </c>
      <c r="E190" s="832" t="s">
        <v>5965</v>
      </c>
      <c r="F190" s="849">
        <v>38</v>
      </c>
      <c r="G190" s="849">
        <v>1897.34</v>
      </c>
      <c r="H190" s="849"/>
      <c r="I190" s="849">
        <v>49.93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594</v>
      </c>
      <c r="B191" s="832" t="s">
        <v>5963</v>
      </c>
      <c r="C191" s="832" t="s">
        <v>5692</v>
      </c>
      <c r="D191" s="832" t="s">
        <v>5966</v>
      </c>
      <c r="E191" s="832" t="s">
        <v>1625</v>
      </c>
      <c r="F191" s="849"/>
      <c r="G191" s="849"/>
      <c r="H191" s="849"/>
      <c r="I191" s="849"/>
      <c r="J191" s="849">
        <v>2</v>
      </c>
      <c r="K191" s="849">
        <v>9976.18</v>
      </c>
      <c r="L191" s="849">
        <v>1</v>
      </c>
      <c r="M191" s="849">
        <v>4988.09</v>
      </c>
      <c r="N191" s="849">
        <v>4</v>
      </c>
      <c r="O191" s="849">
        <v>18552.72</v>
      </c>
      <c r="P191" s="837">
        <v>1.859701809710731</v>
      </c>
      <c r="Q191" s="850">
        <v>4638.18</v>
      </c>
    </row>
    <row r="192" spans="1:17" ht="14.4" customHeight="1" x14ac:dyDescent="0.3">
      <c r="A192" s="831" t="s">
        <v>594</v>
      </c>
      <c r="B192" s="832" t="s">
        <v>5963</v>
      </c>
      <c r="C192" s="832" t="s">
        <v>5692</v>
      </c>
      <c r="D192" s="832" t="s">
        <v>5967</v>
      </c>
      <c r="E192" s="832" t="s">
        <v>4711</v>
      </c>
      <c r="F192" s="849">
        <v>30</v>
      </c>
      <c r="G192" s="849">
        <v>2283.9</v>
      </c>
      <c r="H192" s="849"/>
      <c r="I192" s="849">
        <v>76.13000000000001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594</v>
      </c>
      <c r="B193" s="832" t="s">
        <v>5963</v>
      </c>
      <c r="C193" s="832" t="s">
        <v>5692</v>
      </c>
      <c r="D193" s="832" t="s">
        <v>5968</v>
      </c>
      <c r="E193" s="832" t="s">
        <v>2307</v>
      </c>
      <c r="F193" s="849">
        <v>4</v>
      </c>
      <c r="G193" s="849">
        <v>1764.93</v>
      </c>
      <c r="H193" s="849">
        <v>1.3333308151393821</v>
      </c>
      <c r="I193" s="849">
        <v>441.23250000000002</v>
      </c>
      <c r="J193" s="849">
        <v>3</v>
      </c>
      <c r="K193" s="849">
        <v>1323.7</v>
      </c>
      <c r="L193" s="849">
        <v>1</v>
      </c>
      <c r="M193" s="849">
        <v>441.23333333333335</v>
      </c>
      <c r="N193" s="849">
        <v>2.9000000000000004</v>
      </c>
      <c r="O193" s="849">
        <v>1083.05</v>
      </c>
      <c r="P193" s="837">
        <v>0.8181989876860315</v>
      </c>
      <c r="Q193" s="850">
        <v>373.46551724137925</v>
      </c>
    </row>
    <row r="194" spans="1:17" ht="14.4" customHeight="1" x14ac:dyDescent="0.3">
      <c r="A194" s="831" t="s">
        <v>594</v>
      </c>
      <c r="B194" s="832" t="s">
        <v>5963</v>
      </c>
      <c r="C194" s="832" t="s">
        <v>5692</v>
      </c>
      <c r="D194" s="832" t="s">
        <v>5969</v>
      </c>
      <c r="E194" s="832" t="s">
        <v>1109</v>
      </c>
      <c r="F194" s="849">
        <v>22</v>
      </c>
      <c r="G194" s="849">
        <v>1284.8</v>
      </c>
      <c r="H194" s="849">
        <v>1.0999999999999999</v>
      </c>
      <c r="I194" s="849">
        <v>58.4</v>
      </c>
      <c r="J194" s="849">
        <v>20</v>
      </c>
      <c r="K194" s="849">
        <v>1168</v>
      </c>
      <c r="L194" s="849">
        <v>1</v>
      </c>
      <c r="M194" s="849">
        <v>58.4</v>
      </c>
      <c r="N194" s="849"/>
      <c r="O194" s="849"/>
      <c r="P194" s="837"/>
      <c r="Q194" s="850"/>
    </row>
    <row r="195" spans="1:17" ht="14.4" customHeight="1" x14ac:dyDescent="0.3">
      <c r="A195" s="831" t="s">
        <v>594</v>
      </c>
      <c r="B195" s="832" t="s">
        <v>5963</v>
      </c>
      <c r="C195" s="832" t="s">
        <v>5692</v>
      </c>
      <c r="D195" s="832" t="s">
        <v>5895</v>
      </c>
      <c r="E195" s="832" t="s">
        <v>1062</v>
      </c>
      <c r="F195" s="849"/>
      <c r="G195" s="849"/>
      <c r="H195" s="849"/>
      <c r="I195" s="849"/>
      <c r="J195" s="849"/>
      <c r="K195" s="849"/>
      <c r="L195" s="849"/>
      <c r="M195" s="849"/>
      <c r="N195" s="849">
        <v>3</v>
      </c>
      <c r="O195" s="849">
        <v>3713.22</v>
      </c>
      <c r="P195" s="837"/>
      <c r="Q195" s="850">
        <v>1237.74</v>
      </c>
    </row>
    <row r="196" spans="1:17" ht="14.4" customHeight="1" x14ac:dyDescent="0.3">
      <c r="A196" s="831" t="s">
        <v>594</v>
      </c>
      <c r="B196" s="832" t="s">
        <v>5963</v>
      </c>
      <c r="C196" s="832" t="s">
        <v>5692</v>
      </c>
      <c r="D196" s="832" t="s">
        <v>5896</v>
      </c>
      <c r="E196" s="832" t="s">
        <v>1062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3094.36</v>
      </c>
      <c r="P196" s="837"/>
      <c r="Q196" s="850">
        <v>3094.36</v>
      </c>
    </row>
    <row r="197" spans="1:17" ht="14.4" customHeight="1" x14ac:dyDescent="0.3">
      <c r="A197" s="831" t="s">
        <v>594</v>
      </c>
      <c r="B197" s="832" t="s">
        <v>5963</v>
      </c>
      <c r="C197" s="832" t="s">
        <v>5692</v>
      </c>
      <c r="D197" s="832" t="s">
        <v>5803</v>
      </c>
      <c r="E197" s="832" t="s">
        <v>1062</v>
      </c>
      <c r="F197" s="849"/>
      <c r="G197" s="849"/>
      <c r="H197" s="849"/>
      <c r="I197" s="849"/>
      <c r="J197" s="849"/>
      <c r="K197" s="849"/>
      <c r="L197" s="849"/>
      <c r="M197" s="849"/>
      <c r="N197" s="849">
        <v>4</v>
      </c>
      <c r="O197" s="849">
        <v>24754.84</v>
      </c>
      <c r="P197" s="837"/>
      <c r="Q197" s="850">
        <v>6188.71</v>
      </c>
    </row>
    <row r="198" spans="1:17" ht="14.4" customHeight="1" x14ac:dyDescent="0.3">
      <c r="A198" s="831" t="s">
        <v>594</v>
      </c>
      <c r="B198" s="832" t="s">
        <v>5963</v>
      </c>
      <c r="C198" s="832" t="s">
        <v>5692</v>
      </c>
      <c r="D198" s="832" t="s">
        <v>5804</v>
      </c>
      <c r="E198" s="832" t="s">
        <v>1062</v>
      </c>
      <c r="F198" s="849"/>
      <c r="G198" s="849"/>
      <c r="H198" s="849"/>
      <c r="I198" s="849"/>
      <c r="J198" s="849"/>
      <c r="K198" s="849"/>
      <c r="L198" s="849"/>
      <c r="M198" s="849"/>
      <c r="N198" s="849">
        <v>15</v>
      </c>
      <c r="O198" s="849">
        <v>185661.45</v>
      </c>
      <c r="P198" s="837"/>
      <c r="Q198" s="850">
        <v>12377.43</v>
      </c>
    </row>
    <row r="199" spans="1:17" ht="14.4" customHeight="1" x14ac:dyDescent="0.3">
      <c r="A199" s="831" t="s">
        <v>594</v>
      </c>
      <c r="B199" s="832" t="s">
        <v>5963</v>
      </c>
      <c r="C199" s="832" t="s">
        <v>5692</v>
      </c>
      <c r="D199" s="832" t="s">
        <v>5807</v>
      </c>
      <c r="E199" s="832" t="s">
        <v>1056</v>
      </c>
      <c r="F199" s="849"/>
      <c r="G199" s="849"/>
      <c r="H199" s="849"/>
      <c r="I199" s="849"/>
      <c r="J199" s="849"/>
      <c r="K199" s="849"/>
      <c r="L199" s="849"/>
      <c r="M199" s="849"/>
      <c r="N199" s="849">
        <v>6</v>
      </c>
      <c r="O199" s="849">
        <v>68525.22</v>
      </c>
      <c r="P199" s="837"/>
      <c r="Q199" s="850">
        <v>11420.87</v>
      </c>
    </row>
    <row r="200" spans="1:17" ht="14.4" customHeight="1" x14ac:dyDescent="0.3">
      <c r="A200" s="831" t="s">
        <v>594</v>
      </c>
      <c r="B200" s="832" t="s">
        <v>5963</v>
      </c>
      <c r="C200" s="832" t="s">
        <v>5692</v>
      </c>
      <c r="D200" s="832" t="s">
        <v>5970</v>
      </c>
      <c r="E200" s="832" t="s">
        <v>5971</v>
      </c>
      <c r="F200" s="849"/>
      <c r="G200" s="849"/>
      <c r="H200" s="849"/>
      <c r="I200" s="849"/>
      <c r="J200" s="849">
        <v>0.2</v>
      </c>
      <c r="K200" s="849">
        <v>134.1</v>
      </c>
      <c r="L200" s="849">
        <v>1</v>
      </c>
      <c r="M200" s="849">
        <v>670.49999999999989</v>
      </c>
      <c r="N200" s="849">
        <v>1.9</v>
      </c>
      <c r="O200" s="849">
        <v>377.85</v>
      </c>
      <c r="P200" s="837">
        <v>2.817673378076063</v>
      </c>
      <c r="Q200" s="850">
        <v>198.86842105263159</v>
      </c>
    </row>
    <row r="201" spans="1:17" ht="14.4" customHeight="1" x14ac:dyDescent="0.3">
      <c r="A201" s="831" t="s">
        <v>594</v>
      </c>
      <c r="B201" s="832" t="s">
        <v>5963</v>
      </c>
      <c r="C201" s="832" t="s">
        <v>5692</v>
      </c>
      <c r="D201" s="832" t="s">
        <v>5898</v>
      </c>
      <c r="E201" s="832" t="s">
        <v>5899</v>
      </c>
      <c r="F201" s="849">
        <v>6</v>
      </c>
      <c r="G201" s="849">
        <v>257.27999999999997</v>
      </c>
      <c r="H201" s="849">
        <v>0.39999999999999991</v>
      </c>
      <c r="I201" s="849">
        <v>42.879999999999995</v>
      </c>
      <c r="J201" s="849">
        <v>15</v>
      </c>
      <c r="K201" s="849">
        <v>643.20000000000005</v>
      </c>
      <c r="L201" s="849">
        <v>1</v>
      </c>
      <c r="M201" s="849">
        <v>42.88</v>
      </c>
      <c r="N201" s="849"/>
      <c r="O201" s="849"/>
      <c r="P201" s="837"/>
      <c r="Q201" s="850"/>
    </row>
    <row r="202" spans="1:17" ht="14.4" customHeight="1" x14ac:dyDescent="0.3">
      <c r="A202" s="831" t="s">
        <v>594</v>
      </c>
      <c r="B202" s="832" t="s">
        <v>5963</v>
      </c>
      <c r="C202" s="832" t="s">
        <v>5692</v>
      </c>
      <c r="D202" s="832" t="s">
        <v>5900</v>
      </c>
      <c r="E202" s="832" t="s">
        <v>5901</v>
      </c>
      <c r="F202" s="849">
        <v>97.7</v>
      </c>
      <c r="G202" s="849">
        <v>53096.590000000004</v>
      </c>
      <c r="H202" s="849">
        <v>0.83575600086949398</v>
      </c>
      <c r="I202" s="849">
        <v>543.46560900716486</v>
      </c>
      <c r="J202" s="849">
        <v>116.89999999999999</v>
      </c>
      <c r="K202" s="849">
        <v>63531.21</v>
      </c>
      <c r="L202" s="849">
        <v>1</v>
      </c>
      <c r="M202" s="849">
        <v>543.46629597946969</v>
      </c>
      <c r="N202" s="849"/>
      <c r="O202" s="849"/>
      <c r="P202" s="837"/>
      <c r="Q202" s="850"/>
    </row>
    <row r="203" spans="1:17" ht="14.4" customHeight="1" x14ac:dyDescent="0.3">
      <c r="A203" s="831" t="s">
        <v>594</v>
      </c>
      <c r="B203" s="832" t="s">
        <v>5963</v>
      </c>
      <c r="C203" s="832" t="s">
        <v>5692</v>
      </c>
      <c r="D203" s="832" t="s">
        <v>5972</v>
      </c>
      <c r="E203" s="832" t="s">
        <v>1639</v>
      </c>
      <c r="F203" s="849">
        <v>62</v>
      </c>
      <c r="G203" s="849">
        <v>4787.6400000000003</v>
      </c>
      <c r="H203" s="849">
        <v>0.62</v>
      </c>
      <c r="I203" s="849">
        <v>77.22</v>
      </c>
      <c r="J203" s="849">
        <v>100</v>
      </c>
      <c r="K203" s="849">
        <v>7722</v>
      </c>
      <c r="L203" s="849">
        <v>1</v>
      </c>
      <c r="M203" s="849">
        <v>77.22</v>
      </c>
      <c r="N203" s="849"/>
      <c r="O203" s="849"/>
      <c r="P203" s="837"/>
      <c r="Q203" s="850"/>
    </row>
    <row r="204" spans="1:17" ht="14.4" customHeight="1" x14ac:dyDescent="0.3">
      <c r="A204" s="831" t="s">
        <v>594</v>
      </c>
      <c r="B204" s="832" t="s">
        <v>5963</v>
      </c>
      <c r="C204" s="832" t="s">
        <v>5692</v>
      </c>
      <c r="D204" s="832" t="s">
        <v>5902</v>
      </c>
      <c r="E204" s="832" t="s">
        <v>5903</v>
      </c>
      <c r="F204" s="849">
        <v>13.6</v>
      </c>
      <c r="G204" s="849">
        <v>3695.34</v>
      </c>
      <c r="H204" s="849">
        <v>2</v>
      </c>
      <c r="I204" s="849">
        <v>271.71617647058827</v>
      </c>
      <c r="J204" s="849">
        <v>6.8000000000000007</v>
      </c>
      <c r="K204" s="849">
        <v>1847.67</v>
      </c>
      <c r="L204" s="849">
        <v>1</v>
      </c>
      <c r="M204" s="849">
        <v>271.71617647058821</v>
      </c>
      <c r="N204" s="849">
        <v>169.4</v>
      </c>
      <c r="O204" s="849">
        <v>30765.53</v>
      </c>
      <c r="P204" s="837">
        <v>16.650987459881904</v>
      </c>
      <c r="Q204" s="850">
        <v>181.6146989374262</v>
      </c>
    </row>
    <row r="205" spans="1:17" ht="14.4" customHeight="1" x14ac:dyDescent="0.3">
      <c r="A205" s="831" t="s">
        <v>594</v>
      </c>
      <c r="B205" s="832" t="s">
        <v>5963</v>
      </c>
      <c r="C205" s="832" t="s">
        <v>5692</v>
      </c>
      <c r="D205" s="832" t="s">
        <v>5904</v>
      </c>
      <c r="E205" s="832" t="s">
        <v>5905</v>
      </c>
      <c r="F205" s="849">
        <v>14.9</v>
      </c>
      <c r="G205" s="849">
        <v>48629.720000000008</v>
      </c>
      <c r="H205" s="849">
        <v>0.92546667539549998</v>
      </c>
      <c r="I205" s="849">
        <v>3263.7395973154366</v>
      </c>
      <c r="J205" s="849">
        <v>16.100000000000001</v>
      </c>
      <c r="K205" s="849">
        <v>52546.16</v>
      </c>
      <c r="L205" s="849">
        <v>1</v>
      </c>
      <c r="M205" s="849">
        <v>3263.7366459627328</v>
      </c>
      <c r="N205" s="849"/>
      <c r="O205" s="849"/>
      <c r="P205" s="837"/>
      <c r="Q205" s="850"/>
    </row>
    <row r="206" spans="1:17" ht="14.4" customHeight="1" x14ac:dyDescent="0.3">
      <c r="A206" s="831" t="s">
        <v>594</v>
      </c>
      <c r="B206" s="832" t="s">
        <v>5963</v>
      </c>
      <c r="C206" s="832" t="s">
        <v>5692</v>
      </c>
      <c r="D206" s="832" t="s">
        <v>5973</v>
      </c>
      <c r="E206" s="832" t="s">
        <v>5974</v>
      </c>
      <c r="F206" s="849">
        <v>72</v>
      </c>
      <c r="G206" s="849">
        <v>306983.52</v>
      </c>
      <c r="H206" s="849">
        <v>1.071433776812063</v>
      </c>
      <c r="I206" s="849">
        <v>4263.66</v>
      </c>
      <c r="J206" s="849">
        <v>66</v>
      </c>
      <c r="K206" s="849">
        <v>286516.56</v>
      </c>
      <c r="L206" s="849">
        <v>1</v>
      </c>
      <c r="M206" s="849">
        <v>4341.16</v>
      </c>
      <c r="N206" s="849">
        <v>63</v>
      </c>
      <c r="O206" s="849">
        <v>271629.96000000002</v>
      </c>
      <c r="P206" s="837">
        <v>0.94804279375684264</v>
      </c>
      <c r="Q206" s="850">
        <v>4311.586666666667</v>
      </c>
    </row>
    <row r="207" spans="1:17" ht="14.4" customHeight="1" x14ac:dyDescent="0.3">
      <c r="A207" s="831" t="s">
        <v>594</v>
      </c>
      <c r="B207" s="832" t="s">
        <v>5963</v>
      </c>
      <c r="C207" s="832" t="s">
        <v>5692</v>
      </c>
      <c r="D207" s="832" t="s">
        <v>5975</v>
      </c>
      <c r="E207" s="832" t="s">
        <v>5974</v>
      </c>
      <c r="F207" s="849">
        <v>52</v>
      </c>
      <c r="G207" s="849">
        <v>554431.5199999999</v>
      </c>
      <c r="H207" s="849">
        <v>1.0425700161423685</v>
      </c>
      <c r="I207" s="849">
        <v>10662.144615384614</v>
      </c>
      <c r="J207" s="849">
        <v>49</v>
      </c>
      <c r="K207" s="849">
        <v>531793.07999999996</v>
      </c>
      <c r="L207" s="849">
        <v>1</v>
      </c>
      <c r="M207" s="849">
        <v>10852.919999999998</v>
      </c>
      <c r="N207" s="849">
        <v>46</v>
      </c>
      <c r="O207" s="849">
        <v>489365</v>
      </c>
      <c r="P207" s="837">
        <v>0.92021693851300213</v>
      </c>
      <c r="Q207" s="850">
        <v>10638.369565217392</v>
      </c>
    </row>
    <row r="208" spans="1:17" ht="14.4" customHeight="1" x14ac:dyDescent="0.3">
      <c r="A208" s="831" t="s">
        <v>594</v>
      </c>
      <c r="B208" s="832" t="s">
        <v>5963</v>
      </c>
      <c r="C208" s="832" t="s">
        <v>5692</v>
      </c>
      <c r="D208" s="832" t="s">
        <v>5976</v>
      </c>
      <c r="E208" s="832" t="s">
        <v>5977</v>
      </c>
      <c r="F208" s="849">
        <v>4.2</v>
      </c>
      <c r="G208" s="849">
        <v>1802.64</v>
      </c>
      <c r="H208" s="849"/>
      <c r="I208" s="849">
        <v>429.2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594</v>
      </c>
      <c r="B209" s="832" t="s">
        <v>5963</v>
      </c>
      <c r="C209" s="832" t="s">
        <v>5692</v>
      </c>
      <c r="D209" s="832" t="s">
        <v>5908</v>
      </c>
      <c r="E209" s="832" t="s">
        <v>5909</v>
      </c>
      <c r="F209" s="849">
        <v>21.6</v>
      </c>
      <c r="G209" s="849">
        <v>1702.08</v>
      </c>
      <c r="H209" s="849">
        <v>1.2413793103448274</v>
      </c>
      <c r="I209" s="849">
        <v>78.8</v>
      </c>
      <c r="J209" s="849">
        <v>17.399999999999999</v>
      </c>
      <c r="K209" s="849">
        <v>1371.1200000000001</v>
      </c>
      <c r="L209" s="849">
        <v>1</v>
      </c>
      <c r="M209" s="849">
        <v>78.800000000000011</v>
      </c>
      <c r="N209" s="849">
        <v>27</v>
      </c>
      <c r="O209" s="849">
        <v>1586.06</v>
      </c>
      <c r="P209" s="837">
        <v>1.1567623548631774</v>
      </c>
      <c r="Q209" s="850">
        <v>58.742962962962963</v>
      </c>
    </row>
    <row r="210" spans="1:17" ht="14.4" customHeight="1" x14ac:dyDescent="0.3">
      <c r="A210" s="831" t="s">
        <v>594</v>
      </c>
      <c r="B210" s="832" t="s">
        <v>5963</v>
      </c>
      <c r="C210" s="832" t="s">
        <v>5692</v>
      </c>
      <c r="D210" s="832" t="s">
        <v>5978</v>
      </c>
      <c r="E210" s="832" t="s">
        <v>5979</v>
      </c>
      <c r="F210" s="849"/>
      <c r="G210" s="849"/>
      <c r="H210" s="849"/>
      <c r="I210" s="849"/>
      <c r="J210" s="849">
        <v>6</v>
      </c>
      <c r="K210" s="849">
        <v>264.77999999999997</v>
      </c>
      <c r="L210" s="849">
        <v>1</v>
      </c>
      <c r="M210" s="849">
        <v>44.129999999999995</v>
      </c>
      <c r="N210" s="849"/>
      <c r="O210" s="849"/>
      <c r="P210" s="837"/>
      <c r="Q210" s="850"/>
    </row>
    <row r="211" spans="1:17" ht="14.4" customHeight="1" x14ac:dyDescent="0.3">
      <c r="A211" s="831" t="s">
        <v>594</v>
      </c>
      <c r="B211" s="832" t="s">
        <v>5963</v>
      </c>
      <c r="C211" s="832" t="s">
        <v>5692</v>
      </c>
      <c r="D211" s="832" t="s">
        <v>5814</v>
      </c>
      <c r="E211" s="832" t="s">
        <v>5815</v>
      </c>
      <c r="F211" s="849"/>
      <c r="G211" s="849"/>
      <c r="H211" s="849"/>
      <c r="I211" s="849"/>
      <c r="J211" s="849">
        <v>2</v>
      </c>
      <c r="K211" s="849">
        <v>3535.7999999999997</v>
      </c>
      <c r="L211" s="849">
        <v>1</v>
      </c>
      <c r="M211" s="849">
        <v>1767.8999999999999</v>
      </c>
      <c r="N211" s="849"/>
      <c r="O211" s="849"/>
      <c r="P211" s="837"/>
      <c r="Q211" s="850"/>
    </row>
    <row r="212" spans="1:17" ht="14.4" customHeight="1" x14ac:dyDescent="0.3">
      <c r="A212" s="831" t="s">
        <v>594</v>
      </c>
      <c r="B212" s="832" t="s">
        <v>5963</v>
      </c>
      <c r="C212" s="832" t="s">
        <v>5692</v>
      </c>
      <c r="D212" s="832" t="s">
        <v>5980</v>
      </c>
      <c r="E212" s="832" t="s">
        <v>5981</v>
      </c>
      <c r="F212" s="849">
        <v>1.6</v>
      </c>
      <c r="G212" s="849">
        <v>959.71</v>
      </c>
      <c r="H212" s="849"/>
      <c r="I212" s="849">
        <v>599.81875000000002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594</v>
      </c>
      <c r="B213" s="832" t="s">
        <v>5963</v>
      </c>
      <c r="C213" s="832" t="s">
        <v>5692</v>
      </c>
      <c r="D213" s="832" t="s">
        <v>5982</v>
      </c>
      <c r="E213" s="832" t="s">
        <v>5981</v>
      </c>
      <c r="F213" s="849">
        <v>0.6</v>
      </c>
      <c r="G213" s="849">
        <v>479.85</v>
      </c>
      <c r="H213" s="849"/>
      <c r="I213" s="849">
        <v>799.75000000000011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594</v>
      </c>
      <c r="B214" s="832" t="s">
        <v>5963</v>
      </c>
      <c r="C214" s="832" t="s">
        <v>5692</v>
      </c>
      <c r="D214" s="832" t="s">
        <v>5910</v>
      </c>
      <c r="E214" s="832" t="s">
        <v>1635</v>
      </c>
      <c r="F214" s="849">
        <v>72.099999999999994</v>
      </c>
      <c r="G214" s="849">
        <v>6668.5199999999995</v>
      </c>
      <c r="H214" s="849">
        <v>0.92435772682285811</v>
      </c>
      <c r="I214" s="849">
        <v>92.489875173370322</v>
      </c>
      <c r="J214" s="849">
        <v>78</v>
      </c>
      <c r="K214" s="849">
        <v>7214.22</v>
      </c>
      <c r="L214" s="849">
        <v>1</v>
      </c>
      <c r="M214" s="849">
        <v>92.490000000000009</v>
      </c>
      <c r="N214" s="849"/>
      <c r="O214" s="849"/>
      <c r="P214" s="837"/>
      <c r="Q214" s="850"/>
    </row>
    <row r="215" spans="1:17" ht="14.4" customHeight="1" x14ac:dyDescent="0.3">
      <c r="A215" s="831" t="s">
        <v>594</v>
      </c>
      <c r="B215" s="832" t="s">
        <v>5963</v>
      </c>
      <c r="C215" s="832" t="s">
        <v>5692</v>
      </c>
      <c r="D215" s="832" t="s">
        <v>5983</v>
      </c>
      <c r="E215" s="832" t="s">
        <v>1623</v>
      </c>
      <c r="F215" s="849"/>
      <c r="G215" s="849"/>
      <c r="H215" s="849"/>
      <c r="I215" s="849"/>
      <c r="J215" s="849"/>
      <c r="K215" s="849"/>
      <c r="L215" s="849"/>
      <c r="M215" s="849"/>
      <c r="N215" s="849">
        <v>2</v>
      </c>
      <c r="O215" s="849">
        <v>2574.7199999999998</v>
      </c>
      <c r="P215" s="837"/>
      <c r="Q215" s="850">
        <v>1287.3599999999999</v>
      </c>
    </row>
    <row r="216" spans="1:17" ht="14.4" customHeight="1" x14ac:dyDescent="0.3">
      <c r="A216" s="831" t="s">
        <v>594</v>
      </c>
      <c r="B216" s="832" t="s">
        <v>5963</v>
      </c>
      <c r="C216" s="832" t="s">
        <v>5692</v>
      </c>
      <c r="D216" s="832" t="s">
        <v>5984</v>
      </c>
      <c r="E216" s="832" t="s">
        <v>5985</v>
      </c>
      <c r="F216" s="849"/>
      <c r="G216" s="849"/>
      <c r="H216" s="849"/>
      <c r="I216" s="849"/>
      <c r="J216" s="849">
        <v>2.5</v>
      </c>
      <c r="K216" s="849">
        <v>4079.66</v>
      </c>
      <c r="L216" s="849">
        <v>1</v>
      </c>
      <c r="M216" s="849">
        <v>1631.864</v>
      </c>
      <c r="N216" s="849"/>
      <c r="O216" s="849"/>
      <c r="P216" s="837"/>
      <c r="Q216" s="850"/>
    </row>
    <row r="217" spans="1:17" ht="14.4" customHeight="1" x14ac:dyDescent="0.3">
      <c r="A217" s="831" t="s">
        <v>594</v>
      </c>
      <c r="B217" s="832" t="s">
        <v>5963</v>
      </c>
      <c r="C217" s="832" t="s">
        <v>5692</v>
      </c>
      <c r="D217" s="832" t="s">
        <v>5913</v>
      </c>
      <c r="E217" s="832" t="s">
        <v>5914</v>
      </c>
      <c r="F217" s="849">
        <v>0.2</v>
      </c>
      <c r="G217" s="849">
        <v>78.36</v>
      </c>
      <c r="H217" s="849"/>
      <c r="I217" s="849">
        <v>391.79999999999995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594</v>
      </c>
      <c r="B218" s="832" t="s">
        <v>5963</v>
      </c>
      <c r="C218" s="832" t="s">
        <v>5692</v>
      </c>
      <c r="D218" s="832" t="s">
        <v>5915</v>
      </c>
      <c r="E218" s="832" t="s">
        <v>5916</v>
      </c>
      <c r="F218" s="849"/>
      <c r="G218" s="849"/>
      <c r="H218" s="849"/>
      <c r="I218" s="849"/>
      <c r="J218" s="849">
        <v>0.6</v>
      </c>
      <c r="K218" s="849">
        <v>453.9</v>
      </c>
      <c r="L218" s="849">
        <v>1</v>
      </c>
      <c r="M218" s="849">
        <v>756.5</v>
      </c>
      <c r="N218" s="849"/>
      <c r="O218" s="849"/>
      <c r="P218" s="837"/>
      <c r="Q218" s="850"/>
    </row>
    <row r="219" spans="1:17" ht="14.4" customHeight="1" x14ac:dyDescent="0.3">
      <c r="A219" s="831" t="s">
        <v>594</v>
      </c>
      <c r="B219" s="832" t="s">
        <v>5963</v>
      </c>
      <c r="C219" s="832" t="s">
        <v>5692</v>
      </c>
      <c r="D219" s="832" t="s">
        <v>5986</v>
      </c>
      <c r="E219" s="832" t="s">
        <v>5987</v>
      </c>
      <c r="F219" s="849"/>
      <c r="G219" s="849"/>
      <c r="H219" s="849"/>
      <c r="I219" s="849"/>
      <c r="J219" s="849">
        <v>16</v>
      </c>
      <c r="K219" s="849">
        <v>3507.2</v>
      </c>
      <c r="L219" s="849">
        <v>1</v>
      </c>
      <c r="M219" s="849">
        <v>219.2</v>
      </c>
      <c r="N219" s="849"/>
      <c r="O219" s="849"/>
      <c r="P219" s="837"/>
      <c r="Q219" s="850"/>
    </row>
    <row r="220" spans="1:17" ht="14.4" customHeight="1" x14ac:dyDescent="0.3">
      <c r="A220" s="831" t="s">
        <v>594</v>
      </c>
      <c r="B220" s="832" t="s">
        <v>5963</v>
      </c>
      <c r="C220" s="832" t="s">
        <v>5692</v>
      </c>
      <c r="D220" s="832" t="s">
        <v>5988</v>
      </c>
      <c r="E220" s="832" t="s">
        <v>5989</v>
      </c>
      <c r="F220" s="849">
        <v>1.2</v>
      </c>
      <c r="G220" s="849">
        <v>463.25</v>
      </c>
      <c r="H220" s="849"/>
      <c r="I220" s="849">
        <v>386.04166666666669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594</v>
      </c>
      <c r="B221" s="832" t="s">
        <v>5963</v>
      </c>
      <c r="C221" s="832" t="s">
        <v>5692</v>
      </c>
      <c r="D221" s="832" t="s">
        <v>5990</v>
      </c>
      <c r="E221" s="832" t="s">
        <v>5989</v>
      </c>
      <c r="F221" s="849">
        <v>2.2999999999999998</v>
      </c>
      <c r="G221" s="849">
        <v>1775.94</v>
      </c>
      <c r="H221" s="849">
        <v>0.95833063523926709</v>
      </c>
      <c r="I221" s="849">
        <v>772.14782608695657</v>
      </c>
      <c r="J221" s="849">
        <v>2.4</v>
      </c>
      <c r="K221" s="849">
        <v>1853.1599999999999</v>
      </c>
      <c r="L221" s="849">
        <v>1</v>
      </c>
      <c r="M221" s="849">
        <v>772.15</v>
      </c>
      <c r="N221" s="849">
        <v>4.5</v>
      </c>
      <c r="O221" s="849">
        <v>1287</v>
      </c>
      <c r="P221" s="837">
        <v>0.69448941267888364</v>
      </c>
      <c r="Q221" s="850">
        <v>286</v>
      </c>
    </row>
    <row r="222" spans="1:17" ht="14.4" customHeight="1" x14ac:dyDescent="0.3">
      <c r="A222" s="831" t="s">
        <v>594</v>
      </c>
      <c r="B222" s="832" t="s">
        <v>5963</v>
      </c>
      <c r="C222" s="832" t="s">
        <v>5692</v>
      </c>
      <c r="D222" s="832" t="s">
        <v>5991</v>
      </c>
      <c r="E222" s="832" t="s">
        <v>5992</v>
      </c>
      <c r="F222" s="849">
        <v>2.75</v>
      </c>
      <c r="G222" s="849">
        <v>9352.9699999999993</v>
      </c>
      <c r="H222" s="849"/>
      <c r="I222" s="849">
        <v>3401.08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594</v>
      </c>
      <c r="B223" s="832" t="s">
        <v>5963</v>
      </c>
      <c r="C223" s="832" t="s">
        <v>5692</v>
      </c>
      <c r="D223" s="832" t="s">
        <v>5917</v>
      </c>
      <c r="E223" s="832" t="s">
        <v>2310</v>
      </c>
      <c r="F223" s="849">
        <v>3.5</v>
      </c>
      <c r="G223" s="849">
        <v>1385.25</v>
      </c>
      <c r="H223" s="849">
        <v>0.40215469565141654</v>
      </c>
      <c r="I223" s="849">
        <v>395.78571428571428</v>
      </c>
      <c r="J223" s="849">
        <v>8.4</v>
      </c>
      <c r="K223" s="849">
        <v>3444.57</v>
      </c>
      <c r="L223" s="849">
        <v>1</v>
      </c>
      <c r="M223" s="849">
        <v>410.06785714285712</v>
      </c>
      <c r="N223" s="849">
        <v>14.4</v>
      </c>
      <c r="O223" s="849">
        <v>2138.4</v>
      </c>
      <c r="P223" s="837">
        <v>0.62080317717450939</v>
      </c>
      <c r="Q223" s="850">
        <v>148.5</v>
      </c>
    </row>
    <row r="224" spans="1:17" ht="14.4" customHeight="1" x14ac:dyDescent="0.3">
      <c r="A224" s="831" t="s">
        <v>594</v>
      </c>
      <c r="B224" s="832" t="s">
        <v>5963</v>
      </c>
      <c r="C224" s="832" t="s">
        <v>5692</v>
      </c>
      <c r="D224" s="832" t="s">
        <v>5918</v>
      </c>
      <c r="E224" s="832" t="s">
        <v>2044</v>
      </c>
      <c r="F224" s="849"/>
      <c r="G224" s="849"/>
      <c r="H224" s="849"/>
      <c r="I224" s="849"/>
      <c r="J224" s="849">
        <v>15</v>
      </c>
      <c r="K224" s="849">
        <v>3288</v>
      </c>
      <c r="L224" s="849">
        <v>1</v>
      </c>
      <c r="M224" s="849">
        <v>219.2</v>
      </c>
      <c r="N224" s="849">
        <v>84.3</v>
      </c>
      <c r="O224" s="849">
        <v>4444.92</v>
      </c>
      <c r="P224" s="837">
        <v>1.3518613138686131</v>
      </c>
      <c r="Q224" s="850">
        <v>52.727402135231323</v>
      </c>
    </row>
    <row r="225" spans="1:17" ht="14.4" customHeight="1" x14ac:dyDescent="0.3">
      <c r="A225" s="831" t="s">
        <v>594</v>
      </c>
      <c r="B225" s="832" t="s">
        <v>5963</v>
      </c>
      <c r="C225" s="832" t="s">
        <v>5692</v>
      </c>
      <c r="D225" s="832" t="s">
        <v>5919</v>
      </c>
      <c r="E225" s="832" t="s">
        <v>5920</v>
      </c>
      <c r="F225" s="849"/>
      <c r="G225" s="849"/>
      <c r="H225" s="849"/>
      <c r="I225" s="849"/>
      <c r="J225" s="849"/>
      <c r="K225" s="849"/>
      <c r="L225" s="849"/>
      <c r="M225" s="849"/>
      <c r="N225" s="849">
        <v>1</v>
      </c>
      <c r="O225" s="849">
        <v>3630</v>
      </c>
      <c r="P225" s="837"/>
      <c r="Q225" s="850">
        <v>3630</v>
      </c>
    </row>
    <row r="226" spans="1:17" ht="14.4" customHeight="1" x14ac:dyDescent="0.3">
      <c r="A226" s="831" t="s">
        <v>594</v>
      </c>
      <c r="B226" s="832" t="s">
        <v>5963</v>
      </c>
      <c r="C226" s="832" t="s">
        <v>5692</v>
      </c>
      <c r="D226" s="832" t="s">
        <v>5921</v>
      </c>
      <c r="E226" s="832" t="s">
        <v>2310</v>
      </c>
      <c r="F226" s="849">
        <v>8.5</v>
      </c>
      <c r="G226" s="849">
        <v>6790.5</v>
      </c>
      <c r="H226" s="849">
        <v>2.6891365299624579</v>
      </c>
      <c r="I226" s="849">
        <v>798.88235294117646</v>
      </c>
      <c r="J226" s="849">
        <v>3.3000000000000003</v>
      </c>
      <c r="K226" s="849">
        <v>2525.16</v>
      </c>
      <c r="L226" s="849">
        <v>1</v>
      </c>
      <c r="M226" s="849">
        <v>765.19999999999993</v>
      </c>
      <c r="N226" s="849"/>
      <c r="O226" s="849"/>
      <c r="P226" s="837"/>
      <c r="Q226" s="850"/>
    </row>
    <row r="227" spans="1:17" ht="14.4" customHeight="1" x14ac:dyDescent="0.3">
      <c r="A227" s="831" t="s">
        <v>594</v>
      </c>
      <c r="B227" s="832" t="s">
        <v>5963</v>
      </c>
      <c r="C227" s="832" t="s">
        <v>5692</v>
      </c>
      <c r="D227" s="832" t="s">
        <v>5993</v>
      </c>
      <c r="E227" s="832" t="s">
        <v>2260</v>
      </c>
      <c r="F227" s="849"/>
      <c r="G227" s="849"/>
      <c r="H227" s="849"/>
      <c r="I227" s="849"/>
      <c r="J227" s="849"/>
      <c r="K227" s="849"/>
      <c r="L227" s="849"/>
      <c r="M227" s="849"/>
      <c r="N227" s="849">
        <v>51</v>
      </c>
      <c r="O227" s="849">
        <v>1359.8999999999999</v>
      </c>
      <c r="P227" s="837"/>
      <c r="Q227" s="850">
        <v>26.664705882352937</v>
      </c>
    </row>
    <row r="228" spans="1:17" ht="14.4" customHeight="1" x14ac:dyDescent="0.3">
      <c r="A228" s="831" t="s">
        <v>594</v>
      </c>
      <c r="B228" s="832" t="s">
        <v>5963</v>
      </c>
      <c r="C228" s="832" t="s">
        <v>5692</v>
      </c>
      <c r="D228" s="832" t="s">
        <v>5922</v>
      </c>
      <c r="E228" s="832" t="s">
        <v>2176</v>
      </c>
      <c r="F228" s="849">
        <v>19.3</v>
      </c>
      <c r="G228" s="849">
        <v>41024.080000000009</v>
      </c>
      <c r="H228" s="849">
        <v>3.8600000000000008</v>
      </c>
      <c r="I228" s="849">
        <v>2125.6000000000004</v>
      </c>
      <c r="J228" s="849">
        <v>5</v>
      </c>
      <c r="K228" s="849">
        <v>10628</v>
      </c>
      <c r="L228" s="849">
        <v>1</v>
      </c>
      <c r="M228" s="849">
        <v>2125.6</v>
      </c>
      <c r="N228" s="849">
        <v>17.600000000000001</v>
      </c>
      <c r="O228" s="849">
        <v>8073.119999999999</v>
      </c>
      <c r="P228" s="837">
        <v>0.75960858110651097</v>
      </c>
      <c r="Q228" s="850">
        <v>458.69999999999993</v>
      </c>
    </row>
    <row r="229" spans="1:17" ht="14.4" customHeight="1" x14ac:dyDescent="0.3">
      <c r="A229" s="831" t="s">
        <v>594</v>
      </c>
      <c r="B229" s="832" t="s">
        <v>5963</v>
      </c>
      <c r="C229" s="832" t="s">
        <v>5692</v>
      </c>
      <c r="D229" s="832" t="s">
        <v>5923</v>
      </c>
      <c r="E229" s="832" t="s">
        <v>2022</v>
      </c>
      <c r="F229" s="849"/>
      <c r="G229" s="849"/>
      <c r="H229" s="849"/>
      <c r="I229" s="849"/>
      <c r="J229" s="849"/>
      <c r="K229" s="849"/>
      <c r="L229" s="849"/>
      <c r="M229" s="849"/>
      <c r="N229" s="849">
        <v>1.8</v>
      </c>
      <c r="O229" s="849">
        <v>2009.7</v>
      </c>
      <c r="P229" s="837"/>
      <c r="Q229" s="850">
        <v>1116.5</v>
      </c>
    </row>
    <row r="230" spans="1:17" ht="14.4" customHeight="1" x14ac:dyDescent="0.3">
      <c r="A230" s="831" t="s">
        <v>594</v>
      </c>
      <c r="B230" s="832" t="s">
        <v>5963</v>
      </c>
      <c r="C230" s="832" t="s">
        <v>5692</v>
      </c>
      <c r="D230" s="832" t="s">
        <v>5820</v>
      </c>
      <c r="E230" s="832" t="s">
        <v>1068</v>
      </c>
      <c r="F230" s="849"/>
      <c r="G230" s="849"/>
      <c r="H230" s="849"/>
      <c r="I230" s="849"/>
      <c r="J230" s="849"/>
      <c r="K230" s="849"/>
      <c r="L230" s="849"/>
      <c r="M230" s="849"/>
      <c r="N230" s="849">
        <v>6</v>
      </c>
      <c r="O230" s="849">
        <v>68525.22</v>
      </c>
      <c r="P230" s="837"/>
      <c r="Q230" s="850">
        <v>11420.87</v>
      </c>
    </row>
    <row r="231" spans="1:17" ht="14.4" customHeight="1" x14ac:dyDescent="0.3">
      <c r="A231" s="831" t="s">
        <v>594</v>
      </c>
      <c r="B231" s="832" t="s">
        <v>5963</v>
      </c>
      <c r="C231" s="832" t="s">
        <v>5692</v>
      </c>
      <c r="D231" s="832" t="s">
        <v>5924</v>
      </c>
      <c r="E231" s="832" t="s">
        <v>2034</v>
      </c>
      <c r="F231" s="849"/>
      <c r="G231" s="849"/>
      <c r="H231" s="849"/>
      <c r="I231" s="849"/>
      <c r="J231" s="849"/>
      <c r="K231" s="849"/>
      <c r="L231" s="849"/>
      <c r="M231" s="849"/>
      <c r="N231" s="849">
        <v>1.2</v>
      </c>
      <c r="O231" s="849">
        <v>184.8</v>
      </c>
      <c r="P231" s="837"/>
      <c r="Q231" s="850">
        <v>154.00000000000003</v>
      </c>
    </row>
    <row r="232" spans="1:17" ht="14.4" customHeight="1" x14ac:dyDescent="0.3">
      <c r="A232" s="831" t="s">
        <v>594</v>
      </c>
      <c r="B232" s="832" t="s">
        <v>5963</v>
      </c>
      <c r="C232" s="832" t="s">
        <v>5692</v>
      </c>
      <c r="D232" s="832" t="s">
        <v>5925</v>
      </c>
      <c r="E232" s="832" t="s">
        <v>2034</v>
      </c>
      <c r="F232" s="849"/>
      <c r="G232" s="849"/>
      <c r="H232" s="849"/>
      <c r="I232" s="849"/>
      <c r="J232" s="849"/>
      <c r="K232" s="849"/>
      <c r="L232" s="849"/>
      <c r="M232" s="849"/>
      <c r="N232" s="849">
        <v>1.2</v>
      </c>
      <c r="O232" s="849">
        <v>315.48</v>
      </c>
      <c r="P232" s="837"/>
      <c r="Q232" s="850">
        <v>262.90000000000003</v>
      </c>
    </row>
    <row r="233" spans="1:17" ht="14.4" customHeight="1" x14ac:dyDescent="0.3">
      <c r="A233" s="831" t="s">
        <v>594</v>
      </c>
      <c r="B233" s="832" t="s">
        <v>5963</v>
      </c>
      <c r="C233" s="832" t="s">
        <v>5692</v>
      </c>
      <c r="D233" s="832" t="s">
        <v>5994</v>
      </c>
      <c r="E233" s="832" t="s">
        <v>5995</v>
      </c>
      <c r="F233" s="849"/>
      <c r="G233" s="849"/>
      <c r="H233" s="849"/>
      <c r="I233" s="849"/>
      <c r="J233" s="849">
        <v>1.3</v>
      </c>
      <c r="K233" s="849">
        <v>430.82</v>
      </c>
      <c r="L233" s="849">
        <v>1</v>
      </c>
      <c r="M233" s="849">
        <v>331.4</v>
      </c>
      <c r="N233" s="849"/>
      <c r="O233" s="849"/>
      <c r="P233" s="837"/>
      <c r="Q233" s="850"/>
    </row>
    <row r="234" spans="1:17" ht="14.4" customHeight="1" x14ac:dyDescent="0.3">
      <c r="A234" s="831" t="s">
        <v>594</v>
      </c>
      <c r="B234" s="832" t="s">
        <v>5963</v>
      </c>
      <c r="C234" s="832" t="s">
        <v>5692</v>
      </c>
      <c r="D234" s="832" t="s">
        <v>5996</v>
      </c>
      <c r="E234" s="832" t="s">
        <v>5997</v>
      </c>
      <c r="F234" s="849"/>
      <c r="G234" s="849"/>
      <c r="H234" s="849"/>
      <c r="I234" s="849"/>
      <c r="J234" s="849">
        <v>11.399999999999999</v>
      </c>
      <c r="K234" s="849">
        <v>24231.84</v>
      </c>
      <c r="L234" s="849">
        <v>1</v>
      </c>
      <c r="M234" s="849">
        <v>2125.6000000000004</v>
      </c>
      <c r="N234" s="849"/>
      <c r="O234" s="849"/>
      <c r="P234" s="837"/>
      <c r="Q234" s="850"/>
    </row>
    <row r="235" spans="1:17" ht="14.4" customHeight="1" x14ac:dyDescent="0.3">
      <c r="A235" s="831" t="s">
        <v>594</v>
      </c>
      <c r="B235" s="832" t="s">
        <v>5963</v>
      </c>
      <c r="C235" s="832" t="s">
        <v>5692</v>
      </c>
      <c r="D235" s="832" t="s">
        <v>5926</v>
      </c>
      <c r="E235" s="832" t="s">
        <v>2040</v>
      </c>
      <c r="F235" s="849"/>
      <c r="G235" s="849"/>
      <c r="H235" s="849"/>
      <c r="I235" s="849"/>
      <c r="J235" s="849"/>
      <c r="K235" s="849"/>
      <c r="L235" s="849"/>
      <c r="M235" s="849"/>
      <c r="N235" s="849">
        <v>0.6</v>
      </c>
      <c r="O235" s="849">
        <v>336.9</v>
      </c>
      <c r="P235" s="837"/>
      <c r="Q235" s="850">
        <v>561.5</v>
      </c>
    </row>
    <row r="236" spans="1:17" ht="14.4" customHeight="1" x14ac:dyDescent="0.3">
      <c r="A236" s="831" t="s">
        <v>594</v>
      </c>
      <c r="B236" s="832" t="s">
        <v>5963</v>
      </c>
      <c r="C236" s="832" t="s">
        <v>5692</v>
      </c>
      <c r="D236" s="832" t="s">
        <v>5927</v>
      </c>
      <c r="E236" s="832" t="s">
        <v>2025</v>
      </c>
      <c r="F236" s="849"/>
      <c r="G236" s="849"/>
      <c r="H236" s="849"/>
      <c r="I236" s="849"/>
      <c r="J236" s="849"/>
      <c r="K236" s="849"/>
      <c r="L236" s="849"/>
      <c r="M236" s="849"/>
      <c r="N236" s="849">
        <v>17.999999999999996</v>
      </c>
      <c r="O236" s="849">
        <v>16753.170000000002</v>
      </c>
      <c r="P236" s="837"/>
      <c r="Q236" s="850">
        <v>930.73166666666691</v>
      </c>
    </row>
    <row r="237" spans="1:17" ht="14.4" customHeight="1" x14ac:dyDescent="0.3">
      <c r="A237" s="831" t="s">
        <v>594</v>
      </c>
      <c r="B237" s="832" t="s">
        <v>5963</v>
      </c>
      <c r="C237" s="832" t="s">
        <v>5692</v>
      </c>
      <c r="D237" s="832" t="s">
        <v>5928</v>
      </c>
      <c r="E237" s="832" t="s">
        <v>5929</v>
      </c>
      <c r="F237" s="849">
        <v>10.6</v>
      </c>
      <c r="G237" s="849">
        <v>6272.02</v>
      </c>
      <c r="H237" s="849">
        <v>3.3125</v>
      </c>
      <c r="I237" s="849">
        <v>591.70000000000005</v>
      </c>
      <c r="J237" s="849">
        <v>3.2</v>
      </c>
      <c r="K237" s="849">
        <v>1893.44</v>
      </c>
      <c r="L237" s="849">
        <v>1</v>
      </c>
      <c r="M237" s="849">
        <v>591.69999999999993</v>
      </c>
      <c r="N237" s="849"/>
      <c r="O237" s="849"/>
      <c r="P237" s="837"/>
      <c r="Q237" s="850"/>
    </row>
    <row r="238" spans="1:17" ht="14.4" customHeight="1" x14ac:dyDescent="0.3">
      <c r="A238" s="831" t="s">
        <v>594</v>
      </c>
      <c r="B238" s="832" t="s">
        <v>5963</v>
      </c>
      <c r="C238" s="832" t="s">
        <v>5692</v>
      </c>
      <c r="D238" s="832" t="s">
        <v>5826</v>
      </c>
      <c r="E238" s="832" t="s">
        <v>1056</v>
      </c>
      <c r="F238" s="849"/>
      <c r="G238" s="849"/>
      <c r="H238" s="849"/>
      <c r="I238" s="849"/>
      <c r="J238" s="849"/>
      <c r="K238" s="849"/>
      <c r="L238" s="849"/>
      <c r="M238" s="849"/>
      <c r="N238" s="849">
        <v>2</v>
      </c>
      <c r="O238" s="849">
        <v>5710.44</v>
      </c>
      <c r="P238" s="837"/>
      <c r="Q238" s="850">
        <v>2855.22</v>
      </c>
    </row>
    <row r="239" spans="1:17" ht="14.4" customHeight="1" x14ac:dyDescent="0.3">
      <c r="A239" s="831" t="s">
        <v>594</v>
      </c>
      <c r="B239" s="832" t="s">
        <v>5963</v>
      </c>
      <c r="C239" s="832" t="s">
        <v>5692</v>
      </c>
      <c r="D239" s="832" t="s">
        <v>5998</v>
      </c>
      <c r="E239" s="832" t="s">
        <v>5999</v>
      </c>
      <c r="F239" s="849">
        <v>1.6</v>
      </c>
      <c r="G239" s="849">
        <v>1753.44</v>
      </c>
      <c r="H239" s="849"/>
      <c r="I239" s="849">
        <v>1095.8999999999999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594</v>
      </c>
      <c r="B240" s="832" t="s">
        <v>5963</v>
      </c>
      <c r="C240" s="832" t="s">
        <v>5692</v>
      </c>
      <c r="D240" s="832" t="s">
        <v>6000</v>
      </c>
      <c r="E240" s="832" t="s">
        <v>3219</v>
      </c>
      <c r="F240" s="849"/>
      <c r="G240" s="849"/>
      <c r="H240" s="849"/>
      <c r="I240" s="849"/>
      <c r="J240" s="849"/>
      <c r="K240" s="849"/>
      <c r="L240" s="849"/>
      <c r="M240" s="849"/>
      <c r="N240" s="849">
        <v>11</v>
      </c>
      <c r="O240" s="849">
        <v>1017.39</v>
      </c>
      <c r="P240" s="837"/>
      <c r="Q240" s="850">
        <v>92.49</v>
      </c>
    </row>
    <row r="241" spans="1:17" ht="14.4" customHeight="1" x14ac:dyDescent="0.3">
      <c r="A241" s="831" t="s">
        <v>594</v>
      </c>
      <c r="B241" s="832" t="s">
        <v>5963</v>
      </c>
      <c r="C241" s="832" t="s">
        <v>5692</v>
      </c>
      <c r="D241" s="832" t="s">
        <v>6001</v>
      </c>
      <c r="E241" s="832" t="s">
        <v>1625</v>
      </c>
      <c r="F241" s="849"/>
      <c r="G241" s="849"/>
      <c r="H241" s="849"/>
      <c r="I241" s="849"/>
      <c r="J241" s="849">
        <v>1</v>
      </c>
      <c r="K241" s="849">
        <v>9924</v>
      </c>
      <c r="L241" s="849">
        <v>1</v>
      </c>
      <c r="M241" s="849">
        <v>9924</v>
      </c>
      <c r="N241" s="849"/>
      <c r="O241" s="849"/>
      <c r="P241" s="837"/>
      <c r="Q241" s="850"/>
    </row>
    <row r="242" spans="1:17" ht="14.4" customHeight="1" x14ac:dyDescent="0.3">
      <c r="A242" s="831" t="s">
        <v>594</v>
      </c>
      <c r="B242" s="832" t="s">
        <v>5963</v>
      </c>
      <c r="C242" s="832" t="s">
        <v>5692</v>
      </c>
      <c r="D242" s="832" t="s">
        <v>6002</v>
      </c>
      <c r="E242" s="832" t="s">
        <v>6003</v>
      </c>
      <c r="F242" s="849"/>
      <c r="G242" s="849"/>
      <c r="H242" s="849"/>
      <c r="I242" s="849"/>
      <c r="J242" s="849">
        <v>14</v>
      </c>
      <c r="K242" s="849">
        <v>2947.98</v>
      </c>
      <c r="L242" s="849">
        <v>1</v>
      </c>
      <c r="M242" s="849">
        <v>210.57</v>
      </c>
      <c r="N242" s="849"/>
      <c r="O242" s="849"/>
      <c r="P242" s="837"/>
      <c r="Q242" s="850"/>
    </row>
    <row r="243" spans="1:17" ht="14.4" customHeight="1" x14ac:dyDescent="0.3">
      <c r="A243" s="831" t="s">
        <v>594</v>
      </c>
      <c r="B243" s="832" t="s">
        <v>5963</v>
      </c>
      <c r="C243" s="832" t="s">
        <v>5692</v>
      </c>
      <c r="D243" s="832" t="s">
        <v>5834</v>
      </c>
      <c r="E243" s="832" t="s">
        <v>1068</v>
      </c>
      <c r="F243" s="849"/>
      <c r="G243" s="849"/>
      <c r="H243" s="849"/>
      <c r="I243" s="849"/>
      <c r="J243" s="849"/>
      <c r="K243" s="849"/>
      <c r="L243" s="849"/>
      <c r="M243" s="849"/>
      <c r="N243" s="849">
        <v>5</v>
      </c>
      <c r="O243" s="849">
        <v>28552.15</v>
      </c>
      <c r="P243" s="837"/>
      <c r="Q243" s="850">
        <v>5710.43</v>
      </c>
    </row>
    <row r="244" spans="1:17" ht="14.4" customHeight="1" x14ac:dyDescent="0.3">
      <c r="A244" s="831" t="s">
        <v>594</v>
      </c>
      <c r="B244" s="832" t="s">
        <v>5963</v>
      </c>
      <c r="C244" s="832" t="s">
        <v>5692</v>
      </c>
      <c r="D244" s="832" t="s">
        <v>5835</v>
      </c>
      <c r="E244" s="832" t="s">
        <v>1068</v>
      </c>
      <c r="F244" s="849"/>
      <c r="G244" s="849"/>
      <c r="H244" s="849"/>
      <c r="I244" s="849"/>
      <c r="J244" s="849"/>
      <c r="K244" s="849"/>
      <c r="L244" s="849"/>
      <c r="M244" s="849"/>
      <c r="N244" s="849">
        <v>8</v>
      </c>
      <c r="O244" s="849">
        <v>182733.91999999998</v>
      </c>
      <c r="P244" s="837"/>
      <c r="Q244" s="850">
        <v>22841.739999999998</v>
      </c>
    </row>
    <row r="245" spans="1:17" ht="14.4" customHeight="1" x14ac:dyDescent="0.3">
      <c r="A245" s="831" t="s">
        <v>594</v>
      </c>
      <c r="B245" s="832" t="s">
        <v>5963</v>
      </c>
      <c r="C245" s="832" t="s">
        <v>5692</v>
      </c>
      <c r="D245" s="832" t="s">
        <v>5932</v>
      </c>
      <c r="E245" s="832" t="s">
        <v>1066</v>
      </c>
      <c r="F245" s="849"/>
      <c r="G245" s="849"/>
      <c r="H245" s="849"/>
      <c r="I245" s="849"/>
      <c r="J245" s="849"/>
      <c r="K245" s="849"/>
      <c r="L245" s="849"/>
      <c r="M245" s="849"/>
      <c r="N245" s="849">
        <v>6</v>
      </c>
      <c r="O245" s="849">
        <v>137050.44</v>
      </c>
      <c r="P245" s="837"/>
      <c r="Q245" s="850">
        <v>22841.74</v>
      </c>
    </row>
    <row r="246" spans="1:17" ht="14.4" customHeight="1" x14ac:dyDescent="0.3">
      <c r="A246" s="831" t="s">
        <v>594</v>
      </c>
      <c r="B246" s="832" t="s">
        <v>5963</v>
      </c>
      <c r="C246" s="832" t="s">
        <v>5933</v>
      </c>
      <c r="D246" s="832" t="s">
        <v>5934</v>
      </c>
      <c r="E246" s="832" t="s">
        <v>5935</v>
      </c>
      <c r="F246" s="849"/>
      <c r="G246" s="849"/>
      <c r="H246" s="849"/>
      <c r="I246" s="849"/>
      <c r="J246" s="849">
        <v>2</v>
      </c>
      <c r="K246" s="849">
        <v>4319.1400000000003</v>
      </c>
      <c r="L246" s="849">
        <v>1</v>
      </c>
      <c r="M246" s="849">
        <v>2159.5700000000002</v>
      </c>
      <c r="N246" s="849">
        <v>4</v>
      </c>
      <c r="O246" s="849">
        <v>8711.2000000000007</v>
      </c>
      <c r="P246" s="837">
        <v>2.01688299059535</v>
      </c>
      <c r="Q246" s="850">
        <v>2177.8000000000002</v>
      </c>
    </row>
    <row r="247" spans="1:17" ht="14.4" customHeight="1" x14ac:dyDescent="0.3">
      <c r="A247" s="831" t="s">
        <v>594</v>
      </c>
      <c r="B247" s="832" t="s">
        <v>5963</v>
      </c>
      <c r="C247" s="832" t="s">
        <v>5933</v>
      </c>
      <c r="D247" s="832" t="s">
        <v>5936</v>
      </c>
      <c r="E247" s="832" t="s">
        <v>5937</v>
      </c>
      <c r="F247" s="849"/>
      <c r="G247" s="849"/>
      <c r="H247" s="849"/>
      <c r="I247" s="849"/>
      <c r="J247" s="849">
        <v>6</v>
      </c>
      <c r="K247" s="849">
        <v>15846.9</v>
      </c>
      <c r="L247" s="849">
        <v>1</v>
      </c>
      <c r="M247" s="849">
        <v>2641.15</v>
      </c>
      <c r="N247" s="849">
        <v>9</v>
      </c>
      <c r="O247" s="849">
        <v>23959.8</v>
      </c>
      <c r="P247" s="837">
        <v>1.5119550195937375</v>
      </c>
      <c r="Q247" s="850">
        <v>2662.2</v>
      </c>
    </row>
    <row r="248" spans="1:17" ht="14.4" customHeight="1" x14ac:dyDescent="0.3">
      <c r="A248" s="831" t="s">
        <v>594</v>
      </c>
      <c r="B248" s="832" t="s">
        <v>5963</v>
      </c>
      <c r="C248" s="832" t="s">
        <v>5933</v>
      </c>
      <c r="D248" s="832" t="s">
        <v>6004</v>
      </c>
      <c r="E248" s="832" t="s">
        <v>6005</v>
      </c>
      <c r="F248" s="849"/>
      <c r="G248" s="849"/>
      <c r="H248" s="849"/>
      <c r="I248" s="849"/>
      <c r="J248" s="849"/>
      <c r="K248" s="849"/>
      <c r="L248" s="849"/>
      <c r="M248" s="849"/>
      <c r="N248" s="849">
        <v>6</v>
      </c>
      <c r="O248" s="849">
        <v>62067.9</v>
      </c>
      <c r="P248" s="837"/>
      <c r="Q248" s="850">
        <v>10344.65</v>
      </c>
    </row>
    <row r="249" spans="1:17" ht="14.4" customHeight="1" x14ac:dyDescent="0.3">
      <c r="A249" s="831" t="s">
        <v>594</v>
      </c>
      <c r="B249" s="832" t="s">
        <v>5963</v>
      </c>
      <c r="C249" s="832" t="s">
        <v>5933</v>
      </c>
      <c r="D249" s="832" t="s">
        <v>5938</v>
      </c>
      <c r="E249" s="832" t="s">
        <v>5939</v>
      </c>
      <c r="F249" s="849"/>
      <c r="G249" s="849"/>
      <c r="H249" s="849"/>
      <c r="I249" s="849"/>
      <c r="J249" s="849">
        <v>1</v>
      </c>
      <c r="K249" s="849">
        <v>1211.6099999999999</v>
      </c>
      <c r="L249" s="849">
        <v>1</v>
      </c>
      <c r="M249" s="849">
        <v>1211.6099999999999</v>
      </c>
      <c r="N249" s="849">
        <v>2</v>
      </c>
      <c r="O249" s="849">
        <v>2448.6999999999998</v>
      </c>
      <c r="P249" s="837">
        <v>2.0210298693473971</v>
      </c>
      <c r="Q249" s="850">
        <v>1224.3499999999999</v>
      </c>
    </row>
    <row r="250" spans="1:17" ht="14.4" customHeight="1" x14ac:dyDescent="0.3">
      <c r="A250" s="831" t="s">
        <v>594</v>
      </c>
      <c r="B250" s="832" t="s">
        <v>5963</v>
      </c>
      <c r="C250" s="832" t="s">
        <v>5933</v>
      </c>
      <c r="D250" s="832" t="s">
        <v>6006</v>
      </c>
      <c r="E250" s="832" t="s">
        <v>6007</v>
      </c>
      <c r="F250" s="849"/>
      <c r="G250" s="849"/>
      <c r="H250" s="849"/>
      <c r="I250" s="849"/>
      <c r="J250" s="849"/>
      <c r="K250" s="849"/>
      <c r="L250" s="849"/>
      <c r="M250" s="849"/>
      <c r="N250" s="849">
        <v>8</v>
      </c>
      <c r="O250" s="849">
        <v>1999.68</v>
      </c>
      <c r="P250" s="837"/>
      <c r="Q250" s="850">
        <v>249.96</v>
      </c>
    </row>
    <row r="251" spans="1:17" ht="14.4" customHeight="1" x14ac:dyDescent="0.3">
      <c r="A251" s="831" t="s">
        <v>594</v>
      </c>
      <c r="B251" s="832" t="s">
        <v>5963</v>
      </c>
      <c r="C251" s="832" t="s">
        <v>5940</v>
      </c>
      <c r="D251" s="832" t="s">
        <v>5941</v>
      </c>
      <c r="E251" s="832" t="s">
        <v>5942</v>
      </c>
      <c r="F251" s="849">
        <v>1</v>
      </c>
      <c r="G251" s="849">
        <v>687</v>
      </c>
      <c r="H251" s="849"/>
      <c r="I251" s="849">
        <v>687</v>
      </c>
      <c r="J251" s="849"/>
      <c r="K251" s="849"/>
      <c r="L251" s="849"/>
      <c r="M251" s="849"/>
      <c r="N251" s="849">
        <v>2</v>
      </c>
      <c r="O251" s="849">
        <v>1374</v>
      </c>
      <c r="P251" s="837"/>
      <c r="Q251" s="850">
        <v>687</v>
      </c>
    </row>
    <row r="252" spans="1:17" ht="14.4" customHeight="1" x14ac:dyDescent="0.3">
      <c r="A252" s="831" t="s">
        <v>594</v>
      </c>
      <c r="B252" s="832" t="s">
        <v>5963</v>
      </c>
      <c r="C252" s="832" t="s">
        <v>5940</v>
      </c>
      <c r="D252" s="832" t="s">
        <v>6008</v>
      </c>
      <c r="E252" s="832" t="s">
        <v>6009</v>
      </c>
      <c r="F252" s="849"/>
      <c r="G252" s="849"/>
      <c r="H252" s="849"/>
      <c r="I252" s="849"/>
      <c r="J252" s="849"/>
      <c r="K252" s="849"/>
      <c r="L252" s="849"/>
      <c r="M252" s="849"/>
      <c r="N252" s="849">
        <v>4</v>
      </c>
      <c r="O252" s="849">
        <v>960</v>
      </c>
      <c r="P252" s="837"/>
      <c r="Q252" s="850">
        <v>240</v>
      </c>
    </row>
    <row r="253" spans="1:17" ht="14.4" customHeight="1" x14ac:dyDescent="0.3">
      <c r="A253" s="831" t="s">
        <v>594</v>
      </c>
      <c r="B253" s="832" t="s">
        <v>5963</v>
      </c>
      <c r="C253" s="832" t="s">
        <v>5940</v>
      </c>
      <c r="D253" s="832" t="s">
        <v>6010</v>
      </c>
      <c r="E253" s="832" t="s">
        <v>6009</v>
      </c>
      <c r="F253" s="849"/>
      <c r="G253" s="849"/>
      <c r="H253" s="849"/>
      <c r="I253" s="849"/>
      <c r="J253" s="849"/>
      <c r="K253" s="849"/>
      <c r="L253" s="849"/>
      <c r="M253" s="849"/>
      <c r="N253" s="849">
        <v>0.27</v>
      </c>
      <c r="O253" s="849">
        <v>328.32</v>
      </c>
      <c r="P253" s="837"/>
      <c r="Q253" s="850">
        <v>1216</v>
      </c>
    </row>
    <row r="254" spans="1:17" ht="14.4" customHeight="1" x14ac:dyDescent="0.3">
      <c r="A254" s="831" t="s">
        <v>594</v>
      </c>
      <c r="B254" s="832" t="s">
        <v>5963</v>
      </c>
      <c r="C254" s="832" t="s">
        <v>5940</v>
      </c>
      <c r="D254" s="832" t="s">
        <v>6011</v>
      </c>
      <c r="E254" s="832" t="s">
        <v>6012</v>
      </c>
      <c r="F254" s="849">
        <v>2</v>
      </c>
      <c r="G254" s="849">
        <v>447.7</v>
      </c>
      <c r="H254" s="849">
        <v>1</v>
      </c>
      <c r="I254" s="849">
        <v>223.85</v>
      </c>
      <c r="J254" s="849">
        <v>2</v>
      </c>
      <c r="K254" s="849">
        <v>447.7</v>
      </c>
      <c r="L254" s="849">
        <v>1</v>
      </c>
      <c r="M254" s="849">
        <v>223.85</v>
      </c>
      <c r="N254" s="849">
        <v>3</v>
      </c>
      <c r="O254" s="849">
        <v>671.55</v>
      </c>
      <c r="P254" s="837">
        <v>1.5</v>
      </c>
      <c r="Q254" s="850">
        <v>223.85</v>
      </c>
    </row>
    <row r="255" spans="1:17" ht="14.4" customHeight="1" x14ac:dyDescent="0.3">
      <c r="A255" s="831" t="s">
        <v>594</v>
      </c>
      <c r="B255" s="832" t="s">
        <v>5963</v>
      </c>
      <c r="C255" s="832" t="s">
        <v>5940</v>
      </c>
      <c r="D255" s="832" t="s">
        <v>6013</v>
      </c>
      <c r="E255" s="832" t="s">
        <v>6014</v>
      </c>
      <c r="F255" s="849"/>
      <c r="G255" s="849"/>
      <c r="H255" s="849"/>
      <c r="I255" s="849"/>
      <c r="J255" s="849"/>
      <c r="K255" s="849"/>
      <c r="L255" s="849"/>
      <c r="M255" s="849"/>
      <c r="N255" s="849">
        <v>2</v>
      </c>
      <c r="O255" s="849">
        <v>11416.58</v>
      </c>
      <c r="P255" s="837"/>
      <c r="Q255" s="850">
        <v>5708.29</v>
      </c>
    </row>
    <row r="256" spans="1:17" ht="14.4" customHeight="1" x14ac:dyDescent="0.3">
      <c r="A256" s="831" t="s">
        <v>594</v>
      </c>
      <c r="B256" s="832" t="s">
        <v>5963</v>
      </c>
      <c r="C256" s="832" t="s">
        <v>5940</v>
      </c>
      <c r="D256" s="832" t="s">
        <v>6015</v>
      </c>
      <c r="E256" s="832" t="s">
        <v>6016</v>
      </c>
      <c r="F256" s="849">
        <v>2</v>
      </c>
      <c r="G256" s="849">
        <v>1113</v>
      </c>
      <c r="H256" s="849"/>
      <c r="I256" s="849">
        <v>556.5</v>
      </c>
      <c r="J256" s="849"/>
      <c r="K256" s="849"/>
      <c r="L256" s="849"/>
      <c r="M256" s="849"/>
      <c r="N256" s="849">
        <v>2</v>
      </c>
      <c r="O256" s="849">
        <v>1113</v>
      </c>
      <c r="P256" s="837"/>
      <c r="Q256" s="850">
        <v>556.5</v>
      </c>
    </row>
    <row r="257" spans="1:17" ht="14.4" customHeight="1" x14ac:dyDescent="0.3">
      <c r="A257" s="831" t="s">
        <v>594</v>
      </c>
      <c r="B257" s="832" t="s">
        <v>5963</v>
      </c>
      <c r="C257" s="832" t="s">
        <v>5940</v>
      </c>
      <c r="D257" s="832" t="s">
        <v>6017</v>
      </c>
      <c r="E257" s="832" t="s">
        <v>6018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55245</v>
      </c>
      <c r="P257" s="837"/>
      <c r="Q257" s="850">
        <v>55245</v>
      </c>
    </row>
    <row r="258" spans="1:17" ht="14.4" customHeight="1" x14ac:dyDescent="0.3">
      <c r="A258" s="831" t="s">
        <v>594</v>
      </c>
      <c r="B258" s="832" t="s">
        <v>5963</v>
      </c>
      <c r="C258" s="832" t="s">
        <v>5940</v>
      </c>
      <c r="D258" s="832" t="s">
        <v>6019</v>
      </c>
      <c r="E258" s="832" t="s">
        <v>6020</v>
      </c>
      <c r="F258" s="849"/>
      <c r="G258" s="849"/>
      <c r="H258" s="849"/>
      <c r="I258" s="849"/>
      <c r="J258" s="849"/>
      <c r="K258" s="849"/>
      <c r="L258" s="849"/>
      <c r="M258" s="849"/>
      <c r="N258" s="849">
        <v>3</v>
      </c>
      <c r="O258" s="849">
        <v>1057.08</v>
      </c>
      <c r="P258" s="837"/>
      <c r="Q258" s="850">
        <v>352.35999999999996</v>
      </c>
    </row>
    <row r="259" spans="1:17" ht="14.4" customHeight="1" x14ac:dyDescent="0.3">
      <c r="A259" s="831" t="s">
        <v>594</v>
      </c>
      <c r="B259" s="832" t="s">
        <v>5963</v>
      </c>
      <c r="C259" s="832" t="s">
        <v>5940</v>
      </c>
      <c r="D259" s="832" t="s">
        <v>6021</v>
      </c>
      <c r="E259" s="832" t="s">
        <v>6022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6425</v>
      </c>
      <c r="P259" s="837"/>
      <c r="Q259" s="850">
        <v>6425</v>
      </c>
    </row>
    <row r="260" spans="1:17" ht="14.4" customHeight="1" x14ac:dyDescent="0.3">
      <c r="A260" s="831" t="s">
        <v>594</v>
      </c>
      <c r="B260" s="832" t="s">
        <v>5963</v>
      </c>
      <c r="C260" s="832" t="s">
        <v>5736</v>
      </c>
      <c r="D260" s="832" t="s">
        <v>6023</v>
      </c>
      <c r="E260" s="832" t="s">
        <v>6024</v>
      </c>
      <c r="F260" s="849">
        <v>159</v>
      </c>
      <c r="G260" s="849">
        <v>1891623</v>
      </c>
      <c r="H260" s="849">
        <v>1.4070796460176991</v>
      </c>
      <c r="I260" s="849">
        <v>11897</v>
      </c>
      <c r="J260" s="849">
        <v>113</v>
      </c>
      <c r="K260" s="849">
        <v>1344361</v>
      </c>
      <c r="L260" s="849">
        <v>1</v>
      </c>
      <c r="M260" s="849">
        <v>11897</v>
      </c>
      <c r="N260" s="849">
        <v>125</v>
      </c>
      <c r="O260" s="849">
        <v>1487125</v>
      </c>
      <c r="P260" s="837">
        <v>1.1061946902654867</v>
      </c>
      <c r="Q260" s="850">
        <v>11897</v>
      </c>
    </row>
    <row r="261" spans="1:17" ht="14.4" customHeight="1" x14ac:dyDescent="0.3">
      <c r="A261" s="831" t="s">
        <v>594</v>
      </c>
      <c r="B261" s="832" t="s">
        <v>5963</v>
      </c>
      <c r="C261" s="832" t="s">
        <v>5736</v>
      </c>
      <c r="D261" s="832" t="s">
        <v>5741</v>
      </c>
      <c r="E261" s="832" t="s">
        <v>5742</v>
      </c>
      <c r="F261" s="849">
        <v>128</v>
      </c>
      <c r="G261" s="849">
        <v>89728</v>
      </c>
      <c r="H261" s="849">
        <v>0.9130576359492022</v>
      </c>
      <c r="I261" s="849">
        <v>701</v>
      </c>
      <c r="J261" s="849">
        <v>140</v>
      </c>
      <c r="K261" s="849">
        <v>98272</v>
      </c>
      <c r="L261" s="849">
        <v>1</v>
      </c>
      <c r="M261" s="849">
        <v>701.94285714285718</v>
      </c>
      <c r="N261" s="849">
        <v>140</v>
      </c>
      <c r="O261" s="849">
        <v>98940</v>
      </c>
      <c r="P261" s="837">
        <v>1.006797460110713</v>
      </c>
      <c r="Q261" s="850">
        <v>706.71428571428567</v>
      </c>
    </row>
    <row r="262" spans="1:17" ht="14.4" customHeight="1" x14ac:dyDescent="0.3">
      <c r="A262" s="831" t="s">
        <v>594</v>
      </c>
      <c r="B262" s="832" t="s">
        <v>5963</v>
      </c>
      <c r="C262" s="832" t="s">
        <v>5736</v>
      </c>
      <c r="D262" s="832" t="s">
        <v>5959</v>
      </c>
      <c r="E262" s="832" t="s">
        <v>5960</v>
      </c>
      <c r="F262" s="849">
        <v>0</v>
      </c>
      <c r="G262" s="849">
        <v>0</v>
      </c>
      <c r="H262" s="849"/>
      <c r="I262" s="849"/>
      <c r="J262" s="849">
        <v>0</v>
      </c>
      <c r="K262" s="849">
        <v>0</v>
      </c>
      <c r="L262" s="849"/>
      <c r="M262" s="849"/>
      <c r="N262" s="849">
        <v>0</v>
      </c>
      <c r="O262" s="849">
        <v>0</v>
      </c>
      <c r="P262" s="837"/>
      <c r="Q262" s="850"/>
    </row>
    <row r="263" spans="1:17" ht="14.4" customHeight="1" x14ac:dyDescent="0.3">
      <c r="A263" s="831" t="s">
        <v>594</v>
      </c>
      <c r="B263" s="832" t="s">
        <v>5963</v>
      </c>
      <c r="C263" s="832" t="s">
        <v>5736</v>
      </c>
      <c r="D263" s="832" t="s">
        <v>5961</v>
      </c>
      <c r="E263" s="832" t="s">
        <v>5962</v>
      </c>
      <c r="F263" s="849">
        <v>80</v>
      </c>
      <c r="G263" s="849">
        <v>0</v>
      </c>
      <c r="H263" s="849"/>
      <c r="I263" s="849">
        <v>0</v>
      </c>
      <c r="J263" s="849">
        <v>56</v>
      </c>
      <c r="K263" s="849">
        <v>0</v>
      </c>
      <c r="L263" s="849"/>
      <c r="M263" s="849">
        <v>0</v>
      </c>
      <c r="N263" s="849">
        <v>109</v>
      </c>
      <c r="O263" s="849">
        <v>0</v>
      </c>
      <c r="P263" s="837"/>
      <c r="Q263" s="850">
        <v>0</v>
      </c>
    </row>
    <row r="264" spans="1:17" ht="14.4" customHeight="1" x14ac:dyDescent="0.3">
      <c r="A264" s="831" t="s">
        <v>594</v>
      </c>
      <c r="B264" s="832" t="s">
        <v>5963</v>
      </c>
      <c r="C264" s="832" t="s">
        <v>5736</v>
      </c>
      <c r="D264" s="832" t="s">
        <v>6025</v>
      </c>
      <c r="E264" s="832" t="s">
        <v>6026</v>
      </c>
      <c r="F264" s="849">
        <v>381</v>
      </c>
      <c r="G264" s="849">
        <v>2086356</v>
      </c>
      <c r="H264" s="849">
        <v>0.71751412429378536</v>
      </c>
      <c r="I264" s="849">
        <v>5476</v>
      </c>
      <c r="J264" s="849">
        <v>531</v>
      </c>
      <c r="K264" s="849">
        <v>2907756</v>
      </c>
      <c r="L264" s="849">
        <v>1</v>
      </c>
      <c r="M264" s="849">
        <v>5476</v>
      </c>
      <c r="N264" s="849">
        <v>496</v>
      </c>
      <c r="O264" s="849">
        <v>2716096</v>
      </c>
      <c r="P264" s="837">
        <v>0.93408662900188322</v>
      </c>
      <c r="Q264" s="850">
        <v>5476</v>
      </c>
    </row>
    <row r="265" spans="1:17" ht="14.4" customHeight="1" x14ac:dyDescent="0.3">
      <c r="A265" s="831" t="s">
        <v>594</v>
      </c>
      <c r="B265" s="832" t="s">
        <v>5963</v>
      </c>
      <c r="C265" s="832" t="s">
        <v>5736</v>
      </c>
      <c r="D265" s="832" t="s">
        <v>6027</v>
      </c>
      <c r="E265" s="832" t="s">
        <v>6028</v>
      </c>
      <c r="F265" s="849">
        <v>123</v>
      </c>
      <c r="G265" s="849">
        <v>2947818</v>
      </c>
      <c r="H265" s="849">
        <v>2.1964285714285716</v>
      </c>
      <c r="I265" s="849">
        <v>23966</v>
      </c>
      <c r="J265" s="849">
        <v>56</v>
      </c>
      <c r="K265" s="849">
        <v>1342096</v>
      </c>
      <c r="L265" s="849">
        <v>1</v>
      </c>
      <c r="M265" s="849">
        <v>23966</v>
      </c>
      <c r="N265" s="849">
        <v>136</v>
      </c>
      <c r="O265" s="849">
        <v>3259376</v>
      </c>
      <c r="P265" s="837">
        <v>2.4285714285714284</v>
      </c>
      <c r="Q265" s="850">
        <v>23966</v>
      </c>
    </row>
    <row r="266" spans="1:17" ht="14.4" customHeight="1" x14ac:dyDescent="0.3">
      <c r="A266" s="831" t="s">
        <v>594</v>
      </c>
      <c r="B266" s="832" t="s">
        <v>5963</v>
      </c>
      <c r="C266" s="832" t="s">
        <v>5736</v>
      </c>
      <c r="D266" s="832" t="s">
        <v>5792</v>
      </c>
      <c r="E266" s="832" t="s">
        <v>5793</v>
      </c>
      <c r="F266" s="849">
        <v>77</v>
      </c>
      <c r="G266" s="849">
        <v>27335</v>
      </c>
      <c r="H266" s="849">
        <v>0.82795698924731187</v>
      </c>
      <c r="I266" s="849">
        <v>355</v>
      </c>
      <c r="J266" s="849">
        <v>93</v>
      </c>
      <c r="K266" s="849">
        <v>33015</v>
      </c>
      <c r="L266" s="849">
        <v>1</v>
      </c>
      <c r="M266" s="849">
        <v>355</v>
      </c>
      <c r="N266" s="849">
        <v>81</v>
      </c>
      <c r="O266" s="849">
        <v>28998</v>
      </c>
      <c r="P266" s="837">
        <v>0.87832803271240345</v>
      </c>
      <c r="Q266" s="850">
        <v>358</v>
      </c>
    </row>
    <row r="267" spans="1:17" ht="14.4" customHeight="1" x14ac:dyDescent="0.3">
      <c r="A267" s="831" t="s">
        <v>594</v>
      </c>
      <c r="B267" s="832" t="s">
        <v>5963</v>
      </c>
      <c r="C267" s="832" t="s">
        <v>5736</v>
      </c>
      <c r="D267" s="832" t="s">
        <v>6029</v>
      </c>
      <c r="E267" s="832" t="s">
        <v>6030</v>
      </c>
      <c r="F267" s="849">
        <v>297</v>
      </c>
      <c r="G267" s="849">
        <v>1982772</v>
      </c>
      <c r="H267" s="849">
        <v>0.8342696629213483</v>
      </c>
      <c r="I267" s="849">
        <v>6676</v>
      </c>
      <c r="J267" s="849">
        <v>356</v>
      </c>
      <c r="K267" s="849">
        <v>2376656</v>
      </c>
      <c r="L267" s="849">
        <v>1</v>
      </c>
      <c r="M267" s="849">
        <v>6676</v>
      </c>
      <c r="N267" s="849">
        <v>222</v>
      </c>
      <c r="O267" s="849">
        <v>1482072</v>
      </c>
      <c r="P267" s="837">
        <v>0.6235955056179775</v>
      </c>
      <c r="Q267" s="850">
        <v>6676</v>
      </c>
    </row>
    <row r="268" spans="1:17" ht="14.4" customHeight="1" x14ac:dyDescent="0.3">
      <c r="A268" s="831" t="s">
        <v>594</v>
      </c>
      <c r="B268" s="832" t="s">
        <v>6031</v>
      </c>
      <c r="C268" s="832" t="s">
        <v>5736</v>
      </c>
      <c r="D268" s="832" t="s">
        <v>6032</v>
      </c>
      <c r="E268" s="832" t="s">
        <v>6033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2786</v>
      </c>
      <c r="P268" s="837"/>
      <c r="Q268" s="850">
        <v>2786</v>
      </c>
    </row>
    <row r="269" spans="1:17" ht="14.4" customHeight="1" x14ac:dyDescent="0.3">
      <c r="A269" s="831" t="s">
        <v>594</v>
      </c>
      <c r="B269" s="832" t="s">
        <v>6031</v>
      </c>
      <c r="C269" s="832" t="s">
        <v>5736</v>
      </c>
      <c r="D269" s="832" t="s">
        <v>6034</v>
      </c>
      <c r="E269" s="832" t="s">
        <v>6035</v>
      </c>
      <c r="F269" s="849">
        <v>1</v>
      </c>
      <c r="G269" s="849">
        <v>0</v>
      </c>
      <c r="H269" s="849"/>
      <c r="I269" s="849">
        <v>0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594</v>
      </c>
      <c r="B270" s="832" t="s">
        <v>6031</v>
      </c>
      <c r="C270" s="832" t="s">
        <v>5736</v>
      </c>
      <c r="D270" s="832" t="s">
        <v>6036</v>
      </c>
      <c r="E270" s="832" t="s">
        <v>6037</v>
      </c>
      <c r="F270" s="849">
        <v>1</v>
      </c>
      <c r="G270" s="849">
        <v>0</v>
      </c>
      <c r="H270" s="849"/>
      <c r="I270" s="849">
        <v>0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594</v>
      </c>
      <c r="B271" s="832" t="s">
        <v>6031</v>
      </c>
      <c r="C271" s="832" t="s">
        <v>5736</v>
      </c>
      <c r="D271" s="832" t="s">
        <v>6038</v>
      </c>
      <c r="E271" s="832" t="s">
        <v>6039</v>
      </c>
      <c r="F271" s="849">
        <v>1</v>
      </c>
      <c r="G271" s="849">
        <v>0</v>
      </c>
      <c r="H271" s="849"/>
      <c r="I271" s="849">
        <v>0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594</v>
      </c>
      <c r="B272" s="832" t="s">
        <v>6031</v>
      </c>
      <c r="C272" s="832" t="s">
        <v>5736</v>
      </c>
      <c r="D272" s="832" t="s">
        <v>6040</v>
      </c>
      <c r="E272" s="832" t="s">
        <v>6041</v>
      </c>
      <c r="F272" s="849">
        <v>1</v>
      </c>
      <c r="G272" s="849">
        <v>9346</v>
      </c>
      <c r="H272" s="849"/>
      <c r="I272" s="849">
        <v>9346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594</v>
      </c>
      <c r="B273" s="832" t="s">
        <v>6031</v>
      </c>
      <c r="C273" s="832" t="s">
        <v>5736</v>
      </c>
      <c r="D273" s="832" t="s">
        <v>6042</v>
      </c>
      <c r="E273" s="832" t="s">
        <v>6043</v>
      </c>
      <c r="F273" s="849">
        <v>1</v>
      </c>
      <c r="G273" s="849">
        <v>0</v>
      </c>
      <c r="H273" s="849"/>
      <c r="I273" s="849">
        <v>0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594</v>
      </c>
      <c r="B274" s="832" t="s">
        <v>6031</v>
      </c>
      <c r="C274" s="832" t="s">
        <v>5736</v>
      </c>
      <c r="D274" s="832" t="s">
        <v>6044</v>
      </c>
      <c r="E274" s="832" t="s">
        <v>6045</v>
      </c>
      <c r="F274" s="849">
        <v>1</v>
      </c>
      <c r="G274" s="849">
        <v>0</v>
      </c>
      <c r="H274" s="849"/>
      <c r="I274" s="849">
        <v>0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594</v>
      </c>
      <c r="B275" s="832" t="s">
        <v>6031</v>
      </c>
      <c r="C275" s="832" t="s">
        <v>5736</v>
      </c>
      <c r="D275" s="832" t="s">
        <v>6046</v>
      </c>
      <c r="E275" s="832" t="s">
        <v>6047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2552</v>
      </c>
      <c r="P275" s="837"/>
      <c r="Q275" s="850">
        <v>2552</v>
      </c>
    </row>
    <row r="276" spans="1:17" ht="14.4" customHeight="1" x14ac:dyDescent="0.3">
      <c r="A276" s="831" t="s">
        <v>594</v>
      </c>
      <c r="B276" s="832" t="s">
        <v>6048</v>
      </c>
      <c r="C276" s="832" t="s">
        <v>5736</v>
      </c>
      <c r="D276" s="832" t="s">
        <v>6049</v>
      </c>
      <c r="E276" s="832" t="s">
        <v>6050</v>
      </c>
      <c r="F276" s="849"/>
      <c r="G276" s="849"/>
      <c r="H276" s="849"/>
      <c r="I276" s="849"/>
      <c r="J276" s="849">
        <v>1</v>
      </c>
      <c r="K276" s="849">
        <v>712</v>
      </c>
      <c r="L276" s="849">
        <v>1</v>
      </c>
      <c r="M276" s="849">
        <v>712</v>
      </c>
      <c r="N276" s="849"/>
      <c r="O276" s="849"/>
      <c r="P276" s="837"/>
      <c r="Q276" s="850"/>
    </row>
    <row r="277" spans="1:17" ht="14.4" customHeight="1" x14ac:dyDescent="0.3">
      <c r="A277" s="831" t="s">
        <v>594</v>
      </c>
      <c r="B277" s="832" t="s">
        <v>6048</v>
      </c>
      <c r="C277" s="832" t="s">
        <v>5736</v>
      </c>
      <c r="D277" s="832" t="s">
        <v>6051</v>
      </c>
      <c r="E277" s="832" t="s">
        <v>6052</v>
      </c>
      <c r="F277" s="849">
        <v>2</v>
      </c>
      <c r="G277" s="849">
        <v>11410</v>
      </c>
      <c r="H277" s="849">
        <v>0.9973776223776224</v>
      </c>
      <c r="I277" s="849">
        <v>5705</v>
      </c>
      <c r="J277" s="849">
        <v>2</v>
      </c>
      <c r="K277" s="849">
        <v>11440</v>
      </c>
      <c r="L277" s="849">
        <v>1</v>
      </c>
      <c r="M277" s="849">
        <v>5720</v>
      </c>
      <c r="N277" s="849">
        <v>2</v>
      </c>
      <c r="O277" s="849">
        <v>11488</v>
      </c>
      <c r="P277" s="837">
        <v>1.0041958041958041</v>
      </c>
      <c r="Q277" s="850">
        <v>5744</v>
      </c>
    </row>
    <row r="278" spans="1:17" ht="14.4" customHeight="1" x14ac:dyDescent="0.3">
      <c r="A278" s="831" t="s">
        <v>594</v>
      </c>
      <c r="B278" s="832" t="s">
        <v>6048</v>
      </c>
      <c r="C278" s="832" t="s">
        <v>5736</v>
      </c>
      <c r="D278" s="832" t="s">
        <v>6053</v>
      </c>
      <c r="E278" s="832" t="s">
        <v>6054</v>
      </c>
      <c r="F278" s="849">
        <v>1</v>
      </c>
      <c r="G278" s="849">
        <v>2348</v>
      </c>
      <c r="H278" s="849"/>
      <c r="I278" s="849">
        <v>2348</v>
      </c>
      <c r="J278" s="849"/>
      <c r="K278" s="849"/>
      <c r="L278" s="849"/>
      <c r="M278" s="849"/>
      <c r="N278" s="849">
        <v>2</v>
      </c>
      <c r="O278" s="849">
        <v>4738</v>
      </c>
      <c r="P278" s="837"/>
      <c r="Q278" s="850">
        <v>2369</v>
      </c>
    </row>
    <row r="279" spans="1:17" ht="14.4" customHeight="1" x14ac:dyDescent="0.3">
      <c r="A279" s="831" t="s">
        <v>594</v>
      </c>
      <c r="B279" s="832" t="s">
        <v>6048</v>
      </c>
      <c r="C279" s="832" t="s">
        <v>5736</v>
      </c>
      <c r="D279" s="832" t="s">
        <v>6055</v>
      </c>
      <c r="E279" s="832" t="s">
        <v>6056</v>
      </c>
      <c r="F279" s="849">
        <v>9</v>
      </c>
      <c r="G279" s="849">
        <v>1566</v>
      </c>
      <c r="H279" s="849"/>
      <c r="I279" s="849">
        <v>174</v>
      </c>
      <c r="J279" s="849"/>
      <c r="K279" s="849"/>
      <c r="L279" s="849"/>
      <c r="M279" s="849"/>
      <c r="N279" s="849">
        <v>9</v>
      </c>
      <c r="O279" s="849">
        <v>1584</v>
      </c>
      <c r="P279" s="837"/>
      <c r="Q279" s="850">
        <v>176</v>
      </c>
    </row>
    <row r="280" spans="1:17" ht="14.4" customHeight="1" x14ac:dyDescent="0.3">
      <c r="A280" s="831" t="s">
        <v>594</v>
      </c>
      <c r="B280" s="832" t="s">
        <v>6048</v>
      </c>
      <c r="C280" s="832" t="s">
        <v>5736</v>
      </c>
      <c r="D280" s="832" t="s">
        <v>6057</v>
      </c>
      <c r="E280" s="832" t="s">
        <v>6058</v>
      </c>
      <c r="F280" s="849">
        <v>4</v>
      </c>
      <c r="G280" s="849">
        <v>40040</v>
      </c>
      <c r="H280" s="849">
        <v>0.498804066175005</v>
      </c>
      <c r="I280" s="849">
        <v>10010</v>
      </c>
      <c r="J280" s="849">
        <v>8</v>
      </c>
      <c r="K280" s="849">
        <v>80272</v>
      </c>
      <c r="L280" s="849">
        <v>1</v>
      </c>
      <c r="M280" s="849">
        <v>10034</v>
      </c>
      <c r="N280" s="849">
        <v>9</v>
      </c>
      <c r="O280" s="849">
        <v>91035</v>
      </c>
      <c r="P280" s="837">
        <v>1.1340816224835559</v>
      </c>
      <c r="Q280" s="850">
        <v>10115</v>
      </c>
    </row>
    <row r="281" spans="1:17" ht="14.4" customHeight="1" x14ac:dyDescent="0.3">
      <c r="A281" s="831" t="s">
        <v>594</v>
      </c>
      <c r="B281" s="832" t="s">
        <v>6048</v>
      </c>
      <c r="C281" s="832" t="s">
        <v>5736</v>
      </c>
      <c r="D281" s="832" t="s">
        <v>6059</v>
      </c>
      <c r="E281" s="832" t="s">
        <v>6060</v>
      </c>
      <c r="F281" s="849">
        <v>2</v>
      </c>
      <c r="G281" s="849">
        <v>11212</v>
      </c>
      <c r="H281" s="849">
        <v>0.99733143568760008</v>
      </c>
      <c r="I281" s="849">
        <v>5606</v>
      </c>
      <c r="J281" s="849">
        <v>2</v>
      </c>
      <c r="K281" s="849">
        <v>11242</v>
      </c>
      <c r="L281" s="849">
        <v>1</v>
      </c>
      <c r="M281" s="849">
        <v>5621</v>
      </c>
      <c r="N281" s="849">
        <v>2</v>
      </c>
      <c r="O281" s="849">
        <v>11290</v>
      </c>
      <c r="P281" s="837">
        <v>1.00426970289984</v>
      </c>
      <c r="Q281" s="850">
        <v>5645</v>
      </c>
    </row>
    <row r="282" spans="1:17" ht="14.4" customHeight="1" x14ac:dyDescent="0.3">
      <c r="A282" s="831" t="s">
        <v>594</v>
      </c>
      <c r="B282" s="832" t="s">
        <v>6048</v>
      </c>
      <c r="C282" s="832" t="s">
        <v>5736</v>
      </c>
      <c r="D282" s="832" t="s">
        <v>6061</v>
      </c>
      <c r="E282" s="832" t="s">
        <v>6062</v>
      </c>
      <c r="F282" s="849">
        <v>1</v>
      </c>
      <c r="G282" s="849">
        <v>3824</v>
      </c>
      <c r="H282" s="849"/>
      <c r="I282" s="849">
        <v>3824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594</v>
      </c>
      <c r="B283" s="832" t="s">
        <v>6048</v>
      </c>
      <c r="C283" s="832" t="s">
        <v>5736</v>
      </c>
      <c r="D283" s="832" t="s">
        <v>6063</v>
      </c>
      <c r="E283" s="832" t="s">
        <v>6064</v>
      </c>
      <c r="F283" s="849">
        <v>1</v>
      </c>
      <c r="G283" s="849">
        <v>1594</v>
      </c>
      <c r="H283" s="849"/>
      <c r="I283" s="849">
        <v>1594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594</v>
      </c>
      <c r="B284" s="832" t="s">
        <v>6048</v>
      </c>
      <c r="C284" s="832" t="s">
        <v>5736</v>
      </c>
      <c r="D284" s="832" t="s">
        <v>6065</v>
      </c>
      <c r="E284" s="832" t="s">
        <v>6066</v>
      </c>
      <c r="F284" s="849">
        <v>1</v>
      </c>
      <c r="G284" s="849">
        <v>3982</v>
      </c>
      <c r="H284" s="849"/>
      <c r="I284" s="849">
        <v>3982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594</v>
      </c>
      <c r="B285" s="832" t="s">
        <v>6048</v>
      </c>
      <c r="C285" s="832" t="s">
        <v>5736</v>
      </c>
      <c r="D285" s="832" t="s">
        <v>6067</v>
      </c>
      <c r="E285" s="832" t="s">
        <v>6068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846</v>
      </c>
      <c r="P285" s="837"/>
      <c r="Q285" s="850">
        <v>846</v>
      </c>
    </row>
    <row r="286" spans="1:17" ht="14.4" customHeight="1" x14ac:dyDescent="0.3">
      <c r="A286" s="831" t="s">
        <v>594</v>
      </c>
      <c r="B286" s="832" t="s">
        <v>6048</v>
      </c>
      <c r="C286" s="832" t="s">
        <v>5736</v>
      </c>
      <c r="D286" s="832" t="s">
        <v>6069</v>
      </c>
      <c r="E286" s="832" t="s">
        <v>6070</v>
      </c>
      <c r="F286" s="849">
        <v>1</v>
      </c>
      <c r="G286" s="849">
        <v>4114</v>
      </c>
      <c r="H286" s="849">
        <v>0.4992718446601942</v>
      </c>
      <c r="I286" s="849">
        <v>4114</v>
      </c>
      <c r="J286" s="849">
        <v>2</v>
      </c>
      <c r="K286" s="849">
        <v>8240</v>
      </c>
      <c r="L286" s="849">
        <v>1</v>
      </c>
      <c r="M286" s="849">
        <v>4120</v>
      </c>
      <c r="N286" s="849">
        <v>3</v>
      </c>
      <c r="O286" s="849">
        <v>12404</v>
      </c>
      <c r="P286" s="837">
        <v>1.5053398058252427</v>
      </c>
      <c r="Q286" s="850">
        <v>4134.666666666667</v>
      </c>
    </row>
    <row r="287" spans="1:17" ht="14.4" customHeight="1" x14ac:dyDescent="0.3">
      <c r="A287" s="831" t="s">
        <v>594</v>
      </c>
      <c r="B287" s="832" t="s">
        <v>6048</v>
      </c>
      <c r="C287" s="832" t="s">
        <v>5736</v>
      </c>
      <c r="D287" s="832" t="s">
        <v>6071</v>
      </c>
      <c r="E287" s="832" t="s">
        <v>6072</v>
      </c>
      <c r="F287" s="849">
        <v>4</v>
      </c>
      <c r="G287" s="849">
        <v>41452</v>
      </c>
      <c r="H287" s="849">
        <v>0.66544660630578567</v>
      </c>
      <c r="I287" s="849">
        <v>10363</v>
      </c>
      <c r="J287" s="849">
        <v>6</v>
      </c>
      <c r="K287" s="849">
        <v>62292</v>
      </c>
      <c r="L287" s="849">
        <v>1</v>
      </c>
      <c r="M287" s="849">
        <v>10382</v>
      </c>
      <c r="N287" s="849">
        <v>2</v>
      </c>
      <c r="O287" s="849">
        <v>20894</v>
      </c>
      <c r="P287" s="837">
        <v>0.33542027868747193</v>
      </c>
      <c r="Q287" s="850">
        <v>10447</v>
      </c>
    </row>
    <row r="288" spans="1:17" ht="14.4" customHeight="1" x14ac:dyDescent="0.3">
      <c r="A288" s="831" t="s">
        <v>594</v>
      </c>
      <c r="B288" s="832" t="s">
        <v>6048</v>
      </c>
      <c r="C288" s="832" t="s">
        <v>5736</v>
      </c>
      <c r="D288" s="832" t="s">
        <v>6073</v>
      </c>
      <c r="E288" s="832" t="s">
        <v>6074</v>
      </c>
      <c r="F288" s="849">
        <v>1</v>
      </c>
      <c r="G288" s="849">
        <v>357</v>
      </c>
      <c r="H288" s="849"/>
      <c r="I288" s="849">
        <v>357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594</v>
      </c>
      <c r="B289" s="832" t="s">
        <v>6048</v>
      </c>
      <c r="C289" s="832" t="s">
        <v>5736</v>
      </c>
      <c r="D289" s="832" t="s">
        <v>6075</v>
      </c>
      <c r="E289" s="832" t="s">
        <v>6076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5095</v>
      </c>
      <c r="P289" s="837"/>
      <c r="Q289" s="850">
        <v>5095</v>
      </c>
    </row>
    <row r="290" spans="1:17" ht="14.4" customHeight="1" x14ac:dyDescent="0.3">
      <c r="A290" s="831" t="s">
        <v>594</v>
      </c>
      <c r="B290" s="832" t="s">
        <v>6048</v>
      </c>
      <c r="C290" s="832" t="s">
        <v>5736</v>
      </c>
      <c r="D290" s="832" t="s">
        <v>6077</v>
      </c>
      <c r="E290" s="832" t="s">
        <v>6078</v>
      </c>
      <c r="F290" s="849">
        <v>1</v>
      </c>
      <c r="G290" s="849">
        <v>1446</v>
      </c>
      <c r="H290" s="849"/>
      <c r="I290" s="849">
        <v>1446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594</v>
      </c>
      <c r="B291" s="832" t="s">
        <v>6048</v>
      </c>
      <c r="C291" s="832" t="s">
        <v>5736</v>
      </c>
      <c r="D291" s="832" t="s">
        <v>6079</v>
      </c>
      <c r="E291" s="832" t="s">
        <v>6080</v>
      </c>
      <c r="F291" s="849">
        <v>2</v>
      </c>
      <c r="G291" s="849">
        <v>9218</v>
      </c>
      <c r="H291" s="849">
        <v>0.99761904761904763</v>
      </c>
      <c r="I291" s="849">
        <v>4609</v>
      </c>
      <c r="J291" s="849">
        <v>2</v>
      </c>
      <c r="K291" s="849">
        <v>9240</v>
      </c>
      <c r="L291" s="849">
        <v>1</v>
      </c>
      <c r="M291" s="849">
        <v>4620</v>
      </c>
      <c r="N291" s="849">
        <v>2</v>
      </c>
      <c r="O291" s="849">
        <v>9278</v>
      </c>
      <c r="P291" s="837">
        <v>1.0041125541125542</v>
      </c>
      <c r="Q291" s="850">
        <v>4639</v>
      </c>
    </row>
    <row r="292" spans="1:17" ht="14.4" customHeight="1" x14ac:dyDescent="0.3">
      <c r="A292" s="831" t="s">
        <v>594</v>
      </c>
      <c r="B292" s="832" t="s">
        <v>6048</v>
      </c>
      <c r="C292" s="832" t="s">
        <v>5736</v>
      </c>
      <c r="D292" s="832" t="s">
        <v>6081</v>
      </c>
      <c r="E292" s="832" t="s">
        <v>6082</v>
      </c>
      <c r="F292" s="849">
        <v>8</v>
      </c>
      <c r="G292" s="849">
        <v>12776</v>
      </c>
      <c r="H292" s="849">
        <v>0.66583281217427559</v>
      </c>
      <c r="I292" s="849">
        <v>1597</v>
      </c>
      <c r="J292" s="849">
        <v>12</v>
      </c>
      <c r="K292" s="849">
        <v>19188</v>
      </c>
      <c r="L292" s="849">
        <v>1</v>
      </c>
      <c r="M292" s="849">
        <v>1599</v>
      </c>
      <c r="N292" s="849">
        <v>11</v>
      </c>
      <c r="O292" s="849">
        <v>17677</v>
      </c>
      <c r="P292" s="837">
        <v>0.92125286637481762</v>
      </c>
      <c r="Q292" s="850">
        <v>1607</v>
      </c>
    </row>
    <row r="293" spans="1:17" ht="14.4" customHeight="1" x14ac:dyDescent="0.3">
      <c r="A293" s="831" t="s">
        <v>594</v>
      </c>
      <c r="B293" s="832" t="s">
        <v>6048</v>
      </c>
      <c r="C293" s="832" t="s">
        <v>5736</v>
      </c>
      <c r="D293" s="832" t="s">
        <v>6083</v>
      </c>
      <c r="E293" s="832" t="s">
        <v>6084</v>
      </c>
      <c r="F293" s="849"/>
      <c r="G293" s="849"/>
      <c r="H293" s="849"/>
      <c r="I293" s="849"/>
      <c r="J293" s="849"/>
      <c r="K293" s="849"/>
      <c r="L293" s="849"/>
      <c r="M293" s="849"/>
      <c r="N293" s="849">
        <v>1</v>
      </c>
      <c r="O293" s="849">
        <v>4659</v>
      </c>
      <c r="P293" s="837"/>
      <c r="Q293" s="850">
        <v>4659</v>
      </c>
    </row>
    <row r="294" spans="1:17" ht="14.4" customHeight="1" x14ac:dyDescent="0.3">
      <c r="A294" s="831" t="s">
        <v>594</v>
      </c>
      <c r="B294" s="832" t="s">
        <v>6048</v>
      </c>
      <c r="C294" s="832" t="s">
        <v>5736</v>
      </c>
      <c r="D294" s="832" t="s">
        <v>6085</v>
      </c>
      <c r="E294" s="832" t="s">
        <v>6086</v>
      </c>
      <c r="F294" s="849"/>
      <c r="G294" s="849"/>
      <c r="H294" s="849"/>
      <c r="I294" s="849"/>
      <c r="J294" s="849">
        <v>4</v>
      </c>
      <c r="K294" s="849">
        <v>1292</v>
      </c>
      <c r="L294" s="849">
        <v>1</v>
      </c>
      <c r="M294" s="849">
        <v>323</v>
      </c>
      <c r="N294" s="849">
        <v>4</v>
      </c>
      <c r="O294" s="849">
        <v>1292</v>
      </c>
      <c r="P294" s="837">
        <v>1</v>
      </c>
      <c r="Q294" s="850">
        <v>323</v>
      </c>
    </row>
    <row r="295" spans="1:17" ht="14.4" customHeight="1" x14ac:dyDescent="0.3">
      <c r="A295" s="831" t="s">
        <v>594</v>
      </c>
      <c r="B295" s="832" t="s">
        <v>6048</v>
      </c>
      <c r="C295" s="832" t="s">
        <v>5736</v>
      </c>
      <c r="D295" s="832" t="s">
        <v>6087</v>
      </c>
      <c r="E295" s="832" t="s">
        <v>6088</v>
      </c>
      <c r="F295" s="849"/>
      <c r="G295" s="849"/>
      <c r="H295" s="849"/>
      <c r="I295" s="849"/>
      <c r="J295" s="849">
        <v>1</v>
      </c>
      <c r="K295" s="849">
        <v>0</v>
      </c>
      <c r="L295" s="849"/>
      <c r="M295" s="849">
        <v>0</v>
      </c>
      <c r="N295" s="849"/>
      <c r="O295" s="849"/>
      <c r="P295" s="837"/>
      <c r="Q295" s="850"/>
    </row>
    <row r="296" spans="1:17" ht="14.4" customHeight="1" x14ac:dyDescent="0.3">
      <c r="A296" s="831" t="s">
        <v>594</v>
      </c>
      <c r="B296" s="832" t="s">
        <v>6089</v>
      </c>
      <c r="C296" s="832" t="s">
        <v>5736</v>
      </c>
      <c r="D296" s="832" t="s">
        <v>6067</v>
      </c>
      <c r="E296" s="832" t="s">
        <v>6068</v>
      </c>
      <c r="F296" s="849">
        <v>5</v>
      </c>
      <c r="G296" s="849">
        <v>4184</v>
      </c>
      <c r="H296" s="849">
        <v>1.6622963845848231</v>
      </c>
      <c r="I296" s="849">
        <v>836.8</v>
      </c>
      <c r="J296" s="849">
        <v>3</v>
      </c>
      <c r="K296" s="849">
        <v>2517</v>
      </c>
      <c r="L296" s="849">
        <v>1</v>
      </c>
      <c r="M296" s="849">
        <v>839</v>
      </c>
      <c r="N296" s="849">
        <v>6</v>
      </c>
      <c r="O296" s="849">
        <v>5076</v>
      </c>
      <c r="P296" s="837">
        <v>2.0166865315852207</v>
      </c>
      <c r="Q296" s="850">
        <v>846</v>
      </c>
    </row>
    <row r="297" spans="1:17" ht="14.4" customHeight="1" x14ac:dyDescent="0.3">
      <c r="A297" s="831" t="s">
        <v>594</v>
      </c>
      <c r="B297" s="832" t="s">
        <v>6089</v>
      </c>
      <c r="C297" s="832" t="s">
        <v>5736</v>
      </c>
      <c r="D297" s="832" t="s">
        <v>6090</v>
      </c>
      <c r="E297" s="832" t="s">
        <v>6091</v>
      </c>
      <c r="F297" s="849">
        <v>1</v>
      </c>
      <c r="G297" s="849">
        <v>367</v>
      </c>
      <c r="H297" s="849"/>
      <c r="I297" s="849">
        <v>367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6092</v>
      </c>
      <c r="B298" s="832" t="s">
        <v>5691</v>
      </c>
      <c r="C298" s="832" t="s">
        <v>5736</v>
      </c>
      <c r="D298" s="832" t="s">
        <v>5743</v>
      </c>
      <c r="E298" s="832" t="s">
        <v>5744</v>
      </c>
      <c r="F298" s="849">
        <v>1</v>
      </c>
      <c r="G298" s="849">
        <v>347</v>
      </c>
      <c r="H298" s="849"/>
      <c r="I298" s="849">
        <v>347</v>
      </c>
      <c r="J298" s="849"/>
      <c r="K298" s="849"/>
      <c r="L298" s="849"/>
      <c r="M298" s="849"/>
      <c r="N298" s="849">
        <v>1</v>
      </c>
      <c r="O298" s="849">
        <v>350</v>
      </c>
      <c r="P298" s="837"/>
      <c r="Q298" s="850">
        <v>350</v>
      </c>
    </row>
    <row r="299" spans="1:17" ht="14.4" customHeight="1" x14ac:dyDescent="0.3">
      <c r="A299" s="831" t="s">
        <v>6092</v>
      </c>
      <c r="B299" s="832" t="s">
        <v>5691</v>
      </c>
      <c r="C299" s="832" t="s">
        <v>5736</v>
      </c>
      <c r="D299" s="832" t="s">
        <v>5759</v>
      </c>
      <c r="E299" s="832" t="s">
        <v>5760</v>
      </c>
      <c r="F299" s="849">
        <v>1</v>
      </c>
      <c r="G299" s="849">
        <v>650</v>
      </c>
      <c r="H299" s="849"/>
      <c r="I299" s="849">
        <v>650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6092</v>
      </c>
      <c r="B300" s="832" t="s">
        <v>5691</v>
      </c>
      <c r="C300" s="832" t="s">
        <v>5736</v>
      </c>
      <c r="D300" s="832" t="s">
        <v>5773</v>
      </c>
      <c r="E300" s="832" t="s">
        <v>5774</v>
      </c>
      <c r="F300" s="849"/>
      <c r="G300" s="849"/>
      <c r="H300" s="849"/>
      <c r="I300" s="849"/>
      <c r="J300" s="849">
        <v>1</v>
      </c>
      <c r="K300" s="849">
        <v>33.33</v>
      </c>
      <c r="L300" s="849">
        <v>1</v>
      </c>
      <c r="M300" s="849">
        <v>33.33</v>
      </c>
      <c r="N300" s="849"/>
      <c r="O300" s="849"/>
      <c r="P300" s="837"/>
      <c r="Q300" s="850"/>
    </row>
    <row r="301" spans="1:17" ht="14.4" customHeight="1" x14ac:dyDescent="0.3">
      <c r="A301" s="831" t="s">
        <v>6092</v>
      </c>
      <c r="B301" s="832" t="s">
        <v>5691</v>
      </c>
      <c r="C301" s="832" t="s">
        <v>5736</v>
      </c>
      <c r="D301" s="832" t="s">
        <v>5792</v>
      </c>
      <c r="E301" s="832" t="s">
        <v>5793</v>
      </c>
      <c r="F301" s="849">
        <v>3</v>
      </c>
      <c r="G301" s="849">
        <v>1065</v>
      </c>
      <c r="H301" s="849">
        <v>1</v>
      </c>
      <c r="I301" s="849">
        <v>355</v>
      </c>
      <c r="J301" s="849">
        <v>3</v>
      </c>
      <c r="K301" s="849">
        <v>1065</v>
      </c>
      <c r="L301" s="849">
        <v>1</v>
      </c>
      <c r="M301" s="849">
        <v>355</v>
      </c>
      <c r="N301" s="849">
        <v>5</v>
      </c>
      <c r="O301" s="849">
        <v>1790</v>
      </c>
      <c r="P301" s="837">
        <v>1.6807511737089202</v>
      </c>
      <c r="Q301" s="850">
        <v>358</v>
      </c>
    </row>
    <row r="302" spans="1:17" ht="14.4" customHeight="1" x14ac:dyDescent="0.3">
      <c r="A302" s="831" t="s">
        <v>6092</v>
      </c>
      <c r="B302" s="832" t="s">
        <v>5691</v>
      </c>
      <c r="C302" s="832" t="s">
        <v>5736</v>
      </c>
      <c r="D302" s="832" t="s">
        <v>5794</v>
      </c>
      <c r="E302" s="832" t="s">
        <v>5795</v>
      </c>
      <c r="F302" s="849">
        <v>1</v>
      </c>
      <c r="G302" s="849">
        <v>594</v>
      </c>
      <c r="H302" s="849"/>
      <c r="I302" s="849">
        <v>594</v>
      </c>
      <c r="J302" s="849"/>
      <c r="K302" s="849"/>
      <c r="L302" s="849"/>
      <c r="M302" s="849"/>
      <c r="N302" s="849">
        <v>1</v>
      </c>
      <c r="O302" s="849">
        <v>598</v>
      </c>
      <c r="P302" s="837"/>
      <c r="Q302" s="850">
        <v>598</v>
      </c>
    </row>
    <row r="303" spans="1:17" ht="14.4" customHeight="1" x14ac:dyDescent="0.3">
      <c r="A303" s="831" t="s">
        <v>6092</v>
      </c>
      <c r="B303" s="832" t="s">
        <v>5691</v>
      </c>
      <c r="C303" s="832" t="s">
        <v>5736</v>
      </c>
      <c r="D303" s="832" t="s">
        <v>5796</v>
      </c>
      <c r="E303" s="832" t="s">
        <v>5797</v>
      </c>
      <c r="F303" s="849">
        <v>1</v>
      </c>
      <c r="G303" s="849">
        <v>177</v>
      </c>
      <c r="H303" s="849"/>
      <c r="I303" s="849">
        <v>177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6093</v>
      </c>
      <c r="B304" s="832" t="s">
        <v>5691</v>
      </c>
      <c r="C304" s="832" t="s">
        <v>5736</v>
      </c>
      <c r="D304" s="832" t="s">
        <v>5763</v>
      </c>
      <c r="E304" s="832" t="s">
        <v>5764</v>
      </c>
      <c r="F304" s="849"/>
      <c r="G304" s="849"/>
      <c r="H304" s="849"/>
      <c r="I304" s="849"/>
      <c r="J304" s="849">
        <v>3</v>
      </c>
      <c r="K304" s="849">
        <v>891</v>
      </c>
      <c r="L304" s="849">
        <v>1</v>
      </c>
      <c r="M304" s="849">
        <v>297</v>
      </c>
      <c r="N304" s="849">
        <v>4</v>
      </c>
      <c r="O304" s="849">
        <v>1200</v>
      </c>
      <c r="P304" s="837">
        <v>1.3468013468013469</v>
      </c>
      <c r="Q304" s="850">
        <v>300</v>
      </c>
    </row>
    <row r="305" spans="1:17" ht="14.4" customHeight="1" x14ac:dyDescent="0.3">
      <c r="A305" s="831" t="s">
        <v>6093</v>
      </c>
      <c r="B305" s="832" t="s">
        <v>5691</v>
      </c>
      <c r="C305" s="832" t="s">
        <v>5736</v>
      </c>
      <c r="D305" s="832" t="s">
        <v>5773</v>
      </c>
      <c r="E305" s="832" t="s">
        <v>5774</v>
      </c>
      <c r="F305" s="849"/>
      <c r="G305" s="849"/>
      <c r="H305" s="849"/>
      <c r="I305" s="849"/>
      <c r="J305" s="849">
        <v>3</v>
      </c>
      <c r="K305" s="849">
        <v>100</v>
      </c>
      <c r="L305" s="849">
        <v>1</v>
      </c>
      <c r="M305" s="849">
        <v>33.333333333333336</v>
      </c>
      <c r="N305" s="849"/>
      <c r="O305" s="849"/>
      <c r="P305" s="837"/>
      <c r="Q305" s="850"/>
    </row>
    <row r="306" spans="1:17" ht="14.4" customHeight="1" x14ac:dyDescent="0.3">
      <c r="A306" s="831" t="s">
        <v>6093</v>
      </c>
      <c r="B306" s="832" t="s">
        <v>5691</v>
      </c>
      <c r="C306" s="832" t="s">
        <v>5736</v>
      </c>
      <c r="D306" s="832" t="s">
        <v>5792</v>
      </c>
      <c r="E306" s="832" t="s">
        <v>5793</v>
      </c>
      <c r="F306" s="849">
        <v>1</v>
      </c>
      <c r="G306" s="849">
        <v>355</v>
      </c>
      <c r="H306" s="849">
        <v>0.14285714285714285</v>
      </c>
      <c r="I306" s="849">
        <v>355</v>
      </c>
      <c r="J306" s="849">
        <v>7</v>
      </c>
      <c r="K306" s="849">
        <v>2485</v>
      </c>
      <c r="L306" s="849">
        <v>1</v>
      </c>
      <c r="M306" s="849">
        <v>355</v>
      </c>
      <c r="N306" s="849">
        <v>4</v>
      </c>
      <c r="O306" s="849">
        <v>1432</v>
      </c>
      <c r="P306" s="837">
        <v>0.57625754527162976</v>
      </c>
      <c r="Q306" s="850">
        <v>358</v>
      </c>
    </row>
    <row r="307" spans="1:17" ht="14.4" customHeight="1" x14ac:dyDescent="0.3">
      <c r="A307" s="831" t="s">
        <v>6093</v>
      </c>
      <c r="B307" s="832" t="s">
        <v>5691</v>
      </c>
      <c r="C307" s="832" t="s">
        <v>5736</v>
      </c>
      <c r="D307" s="832" t="s">
        <v>5796</v>
      </c>
      <c r="E307" s="832" t="s">
        <v>5797</v>
      </c>
      <c r="F307" s="849">
        <v>1</v>
      </c>
      <c r="G307" s="849">
        <v>177</v>
      </c>
      <c r="H307" s="849"/>
      <c r="I307" s="849">
        <v>177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6094</v>
      </c>
      <c r="B308" s="832" t="s">
        <v>5691</v>
      </c>
      <c r="C308" s="832" t="s">
        <v>5736</v>
      </c>
      <c r="D308" s="832" t="s">
        <v>5739</v>
      </c>
      <c r="E308" s="832" t="s">
        <v>5740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38</v>
      </c>
      <c r="P308" s="837"/>
      <c r="Q308" s="850">
        <v>38</v>
      </c>
    </row>
    <row r="309" spans="1:17" ht="14.4" customHeight="1" x14ac:dyDescent="0.3">
      <c r="A309" s="831" t="s">
        <v>6094</v>
      </c>
      <c r="B309" s="832" t="s">
        <v>5691</v>
      </c>
      <c r="C309" s="832" t="s">
        <v>5736</v>
      </c>
      <c r="D309" s="832" t="s">
        <v>5745</v>
      </c>
      <c r="E309" s="832" t="s">
        <v>5746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408</v>
      </c>
      <c r="P309" s="837"/>
      <c r="Q309" s="850">
        <v>408</v>
      </c>
    </row>
    <row r="310" spans="1:17" ht="14.4" customHeight="1" x14ac:dyDescent="0.3">
      <c r="A310" s="831" t="s">
        <v>6094</v>
      </c>
      <c r="B310" s="832" t="s">
        <v>5691</v>
      </c>
      <c r="C310" s="832" t="s">
        <v>5736</v>
      </c>
      <c r="D310" s="832" t="s">
        <v>5747</v>
      </c>
      <c r="E310" s="832" t="s">
        <v>5748</v>
      </c>
      <c r="F310" s="849"/>
      <c r="G310" s="849"/>
      <c r="H310" s="849"/>
      <c r="I310" s="849"/>
      <c r="J310" s="849"/>
      <c r="K310" s="849"/>
      <c r="L310" s="849"/>
      <c r="M310" s="849"/>
      <c r="N310" s="849">
        <v>3</v>
      </c>
      <c r="O310" s="849">
        <v>1722</v>
      </c>
      <c r="P310" s="837"/>
      <c r="Q310" s="850">
        <v>574</v>
      </c>
    </row>
    <row r="311" spans="1:17" ht="14.4" customHeight="1" x14ac:dyDescent="0.3">
      <c r="A311" s="831" t="s">
        <v>6094</v>
      </c>
      <c r="B311" s="832" t="s">
        <v>5691</v>
      </c>
      <c r="C311" s="832" t="s">
        <v>5736</v>
      </c>
      <c r="D311" s="832" t="s">
        <v>5763</v>
      </c>
      <c r="E311" s="832" t="s">
        <v>5764</v>
      </c>
      <c r="F311" s="849"/>
      <c r="G311" s="849"/>
      <c r="H311" s="849"/>
      <c r="I311" s="849"/>
      <c r="J311" s="849"/>
      <c r="K311" s="849"/>
      <c r="L311" s="849"/>
      <c r="M311" s="849"/>
      <c r="N311" s="849">
        <v>2</v>
      </c>
      <c r="O311" s="849">
        <v>600</v>
      </c>
      <c r="P311" s="837"/>
      <c r="Q311" s="850">
        <v>300</v>
      </c>
    </row>
    <row r="312" spans="1:17" ht="14.4" customHeight="1" x14ac:dyDescent="0.3">
      <c r="A312" s="831" t="s">
        <v>6094</v>
      </c>
      <c r="B312" s="832" t="s">
        <v>5691</v>
      </c>
      <c r="C312" s="832" t="s">
        <v>5736</v>
      </c>
      <c r="D312" s="832" t="s">
        <v>5781</v>
      </c>
      <c r="E312" s="832" t="s">
        <v>5782</v>
      </c>
      <c r="F312" s="849"/>
      <c r="G312" s="849"/>
      <c r="H312" s="849"/>
      <c r="I312" s="849"/>
      <c r="J312" s="849"/>
      <c r="K312" s="849"/>
      <c r="L312" s="849"/>
      <c r="M312" s="849"/>
      <c r="N312" s="849">
        <v>2</v>
      </c>
      <c r="O312" s="849">
        <v>1434</v>
      </c>
      <c r="P312" s="837"/>
      <c r="Q312" s="850">
        <v>717</v>
      </c>
    </row>
    <row r="313" spans="1:17" ht="14.4" customHeight="1" x14ac:dyDescent="0.3">
      <c r="A313" s="831" t="s">
        <v>6094</v>
      </c>
      <c r="B313" s="832" t="s">
        <v>5691</v>
      </c>
      <c r="C313" s="832" t="s">
        <v>5736</v>
      </c>
      <c r="D313" s="832" t="s">
        <v>5792</v>
      </c>
      <c r="E313" s="832" t="s">
        <v>5793</v>
      </c>
      <c r="F313" s="849"/>
      <c r="G313" s="849"/>
      <c r="H313" s="849"/>
      <c r="I313" s="849"/>
      <c r="J313" s="849">
        <v>1</v>
      </c>
      <c r="K313" s="849">
        <v>355</v>
      </c>
      <c r="L313" s="849">
        <v>1</v>
      </c>
      <c r="M313" s="849">
        <v>355</v>
      </c>
      <c r="N313" s="849">
        <v>6</v>
      </c>
      <c r="O313" s="849">
        <v>2148</v>
      </c>
      <c r="P313" s="837">
        <v>6.0507042253521126</v>
      </c>
      <c r="Q313" s="850">
        <v>358</v>
      </c>
    </row>
    <row r="314" spans="1:17" ht="14.4" customHeight="1" x14ac:dyDescent="0.3">
      <c r="A314" s="831" t="s">
        <v>6095</v>
      </c>
      <c r="B314" s="832" t="s">
        <v>5691</v>
      </c>
      <c r="C314" s="832" t="s">
        <v>5736</v>
      </c>
      <c r="D314" s="832" t="s">
        <v>5792</v>
      </c>
      <c r="E314" s="832" t="s">
        <v>5793</v>
      </c>
      <c r="F314" s="849">
        <v>1</v>
      </c>
      <c r="G314" s="849">
        <v>355</v>
      </c>
      <c r="H314" s="849">
        <v>1</v>
      </c>
      <c r="I314" s="849">
        <v>355</v>
      </c>
      <c r="J314" s="849">
        <v>1</v>
      </c>
      <c r="K314" s="849">
        <v>355</v>
      </c>
      <c r="L314" s="849">
        <v>1</v>
      </c>
      <c r="M314" s="849">
        <v>355</v>
      </c>
      <c r="N314" s="849"/>
      <c r="O314" s="849"/>
      <c r="P314" s="837"/>
      <c r="Q314" s="850"/>
    </row>
    <row r="315" spans="1:17" ht="14.4" customHeight="1" x14ac:dyDescent="0.3">
      <c r="A315" s="831" t="s">
        <v>6096</v>
      </c>
      <c r="B315" s="832" t="s">
        <v>5691</v>
      </c>
      <c r="C315" s="832" t="s">
        <v>5692</v>
      </c>
      <c r="D315" s="832" t="s">
        <v>5718</v>
      </c>
      <c r="E315" s="832" t="s">
        <v>2415</v>
      </c>
      <c r="F315" s="849"/>
      <c r="G315" s="849"/>
      <c r="H315" s="849"/>
      <c r="I315" s="849"/>
      <c r="J315" s="849">
        <v>1</v>
      </c>
      <c r="K315" s="849">
        <v>26741.14</v>
      </c>
      <c r="L315" s="849">
        <v>1</v>
      </c>
      <c r="M315" s="849">
        <v>26741.14</v>
      </c>
      <c r="N315" s="849"/>
      <c r="O315" s="849"/>
      <c r="P315" s="837"/>
      <c r="Q315" s="850"/>
    </row>
    <row r="316" spans="1:17" ht="14.4" customHeight="1" x14ac:dyDescent="0.3">
      <c r="A316" s="831" t="s">
        <v>6096</v>
      </c>
      <c r="B316" s="832" t="s">
        <v>5691</v>
      </c>
      <c r="C316" s="832" t="s">
        <v>5692</v>
      </c>
      <c r="D316" s="832" t="s">
        <v>5726</v>
      </c>
      <c r="E316" s="832" t="s">
        <v>5727</v>
      </c>
      <c r="F316" s="849"/>
      <c r="G316" s="849"/>
      <c r="H316" s="849"/>
      <c r="I316" s="849"/>
      <c r="J316" s="849">
        <v>4</v>
      </c>
      <c r="K316" s="849">
        <v>11679.2</v>
      </c>
      <c r="L316" s="849">
        <v>1</v>
      </c>
      <c r="M316" s="849">
        <v>2919.8</v>
      </c>
      <c r="N316" s="849"/>
      <c r="O316" s="849"/>
      <c r="P316" s="837"/>
      <c r="Q316" s="850"/>
    </row>
    <row r="317" spans="1:17" ht="14.4" customHeight="1" x14ac:dyDescent="0.3">
      <c r="A317" s="831" t="s">
        <v>6096</v>
      </c>
      <c r="B317" s="832" t="s">
        <v>5691</v>
      </c>
      <c r="C317" s="832" t="s">
        <v>5736</v>
      </c>
      <c r="D317" s="832" t="s">
        <v>5739</v>
      </c>
      <c r="E317" s="832" t="s">
        <v>5740</v>
      </c>
      <c r="F317" s="849"/>
      <c r="G317" s="849"/>
      <c r="H317" s="849"/>
      <c r="I317" s="849"/>
      <c r="J317" s="849">
        <v>2</v>
      </c>
      <c r="K317" s="849">
        <v>74</v>
      </c>
      <c r="L317" s="849">
        <v>1</v>
      </c>
      <c r="M317" s="849">
        <v>37</v>
      </c>
      <c r="N317" s="849"/>
      <c r="O317" s="849"/>
      <c r="P317" s="837"/>
      <c r="Q317" s="850"/>
    </row>
    <row r="318" spans="1:17" ht="14.4" customHeight="1" x14ac:dyDescent="0.3">
      <c r="A318" s="831" t="s">
        <v>6096</v>
      </c>
      <c r="B318" s="832" t="s">
        <v>5691</v>
      </c>
      <c r="C318" s="832" t="s">
        <v>5736</v>
      </c>
      <c r="D318" s="832" t="s">
        <v>5745</v>
      </c>
      <c r="E318" s="832" t="s">
        <v>5746</v>
      </c>
      <c r="F318" s="849">
        <v>2</v>
      </c>
      <c r="G318" s="849">
        <v>808</v>
      </c>
      <c r="H318" s="849">
        <v>1</v>
      </c>
      <c r="I318" s="849">
        <v>404</v>
      </c>
      <c r="J318" s="849">
        <v>2</v>
      </c>
      <c r="K318" s="849">
        <v>808</v>
      </c>
      <c r="L318" s="849">
        <v>1</v>
      </c>
      <c r="M318" s="849">
        <v>404</v>
      </c>
      <c r="N318" s="849">
        <v>1</v>
      </c>
      <c r="O318" s="849">
        <v>408</v>
      </c>
      <c r="P318" s="837">
        <v>0.50495049504950495</v>
      </c>
      <c r="Q318" s="850">
        <v>408</v>
      </c>
    </row>
    <row r="319" spans="1:17" ht="14.4" customHeight="1" x14ac:dyDescent="0.3">
      <c r="A319" s="831" t="s">
        <v>6096</v>
      </c>
      <c r="B319" s="832" t="s">
        <v>5691</v>
      </c>
      <c r="C319" s="832" t="s">
        <v>5736</v>
      </c>
      <c r="D319" s="832" t="s">
        <v>5747</v>
      </c>
      <c r="E319" s="832" t="s">
        <v>5748</v>
      </c>
      <c r="F319" s="849">
        <v>1</v>
      </c>
      <c r="G319" s="849">
        <v>568</v>
      </c>
      <c r="H319" s="849">
        <v>0.99824253075571179</v>
      </c>
      <c r="I319" s="849">
        <v>568</v>
      </c>
      <c r="J319" s="849">
        <v>1</v>
      </c>
      <c r="K319" s="849">
        <v>569</v>
      </c>
      <c r="L319" s="849">
        <v>1</v>
      </c>
      <c r="M319" s="849">
        <v>569</v>
      </c>
      <c r="N319" s="849">
        <v>1</v>
      </c>
      <c r="O319" s="849">
        <v>574</v>
      </c>
      <c r="P319" s="837">
        <v>1.0087873462214412</v>
      </c>
      <c r="Q319" s="850">
        <v>574</v>
      </c>
    </row>
    <row r="320" spans="1:17" ht="14.4" customHeight="1" x14ac:dyDescent="0.3">
      <c r="A320" s="831" t="s">
        <v>6096</v>
      </c>
      <c r="B320" s="832" t="s">
        <v>5691</v>
      </c>
      <c r="C320" s="832" t="s">
        <v>5736</v>
      </c>
      <c r="D320" s="832" t="s">
        <v>5749</v>
      </c>
      <c r="E320" s="832" t="s">
        <v>5750</v>
      </c>
      <c r="F320" s="849">
        <v>4</v>
      </c>
      <c r="G320" s="849">
        <v>784</v>
      </c>
      <c r="H320" s="849"/>
      <c r="I320" s="849">
        <v>196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6096</v>
      </c>
      <c r="B321" s="832" t="s">
        <v>5691</v>
      </c>
      <c r="C321" s="832" t="s">
        <v>5736</v>
      </c>
      <c r="D321" s="832" t="s">
        <v>5751</v>
      </c>
      <c r="E321" s="832" t="s">
        <v>5752</v>
      </c>
      <c r="F321" s="849">
        <v>11</v>
      </c>
      <c r="G321" s="849">
        <v>1408</v>
      </c>
      <c r="H321" s="849">
        <v>1.8333333333333333</v>
      </c>
      <c r="I321" s="849">
        <v>128</v>
      </c>
      <c r="J321" s="849">
        <v>6</v>
      </c>
      <c r="K321" s="849">
        <v>768</v>
      </c>
      <c r="L321" s="849">
        <v>1</v>
      </c>
      <c r="M321" s="849">
        <v>128</v>
      </c>
      <c r="N321" s="849"/>
      <c r="O321" s="849"/>
      <c r="P321" s="837"/>
      <c r="Q321" s="850"/>
    </row>
    <row r="322" spans="1:17" ht="14.4" customHeight="1" x14ac:dyDescent="0.3">
      <c r="A322" s="831" t="s">
        <v>6096</v>
      </c>
      <c r="B322" s="832" t="s">
        <v>5691</v>
      </c>
      <c r="C322" s="832" t="s">
        <v>5736</v>
      </c>
      <c r="D322" s="832" t="s">
        <v>5753</v>
      </c>
      <c r="E322" s="832" t="s">
        <v>5754</v>
      </c>
      <c r="F322" s="849">
        <v>4</v>
      </c>
      <c r="G322" s="849">
        <v>808</v>
      </c>
      <c r="H322" s="849">
        <v>0.99507389162561577</v>
      </c>
      <c r="I322" s="849">
        <v>202</v>
      </c>
      <c r="J322" s="849">
        <v>4</v>
      </c>
      <c r="K322" s="849">
        <v>812</v>
      </c>
      <c r="L322" s="849">
        <v>1</v>
      </c>
      <c r="M322" s="849">
        <v>203</v>
      </c>
      <c r="N322" s="849"/>
      <c r="O322" s="849"/>
      <c r="P322" s="837"/>
      <c r="Q322" s="850"/>
    </row>
    <row r="323" spans="1:17" ht="14.4" customHeight="1" x14ac:dyDescent="0.3">
      <c r="A323" s="831" t="s">
        <v>6096</v>
      </c>
      <c r="B323" s="832" t="s">
        <v>5691</v>
      </c>
      <c r="C323" s="832" t="s">
        <v>5736</v>
      </c>
      <c r="D323" s="832" t="s">
        <v>5755</v>
      </c>
      <c r="E323" s="832" t="s">
        <v>5756</v>
      </c>
      <c r="F323" s="849">
        <v>2</v>
      </c>
      <c r="G323" s="849">
        <v>326</v>
      </c>
      <c r="H323" s="849">
        <v>0.5</v>
      </c>
      <c r="I323" s="849">
        <v>163</v>
      </c>
      <c r="J323" s="849">
        <v>4</v>
      </c>
      <c r="K323" s="849">
        <v>652</v>
      </c>
      <c r="L323" s="849">
        <v>1</v>
      </c>
      <c r="M323" s="849">
        <v>163</v>
      </c>
      <c r="N323" s="849"/>
      <c r="O323" s="849"/>
      <c r="P323" s="837"/>
      <c r="Q323" s="850"/>
    </row>
    <row r="324" spans="1:17" ht="14.4" customHeight="1" x14ac:dyDescent="0.3">
      <c r="A324" s="831" t="s">
        <v>6096</v>
      </c>
      <c r="B324" s="832" t="s">
        <v>5691</v>
      </c>
      <c r="C324" s="832" t="s">
        <v>5736</v>
      </c>
      <c r="D324" s="832" t="s">
        <v>5757</v>
      </c>
      <c r="E324" s="832" t="s">
        <v>5758</v>
      </c>
      <c r="F324" s="849">
        <v>2</v>
      </c>
      <c r="G324" s="849">
        <v>1168</v>
      </c>
      <c r="H324" s="849">
        <v>0.49914529914529915</v>
      </c>
      <c r="I324" s="849">
        <v>584</v>
      </c>
      <c r="J324" s="849">
        <v>4</v>
      </c>
      <c r="K324" s="849">
        <v>2340</v>
      </c>
      <c r="L324" s="849">
        <v>1</v>
      </c>
      <c r="M324" s="849">
        <v>585</v>
      </c>
      <c r="N324" s="849"/>
      <c r="O324" s="849"/>
      <c r="P324" s="837"/>
      <c r="Q324" s="850"/>
    </row>
    <row r="325" spans="1:17" ht="14.4" customHeight="1" x14ac:dyDescent="0.3">
      <c r="A325" s="831" t="s">
        <v>6096</v>
      </c>
      <c r="B325" s="832" t="s">
        <v>5691</v>
      </c>
      <c r="C325" s="832" t="s">
        <v>5736</v>
      </c>
      <c r="D325" s="832" t="s">
        <v>5759</v>
      </c>
      <c r="E325" s="832" t="s">
        <v>5760</v>
      </c>
      <c r="F325" s="849"/>
      <c r="G325" s="849"/>
      <c r="H325" s="849"/>
      <c r="I325" s="849"/>
      <c r="J325" s="849">
        <v>3</v>
      </c>
      <c r="K325" s="849">
        <v>1950</v>
      </c>
      <c r="L325" s="849">
        <v>1</v>
      </c>
      <c r="M325" s="849">
        <v>650</v>
      </c>
      <c r="N325" s="849">
        <v>3</v>
      </c>
      <c r="O325" s="849">
        <v>1959</v>
      </c>
      <c r="P325" s="837">
        <v>1.0046153846153847</v>
      </c>
      <c r="Q325" s="850">
        <v>653</v>
      </c>
    </row>
    <row r="326" spans="1:17" ht="14.4" customHeight="1" x14ac:dyDescent="0.3">
      <c r="A326" s="831" t="s">
        <v>6096</v>
      </c>
      <c r="B326" s="832" t="s">
        <v>5691</v>
      </c>
      <c r="C326" s="832" t="s">
        <v>5736</v>
      </c>
      <c r="D326" s="832" t="s">
        <v>5761</v>
      </c>
      <c r="E326" s="832" t="s">
        <v>5762</v>
      </c>
      <c r="F326" s="849"/>
      <c r="G326" s="849"/>
      <c r="H326" s="849"/>
      <c r="I326" s="849"/>
      <c r="J326" s="849">
        <v>1</v>
      </c>
      <c r="K326" s="849">
        <v>938</v>
      </c>
      <c r="L326" s="849">
        <v>1</v>
      </c>
      <c r="M326" s="849">
        <v>938</v>
      </c>
      <c r="N326" s="849">
        <v>2</v>
      </c>
      <c r="O326" s="849">
        <v>1882</v>
      </c>
      <c r="P326" s="837">
        <v>2.0063965884861408</v>
      </c>
      <c r="Q326" s="850">
        <v>941</v>
      </c>
    </row>
    <row r="327" spans="1:17" ht="14.4" customHeight="1" x14ac:dyDescent="0.3">
      <c r="A327" s="831" t="s">
        <v>6096</v>
      </c>
      <c r="B327" s="832" t="s">
        <v>5691</v>
      </c>
      <c r="C327" s="832" t="s">
        <v>5736</v>
      </c>
      <c r="D327" s="832" t="s">
        <v>5769</v>
      </c>
      <c r="E327" s="832" t="s">
        <v>5770</v>
      </c>
      <c r="F327" s="849"/>
      <c r="G327" s="849"/>
      <c r="H327" s="849"/>
      <c r="I327" s="849"/>
      <c r="J327" s="849">
        <v>1</v>
      </c>
      <c r="K327" s="849">
        <v>0</v>
      </c>
      <c r="L327" s="849"/>
      <c r="M327" s="849">
        <v>0</v>
      </c>
      <c r="N327" s="849"/>
      <c r="O327" s="849"/>
      <c r="P327" s="837"/>
      <c r="Q327" s="850"/>
    </row>
    <row r="328" spans="1:17" ht="14.4" customHeight="1" x14ac:dyDescent="0.3">
      <c r="A328" s="831" t="s">
        <v>6096</v>
      </c>
      <c r="B328" s="832" t="s">
        <v>5691</v>
      </c>
      <c r="C328" s="832" t="s">
        <v>5736</v>
      </c>
      <c r="D328" s="832" t="s">
        <v>5773</v>
      </c>
      <c r="E328" s="832" t="s">
        <v>5774</v>
      </c>
      <c r="F328" s="849"/>
      <c r="G328" s="849"/>
      <c r="H328" s="849"/>
      <c r="I328" s="849"/>
      <c r="J328" s="849">
        <v>4</v>
      </c>
      <c r="K328" s="849">
        <v>133.32999999999998</v>
      </c>
      <c r="L328" s="849">
        <v>1</v>
      </c>
      <c r="M328" s="849">
        <v>33.332499999999996</v>
      </c>
      <c r="N328" s="849"/>
      <c r="O328" s="849"/>
      <c r="P328" s="837"/>
      <c r="Q328" s="850"/>
    </row>
    <row r="329" spans="1:17" ht="14.4" customHeight="1" x14ac:dyDescent="0.3">
      <c r="A329" s="831" t="s">
        <v>6096</v>
      </c>
      <c r="B329" s="832" t="s">
        <v>5691</v>
      </c>
      <c r="C329" s="832" t="s">
        <v>5736</v>
      </c>
      <c r="D329" s="832" t="s">
        <v>5781</v>
      </c>
      <c r="E329" s="832" t="s">
        <v>5782</v>
      </c>
      <c r="F329" s="849">
        <v>3</v>
      </c>
      <c r="G329" s="849">
        <v>2136</v>
      </c>
      <c r="H329" s="849">
        <v>1.4978962131837308</v>
      </c>
      <c r="I329" s="849">
        <v>712</v>
      </c>
      <c r="J329" s="849">
        <v>2</v>
      </c>
      <c r="K329" s="849">
        <v>1426</v>
      </c>
      <c r="L329" s="849">
        <v>1</v>
      </c>
      <c r="M329" s="849">
        <v>713</v>
      </c>
      <c r="N329" s="849">
        <v>1</v>
      </c>
      <c r="O329" s="849">
        <v>717</v>
      </c>
      <c r="P329" s="837">
        <v>0.5028050490883591</v>
      </c>
      <c r="Q329" s="850">
        <v>717</v>
      </c>
    </row>
    <row r="330" spans="1:17" ht="14.4" customHeight="1" x14ac:dyDescent="0.3">
      <c r="A330" s="831" t="s">
        <v>6096</v>
      </c>
      <c r="B330" s="832" t="s">
        <v>5691</v>
      </c>
      <c r="C330" s="832" t="s">
        <v>5736</v>
      </c>
      <c r="D330" s="832" t="s">
        <v>5792</v>
      </c>
      <c r="E330" s="832" t="s">
        <v>5793</v>
      </c>
      <c r="F330" s="849">
        <v>2</v>
      </c>
      <c r="G330" s="849">
        <v>710</v>
      </c>
      <c r="H330" s="849">
        <v>0.2857142857142857</v>
      </c>
      <c r="I330" s="849">
        <v>355</v>
      </c>
      <c r="J330" s="849">
        <v>7</v>
      </c>
      <c r="K330" s="849">
        <v>2485</v>
      </c>
      <c r="L330" s="849">
        <v>1</v>
      </c>
      <c r="M330" s="849">
        <v>355</v>
      </c>
      <c r="N330" s="849">
        <v>3</v>
      </c>
      <c r="O330" s="849">
        <v>1074</v>
      </c>
      <c r="P330" s="837">
        <v>0.43219315895372235</v>
      </c>
      <c r="Q330" s="850">
        <v>358</v>
      </c>
    </row>
    <row r="331" spans="1:17" ht="14.4" customHeight="1" x14ac:dyDescent="0.3">
      <c r="A331" s="831" t="s">
        <v>6096</v>
      </c>
      <c r="B331" s="832" t="s">
        <v>5691</v>
      </c>
      <c r="C331" s="832" t="s">
        <v>5736</v>
      </c>
      <c r="D331" s="832" t="s">
        <v>5796</v>
      </c>
      <c r="E331" s="832" t="s">
        <v>5797</v>
      </c>
      <c r="F331" s="849"/>
      <c r="G331" s="849"/>
      <c r="H331" s="849"/>
      <c r="I331" s="849"/>
      <c r="J331" s="849">
        <v>4</v>
      </c>
      <c r="K331" s="849">
        <v>712</v>
      </c>
      <c r="L331" s="849">
        <v>1</v>
      </c>
      <c r="M331" s="849">
        <v>178</v>
      </c>
      <c r="N331" s="849"/>
      <c r="O331" s="849"/>
      <c r="P331" s="837"/>
      <c r="Q331" s="850"/>
    </row>
    <row r="332" spans="1:17" ht="14.4" customHeight="1" x14ac:dyDescent="0.3">
      <c r="A332" s="831" t="s">
        <v>6097</v>
      </c>
      <c r="B332" s="832" t="s">
        <v>5691</v>
      </c>
      <c r="C332" s="832" t="s">
        <v>5736</v>
      </c>
      <c r="D332" s="832" t="s">
        <v>5743</v>
      </c>
      <c r="E332" s="832" t="s">
        <v>5744</v>
      </c>
      <c r="F332" s="849"/>
      <c r="G332" s="849"/>
      <c r="H332" s="849"/>
      <c r="I332" s="849"/>
      <c r="J332" s="849">
        <v>1</v>
      </c>
      <c r="K332" s="849">
        <v>347</v>
      </c>
      <c r="L332" s="849">
        <v>1</v>
      </c>
      <c r="M332" s="849">
        <v>347</v>
      </c>
      <c r="N332" s="849"/>
      <c r="O332" s="849"/>
      <c r="P332" s="837"/>
      <c r="Q332" s="850"/>
    </row>
    <row r="333" spans="1:17" ht="14.4" customHeight="1" x14ac:dyDescent="0.3">
      <c r="A333" s="831" t="s">
        <v>6097</v>
      </c>
      <c r="B333" s="832" t="s">
        <v>5691</v>
      </c>
      <c r="C333" s="832" t="s">
        <v>5736</v>
      </c>
      <c r="D333" s="832" t="s">
        <v>5745</v>
      </c>
      <c r="E333" s="832" t="s">
        <v>5746</v>
      </c>
      <c r="F333" s="849">
        <v>1</v>
      </c>
      <c r="G333" s="849">
        <v>404</v>
      </c>
      <c r="H333" s="849"/>
      <c r="I333" s="849">
        <v>404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6097</v>
      </c>
      <c r="B334" s="832" t="s">
        <v>5691</v>
      </c>
      <c r="C334" s="832" t="s">
        <v>5736</v>
      </c>
      <c r="D334" s="832" t="s">
        <v>5747</v>
      </c>
      <c r="E334" s="832" t="s">
        <v>5748</v>
      </c>
      <c r="F334" s="849">
        <v>1</v>
      </c>
      <c r="G334" s="849">
        <v>568</v>
      </c>
      <c r="H334" s="849"/>
      <c r="I334" s="849">
        <v>568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6097</v>
      </c>
      <c r="B335" s="832" t="s">
        <v>5691</v>
      </c>
      <c r="C335" s="832" t="s">
        <v>5736</v>
      </c>
      <c r="D335" s="832" t="s">
        <v>5751</v>
      </c>
      <c r="E335" s="832" t="s">
        <v>5752</v>
      </c>
      <c r="F335" s="849"/>
      <c r="G335" s="849"/>
      <c r="H335" s="849"/>
      <c r="I335" s="849"/>
      <c r="J335" s="849">
        <v>11</v>
      </c>
      <c r="K335" s="849">
        <v>1408</v>
      </c>
      <c r="L335" s="849">
        <v>1</v>
      </c>
      <c r="M335" s="849">
        <v>128</v>
      </c>
      <c r="N335" s="849">
        <v>6</v>
      </c>
      <c r="O335" s="849">
        <v>774</v>
      </c>
      <c r="P335" s="837">
        <v>0.54971590909090906</v>
      </c>
      <c r="Q335" s="850">
        <v>129</v>
      </c>
    </row>
    <row r="336" spans="1:17" ht="14.4" customHeight="1" x14ac:dyDescent="0.3">
      <c r="A336" s="831" t="s">
        <v>6097</v>
      </c>
      <c r="B336" s="832" t="s">
        <v>5691</v>
      </c>
      <c r="C336" s="832" t="s">
        <v>5736</v>
      </c>
      <c r="D336" s="832" t="s">
        <v>5753</v>
      </c>
      <c r="E336" s="832" t="s">
        <v>5754</v>
      </c>
      <c r="F336" s="849"/>
      <c r="G336" s="849"/>
      <c r="H336" s="849"/>
      <c r="I336" s="849"/>
      <c r="J336" s="849">
        <v>7</v>
      </c>
      <c r="K336" s="849">
        <v>1421</v>
      </c>
      <c r="L336" s="849">
        <v>1</v>
      </c>
      <c r="M336" s="849">
        <v>203</v>
      </c>
      <c r="N336" s="849">
        <v>4</v>
      </c>
      <c r="O336" s="849">
        <v>816</v>
      </c>
      <c r="P336" s="837">
        <v>0.57424349049964818</v>
      </c>
      <c r="Q336" s="850">
        <v>204</v>
      </c>
    </row>
    <row r="337" spans="1:17" ht="14.4" customHeight="1" x14ac:dyDescent="0.3">
      <c r="A337" s="831" t="s">
        <v>6097</v>
      </c>
      <c r="B337" s="832" t="s">
        <v>5691</v>
      </c>
      <c r="C337" s="832" t="s">
        <v>5736</v>
      </c>
      <c r="D337" s="832" t="s">
        <v>5755</v>
      </c>
      <c r="E337" s="832" t="s">
        <v>5756</v>
      </c>
      <c r="F337" s="849"/>
      <c r="G337" s="849"/>
      <c r="H337" s="849"/>
      <c r="I337" s="849"/>
      <c r="J337" s="849">
        <v>4</v>
      </c>
      <c r="K337" s="849">
        <v>652</v>
      </c>
      <c r="L337" s="849">
        <v>1</v>
      </c>
      <c r="M337" s="849">
        <v>163</v>
      </c>
      <c r="N337" s="849"/>
      <c r="O337" s="849"/>
      <c r="P337" s="837"/>
      <c r="Q337" s="850"/>
    </row>
    <row r="338" spans="1:17" ht="14.4" customHeight="1" x14ac:dyDescent="0.3">
      <c r="A338" s="831" t="s">
        <v>6097</v>
      </c>
      <c r="B338" s="832" t="s">
        <v>5691</v>
      </c>
      <c r="C338" s="832" t="s">
        <v>5736</v>
      </c>
      <c r="D338" s="832" t="s">
        <v>5757</v>
      </c>
      <c r="E338" s="832" t="s">
        <v>5758</v>
      </c>
      <c r="F338" s="849"/>
      <c r="G338" s="849"/>
      <c r="H338" s="849"/>
      <c r="I338" s="849"/>
      <c r="J338" s="849">
        <v>4</v>
      </c>
      <c r="K338" s="849">
        <v>2340</v>
      </c>
      <c r="L338" s="849">
        <v>1</v>
      </c>
      <c r="M338" s="849">
        <v>585</v>
      </c>
      <c r="N338" s="849"/>
      <c r="O338" s="849"/>
      <c r="P338" s="837"/>
      <c r="Q338" s="850"/>
    </row>
    <row r="339" spans="1:17" ht="14.4" customHeight="1" x14ac:dyDescent="0.3">
      <c r="A339" s="831" t="s">
        <v>6097</v>
      </c>
      <c r="B339" s="832" t="s">
        <v>5691</v>
      </c>
      <c r="C339" s="832" t="s">
        <v>5736</v>
      </c>
      <c r="D339" s="832" t="s">
        <v>5759</v>
      </c>
      <c r="E339" s="832" t="s">
        <v>5760</v>
      </c>
      <c r="F339" s="849">
        <v>6</v>
      </c>
      <c r="G339" s="849">
        <v>3900</v>
      </c>
      <c r="H339" s="849">
        <v>1.5</v>
      </c>
      <c r="I339" s="849">
        <v>650</v>
      </c>
      <c r="J339" s="849">
        <v>4</v>
      </c>
      <c r="K339" s="849">
        <v>2600</v>
      </c>
      <c r="L339" s="849">
        <v>1</v>
      </c>
      <c r="M339" s="849">
        <v>650</v>
      </c>
      <c r="N339" s="849"/>
      <c r="O339" s="849"/>
      <c r="P339" s="837"/>
      <c r="Q339" s="850"/>
    </row>
    <row r="340" spans="1:17" ht="14.4" customHeight="1" x14ac:dyDescent="0.3">
      <c r="A340" s="831" t="s">
        <v>6097</v>
      </c>
      <c r="B340" s="832" t="s">
        <v>5691</v>
      </c>
      <c r="C340" s="832" t="s">
        <v>5736</v>
      </c>
      <c r="D340" s="832" t="s">
        <v>5761</v>
      </c>
      <c r="E340" s="832" t="s">
        <v>5762</v>
      </c>
      <c r="F340" s="849">
        <v>3</v>
      </c>
      <c r="G340" s="849">
        <v>2811</v>
      </c>
      <c r="H340" s="849">
        <v>1.4984008528784649</v>
      </c>
      <c r="I340" s="849">
        <v>937</v>
      </c>
      <c r="J340" s="849">
        <v>2</v>
      </c>
      <c r="K340" s="849">
        <v>1876</v>
      </c>
      <c r="L340" s="849">
        <v>1</v>
      </c>
      <c r="M340" s="849">
        <v>938</v>
      </c>
      <c r="N340" s="849"/>
      <c r="O340" s="849"/>
      <c r="P340" s="837"/>
      <c r="Q340" s="850"/>
    </row>
    <row r="341" spans="1:17" ht="14.4" customHeight="1" x14ac:dyDescent="0.3">
      <c r="A341" s="831" t="s">
        <v>6097</v>
      </c>
      <c r="B341" s="832" t="s">
        <v>5691</v>
      </c>
      <c r="C341" s="832" t="s">
        <v>5736</v>
      </c>
      <c r="D341" s="832" t="s">
        <v>5773</v>
      </c>
      <c r="E341" s="832" t="s">
        <v>5774</v>
      </c>
      <c r="F341" s="849"/>
      <c r="G341" s="849"/>
      <c r="H341" s="849"/>
      <c r="I341" s="849"/>
      <c r="J341" s="849">
        <v>2</v>
      </c>
      <c r="K341" s="849">
        <v>66.67</v>
      </c>
      <c r="L341" s="849">
        <v>1</v>
      </c>
      <c r="M341" s="849">
        <v>33.335000000000001</v>
      </c>
      <c r="N341" s="849"/>
      <c r="O341" s="849"/>
      <c r="P341" s="837"/>
      <c r="Q341" s="850"/>
    </row>
    <row r="342" spans="1:17" ht="14.4" customHeight="1" x14ac:dyDescent="0.3">
      <c r="A342" s="831" t="s">
        <v>6097</v>
      </c>
      <c r="B342" s="832" t="s">
        <v>5691</v>
      </c>
      <c r="C342" s="832" t="s">
        <v>5736</v>
      </c>
      <c r="D342" s="832" t="s">
        <v>5781</v>
      </c>
      <c r="E342" s="832" t="s">
        <v>5782</v>
      </c>
      <c r="F342" s="849">
        <v>1</v>
      </c>
      <c r="G342" s="849">
        <v>712</v>
      </c>
      <c r="H342" s="849">
        <v>0.99859747545582045</v>
      </c>
      <c r="I342" s="849">
        <v>712</v>
      </c>
      <c r="J342" s="849">
        <v>1</v>
      </c>
      <c r="K342" s="849">
        <v>713</v>
      </c>
      <c r="L342" s="849">
        <v>1</v>
      </c>
      <c r="M342" s="849">
        <v>713</v>
      </c>
      <c r="N342" s="849"/>
      <c r="O342" s="849"/>
      <c r="P342" s="837"/>
      <c r="Q342" s="850"/>
    </row>
    <row r="343" spans="1:17" ht="14.4" customHeight="1" x14ac:dyDescent="0.3">
      <c r="A343" s="831" t="s">
        <v>6097</v>
      </c>
      <c r="B343" s="832" t="s">
        <v>5691</v>
      </c>
      <c r="C343" s="832" t="s">
        <v>5736</v>
      </c>
      <c r="D343" s="832" t="s">
        <v>5792</v>
      </c>
      <c r="E343" s="832" t="s">
        <v>5793</v>
      </c>
      <c r="F343" s="849">
        <v>7</v>
      </c>
      <c r="G343" s="849">
        <v>2485</v>
      </c>
      <c r="H343" s="849">
        <v>1.4</v>
      </c>
      <c r="I343" s="849">
        <v>355</v>
      </c>
      <c r="J343" s="849">
        <v>5</v>
      </c>
      <c r="K343" s="849">
        <v>1775</v>
      </c>
      <c r="L343" s="849">
        <v>1</v>
      </c>
      <c r="M343" s="849">
        <v>355</v>
      </c>
      <c r="N343" s="849">
        <v>7</v>
      </c>
      <c r="O343" s="849">
        <v>2506</v>
      </c>
      <c r="P343" s="837">
        <v>1.4118309859154929</v>
      </c>
      <c r="Q343" s="850">
        <v>358</v>
      </c>
    </row>
    <row r="344" spans="1:17" ht="14.4" customHeight="1" x14ac:dyDescent="0.3">
      <c r="A344" s="831" t="s">
        <v>6097</v>
      </c>
      <c r="B344" s="832" t="s">
        <v>5691</v>
      </c>
      <c r="C344" s="832" t="s">
        <v>5736</v>
      </c>
      <c r="D344" s="832" t="s">
        <v>5794</v>
      </c>
      <c r="E344" s="832" t="s">
        <v>5795</v>
      </c>
      <c r="F344" s="849"/>
      <c r="G344" s="849"/>
      <c r="H344" s="849"/>
      <c r="I344" s="849"/>
      <c r="J344" s="849">
        <v>1</v>
      </c>
      <c r="K344" s="849">
        <v>595</v>
      </c>
      <c r="L344" s="849">
        <v>1</v>
      </c>
      <c r="M344" s="849">
        <v>595</v>
      </c>
      <c r="N344" s="849"/>
      <c r="O344" s="849"/>
      <c r="P344" s="837"/>
      <c r="Q344" s="850"/>
    </row>
    <row r="345" spans="1:17" ht="14.4" customHeight="1" x14ac:dyDescent="0.3">
      <c r="A345" s="831" t="s">
        <v>6098</v>
      </c>
      <c r="B345" s="832" t="s">
        <v>5691</v>
      </c>
      <c r="C345" s="832" t="s">
        <v>5736</v>
      </c>
      <c r="D345" s="832" t="s">
        <v>5751</v>
      </c>
      <c r="E345" s="832" t="s">
        <v>5752</v>
      </c>
      <c r="F345" s="849">
        <v>2</v>
      </c>
      <c r="G345" s="849">
        <v>256</v>
      </c>
      <c r="H345" s="849"/>
      <c r="I345" s="849">
        <v>128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6098</v>
      </c>
      <c r="B346" s="832" t="s">
        <v>5691</v>
      </c>
      <c r="C346" s="832" t="s">
        <v>5736</v>
      </c>
      <c r="D346" s="832" t="s">
        <v>5753</v>
      </c>
      <c r="E346" s="832" t="s">
        <v>5754</v>
      </c>
      <c r="F346" s="849">
        <v>1</v>
      </c>
      <c r="G346" s="849">
        <v>202</v>
      </c>
      <c r="H346" s="849"/>
      <c r="I346" s="849">
        <v>202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6098</v>
      </c>
      <c r="B347" s="832" t="s">
        <v>5691</v>
      </c>
      <c r="C347" s="832" t="s">
        <v>5736</v>
      </c>
      <c r="D347" s="832" t="s">
        <v>5755</v>
      </c>
      <c r="E347" s="832" t="s">
        <v>5756</v>
      </c>
      <c r="F347" s="849">
        <v>1</v>
      </c>
      <c r="G347" s="849">
        <v>163</v>
      </c>
      <c r="H347" s="849"/>
      <c r="I347" s="849">
        <v>163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6098</v>
      </c>
      <c r="B348" s="832" t="s">
        <v>5691</v>
      </c>
      <c r="C348" s="832" t="s">
        <v>5736</v>
      </c>
      <c r="D348" s="832" t="s">
        <v>5757</v>
      </c>
      <c r="E348" s="832" t="s">
        <v>5758</v>
      </c>
      <c r="F348" s="849">
        <v>1</v>
      </c>
      <c r="G348" s="849">
        <v>584</v>
      </c>
      <c r="H348" s="849"/>
      <c r="I348" s="849">
        <v>584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6098</v>
      </c>
      <c r="B349" s="832" t="s">
        <v>5691</v>
      </c>
      <c r="C349" s="832" t="s">
        <v>5736</v>
      </c>
      <c r="D349" s="832" t="s">
        <v>5792</v>
      </c>
      <c r="E349" s="832" t="s">
        <v>5793</v>
      </c>
      <c r="F349" s="849">
        <v>4</v>
      </c>
      <c r="G349" s="849">
        <v>1420</v>
      </c>
      <c r="H349" s="849">
        <v>4</v>
      </c>
      <c r="I349" s="849">
        <v>355</v>
      </c>
      <c r="J349" s="849">
        <v>1</v>
      </c>
      <c r="K349" s="849">
        <v>355</v>
      </c>
      <c r="L349" s="849">
        <v>1</v>
      </c>
      <c r="M349" s="849">
        <v>355</v>
      </c>
      <c r="N349" s="849">
        <v>2</v>
      </c>
      <c r="O349" s="849">
        <v>716</v>
      </c>
      <c r="P349" s="837">
        <v>2.0169014084507042</v>
      </c>
      <c r="Q349" s="850">
        <v>358</v>
      </c>
    </row>
    <row r="350" spans="1:17" ht="14.4" customHeight="1" x14ac:dyDescent="0.3">
      <c r="A350" s="831" t="s">
        <v>6099</v>
      </c>
      <c r="B350" s="832" t="s">
        <v>5691</v>
      </c>
      <c r="C350" s="832" t="s">
        <v>5736</v>
      </c>
      <c r="D350" s="832" t="s">
        <v>5745</v>
      </c>
      <c r="E350" s="832" t="s">
        <v>5746</v>
      </c>
      <c r="F350" s="849"/>
      <c r="G350" s="849"/>
      <c r="H350" s="849"/>
      <c r="I350" s="849"/>
      <c r="J350" s="849">
        <v>2</v>
      </c>
      <c r="K350" s="849">
        <v>808</v>
      </c>
      <c r="L350" s="849">
        <v>1</v>
      </c>
      <c r="M350" s="849">
        <v>404</v>
      </c>
      <c r="N350" s="849"/>
      <c r="O350" s="849"/>
      <c r="P350" s="837"/>
      <c r="Q350" s="850"/>
    </row>
    <row r="351" spans="1:17" ht="14.4" customHeight="1" x14ac:dyDescent="0.3">
      <c r="A351" s="831" t="s">
        <v>6099</v>
      </c>
      <c r="B351" s="832" t="s">
        <v>5691</v>
      </c>
      <c r="C351" s="832" t="s">
        <v>5736</v>
      </c>
      <c r="D351" s="832" t="s">
        <v>5773</v>
      </c>
      <c r="E351" s="832" t="s">
        <v>5774</v>
      </c>
      <c r="F351" s="849"/>
      <c r="G351" s="849"/>
      <c r="H351" s="849"/>
      <c r="I351" s="849"/>
      <c r="J351" s="849">
        <v>4</v>
      </c>
      <c r="K351" s="849">
        <v>133.33000000000001</v>
      </c>
      <c r="L351" s="849">
        <v>1</v>
      </c>
      <c r="M351" s="849">
        <v>33.332500000000003</v>
      </c>
      <c r="N351" s="849"/>
      <c r="O351" s="849"/>
      <c r="P351" s="837"/>
      <c r="Q351" s="850"/>
    </row>
    <row r="352" spans="1:17" ht="14.4" customHeight="1" x14ac:dyDescent="0.3">
      <c r="A352" s="831" t="s">
        <v>6099</v>
      </c>
      <c r="B352" s="832" t="s">
        <v>5691</v>
      </c>
      <c r="C352" s="832" t="s">
        <v>5736</v>
      </c>
      <c r="D352" s="832" t="s">
        <v>5781</v>
      </c>
      <c r="E352" s="832" t="s">
        <v>5782</v>
      </c>
      <c r="F352" s="849"/>
      <c r="G352" s="849"/>
      <c r="H352" s="849"/>
      <c r="I352" s="849"/>
      <c r="J352" s="849">
        <v>2</v>
      </c>
      <c r="K352" s="849">
        <v>1426</v>
      </c>
      <c r="L352" s="849">
        <v>1</v>
      </c>
      <c r="M352" s="849">
        <v>713</v>
      </c>
      <c r="N352" s="849"/>
      <c r="O352" s="849"/>
      <c r="P352" s="837"/>
      <c r="Q352" s="850"/>
    </row>
    <row r="353" spans="1:17" ht="14.4" customHeight="1" x14ac:dyDescent="0.3">
      <c r="A353" s="831" t="s">
        <v>6099</v>
      </c>
      <c r="B353" s="832" t="s">
        <v>5691</v>
      </c>
      <c r="C353" s="832" t="s">
        <v>5736</v>
      </c>
      <c r="D353" s="832" t="s">
        <v>5792</v>
      </c>
      <c r="E353" s="832" t="s">
        <v>5793</v>
      </c>
      <c r="F353" s="849">
        <v>6</v>
      </c>
      <c r="G353" s="849">
        <v>2130</v>
      </c>
      <c r="H353" s="849">
        <v>0.6</v>
      </c>
      <c r="I353" s="849">
        <v>355</v>
      </c>
      <c r="J353" s="849">
        <v>10</v>
      </c>
      <c r="K353" s="849">
        <v>3550</v>
      </c>
      <c r="L353" s="849">
        <v>1</v>
      </c>
      <c r="M353" s="849">
        <v>355</v>
      </c>
      <c r="N353" s="849">
        <v>9</v>
      </c>
      <c r="O353" s="849">
        <v>3222</v>
      </c>
      <c r="P353" s="837">
        <v>0.90760563380281689</v>
      </c>
      <c r="Q353" s="850">
        <v>358</v>
      </c>
    </row>
    <row r="354" spans="1:17" ht="14.4" customHeight="1" x14ac:dyDescent="0.3">
      <c r="A354" s="831" t="s">
        <v>6100</v>
      </c>
      <c r="B354" s="832" t="s">
        <v>5691</v>
      </c>
      <c r="C354" s="832" t="s">
        <v>5736</v>
      </c>
      <c r="D354" s="832" t="s">
        <v>5759</v>
      </c>
      <c r="E354" s="832" t="s">
        <v>5760</v>
      </c>
      <c r="F354" s="849">
        <v>1</v>
      </c>
      <c r="G354" s="849">
        <v>650</v>
      </c>
      <c r="H354" s="849"/>
      <c r="I354" s="849">
        <v>650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6100</v>
      </c>
      <c r="B355" s="832" t="s">
        <v>5691</v>
      </c>
      <c r="C355" s="832" t="s">
        <v>5736</v>
      </c>
      <c r="D355" s="832" t="s">
        <v>5773</v>
      </c>
      <c r="E355" s="832" t="s">
        <v>5774</v>
      </c>
      <c r="F355" s="849"/>
      <c r="G355" s="849"/>
      <c r="H355" s="849"/>
      <c r="I355" s="849"/>
      <c r="J355" s="849">
        <v>1</v>
      </c>
      <c r="K355" s="849">
        <v>33.33</v>
      </c>
      <c r="L355" s="849">
        <v>1</v>
      </c>
      <c r="M355" s="849">
        <v>33.33</v>
      </c>
      <c r="N355" s="849"/>
      <c r="O355" s="849"/>
      <c r="P355" s="837"/>
      <c r="Q355" s="850"/>
    </row>
    <row r="356" spans="1:17" ht="14.4" customHeight="1" x14ac:dyDescent="0.3">
      <c r="A356" s="831" t="s">
        <v>6100</v>
      </c>
      <c r="B356" s="832" t="s">
        <v>5691</v>
      </c>
      <c r="C356" s="832" t="s">
        <v>5736</v>
      </c>
      <c r="D356" s="832" t="s">
        <v>5792</v>
      </c>
      <c r="E356" s="832" t="s">
        <v>5793</v>
      </c>
      <c r="F356" s="849">
        <v>3</v>
      </c>
      <c r="G356" s="849">
        <v>1065</v>
      </c>
      <c r="H356" s="849">
        <v>1</v>
      </c>
      <c r="I356" s="849">
        <v>355</v>
      </c>
      <c r="J356" s="849">
        <v>3</v>
      </c>
      <c r="K356" s="849">
        <v>1065</v>
      </c>
      <c r="L356" s="849">
        <v>1</v>
      </c>
      <c r="M356" s="849">
        <v>355</v>
      </c>
      <c r="N356" s="849">
        <v>4</v>
      </c>
      <c r="O356" s="849">
        <v>1432</v>
      </c>
      <c r="P356" s="837">
        <v>1.3446009389671361</v>
      </c>
      <c r="Q356" s="850">
        <v>358</v>
      </c>
    </row>
    <row r="357" spans="1:17" ht="14.4" customHeight="1" x14ac:dyDescent="0.3">
      <c r="A357" s="831" t="s">
        <v>6101</v>
      </c>
      <c r="B357" s="832" t="s">
        <v>5691</v>
      </c>
      <c r="C357" s="832" t="s">
        <v>5736</v>
      </c>
      <c r="D357" s="832" t="s">
        <v>5745</v>
      </c>
      <c r="E357" s="832" t="s">
        <v>5746</v>
      </c>
      <c r="F357" s="849">
        <v>3</v>
      </c>
      <c r="G357" s="849">
        <v>1212</v>
      </c>
      <c r="H357" s="849"/>
      <c r="I357" s="849">
        <v>404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6101</v>
      </c>
      <c r="B358" s="832" t="s">
        <v>5691</v>
      </c>
      <c r="C358" s="832" t="s">
        <v>5736</v>
      </c>
      <c r="D358" s="832" t="s">
        <v>5747</v>
      </c>
      <c r="E358" s="832" t="s">
        <v>5748</v>
      </c>
      <c r="F358" s="849">
        <v>1</v>
      </c>
      <c r="G358" s="849">
        <v>568</v>
      </c>
      <c r="H358" s="849"/>
      <c r="I358" s="849">
        <v>568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6101</v>
      </c>
      <c r="B359" s="832" t="s">
        <v>5691</v>
      </c>
      <c r="C359" s="832" t="s">
        <v>5736</v>
      </c>
      <c r="D359" s="832" t="s">
        <v>5759</v>
      </c>
      <c r="E359" s="832" t="s">
        <v>5760</v>
      </c>
      <c r="F359" s="849"/>
      <c r="G359" s="849"/>
      <c r="H359" s="849"/>
      <c r="I359" s="849"/>
      <c r="J359" s="849">
        <v>1</v>
      </c>
      <c r="K359" s="849">
        <v>650</v>
      </c>
      <c r="L359" s="849">
        <v>1</v>
      </c>
      <c r="M359" s="849">
        <v>650</v>
      </c>
      <c r="N359" s="849"/>
      <c r="O359" s="849"/>
      <c r="P359" s="837"/>
      <c r="Q359" s="850"/>
    </row>
    <row r="360" spans="1:17" ht="14.4" customHeight="1" x14ac:dyDescent="0.3">
      <c r="A360" s="831" t="s">
        <v>6101</v>
      </c>
      <c r="B360" s="832" t="s">
        <v>5691</v>
      </c>
      <c r="C360" s="832" t="s">
        <v>5736</v>
      </c>
      <c r="D360" s="832" t="s">
        <v>5763</v>
      </c>
      <c r="E360" s="832" t="s">
        <v>5764</v>
      </c>
      <c r="F360" s="849"/>
      <c r="G360" s="849"/>
      <c r="H360" s="849"/>
      <c r="I360" s="849"/>
      <c r="J360" s="849">
        <v>1</v>
      </c>
      <c r="K360" s="849">
        <v>297</v>
      </c>
      <c r="L360" s="849">
        <v>1</v>
      </c>
      <c r="M360" s="849">
        <v>297</v>
      </c>
      <c r="N360" s="849"/>
      <c r="O360" s="849"/>
      <c r="P360" s="837"/>
      <c r="Q360" s="850"/>
    </row>
    <row r="361" spans="1:17" ht="14.4" customHeight="1" x14ac:dyDescent="0.3">
      <c r="A361" s="831" t="s">
        <v>6101</v>
      </c>
      <c r="B361" s="832" t="s">
        <v>5691</v>
      </c>
      <c r="C361" s="832" t="s">
        <v>5736</v>
      </c>
      <c r="D361" s="832" t="s">
        <v>5767</v>
      </c>
      <c r="E361" s="832" t="s">
        <v>5768</v>
      </c>
      <c r="F361" s="849"/>
      <c r="G361" s="849"/>
      <c r="H361" s="849"/>
      <c r="I361" s="849"/>
      <c r="J361" s="849">
        <v>1</v>
      </c>
      <c r="K361" s="849">
        <v>148</v>
      </c>
      <c r="L361" s="849">
        <v>1</v>
      </c>
      <c r="M361" s="849">
        <v>148</v>
      </c>
      <c r="N361" s="849"/>
      <c r="O361" s="849"/>
      <c r="P361" s="837"/>
      <c r="Q361" s="850"/>
    </row>
    <row r="362" spans="1:17" ht="14.4" customHeight="1" x14ac:dyDescent="0.3">
      <c r="A362" s="831" t="s">
        <v>6101</v>
      </c>
      <c r="B362" s="832" t="s">
        <v>5691</v>
      </c>
      <c r="C362" s="832" t="s">
        <v>5736</v>
      </c>
      <c r="D362" s="832" t="s">
        <v>5773</v>
      </c>
      <c r="E362" s="832" t="s">
        <v>5774</v>
      </c>
      <c r="F362" s="849"/>
      <c r="G362" s="849"/>
      <c r="H362" s="849"/>
      <c r="I362" s="849"/>
      <c r="J362" s="849">
        <v>1</v>
      </c>
      <c r="K362" s="849">
        <v>33.33</v>
      </c>
      <c r="L362" s="849">
        <v>1</v>
      </c>
      <c r="M362" s="849">
        <v>33.33</v>
      </c>
      <c r="N362" s="849"/>
      <c r="O362" s="849"/>
      <c r="P362" s="837"/>
      <c r="Q362" s="850"/>
    </row>
    <row r="363" spans="1:17" ht="14.4" customHeight="1" x14ac:dyDescent="0.3">
      <c r="A363" s="831" t="s">
        <v>6101</v>
      </c>
      <c r="B363" s="832" t="s">
        <v>5691</v>
      </c>
      <c r="C363" s="832" t="s">
        <v>5736</v>
      </c>
      <c r="D363" s="832" t="s">
        <v>5781</v>
      </c>
      <c r="E363" s="832" t="s">
        <v>5782</v>
      </c>
      <c r="F363" s="849">
        <v>3</v>
      </c>
      <c r="G363" s="849">
        <v>2136</v>
      </c>
      <c r="H363" s="849"/>
      <c r="I363" s="849">
        <v>712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thickBot="1" x14ac:dyDescent="0.35">
      <c r="A364" s="839" t="s">
        <v>6101</v>
      </c>
      <c r="B364" s="840" t="s">
        <v>5691</v>
      </c>
      <c r="C364" s="840" t="s">
        <v>5736</v>
      </c>
      <c r="D364" s="840" t="s">
        <v>5792</v>
      </c>
      <c r="E364" s="840" t="s">
        <v>5793</v>
      </c>
      <c r="F364" s="851">
        <v>7</v>
      </c>
      <c r="G364" s="851">
        <v>2485</v>
      </c>
      <c r="H364" s="851">
        <v>7</v>
      </c>
      <c r="I364" s="851">
        <v>355</v>
      </c>
      <c r="J364" s="851">
        <v>1</v>
      </c>
      <c r="K364" s="851">
        <v>355</v>
      </c>
      <c r="L364" s="851">
        <v>1</v>
      </c>
      <c r="M364" s="851">
        <v>355</v>
      </c>
      <c r="N364" s="851">
        <v>4</v>
      </c>
      <c r="O364" s="851">
        <v>1432</v>
      </c>
      <c r="P364" s="845">
        <v>4.0338028169014084</v>
      </c>
      <c r="Q364" s="852">
        <v>358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524.36300000000006</v>
      </c>
      <c r="C5" s="114">
        <v>521.58199999999999</v>
      </c>
      <c r="D5" s="114">
        <v>495.63600000000002</v>
      </c>
      <c r="E5" s="424">
        <f>IF(OR(D5=0,B5=0),"",D5/B5)</f>
        <v>0.94521543282039344</v>
      </c>
      <c r="F5" s="129">
        <f>IF(OR(D5=0,C5=0),"",D5/C5)</f>
        <v>0.95025518518660546</v>
      </c>
      <c r="G5" s="130">
        <v>401</v>
      </c>
      <c r="H5" s="114">
        <v>349</v>
      </c>
      <c r="I5" s="114">
        <v>284</v>
      </c>
      <c r="J5" s="424">
        <f>IF(OR(I5=0,G5=0),"",I5/G5)</f>
        <v>0.70822942643391518</v>
      </c>
      <c r="K5" s="131">
        <f>IF(OR(I5=0,H5=0),"",I5/H5)</f>
        <v>0.81375358166189116</v>
      </c>
      <c r="L5" s="121"/>
      <c r="M5" s="121"/>
      <c r="N5" s="7">
        <f>D5-C5</f>
        <v>-25.94599999999997</v>
      </c>
      <c r="O5" s="8">
        <f>I5-H5</f>
        <v>-65</v>
      </c>
      <c r="P5" s="7">
        <f>D5-B5</f>
        <v>-28.727000000000032</v>
      </c>
      <c r="Q5" s="8">
        <f>I5-G5</f>
        <v>-117</v>
      </c>
    </row>
    <row r="6" spans="1:17" ht="14.4" hidden="1" customHeight="1" outlineLevel="1" x14ac:dyDescent="0.3">
      <c r="A6" s="441" t="s">
        <v>168</v>
      </c>
      <c r="B6" s="120">
        <v>69.48</v>
      </c>
      <c r="C6" s="113">
        <v>95.543000000000006</v>
      </c>
      <c r="D6" s="113">
        <v>74.432000000000002</v>
      </c>
      <c r="E6" s="424">
        <f t="shared" ref="E6:E12" si="0">IF(OR(D6=0,B6=0),"",D6/B6)</f>
        <v>1.071272308578008</v>
      </c>
      <c r="F6" s="129">
        <f t="shared" ref="F6:F12" si="1">IF(OR(D6=0,C6=0),"",D6/C6)</f>
        <v>0.77904189736558405</v>
      </c>
      <c r="G6" s="133">
        <v>75</v>
      </c>
      <c r="H6" s="113">
        <v>91</v>
      </c>
      <c r="I6" s="113">
        <v>65</v>
      </c>
      <c r="J6" s="425">
        <f t="shared" ref="J6:J12" si="2">IF(OR(I6=0,G6=0),"",I6/G6)</f>
        <v>0.8666666666666667</v>
      </c>
      <c r="K6" s="134">
        <f t="shared" ref="K6:K12" si="3">IF(OR(I6=0,H6=0),"",I6/H6)</f>
        <v>0.7142857142857143</v>
      </c>
      <c r="L6" s="121"/>
      <c r="M6" s="121"/>
      <c r="N6" s="5">
        <f t="shared" ref="N6:N13" si="4">D6-C6</f>
        <v>-21.111000000000004</v>
      </c>
      <c r="O6" s="6">
        <f t="shared" ref="O6:O13" si="5">I6-H6</f>
        <v>-26</v>
      </c>
      <c r="P6" s="5">
        <f t="shared" ref="P6:P13" si="6">D6-B6</f>
        <v>4.9519999999999982</v>
      </c>
      <c r="Q6" s="6">
        <f t="shared" ref="Q6:Q13" si="7">I6-G6</f>
        <v>-10</v>
      </c>
    </row>
    <row r="7" spans="1:17" ht="14.4" hidden="1" customHeight="1" outlineLevel="1" x14ac:dyDescent="0.3">
      <c r="A7" s="441" t="s">
        <v>169</v>
      </c>
      <c r="B7" s="120">
        <v>238.28299999999999</v>
      </c>
      <c r="C7" s="113">
        <v>300.20600000000002</v>
      </c>
      <c r="D7" s="113">
        <v>271.99</v>
      </c>
      <c r="E7" s="424">
        <f t="shared" si="0"/>
        <v>1.1414578463423746</v>
      </c>
      <c r="F7" s="129">
        <f t="shared" si="1"/>
        <v>0.90601120563879467</v>
      </c>
      <c r="G7" s="133">
        <v>216</v>
      </c>
      <c r="H7" s="113">
        <v>239</v>
      </c>
      <c r="I7" s="113">
        <v>227</v>
      </c>
      <c r="J7" s="425">
        <f t="shared" si="2"/>
        <v>1.0509259259259258</v>
      </c>
      <c r="K7" s="134">
        <f t="shared" si="3"/>
        <v>0.94979079497907948</v>
      </c>
      <c r="L7" s="121"/>
      <c r="M7" s="121"/>
      <c r="N7" s="5">
        <f t="shared" si="4"/>
        <v>-28.216000000000008</v>
      </c>
      <c r="O7" s="6">
        <f t="shared" si="5"/>
        <v>-12</v>
      </c>
      <c r="P7" s="5">
        <f t="shared" si="6"/>
        <v>33.707000000000022</v>
      </c>
      <c r="Q7" s="6">
        <f t="shared" si="7"/>
        <v>11</v>
      </c>
    </row>
    <row r="8" spans="1:17" ht="14.4" hidden="1" customHeight="1" outlineLevel="1" x14ac:dyDescent="0.3">
      <c r="A8" s="441" t="s">
        <v>170</v>
      </c>
      <c r="B8" s="120">
        <v>27.280999999999999</v>
      </c>
      <c r="C8" s="113">
        <v>42.71</v>
      </c>
      <c r="D8" s="113">
        <v>59.805999999999997</v>
      </c>
      <c r="E8" s="424">
        <f t="shared" si="0"/>
        <v>2.1922216927531983</v>
      </c>
      <c r="F8" s="129">
        <f t="shared" si="1"/>
        <v>1.4002809646452821</v>
      </c>
      <c r="G8" s="133">
        <v>29</v>
      </c>
      <c r="H8" s="113">
        <v>31</v>
      </c>
      <c r="I8" s="113">
        <v>24</v>
      </c>
      <c r="J8" s="425">
        <f t="shared" si="2"/>
        <v>0.82758620689655171</v>
      </c>
      <c r="K8" s="134">
        <f t="shared" si="3"/>
        <v>0.77419354838709675</v>
      </c>
      <c r="L8" s="121"/>
      <c r="M8" s="121"/>
      <c r="N8" s="5">
        <f t="shared" si="4"/>
        <v>17.095999999999997</v>
      </c>
      <c r="O8" s="6">
        <f t="shared" si="5"/>
        <v>-7</v>
      </c>
      <c r="P8" s="5">
        <f t="shared" si="6"/>
        <v>32.524999999999999</v>
      </c>
      <c r="Q8" s="6">
        <f t="shared" si="7"/>
        <v>-5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106.905</v>
      </c>
      <c r="C10" s="113">
        <v>102.47499999999999</v>
      </c>
      <c r="D10" s="113">
        <v>127.133</v>
      </c>
      <c r="E10" s="424">
        <f t="shared" si="0"/>
        <v>1.1892147233525092</v>
      </c>
      <c r="F10" s="129">
        <f t="shared" si="1"/>
        <v>1.2406245425713589</v>
      </c>
      <c r="G10" s="133">
        <v>131</v>
      </c>
      <c r="H10" s="113">
        <v>111</v>
      </c>
      <c r="I10" s="113">
        <v>78</v>
      </c>
      <c r="J10" s="425">
        <f t="shared" si="2"/>
        <v>0.59541984732824427</v>
      </c>
      <c r="K10" s="134">
        <f t="shared" si="3"/>
        <v>0.70270270270270274</v>
      </c>
      <c r="L10" s="121"/>
      <c r="M10" s="121"/>
      <c r="N10" s="5">
        <f t="shared" si="4"/>
        <v>24.658000000000001</v>
      </c>
      <c r="O10" s="6">
        <f t="shared" si="5"/>
        <v>-33</v>
      </c>
      <c r="P10" s="5">
        <f t="shared" si="6"/>
        <v>20.227999999999994</v>
      </c>
      <c r="Q10" s="6">
        <f t="shared" si="7"/>
        <v>-53</v>
      </c>
    </row>
    <row r="11" spans="1:17" ht="14.4" hidden="1" customHeight="1" outlineLevel="1" x14ac:dyDescent="0.3">
      <c r="A11" s="441" t="s">
        <v>173</v>
      </c>
      <c r="B11" s="120">
        <v>61.064999999999998</v>
      </c>
      <c r="C11" s="113">
        <v>24.547999999999998</v>
      </c>
      <c r="D11" s="113">
        <v>31.417999999999999</v>
      </c>
      <c r="E11" s="424">
        <f t="shared" si="0"/>
        <v>0.51450094161958571</v>
      </c>
      <c r="F11" s="129">
        <f t="shared" si="1"/>
        <v>1.2798598663842269</v>
      </c>
      <c r="G11" s="133">
        <v>24</v>
      </c>
      <c r="H11" s="113">
        <v>20</v>
      </c>
      <c r="I11" s="113">
        <v>11</v>
      </c>
      <c r="J11" s="425">
        <f t="shared" si="2"/>
        <v>0.45833333333333331</v>
      </c>
      <c r="K11" s="134">
        <f t="shared" si="3"/>
        <v>0.55000000000000004</v>
      </c>
      <c r="L11" s="121"/>
      <c r="M11" s="121"/>
      <c r="N11" s="5">
        <f t="shared" si="4"/>
        <v>6.870000000000001</v>
      </c>
      <c r="O11" s="6">
        <f t="shared" si="5"/>
        <v>-9</v>
      </c>
      <c r="P11" s="5">
        <f t="shared" si="6"/>
        <v>-29.646999999999998</v>
      </c>
      <c r="Q11" s="6">
        <f t="shared" si="7"/>
        <v>-13</v>
      </c>
    </row>
    <row r="12" spans="1:17" ht="14.4" hidden="1" customHeight="1" outlineLevel="1" thickBot="1" x14ac:dyDescent="0.35">
      <c r="A12" s="442" t="s">
        <v>208</v>
      </c>
      <c r="B12" s="238">
        <v>22.599</v>
      </c>
      <c r="C12" s="239">
        <v>2.1549999999999998</v>
      </c>
      <c r="D12" s="239">
        <v>1.72</v>
      </c>
      <c r="E12" s="424">
        <f t="shared" si="0"/>
        <v>7.610956237001637E-2</v>
      </c>
      <c r="F12" s="129">
        <f t="shared" si="1"/>
        <v>0.79814385150812073</v>
      </c>
      <c r="G12" s="241">
        <v>5</v>
      </c>
      <c r="H12" s="239">
        <v>4</v>
      </c>
      <c r="I12" s="239">
        <v>3</v>
      </c>
      <c r="J12" s="426">
        <f t="shared" si="2"/>
        <v>0.6</v>
      </c>
      <c r="K12" s="242">
        <f t="shared" si="3"/>
        <v>0.75</v>
      </c>
      <c r="L12" s="121"/>
      <c r="M12" s="121"/>
      <c r="N12" s="243">
        <f t="shared" si="4"/>
        <v>-0.43499999999999983</v>
      </c>
      <c r="O12" s="244">
        <f t="shared" si="5"/>
        <v>-1</v>
      </c>
      <c r="P12" s="243">
        <f t="shared" si="6"/>
        <v>-20.879000000000001</v>
      </c>
      <c r="Q12" s="244">
        <f t="shared" si="7"/>
        <v>-2</v>
      </c>
    </row>
    <row r="13" spans="1:17" ht="14.4" customHeight="1" collapsed="1" thickBot="1" x14ac:dyDescent="0.35">
      <c r="A13" s="117" t="s">
        <v>3</v>
      </c>
      <c r="B13" s="115">
        <f>SUM(B5:B12)</f>
        <v>1049.9759999999999</v>
      </c>
      <c r="C13" s="116">
        <f>SUM(C5:C12)</f>
        <v>1089.2190000000001</v>
      </c>
      <c r="D13" s="116">
        <f>SUM(D5:D12)</f>
        <v>1062.135</v>
      </c>
      <c r="E13" s="420">
        <f>IF(OR(D13=0,B13=0),0,D13/B13)</f>
        <v>1.0115802646917644</v>
      </c>
      <c r="F13" s="135">
        <f>IF(OR(D13=0,C13=0),0,D13/C13)</f>
        <v>0.97513447708862955</v>
      </c>
      <c r="G13" s="136">
        <f>SUM(G5:G12)</f>
        <v>881</v>
      </c>
      <c r="H13" s="116">
        <f>SUM(H5:H12)</f>
        <v>845</v>
      </c>
      <c r="I13" s="116">
        <f>SUM(I5:I12)</f>
        <v>692</v>
      </c>
      <c r="J13" s="420">
        <f>IF(OR(I13=0,G13=0),0,I13/G13)</f>
        <v>0.78547105561861519</v>
      </c>
      <c r="K13" s="137">
        <f>IF(OR(I13=0,H13=0),0,I13/H13)</f>
        <v>0.81893491124260354</v>
      </c>
      <c r="L13" s="121"/>
      <c r="M13" s="121"/>
      <c r="N13" s="127">
        <f t="shared" si="4"/>
        <v>-27.08400000000006</v>
      </c>
      <c r="O13" s="138">
        <f t="shared" si="5"/>
        <v>-153</v>
      </c>
      <c r="P13" s="127">
        <f t="shared" si="6"/>
        <v>12.159000000000106</v>
      </c>
      <c r="Q13" s="138">
        <f t="shared" si="7"/>
        <v>-189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524.36300000000006</v>
      </c>
      <c r="C18" s="114">
        <v>521.58199999999999</v>
      </c>
      <c r="D18" s="114">
        <v>495.63600000000002</v>
      </c>
      <c r="E18" s="424">
        <f>IF(OR(D18=0,B18=0),"",D18/B18)</f>
        <v>0.94521543282039344</v>
      </c>
      <c r="F18" s="129">
        <f>IF(OR(D18=0,C18=0),"",D18/C18)</f>
        <v>0.95025518518660546</v>
      </c>
      <c r="G18" s="119">
        <v>401</v>
      </c>
      <c r="H18" s="114">
        <v>349</v>
      </c>
      <c r="I18" s="114">
        <v>284</v>
      </c>
      <c r="J18" s="424">
        <f>IF(OR(I18=0,G18=0),"",I18/G18)</f>
        <v>0.70822942643391518</v>
      </c>
      <c r="K18" s="131">
        <f>IF(OR(I18=0,H18=0),"",I18/H18)</f>
        <v>0.81375358166189116</v>
      </c>
      <c r="L18" s="645">
        <v>0.91871999999999998</v>
      </c>
      <c r="M18" s="646"/>
      <c r="N18" s="145">
        <f t="shared" ref="N18:N26" si="8">D18-C18</f>
        <v>-25.94599999999997</v>
      </c>
      <c r="O18" s="146">
        <f t="shared" ref="O18:O26" si="9">I18-H18</f>
        <v>-65</v>
      </c>
      <c r="P18" s="145">
        <f t="shared" ref="P18:P26" si="10">D18-B18</f>
        <v>-28.727000000000032</v>
      </c>
      <c r="Q18" s="146">
        <f t="shared" ref="Q18:Q26" si="11">I18-G18</f>
        <v>-117</v>
      </c>
    </row>
    <row r="19" spans="1:17" ht="14.4" hidden="1" customHeight="1" outlineLevel="1" x14ac:dyDescent="0.3">
      <c r="A19" s="441" t="s">
        <v>168</v>
      </c>
      <c r="B19" s="120">
        <v>69.48</v>
      </c>
      <c r="C19" s="113">
        <v>95.543000000000006</v>
      </c>
      <c r="D19" s="113">
        <v>74.432000000000002</v>
      </c>
      <c r="E19" s="425">
        <f t="shared" ref="E19:E25" si="12">IF(OR(D19=0,B19=0),"",D19/B19)</f>
        <v>1.071272308578008</v>
      </c>
      <c r="F19" s="132">
        <f t="shared" ref="F19:F25" si="13">IF(OR(D19=0,C19=0),"",D19/C19)</f>
        <v>0.77904189736558405</v>
      </c>
      <c r="G19" s="120">
        <v>75</v>
      </c>
      <c r="H19" s="113">
        <v>91</v>
      </c>
      <c r="I19" s="113">
        <v>65</v>
      </c>
      <c r="J19" s="425">
        <f t="shared" ref="J19:J25" si="14">IF(OR(I19=0,G19=0),"",I19/G19)</f>
        <v>0.8666666666666667</v>
      </c>
      <c r="K19" s="134">
        <f t="shared" ref="K19:K25" si="15">IF(OR(I19=0,H19=0),"",I19/H19)</f>
        <v>0.7142857142857143</v>
      </c>
      <c r="L19" s="645">
        <v>0.99456</v>
      </c>
      <c r="M19" s="646"/>
      <c r="N19" s="147">
        <f t="shared" si="8"/>
        <v>-21.111000000000004</v>
      </c>
      <c r="O19" s="148">
        <f t="shared" si="9"/>
        <v>-26</v>
      </c>
      <c r="P19" s="147">
        <f t="shared" si="10"/>
        <v>4.9519999999999982</v>
      </c>
      <c r="Q19" s="148">
        <f t="shared" si="11"/>
        <v>-10</v>
      </c>
    </row>
    <row r="20" spans="1:17" ht="14.4" hidden="1" customHeight="1" outlineLevel="1" x14ac:dyDescent="0.3">
      <c r="A20" s="441" t="s">
        <v>169</v>
      </c>
      <c r="B20" s="120">
        <v>238.28299999999999</v>
      </c>
      <c r="C20" s="113">
        <v>300.20600000000002</v>
      </c>
      <c r="D20" s="113">
        <v>271.99</v>
      </c>
      <c r="E20" s="425">
        <f t="shared" si="12"/>
        <v>1.1414578463423746</v>
      </c>
      <c r="F20" s="132">
        <f t="shared" si="13"/>
        <v>0.90601120563879467</v>
      </c>
      <c r="G20" s="120">
        <v>216</v>
      </c>
      <c r="H20" s="113">
        <v>239</v>
      </c>
      <c r="I20" s="113">
        <v>227</v>
      </c>
      <c r="J20" s="425">
        <f t="shared" si="14"/>
        <v>1.0509259259259258</v>
      </c>
      <c r="K20" s="134">
        <f t="shared" si="15"/>
        <v>0.94979079497907948</v>
      </c>
      <c r="L20" s="645">
        <v>0.96671999999999991</v>
      </c>
      <c r="M20" s="646"/>
      <c r="N20" s="147">
        <f t="shared" si="8"/>
        <v>-28.216000000000008</v>
      </c>
      <c r="O20" s="148">
        <f t="shared" si="9"/>
        <v>-12</v>
      </c>
      <c r="P20" s="147">
        <f t="shared" si="10"/>
        <v>33.707000000000022</v>
      </c>
      <c r="Q20" s="148">
        <f t="shared" si="11"/>
        <v>11</v>
      </c>
    </row>
    <row r="21" spans="1:17" ht="14.4" hidden="1" customHeight="1" outlineLevel="1" x14ac:dyDescent="0.3">
      <c r="A21" s="441" t="s">
        <v>170</v>
      </c>
      <c r="B21" s="120">
        <v>27.280999999999999</v>
      </c>
      <c r="C21" s="113">
        <v>42.71</v>
      </c>
      <c r="D21" s="113">
        <v>59.805999999999997</v>
      </c>
      <c r="E21" s="425">
        <f t="shared" si="12"/>
        <v>2.1922216927531983</v>
      </c>
      <c r="F21" s="132">
        <f t="shared" si="13"/>
        <v>1.4002809646452821</v>
      </c>
      <c r="G21" s="120">
        <v>29</v>
      </c>
      <c r="H21" s="113">
        <v>31</v>
      </c>
      <c r="I21" s="113">
        <v>24</v>
      </c>
      <c r="J21" s="425">
        <f t="shared" si="14"/>
        <v>0.82758620689655171</v>
      </c>
      <c r="K21" s="134">
        <f t="shared" si="15"/>
        <v>0.77419354838709675</v>
      </c>
      <c r="L21" s="645">
        <v>1.11744</v>
      </c>
      <c r="M21" s="646"/>
      <c r="N21" s="147">
        <f t="shared" si="8"/>
        <v>17.095999999999997</v>
      </c>
      <c r="O21" s="148">
        <f t="shared" si="9"/>
        <v>-7</v>
      </c>
      <c r="P21" s="147">
        <f t="shared" si="10"/>
        <v>32.524999999999999</v>
      </c>
      <c r="Q21" s="148">
        <f t="shared" si="11"/>
        <v>-5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106.905</v>
      </c>
      <c r="C23" s="113">
        <v>102.47499999999999</v>
      </c>
      <c r="D23" s="113">
        <v>127.133</v>
      </c>
      <c r="E23" s="425">
        <f t="shared" si="12"/>
        <v>1.1892147233525092</v>
      </c>
      <c r="F23" s="132">
        <f t="shared" si="13"/>
        <v>1.2406245425713589</v>
      </c>
      <c r="G23" s="120">
        <v>131</v>
      </c>
      <c r="H23" s="113">
        <v>111</v>
      </c>
      <c r="I23" s="113">
        <v>78</v>
      </c>
      <c r="J23" s="425">
        <f t="shared" si="14"/>
        <v>0.59541984732824427</v>
      </c>
      <c r="K23" s="134">
        <f t="shared" si="15"/>
        <v>0.70270270270270274</v>
      </c>
      <c r="L23" s="645">
        <v>0.98495999999999995</v>
      </c>
      <c r="M23" s="646"/>
      <c r="N23" s="147">
        <f t="shared" si="8"/>
        <v>24.658000000000001</v>
      </c>
      <c r="O23" s="148">
        <f t="shared" si="9"/>
        <v>-33</v>
      </c>
      <c r="P23" s="147">
        <f t="shared" si="10"/>
        <v>20.227999999999994</v>
      </c>
      <c r="Q23" s="148">
        <f t="shared" si="11"/>
        <v>-53</v>
      </c>
    </row>
    <row r="24" spans="1:17" ht="14.4" hidden="1" customHeight="1" outlineLevel="1" x14ac:dyDescent="0.3">
      <c r="A24" s="441" t="s">
        <v>173</v>
      </c>
      <c r="B24" s="120">
        <v>61.064999999999998</v>
      </c>
      <c r="C24" s="113">
        <v>24.547999999999998</v>
      </c>
      <c r="D24" s="113">
        <v>31.417999999999999</v>
      </c>
      <c r="E24" s="425">
        <f t="shared" si="12"/>
        <v>0.51450094161958571</v>
      </c>
      <c r="F24" s="132">
        <f t="shared" si="13"/>
        <v>1.2798598663842269</v>
      </c>
      <c r="G24" s="120">
        <v>24</v>
      </c>
      <c r="H24" s="113">
        <v>20</v>
      </c>
      <c r="I24" s="113">
        <v>11</v>
      </c>
      <c r="J24" s="425">
        <f t="shared" si="14"/>
        <v>0.45833333333333331</v>
      </c>
      <c r="K24" s="134">
        <f t="shared" si="15"/>
        <v>0.55000000000000004</v>
      </c>
      <c r="L24" s="645">
        <v>1.0147199999999998</v>
      </c>
      <c r="M24" s="646"/>
      <c r="N24" s="147">
        <f t="shared" si="8"/>
        <v>6.870000000000001</v>
      </c>
      <c r="O24" s="148">
        <f t="shared" si="9"/>
        <v>-9</v>
      </c>
      <c r="P24" s="147">
        <f t="shared" si="10"/>
        <v>-29.646999999999998</v>
      </c>
      <c r="Q24" s="148">
        <f t="shared" si="11"/>
        <v>-13</v>
      </c>
    </row>
    <row r="25" spans="1:17" ht="14.4" hidden="1" customHeight="1" outlineLevel="1" thickBot="1" x14ac:dyDescent="0.35">
      <c r="A25" s="442" t="s">
        <v>208</v>
      </c>
      <c r="B25" s="238">
        <v>22.599</v>
      </c>
      <c r="C25" s="239">
        <v>2.1549999999999998</v>
      </c>
      <c r="D25" s="239">
        <v>1.72</v>
      </c>
      <c r="E25" s="426">
        <f t="shared" si="12"/>
        <v>7.610956237001637E-2</v>
      </c>
      <c r="F25" s="240">
        <f t="shared" si="13"/>
        <v>0.79814385150812073</v>
      </c>
      <c r="G25" s="238">
        <v>5</v>
      </c>
      <c r="H25" s="239">
        <v>4</v>
      </c>
      <c r="I25" s="239">
        <v>3</v>
      </c>
      <c r="J25" s="426">
        <f t="shared" si="14"/>
        <v>0.6</v>
      </c>
      <c r="K25" s="242">
        <f t="shared" si="15"/>
        <v>0.75</v>
      </c>
      <c r="L25" s="356"/>
      <c r="M25" s="357"/>
      <c r="N25" s="245">
        <f t="shared" si="8"/>
        <v>-0.43499999999999983</v>
      </c>
      <c r="O25" s="246">
        <f t="shared" si="9"/>
        <v>-1</v>
      </c>
      <c r="P25" s="245">
        <f t="shared" si="10"/>
        <v>-20.879000000000001</v>
      </c>
      <c r="Q25" s="246">
        <f t="shared" si="11"/>
        <v>-2</v>
      </c>
    </row>
    <row r="26" spans="1:17" ht="14.4" customHeight="1" collapsed="1" thickBot="1" x14ac:dyDescent="0.35">
      <c r="A26" s="445" t="s">
        <v>3</v>
      </c>
      <c r="B26" s="149">
        <f>SUM(B18:B25)</f>
        <v>1049.9759999999999</v>
      </c>
      <c r="C26" s="150">
        <f>SUM(C18:C25)</f>
        <v>1089.2190000000001</v>
      </c>
      <c r="D26" s="150">
        <f>SUM(D18:D25)</f>
        <v>1062.135</v>
      </c>
      <c r="E26" s="421">
        <f>IF(OR(D26=0,B26=0),0,D26/B26)</f>
        <v>1.0115802646917644</v>
      </c>
      <c r="F26" s="151">
        <f>IF(OR(D26=0,C26=0),0,D26/C26)</f>
        <v>0.97513447708862955</v>
      </c>
      <c r="G26" s="149">
        <f>SUM(G18:G25)</f>
        <v>881</v>
      </c>
      <c r="H26" s="150">
        <f>SUM(H18:H25)</f>
        <v>845</v>
      </c>
      <c r="I26" s="150">
        <f>SUM(I18:I25)</f>
        <v>692</v>
      </c>
      <c r="J26" s="421">
        <f>IF(OR(I26=0,G26=0),0,I26/G26)</f>
        <v>0.78547105561861519</v>
      </c>
      <c r="K26" s="152">
        <f>IF(OR(I26=0,H26=0),0,I26/H26)</f>
        <v>0.81893491124260354</v>
      </c>
      <c r="L26" s="121"/>
      <c r="M26" s="121"/>
      <c r="N26" s="143">
        <f t="shared" si="8"/>
        <v>-27.08400000000006</v>
      </c>
      <c r="O26" s="153">
        <f t="shared" si="9"/>
        <v>-153</v>
      </c>
      <c r="P26" s="143">
        <f t="shared" si="10"/>
        <v>12.159000000000106</v>
      </c>
      <c r="Q26" s="153">
        <f t="shared" si="11"/>
        <v>-189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634</v>
      </c>
      <c r="C33" s="199">
        <v>800</v>
      </c>
      <c r="D33" s="84">
        <f>IF(C33="","",C33-B33)</f>
        <v>166</v>
      </c>
      <c r="E33" s="85">
        <f>IF(C33="","",C33/B33)</f>
        <v>1.2618296529968454</v>
      </c>
      <c r="F33" s="86">
        <v>262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1761</v>
      </c>
      <c r="C34" s="200">
        <v>1969</v>
      </c>
      <c r="D34" s="87">
        <f t="shared" ref="D34:D45" si="0">IF(C34="","",C34-B34)</f>
        <v>208</v>
      </c>
      <c r="E34" s="88">
        <f t="shared" ref="E34:E45" si="1">IF(C34="","",C34/B34)</f>
        <v>1.1181147075525271</v>
      </c>
      <c r="F34" s="89">
        <v>554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2988</v>
      </c>
      <c r="C35" s="200">
        <v>3210</v>
      </c>
      <c r="D35" s="87">
        <f t="shared" si="0"/>
        <v>222</v>
      </c>
      <c r="E35" s="88">
        <f t="shared" si="1"/>
        <v>1.0742971887550201</v>
      </c>
      <c r="F35" s="89">
        <v>862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4452</v>
      </c>
      <c r="C36" s="200">
        <v>4866</v>
      </c>
      <c r="D36" s="87">
        <f t="shared" si="0"/>
        <v>414</v>
      </c>
      <c r="E36" s="88">
        <f t="shared" si="1"/>
        <v>1.0929919137466306</v>
      </c>
      <c r="F36" s="89">
        <v>1299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1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6324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6103</v>
      </c>
      <c r="B5" s="950">
        <v>9</v>
      </c>
      <c r="C5" s="951">
        <v>227.01</v>
      </c>
      <c r="D5" s="952">
        <v>9.1999999999999993</v>
      </c>
      <c r="E5" s="953">
        <v>12</v>
      </c>
      <c r="F5" s="954">
        <v>305.74</v>
      </c>
      <c r="G5" s="955">
        <v>9.6</v>
      </c>
      <c r="H5" s="956">
        <v>9</v>
      </c>
      <c r="I5" s="957">
        <v>225.87</v>
      </c>
      <c r="J5" s="958">
        <v>6.2</v>
      </c>
      <c r="K5" s="959">
        <v>25.48</v>
      </c>
      <c r="L5" s="956">
        <v>4</v>
      </c>
      <c r="M5" s="956">
        <v>39</v>
      </c>
      <c r="N5" s="960">
        <v>13</v>
      </c>
      <c r="O5" s="956" t="s">
        <v>6104</v>
      </c>
      <c r="P5" s="961" t="s">
        <v>6105</v>
      </c>
      <c r="Q5" s="962">
        <f>H5-B5</f>
        <v>0</v>
      </c>
      <c r="R5" s="975">
        <f>I5-C5</f>
        <v>-1.1399999999999864</v>
      </c>
      <c r="S5" s="962">
        <f>H5-E5</f>
        <v>-3</v>
      </c>
      <c r="T5" s="975">
        <f>I5-F5</f>
        <v>-79.87</v>
      </c>
      <c r="U5" s="985">
        <v>117</v>
      </c>
      <c r="V5" s="950">
        <v>55.800000000000004</v>
      </c>
      <c r="W5" s="950">
        <v>-61.199999999999996</v>
      </c>
      <c r="X5" s="986">
        <v>0.47692307692307695</v>
      </c>
      <c r="Y5" s="987">
        <v>4</v>
      </c>
    </row>
    <row r="6" spans="1:25" ht="14.4" customHeight="1" x14ac:dyDescent="0.3">
      <c r="A6" s="947" t="s">
        <v>6106</v>
      </c>
      <c r="B6" s="928"/>
      <c r="C6" s="929"/>
      <c r="D6" s="930"/>
      <c r="E6" s="932"/>
      <c r="F6" s="915"/>
      <c r="G6" s="916"/>
      <c r="H6" s="911">
        <v>2</v>
      </c>
      <c r="I6" s="912">
        <v>2.4900000000000002</v>
      </c>
      <c r="J6" s="913">
        <v>7.5</v>
      </c>
      <c r="K6" s="917">
        <v>11.34</v>
      </c>
      <c r="L6" s="914">
        <v>3</v>
      </c>
      <c r="M6" s="914">
        <v>27</v>
      </c>
      <c r="N6" s="918">
        <v>9</v>
      </c>
      <c r="O6" s="914" t="s">
        <v>6104</v>
      </c>
      <c r="P6" s="931" t="s">
        <v>6107</v>
      </c>
      <c r="Q6" s="919">
        <f t="shared" ref="Q6:R69" si="0">H6-B6</f>
        <v>2</v>
      </c>
      <c r="R6" s="976">
        <f t="shared" si="0"/>
        <v>2.4900000000000002</v>
      </c>
      <c r="S6" s="919">
        <f t="shared" ref="S6:S69" si="1">H6-E6</f>
        <v>2</v>
      </c>
      <c r="T6" s="976">
        <f t="shared" ref="T6:T69" si="2">I6-F6</f>
        <v>2.4900000000000002</v>
      </c>
      <c r="U6" s="983">
        <v>18</v>
      </c>
      <c r="V6" s="928">
        <v>15</v>
      </c>
      <c r="W6" s="928">
        <v>-3</v>
      </c>
      <c r="X6" s="981">
        <v>0.83333333333333337</v>
      </c>
      <c r="Y6" s="979"/>
    </row>
    <row r="7" spans="1:25" ht="14.4" customHeight="1" x14ac:dyDescent="0.3">
      <c r="A7" s="947" t="s">
        <v>6108</v>
      </c>
      <c r="B7" s="920">
        <v>3</v>
      </c>
      <c r="C7" s="921">
        <v>10.02</v>
      </c>
      <c r="D7" s="922">
        <v>13</v>
      </c>
      <c r="E7" s="932"/>
      <c r="F7" s="915"/>
      <c r="G7" s="916"/>
      <c r="H7" s="914"/>
      <c r="I7" s="915"/>
      <c r="J7" s="916"/>
      <c r="K7" s="917">
        <v>3.29</v>
      </c>
      <c r="L7" s="914">
        <v>3</v>
      </c>
      <c r="M7" s="914">
        <v>30</v>
      </c>
      <c r="N7" s="918">
        <v>10</v>
      </c>
      <c r="O7" s="914" t="s">
        <v>6104</v>
      </c>
      <c r="P7" s="931" t="s">
        <v>6109</v>
      </c>
      <c r="Q7" s="919">
        <f t="shared" si="0"/>
        <v>-3</v>
      </c>
      <c r="R7" s="976">
        <f t="shared" si="0"/>
        <v>-10.02</v>
      </c>
      <c r="S7" s="919">
        <f t="shared" si="1"/>
        <v>0</v>
      </c>
      <c r="T7" s="976">
        <f t="shared" si="2"/>
        <v>0</v>
      </c>
      <c r="U7" s="983" t="s">
        <v>596</v>
      </c>
      <c r="V7" s="928" t="s">
        <v>596</v>
      </c>
      <c r="W7" s="928" t="s">
        <v>596</v>
      </c>
      <c r="X7" s="981" t="s">
        <v>596</v>
      </c>
      <c r="Y7" s="979"/>
    </row>
    <row r="8" spans="1:25" ht="14.4" customHeight="1" x14ac:dyDescent="0.3">
      <c r="A8" s="948" t="s">
        <v>6110</v>
      </c>
      <c r="B8" s="934">
        <v>1</v>
      </c>
      <c r="C8" s="935">
        <v>4.5999999999999996</v>
      </c>
      <c r="D8" s="923">
        <v>7</v>
      </c>
      <c r="E8" s="936">
        <v>1</v>
      </c>
      <c r="F8" s="937">
        <v>4.5999999999999996</v>
      </c>
      <c r="G8" s="924">
        <v>11</v>
      </c>
      <c r="H8" s="938"/>
      <c r="I8" s="937"/>
      <c r="J8" s="924"/>
      <c r="K8" s="939">
        <v>4.5999999999999996</v>
      </c>
      <c r="L8" s="938">
        <v>4</v>
      </c>
      <c r="M8" s="938">
        <v>39</v>
      </c>
      <c r="N8" s="940">
        <v>13</v>
      </c>
      <c r="O8" s="938" t="s">
        <v>6104</v>
      </c>
      <c r="P8" s="941" t="s">
        <v>6111</v>
      </c>
      <c r="Q8" s="942">
        <f t="shared" si="0"/>
        <v>-1</v>
      </c>
      <c r="R8" s="977">
        <f t="shared" si="0"/>
        <v>-4.5999999999999996</v>
      </c>
      <c r="S8" s="942">
        <f t="shared" si="1"/>
        <v>-1</v>
      </c>
      <c r="T8" s="977">
        <f t="shared" si="2"/>
        <v>-4.5999999999999996</v>
      </c>
      <c r="U8" s="984" t="s">
        <v>596</v>
      </c>
      <c r="V8" s="943" t="s">
        <v>596</v>
      </c>
      <c r="W8" s="943" t="s">
        <v>596</v>
      </c>
      <c r="X8" s="982" t="s">
        <v>596</v>
      </c>
      <c r="Y8" s="980"/>
    </row>
    <row r="9" spans="1:25" ht="14.4" customHeight="1" x14ac:dyDescent="0.3">
      <c r="A9" s="948" t="s">
        <v>6112</v>
      </c>
      <c r="B9" s="934">
        <v>1</v>
      </c>
      <c r="C9" s="935">
        <v>6.5</v>
      </c>
      <c r="D9" s="923">
        <v>27</v>
      </c>
      <c r="E9" s="936">
        <v>2</v>
      </c>
      <c r="F9" s="937">
        <v>17.71</v>
      </c>
      <c r="G9" s="924">
        <v>14</v>
      </c>
      <c r="H9" s="938">
        <v>4</v>
      </c>
      <c r="I9" s="937">
        <v>31.6</v>
      </c>
      <c r="J9" s="925">
        <v>15.3</v>
      </c>
      <c r="K9" s="939">
        <v>6.5</v>
      </c>
      <c r="L9" s="938">
        <v>4</v>
      </c>
      <c r="M9" s="938">
        <v>39</v>
      </c>
      <c r="N9" s="940">
        <v>13</v>
      </c>
      <c r="O9" s="938" t="s">
        <v>6104</v>
      </c>
      <c r="P9" s="941" t="s">
        <v>6113</v>
      </c>
      <c r="Q9" s="942">
        <f t="shared" si="0"/>
        <v>3</v>
      </c>
      <c r="R9" s="977">
        <f t="shared" si="0"/>
        <v>25.1</v>
      </c>
      <c r="S9" s="942">
        <f t="shared" si="1"/>
        <v>2</v>
      </c>
      <c r="T9" s="977">
        <f t="shared" si="2"/>
        <v>13.89</v>
      </c>
      <c r="U9" s="984">
        <v>52</v>
      </c>
      <c r="V9" s="943">
        <v>61.2</v>
      </c>
      <c r="W9" s="943">
        <v>9.2000000000000028</v>
      </c>
      <c r="X9" s="982">
        <v>1.176923076923077</v>
      </c>
      <c r="Y9" s="980">
        <v>19</v>
      </c>
    </row>
    <row r="10" spans="1:25" ht="14.4" customHeight="1" x14ac:dyDescent="0.3">
      <c r="A10" s="947" t="s">
        <v>6114</v>
      </c>
      <c r="B10" s="928"/>
      <c r="C10" s="929"/>
      <c r="D10" s="930"/>
      <c r="E10" s="911">
        <v>1</v>
      </c>
      <c r="F10" s="912">
        <v>3.91</v>
      </c>
      <c r="G10" s="913">
        <v>28</v>
      </c>
      <c r="H10" s="914"/>
      <c r="I10" s="915"/>
      <c r="J10" s="916"/>
      <c r="K10" s="917">
        <v>3.22</v>
      </c>
      <c r="L10" s="914">
        <v>4</v>
      </c>
      <c r="M10" s="914">
        <v>33</v>
      </c>
      <c r="N10" s="918">
        <v>11</v>
      </c>
      <c r="O10" s="914" t="s">
        <v>6104</v>
      </c>
      <c r="P10" s="931" t="s">
        <v>6115</v>
      </c>
      <c r="Q10" s="919">
        <f t="shared" si="0"/>
        <v>0</v>
      </c>
      <c r="R10" s="976">
        <f t="shared" si="0"/>
        <v>0</v>
      </c>
      <c r="S10" s="919">
        <f t="shared" si="1"/>
        <v>-1</v>
      </c>
      <c r="T10" s="976">
        <f t="shared" si="2"/>
        <v>-3.91</v>
      </c>
      <c r="U10" s="983" t="s">
        <v>596</v>
      </c>
      <c r="V10" s="928" t="s">
        <v>596</v>
      </c>
      <c r="W10" s="928" t="s">
        <v>596</v>
      </c>
      <c r="X10" s="981" t="s">
        <v>596</v>
      </c>
      <c r="Y10" s="979"/>
    </row>
    <row r="11" spans="1:25" ht="14.4" customHeight="1" x14ac:dyDescent="0.3">
      <c r="A11" s="947" t="s">
        <v>6116</v>
      </c>
      <c r="B11" s="928">
        <v>1</v>
      </c>
      <c r="C11" s="929">
        <v>1.69</v>
      </c>
      <c r="D11" s="930">
        <v>9</v>
      </c>
      <c r="E11" s="911">
        <v>2</v>
      </c>
      <c r="F11" s="912">
        <v>3.62</v>
      </c>
      <c r="G11" s="913">
        <v>16.5</v>
      </c>
      <c r="H11" s="914">
        <v>1</v>
      </c>
      <c r="I11" s="915">
        <v>1.69</v>
      </c>
      <c r="J11" s="926">
        <v>15</v>
      </c>
      <c r="K11" s="917">
        <v>1.69</v>
      </c>
      <c r="L11" s="914">
        <v>2</v>
      </c>
      <c r="M11" s="914">
        <v>21</v>
      </c>
      <c r="N11" s="918">
        <v>7</v>
      </c>
      <c r="O11" s="914" t="s">
        <v>6104</v>
      </c>
      <c r="P11" s="931" t="s">
        <v>6117</v>
      </c>
      <c r="Q11" s="919">
        <f t="shared" si="0"/>
        <v>0</v>
      </c>
      <c r="R11" s="976">
        <f t="shared" si="0"/>
        <v>0</v>
      </c>
      <c r="S11" s="919">
        <f t="shared" si="1"/>
        <v>-1</v>
      </c>
      <c r="T11" s="976">
        <f t="shared" si="2"/>
        <v>-1.9300000000000002</v>
      </c>
      <c r="U11" s="983">
        <v>7</v>
      </c>
      <c r="V11" s="928">
        <v>15</v>
      </c>
      <c r="W11" s="928">
        <v>8</v>
      </c>
      <c r="X11" s="981">
        <v>2.1428571428571428</v>
      </c>
      <c r="Y11" s="979">
        <v>8</v>
      </c>
    </row>
    <row r="12" spans="1:25" ht="14.4" customHeight="1" x14ac:dyDescent="0.3">
      <c r="A12" s="948" t="s">
        <v>6118</v>
      </c>
      <c r="B12" s="943">
        <v>1</v>
      </c>
      <c r="C12" s="944">
        <v>8.98</v>
      </c>
      <c r="D12" s="933">
        <v>21</v>
      </c>
      <c r="E12" s="945"/>
      <c r="F12" s="946"/>
      <c r="G12" s="927"/>
      <c r="H12" s="938"/>
      <c r="I12" s="937"/>
      <c r="J12" s="924"/>
      <c r="K12" s="939">
        <v>3.2</v>
      </c>
      <c r="L12" s="938">
        <v>3</v>
      </c>
      <c r="M12" s="938">
        <v>24</v>
      </c>
      <c r="N12" s="940">
        <v>8</v>
      </c>
      <c r="O12" s="938" t="s">
        <v>6104</v>
      </c>
      <c r="P12" s="941" t="s">
        <v>6119</v>
      </c>
      <c r="Q12" s="942">
        <f t="shared" si="0"/>
        <v>-1</v>
      </c>
      <c r="R12" s="977">
        <f t="shared" si="0"/>
        <v>-8.98</v>
      </c>
      <c r="S12" s="942">
        <f t="shared" si="1"/>
        <v>0</v>
      </c>
      <c r="T12" s="977">
        <f t="shared" si="2"/>
        <v>0</v>
      </c>
      <c r="U12" s="984" t="s">
        <v>596</v>
      </c>
      <c r="V12" s="943" t="s">
        <v>596</v>
      </c>
      <c r="W12" s="943" t="s">
        <v>596</v>
      </c>
      <c r="X12" s="982" t="s">
        <v>596</v>
      </c>
      <c r="Y12" s="980"/>
    </row>
    <row r="13" spans="1:25" ht="14.4" customHeight="1" x14ac:dyDescent="0.3">
      <c r="A13" s="947" t="s">
        <v>6120</v>
      </c>
      <c r="B13" s="928">
        <v>2</v>
      </c>
      <c r="C13" s="929">
        <v>2.4900000000000002</v>
      </c>
      <c r="D13" s="930">
        <v>8</v>
      </c>
      <c r="E13" s="932"/>
      <c r="F13" s="915"/>
      <c r="G13" s="916"/>
      <c r="H13" s="911"/>
      <c r="I13" s="912"/>
      <c r="J13" s="913"/>
      <c r="K13" s="917">
        <v>1.24</v>
      </c>
      <c r="L13" s="914">
        <v>2</v>
      </c>
      <c r="M13" s="914">
        <v>18</v>
      </c>
      <c r="N13" s="918">
        <v>6</v>
      </c>
      <c r="O13" s="914" t="s">
        <v>6104</v>
      </c>
      <c r="P13" s="931" t="s">
        <v>6121</v>
      </c>
      <c r="Q13" s="919">
        <f t="shared" si="0"/>
        <v>-2</v>
      </c>
      <c r="R13" s="976">
        <f t="shared" si="0"/>
        <v>-2.4900000000000002</v>
      </c>
      <c r="S13" s="919">
        <f t="shared" si="1"/>
        <v>0</v>
      </c>
      <c r="T13" s="976">
        <f t="shared" si="2"/>
        <v>0</v>
      </c>
      <c r="U13" s="983" t="s">
        <v>596</v>
      </c>
      <c r="V13" s="928" t="s">
        <v>596</v>
      </c>
      <c r="W13" s="928" t="s">
        <v>596</v>
      </c>
      <c r="X13" s="981" t="s">
        <v>596</v>
      </c>
      <c r="Y13" s="979"/>
    </row>
    <row r="14" spans="1:25" ht="14.4" customHeight="1" x14ac:dyDescent="0.3">
      <c r="A14" s="948" t="s">
        <v>6122</v>
      </c>
      <c r="B14" s="943"/>
      <c r="C14" s="944"/>
      <c r="D14" s="933"/>
      <c r="E14" s="936">
        <v>1</v>
      </c>
      <c r="F14" s="937">
        <v>2.5</v>
      </c>
      <c r="G14" s="924">
        <v>7</v>
      </c>
      <c r="H14" s="945">
        <v>2</v>
      </c>
      <c r="I14" s="946">
        <v>5</v>
      </c>
      <c r="J14" s="925">
        <v>24.5</v>
      </c>
      <c r="K14" s="939">
        <v>2.5</v>
      </c>
      <c r="L14" s="938">
        <v>4</v>
      </c>
      <c r="M14" s="938">
        <v>36</v>
      </c>
      <c r="N14" s="940">
        <v>12</v>
      </c>
      <c r="O14" s="938" t="s">
        <v>6104</v>
      </c>
      <c r="P14" s="941" t="s">
        <v>6123</v>
      </c>
      <c r="Q14" s="942">
        <f t="shared" si="0"/>
        <v>2</v>
      </c>
      <c r="R14" s="977">
        <f t="shared" si="0"/>
        <v>5</v>
      </c>
      <c r="S14" s="942">
        <f t="shared" si="1"/>
        <v>1</v>
      </c>
      <c r="T14" s="977">
        <f t="shared" si="2"/>
        <v>2.5</v>
      </c>
      <c r="U14" s="984">
        <v>24</v>
      </c>
      <c r="V14" s="943">
        <v>49</v>
      </c>
      <c r="W14" s="943">
        <v>25</v>
      </c>
      <c r="X14" s="982">
        <v>2.0416666666666665</v>
      </c>
      <c r="Y14" s="980">
        <v>25</v>
      </c>
    </row>
    <row r="15" spans="1:25" ht="14.4" customHeight="1" x14ac:dyDescent="0.3">
      <c r="A15" s="947" t="s">
        <v>6124</v>
      </c>
      <c r="B15" s="928">
        <v>23</v>
      </c>
      <c r="C15" s="929">
        <v>167.46</v>
      </c>
      <c r="D15" s="930">
        <v>11.3</v>
      </c>
      <c r="E15" s="932">
        <v>25</v>
      </c>
      <c r="F15" s="915">
        <v>178.53</v>
      </c>
      <c r="G15" s="916">
        <v>9.9</v>
      </c>
      <c r="H15" s="911">
        <v>41</v>
      </c>
      <c r="I15" s="912">
        <v>295.66000000000003</v>
      </c>
      <c r="J15" s="913">
        <v>9.1</v>
      </c>
      <c r="K15" s="917">
        <v>7.19</v>
      </c>
      <c r="L15" s="914">
        <v>3</v>
      </c>
      <c r="M15" s="914">
        <v>30</v>
      </c>
      <c r="N15" s="918">
        <v>10</v>
      </c>
      <c r="O15" s="914" t="s">
        <v>6104</v>
      </c>
      <c r="P15" s="931" t="s">
        <v>6125</v>
      </c>
      <c r="Q15" s="919">
        <f t="shared" si="0"/>
        <v>18</v>
      </c>
      <c r="R15" s="976">
        <f t="shared" si="0"/>
        <v>128.20000000000002</v>
      </c>
      <c r="S15" s="919">
        <f t="shared" si="1"/>
        <v>16</v>
      </c>
      <c r="T15" s="976">
        <f t="shared" si="2"/>
        <v>117.13000000000002</v>
      </c>
      <c r="U15" s="983">
        <v>410</v>
      </c>
      <c r="V15" s="928">
        <v>373.09999999999997</v>
      </c>
      <c r="W15" s="928">
        <v>-36.900000000000034</v>
      </c>
      <c r="X15" s="981">
        <v>0.90999999999999992</v>
      </c>
      <c r="Y15" s="979">
        <v>49</v>
      </c>
    </row>
    <row r="16" spans="1:25" ht="14.4" customHeight="1" x14ac:dyDescent="0.3">
      <c r="A16" s="947" t="s">
        <v>6126</v>
      </c>
      <c r="B16" s="920">
        <v>3</v>
      </c>
      <c r="C16" s="921">
        <v>11.96</v>
      </c>
      <c r="D16" s="922">
        <v>5.7</v>
      </c>
      <c r="E16" s="932">
        <v>1</v>
      </c>
      <c r="F16" s="915">
        <v>3.99</v>
      </c>
      <c r="G16" s="916">
        <v>4</v>
      </c>
      <c r="H16" s="914"/>
      <c r="I16" s="915"/>
      <c r="J16" s="916"/>
      <c r="K16" s="917">
        <v>3.99</v>
      </c>
      <c r="L16" s="914">
        <v>2</v>
      </c>
      <c r="M16" s="914">
        <v>18</v>
      </c>
      <c r="N16" s="918">
        <v>6</v>
      </c>
      <c r="O16" s="914" t="s">
        <v>6104</v>
      </c>
      <c r="P16" s="931" t="s">
        <v>6127</v>
      </c>
      <c r="Q16" s="919">
        <f t="shared" si="0"/>
        <v>-3</v>
      </c>
      <c r="R16" s="976">
        <f t="shared" si="0"/>
        <v>-11.96</v>
      </c>
      <c r="S16" s="919">
        <f t="shared" si="1"/>
        <v>-1</v>
      </c>
      <c r="T16" s="976">
        <f t="shared" si="2"/>
        <v>-3.99</v>
      </c>
      <c r="U16" s="983" t="s">
        <v>596</v>
      </c>
      <c r="V16" s="928" t="s">
        <v>596</v>
      </c>
      <c r="W16" s="928" t="s">
        <v>596</v>
      </c>
      <c r="X16" s="981" t="s">
        <v>596</v>
      </c>
      <c r="Y16" s="979"/>
    </row>
    <row r="17" spans="1:25" ht="14.4" customHeight="1" x14ac:dyDescent="0.3">
      <c r="A17" s="947" t="s">
        <v>6128</v>
      </c>
      <c r="B17" s="928">
        <v>5</v>
      </c>
      <c r="C17" s="929">
        <v>3.13</v>
      </c>
      <c r="D17" s="930">
        <v>6.2</v>
      </c>
      <c r="E17" s="932">
        <v>5</v>
      </c>
      <c r="F17" s="915">
        <v>3.12</v>
      </c>
      <c r="G17" s="916">
        <v>6.2</v>
      </c>
      <c r="H17" s="911">
        <v>6</v>
      </c>
      <c r="I17" s="912">
        <v>4</v>
      </c>
      <c r="J17" s="926">
        <v>8</v>
      </c>
      <c r="K17" s="917">
        <v>0.62</v>
      </c>
      <c r="L17" s="914">
        <v>2</v>
      </c>
      <c r="M17" s="914">
        <v>18</v>
      </c>
      <c r="N17" s="918">
        <v>6</v>
      </c>
      <c r="O17" s="914" t="s">
        <v>6104</v>
      </c>
      <c r="P17" s="931" t="s">
        <v>6129</v>
      </c>
      <c r="Q17" s="919">
        <f t="shared" si="0"/>
        <v>1</v>
      </c>
      <c r="R17" s="976">
        <f t="shared" si="0"/>
        <v>0.87000000000000011</v>
      </c>
      <c r="S17" s="919">
        <f t="shared" si="1"/>
        <v>1</v>
      </c>
      <c r="T17" s="976">
        <f t="shared" si="2"/>
        <v>0.87999999999999989</v>
      </c>
      <c r="U17" s="983">
        <v>36</v>
      </c>
      <c r="V17" s="928">
        <v>48</v>
      </c>
      <c r="W17" s="928">
        <v>12</v>
      </c>
      <c r="X17" s="981">
        <v>1.3333333333333333</v>
      </c>
      <c r="Y17" s="979">
        <v>14</v>
      </c>
    </row>
    <row r="18" spans="1:25" ht="14.4" customHeight="1" x14ac:dyDescent="0.3">
      <c r="A18" s="948" t="s">
        <v>6130</v>
      </c>
      <c r="B18" s="943">
        <v>1</v>
      </c>
      <c r="C18" s="944">
        <v>1.0900000000000001</v>
      </c>
      <c r="D18" s="933">
        <v>5</v>
      </c>
      <c r="E18" s="936"/>
      <c r="F18" s="937"/>
      <c r="G18" s="924"/>
      <c r="H18" s="945">
        <v>2</v>
      </c>
      <c r="I18" s="946">
        <v>2.1800000000000002</v>
      </c>
      <c r="J18" s="925">
        <v>11.5</v>
      </c>
      <c r="K18" s="939">
        <v>1.0900000000000001</v>
      </c>
      <c r="L18" s="938">
        <v>3</v>
      </c>
      <c r="M18" s="938">
        <v>27</v>
      </c>
      <c r="N18" s="940">
        <v>9</v>
      </c>
      <c r="O18" s="938" t="s">
        <v>6104</v>
      </c>
      <c r="P18" s="941" t="s">
        <v>6131</v>
      </c>
      <c r="Q18" s="942">
        <f t="shared" si="0"/>
        <v>1</v>
      </c>
      <c r="R18" s="977">
        <f t="shared" si="0"/>
        <v>1.0900000000000001</v>
      </c>
      <c r="S18" s="942">
        <f t="shared" si="1"/>
        <v>2</v>
      </c>
      <c r="T18" s="977">
        <f t="shared" si="2"/>
        <v>2.1800000000000002</v>
      </c>
      <c r="U18" s="984">
        <v>18</v>
      </c>
      <c r="V18" s="943">
        <v>23</v>
      </c>
      <c r="W18" s="943">
        <v>5</v>
      </c>
      <c r="X18" s="982">
        <v>1.2777777777777777</v>
      </c>
      <c r="Y18" s="980">
        <v>5</v>
      </c>
    </row>
    <row r="19" spans="1:25" ht="14.4" customHeight="1" x14ac:dyDescent="0.3">
      <c r="A19" s="948" t="s">
        <v>6132</v>
      </c>
      <c r="B19" s="943">
        <v>1</v>
      </c>
      <c r="C19" s="944">
        <v>2.39</v>
      </c>
      <c r="D19" s="933">
        <v>4</v>
      </c>
      <c r="E19" s="936">
        <v>1</v>
      </c>
      <c r="F19" s="937">
        <v>2.39</v>
      </c>
      <c r="G19" s="924">
        <v>12</v>
      </c>
      <c r="H19" s="945"/>
      <c r="I19" s="946"/>
      <c r="J19" s="927"/>
      <c r="K19" s="939">
        <v>2.39</v>
      </c>
      <c r="L19" s="938">
        <v>4</v>
      </c>
      <c r="M19" s="938">
        <v>39</v>
      </c>
      <c r="N19" s="940">
        <v>13</v>
      </c>
      <c r="O19" s="938" t="s">
        <v>6104</v>
      </c>
      <c r="P19" s="941" t="s">
        <v>6133</v>
      </c>
      <c r="Q19" s="942">
        <f t="shared" si="0"/>
        <v>-1</v>
      </c>
      <c r="R19" s="977">
        <f t="shared" si="0"/>
        <v>-2.39</v>
      </c>
      <c r="S19" s="942">
        <f t="shared" si="1"/>
        <v>-1</v>
      </c>
      <c r="T19" s="977">
        <f t="shared" si="2"/>
        <v>-2.39</v>
      </c>
      <c r="U19" s="984" t="s">
        <v>596</v>
      </c>
      <c r="V19" s="943" t="s">
        <v>596</v>
      </c>
      <c r="W19" s="943" t="s">
        <v>596</v>
      </c>
      <c r="X19" s="982" t="s">
        <v>596</v>
      </c>
      <c r="Y19" s="980"/>
    </row>
    <row r="20" spans="1:25" ht="14.4" customHeight="1" x14ac:dyDescent="0.3">
      <c r="A20" s="947" t="s">
        <v>6134</v>
      </c>
      <c r="B20" s="920">
        <v>76</v>
      </c>
      <c r="C20" s="921">
        <v>58.17</v>
      </c>
      <c r="D20" s="922">
        <v>8</v>
      </c>
      <c r="E20" s="932">
        <v>63</v>
      </c>
      <c r="F20" s="915">
        <v>50.8</v>
      </c>
      <c r="G20" s="916">
        <v>8.3000000000000007</v>
      </c>
      <c r="H20" s="914">
        <v>50</v>
      </c>
      <c r="I20" s="915">
        <v>44.45</v>
      </c>
      <c r="J20" s="926">
        <v>8.1</v>
      </c>
      <c r="K20" s="917">
        <v>0.61</v>
      </c>
      <c r="L20" s="914">
        <v>2</v>
      </c>
      <c r="M20" s="914">
        <v>18</v>
      </c>
      <c r="N20" s="918">
        <v>6</v>
      </c>
      <c r="O20" s="914" t="s">
        <v>6104</v>
      </c>
      <c r="P20" s="931" t="s">
        <v>6135</v>
      </c>
      <c r="Q20" s="919">
        <f t="shared" si="0"/>
        <v>-26</v>
      </c>
      <c r="R20" s="976">
        <f t="shared" si="0"/>
        <v>-13.719999999999999</v>
      </c>
      <c r="S20" s="919">
        <f t="shared" si="1"/>
        <v>-13</v>
      </c>
      <c r="T20" s="976">
        <f t="shared" si="2"/>
        <v>-6.3499999999999943</v>
      </c>
      <c r="U20" s="983">
        <v>300</v>
      </c>
      <c r="V20" s="928">
        <v>405</v>
      </c>
      <c r="W20" s="928">
        <v>105</v>
      </c>
      <c r="X20" s="981">
        <v>1.35</v>
      </c>
      <c r="Y20" s="979">
        <v>152</v>
      </c>
    </row>
    <row r="21" spans="1:25" ht="14.4" customHeight="1" x14ac:dyDescent="0.3">
      <c r="A21" s="948" t="s">
        <v>6136</v>
      </c>
      <c r="B21" s="934">
        <v>15</v>
      </c>
      <c r="C21" s="935">
        <v>11.21</v>
      </c>
      <c r="D21" s="923">
        <v>10.6</v>
      </c>
      <c r="E21" s="936">
        <v>15</v>
      </c>
      <c r="F21" s="937">
        <v>13.01</v>
      </c>
      <c r="G21" s="924">
        <v>12.7</v>
      </c>
      <c r="H21" s="938">
        <v>15</v>
      </c>
      <c r="I21" s="937">
        <v>18.46</v>
      </c>
      <c r="J21" s="925">
        <v>9.9</v>
      </c>
      <c r="K21" s="939">
        <v>0.74</v>
      </c>
      <c r="L21" s="938">
        <v>3</v>
      </c>
      <c r="M21" s="938">
        <v>24</v>
      </c>
      <c r="N21" s="940">
        <v>8</v>
      </c>
      <c r="O21" s="938" t="s">
        <v>6104</v>
      </c>
      <c r="P21" s="941" t="s">
        <v>6135</v>
      </c>
      <c r="Q21" s="942">
        <f t="shared" si="0"/>
        <v>0</v>
      </c>
      <c r="R21" s="977">
        <f t="shared" si="0"/>
        <v>7.25</v>
      </c>
      <c r="S21" s="942">
        <f t="shared" si="1"/>
        <v>0</v>
      </c>
      <c r="T21" s="977">
        <f t="shared" si="2"/>
        <v>5.4500000000000011</v>
      </c>
      <c r="U21" s="984">
        <v>120</v>
      </c>
      <c r="V21" s="943">
        <v>148.5</v>
      </c>
      <c r="W21" s="943">
        <v>28.5</v>
      </c>
      <c r="X21" s="982">
        <v>1.2375</v>
      </c>
      <c r="Y21" s="980">
        <v>40</v>
      </c>
    </row>
    <row r="22" spans="1:25" ht="14.4" customHeight="1" x14ac:dyDescent="0.3">
      <c r="A22" s="948" t="s">
        <v>6137</v>
      </c>
      <c r="B22" s="934">
        <v>3</v>
      </c>
      <c r="C22" s="935">
        <v>3.31</v>
      </c>
      <c r="D22" s="923">
        <v>16</v>
      </c>
      <c r="E22" s="936">
        <v>2</v>
      </c>
      <c r="F22" s="937">
        <v>2.21</v>
      </c>
      <c r="G22" s="924">
        <v>9.5</v>
      </c>
      <c r="H22" s="938">
        <v>2</v>
      </c>
      <c r="I22" s="937">
        <v>1.69</v>
      </c>
      <c r="J22" s="924">
        <v>7</v>
      </c>
      <c r="K22" s="939">
        <v>1.1000000000000001</v>
      </c>
      <c r="L22" s="938">
        <v>4</v>
      </c>
      <c r="M22" s="938">
        <v>33</v>
      </c>
      <c r="N22" s="940">
        <v>11</v>
      </c>
      <c r="O22" s="938" t="s">
        <v>6104</v>
      </c>
      <c r="P22" s="941" t="s">
        <v>6135</v>
      </c>
      <c r="Q22" s="942">
        <f t="shared" si="0"/>
        <v>-1</v>
      </c>
      <c r="R22" s="977">
        <f t="shared" si="0"/>
        <v>-1.62</v>
      </c>
      <c r="S22" s="942">
        <f t="shared" si="1"/>
        <v>0</v>
      </c>
      <c r="T22" s="977">
        <f t="shared" si="2"/>
        <v>-0.52</v>
      </c>
      <c r="U22" s="984">
        <v>22</v>
      </c>
      <c r="V22" s="943">
        <v>14</v>
      </c>
      <c r="W22" s="943">
        <v>-8</v>
      </c>
      <c r="X22" s="982">
        <v>0.63636363636363635</v>
      </c>
      <c r="Y22" s="980">
        <v>1</v>
      </c>
    </row>
    <row r="23" spans="1:25" ht="14.4" customHeight="1" x14ac:dyDescent="0.3">
      <c r="A23" s="947" t="s">
        <v>6138</v>
      </c>
      <c r="B23" s="920">
        <v>137</v>
      </c>
      <c r="C23" s="921">
        <v>80.510000000000005</v>
      </c>
      <c r="D23" s="922">
        <v>4.0999999999999996</v>
      </c>
      <c r="E23" s="932">
        <v>107</v>
      </c>
      <c r="F23" s="915">
        <v>70.56</v>
      </c>
      <c r="G23" s="916">
        <v>4.0999999999999996</v>
      </c>
      <c r="H23" s="914">
        <v>85</v>
      </c>
      <c r="I23" s="915">
        <v>46.69</v>
      </c>
      <c r="J23" s="916">
        <v>3.7</v>
      </c>
      <c r="K23" s="917">
        <v>0.43</v>
      </c>
      <c r="L23" s="914">
        <v>1</v>
      </c>
      <c r="M23" s="914">
        <v>12</v>
      </c>
      <c r="N23" s="918">
        <v>4</v>
      </c>
      <c r="O23" s="914" t="s">
        <v>6104</v>
      </c>
      <c r="P23" s="931" t="s">
        <v>6139</v>
      </c>
      <c r="Q23" s="919">
        <f t="shared" si="0"/>
        <v>-52</v>
      </c>
      <c r="R23" s="976">
        <f t="shared" si="0"/>
        <v>-33.820000000000007</v>
      </c>
      <c r="S23" s="919">
        <f t="shared" si="1"/>
        <v>-22</v>
      </c>
      <c r="T23" s="976">
        <f t="shared" si="2"/>
        <v>-23.870000000000005</v>
      </c>
      <c r="U23" s="983">
        <v>340</v>
      </c>
      <c r="V23" s="928">
        <v>314.5</v>
      </c>
      <c r="W23" s="928">
        <v>-25.5</v>
      </c>
      <c r="X23" s="981">
        <v>0.92500000000000004</v>
      </c>
      <c r="Y23" s="979">
        <v>52</v>
      </c>
    </row>
    <row r="24" spans="1:25" ht="14.4" customHeight="1" x14ac:dyDescent="0.3">
      <c r="A24" s="948" t="s">
        <v>6140</v>
      </c>
      <c r="B24" s="934">
        <v>20</v>
      </c>
      <c r="C24" s="935">
        <v>16.46</v>
      </c>
      <c r="D24" s="923">
        <v>4.5</v>
      </c>
      <c r="E24" s="936">
        <v>23</v>
      </c>
      <c r="F24" s="937">
        <v>15.75</v>
      </c>
      <c r="G24" s="924">
        <v>4.5</v>
      </c>
      <c r="H24" s="938">
        <v>26</v>
      </c>
      <c r="I24" s="937">
        <v>18.46</v>
      </c>
      <c r="J24" s="924">
        <v>4.5</v>
      </c>
      <c r="K24" s="939">
        <v>0.56000000000000005</v>
      </c>
      <c r="L24" s="938">
        <v>2</v>
      </c>
      <c r="M24" s="938">
        <v>18</v>
      </c>
      <c r="N24" s="940">
        <v>6</v>
      </c>
      <c r="O24" s="938" t="s">
        <v>6104</v>
      </c>
      <c r="P24" s="941" t="s">
        <v>6141</v>
      </c>
      <c r="Q24" s="942">
        <f t="shared" si="0"/>
        <v>6</v>
      </c>
      <c r="R24" s="977">
        <f t="shared" si="0"/>
        <v>2</v>
      </c>
      <c r="S24" s="942">
        <f t="shared" si="1"/>
        <v>3</v>
      </c>
      <c r="T24" s="977">
        <f t="shared" si="2"/>
        <v>2.7100000000000009</v>
      </c>
      <c r="U24" s="984">
        <v>156</v>
      </c>
      <c r="V24" s="943">
        <v>117</v>
      </c>
      <c r="W24" s="943">
        <v>-39</v>
      </c>
      <c r="X24" s="982">
        <v>0.75</v>
      </c>
      <c r="Y24" s="980">
        <v>20</v>
      </c>
    </row>
    <row r="25" spans="1:25" ht="14.4" customHeight="1" x14ac:dyDescent="0.3">
      <c r="A25" s="948" t="s">
        <v>6142</v>
      </c>
      <c r="B25" s="934"/>
      <c r="C25" s="935"/>
      <c r="D25" s="923"/>
      <c r="E25" s="936">
        <v>1</v>
      </c>
      <c r="F25" s="937">
        <v>0.78</v>
      </c>
      <c r="G25" s="924">
        <v>4</v>
      </c>
      <c r="H25" s="938">
        <v>5</v>
      </c>
      <c r="I25" s="937">
        <v>3.64</v>
      </c>
      <c r="J25" s="924">
        <v>7.8</v>
      </c>
      <c r="K25" s="939">
        <v>0.78</v>
      </c>
      <c r="L25" s="938">
        <v>3</v>
      </c>
      <c r="M25" s="938">
        <v>24</v>
      </c>
      <c r="N25" s="940">
        <v>8</v>
      </c>
      <c r="O25" s="938" t="s">
        <v>6104</v>
      </c>
      <c r="P25" s="941" t="s">
        <v>6143</v>
      </c>
      <c r="Q25" s="942">
        <f t="shared" si="0"/>
        <v>5</v>
      </c>
      <c r="R25" s="977">
        <f t="shared" si="0"/>
        <v>3.64</v>
      </c>
      <c r="S25" s="942">
        <f t="shared" si="1"/>
        <v>4</v>
      </c>
      <c r="T25" s="977">
        <f t="shared" si="2"/>
        <v>2.8600000000000003</v>
      </c>
      <c r="U25" s="984">
        <v>40</v>
      </c>
      <c r="V25" s="943">
        <v>39</v>
      </c>
      <c r="W25" s="943">
        <v>-1</v>
      </c>
      <c r="X25" s="982">
        <v>0.97499999999999998</v>
      </c>
      <c r="Y25" s="980">
        <v>14</v>
      </c>
    </row>
    <row r="26" spans="1:25" ht="14.4" customHeight="1" x14ac:dyDescent="0.3">
      <c r="A26" s="947" t="s">
        <v>6144</v>
      </c>
      <c r="B26" s="928">
        <v>6</v>
      </c>
      <c r="C26" s="929">
        <v>5.44</v>
      </c>
      <c r="D26" s="930">
        <v>7.2</v>
      </c>
      <c r="E26" s="911">
        <v>19</v>
      </c>
      <c r="F26" s="912">
        <v>19.989999999999998</v>
      </c>
      <c r="G26" s="913">
        <v>7.2</v>
      </c>
      <c r="H26" s="914">
        <v>10</v>
      </c>
      <c r="I26" s="915">
        <v>10.29</v>
      </c>
      <c r="J26" s="916">
        <v>6.7</v>
      </c>
      <c r="K26" s="917">
        <v>1.08</v>
      </c>
      <c r="L26" s="914">
        <v>2</v>
      </c>
      <c r="M26" s="914">
        <v>21</v>
      </c>
      <c r="N26" s="918">
        <v>7</v>
      </c>
      <c r="O26" s="914" t="s">
        <v>6104</v>
      </c>
      <c r="P26" s="931" t="s">
        <v>6145</v>
      </c>
      <c r="Q26" s="919">
        <f t="shared" si="0"/>
        <v>4</v>
      </c>
      <c r="R26" s="976">
        <f t="shared" si="0"/>
        <v>4.8499999999999988</v>
      </c>
      <c r="S26" s="919">
        <f t="shared" si="1"/>
        <v>-9</v>
      </c>
      <c r="T26" s="976">
        <f t="shared" si="2"/>
        <v>-9.6999999999999993</v>
      </c>
      <c r="U26" s="983">
        <v>70</v>
      </c>
      <c r="V26" s="928">
        <v>67</v>
      </c>
      <c r="W26" s="928">
        <v>-3</v>
      </c>
      <c r="X26" s="981">
        <v>0.95714285714285718</v>
      </c>
      <c r="Y26" s="979">
        <v>13</v>
      </c>
    </row>
    <row r="27" spans="1:25" ht="14.4" customHeight="1" x14ac:dyDescent="0.3">
      <c r="A27" s="948" t="s">
        <v>6146</v>
      </c>
      <c r="B27" s="943">
        <v>6</v>
      </c>
      <c r="C27" s="944">
        <v>9.67</v>
      </c>
      <c r="D27" s="933">
        <v>10.3</v>
      </c>
      <c r="E27" s="945">
        <v>8</v>
      </c>
      <c r="F27" s="946">
        <v>12.42</v>
      </c>
      <c r="G27" s="927">
        <v>9.4</v>
      </c>
      <c r="H27" s="938">
        <v>7</v>
      </c>
      <c r="I27" s="937">
        <v>11.28</v>
      </c>
      <c r="J27" s="924">
        <v>8.6</v>
      </c>
      <c r="K27" s="939">
        <v>1.61</v>
      </c>
      <c r="L27" s="938">
        <v>3</v>
      </c>
      <c r="M27" s="938">
        <v>30</v>
      </c>
      <c r="N27" s="940">
        <v>10</v>
      </c>
      <c r="O27" s="938" t="s">
        <v>6104</v>
      </c>
      <c r="P27" s="941" t="s">
        <v>6147</v>
      </c>
      <c r="Q27" s="942">
        <f t="shared" si="0"/>
        <v>1</v>
      </c>
      <c r="R27" s="977">
        <f t="shared" si="0"/>
        <v>1.6099999999999994</v>
      </c>
      <c r="S27" s="942">
        <f t="shared" si="1"/>
        <v>-1</v>
      </c>
      <c r="T27" s="977">
        <f t="shared" si="2"/>
        <v>-1.1400000000000006</v>
      </c>
      <c r="U27" s="984">
        <v>70</v>
      </c>
      <c r="V27" s="943">
        <v>60.199999999999996</v>
      </c>
      <c r="W27" s="943">
        <v>-9.8000000000000043</v>
      </c>
      <c r="X27" s="982">
        <v>0.86</v>
      </c>
      <c r="Y27" s="980">
        <v>10</v>
      </c>
    </row>
    <row r="28" spans="1:25" ht="14.4" customHeight="1" x14ac:dyDescent="0.3">
      <c r="A28" s="948" t="s">
        <v>6148</v>
      </c>
      <c r="B28" s="943">
        <v>8</v>
      </c>
      <c r="C28" s="944">
        <v>18.989999999999998</v>
      </c>
      <c r="D28" s="933">
        <v>15.6</v>
      </c>
      <c r="E28" s="945">
        <v>2</v>
      </c>
      <c r="F28" s="946">
        <v>4.49</v>
      </c>
      <c r="G28" s="927">
        <v>9.5</v>
      </c>
      <c r="H28" s="938">
        <v>2</v>
      </c>
      <c r="I28" s="937">
        <v>4.4400000000000004</v>
      </c>
      <c r="J28" s="924">
        <v>7.5</v>
      </c>
      <c r="K28" s="939">
        <v>2.2200000000000002</v>
      </c>
      <c r="L28" s="938">
        <v>3</v>
      </c>
      <c r="M28" s="938">
        <v>30</v>
      </c>
      <c r="N28" s="940">
        <v>10</v>
      </c>
      <c r="O28" s="938" t="s">
        <v>6104</v>
      </c>
      <c r="P28" s="941" t="s">
        <v>6149</v>
      </c>
      <c r="Q28" s="942">
        <f t="shared" si="0"/>
        <v>-6</v>
      </c>
      <c r="R28" s="977">
        <f t="shared" si="0"/>
        <v>-14.549999999999997</v>
      </c>
      <c r="S28" s="942">
        <f t="shared" si="1"/>
        <v>0</v>
      </c>
      <c r="T28" s="977">
        <f t="shared" si="2"/>
        <v>-4.9999999999999822E-2</v>
      </c>
      <c r="U28" s="984">
        <v>20</v>
      </c>
      <c r="V28" s="943">
        <v>15</v>
      </c>
      <c r="W28" s="943">
        <v>-5</v>
      </c>
      <c r="X28" s="982">
        <v>0.75</v>
      </c>
      <c r="Y28" s="980"/>
    </row>
    <row r="29" spans="1:25" ht="14.4" customHeight="1" x14ac:dyDescent="0.3">
      <c r="A29" s="947" t="s">
        <v>6150</v>
      </c>
      <c r="B29" s="920">
        <v>105</v>
      </c>
      <c r="C29" s="921">
        <v>96.04</v>
      </c>
      <c r="D29" s="922">
        <v>7.3</v>
      </c>
      <c r="E29" s="932">
        <v>113</v>
      </c>
      <c r="F29" s="915">
        <v>101.03</v>
      </c>
      <c r="G29" s="916">
        <v>8</v>
      </c>
      <c r="H29" s="914">
        <v>81</v>
      </c>
      <c r="I29" s="915">
        <v>73.12</v>
      </c>
      <c r="J29" s="916">
        <v>7</v>
      </c>
      <c r="K29" s="917">
        <v>0.82</v>
      </c>
      <c r="L29" s="914">
        <v>2</v>
      </c>
      <c r="M29" s="914">
        <v>21</v>
      </c>
      <c r="N29" s="918">
        <v>7</v>
      </c>
      <c r="O29" s="914" t="s">
        <v>6104</v>
      </c>
      <c r="P29" s="931" t="s">
        <v>6151</v>
      </c>
      <c r="Q29" s="919">
        <f t="shared" si="0"/>
        <v>-24</v>
      </c>
      <c r="R29" s="976">
        <f t="shared" si="0"/>
        <v>-22.92</v>
      </c>
      <c r="S29" s="919">
        <f t="shared" si="1"/>
        <v>-32</v>
      </c>
      <c r="T29" s="976">
        <f t="shared" si="2"/>
        <v>-27.909999999999997</v>
      </c>
      <c r="U29" s="983">
        <v>567</v>
      </c>
      <c r="V29" s="928">
        <v>567</v>
      </c>
      <c r="W29" s="928">
        <v>0</v>
      </c>
      <c r="X29" s="981">
        <v>1</v>
      </c>
      <c r="Y29" s="979">
        <v>73</v>
      </c>
    </row>
    <row r="30" spans="1:25" ht="14.4" customHeight="1" x14ac:dyDescent="0.3">
      <c r="A30" s="948" t="s">
        <v>6152</v>
      </c>
      <c r="B30" s="934">
        <v>23</v>
      </c>
      <c r="C30" s="935">
        <v>28.07</v>
      </c>
      <c r="D30" s="923">
        <v>7.7</v>
      </c>
      <c r="E30" s="936">
        <v>18</v>
      </c>
      <c r="F30" s="937">
        <v>22.07</v>
      </c>
      <c r="G30" s="924">
        <v>7.6</v>
      </c>
      <c r="H30" s="938">
        <v>27</v>
      </c>
      <c r="I30" s="937">
        <v>31.43</v>
      </c>
      <c r="J30" s="924">
        <v>8</v>
      </c>
      <c r="K30" s="939">
        <v>1.1100000000000001</v>
      </c>
      <c r="L30" s="938">
        <v>3</v>
      </c>
      <c r="M30" s="938">
        <v>27</v>
      </c>
      <c r="N30" s="940">
        <v>9</v>
      </c>
      <c r="O30" s="938" t="s">
        <v>6104</v>
      </c>
      <c r="P30" s="941" t="s">
        <v>6153</v>
      </c>
      <c r="Q30" s="942">
        <f t="shared" si="0"/>
        <v>4</v>
      </c>
      <c r="R30" s="977">
        <f t="shared" si="0"/>
        <v>3.3599999999999994</v>
      </c>
      <c r="S30" s="942">
        <f t="shared" si="1"/>
        <v>9</v>
      </c>
      <c r="T30" s="977">
        <f t="shared" si="2"/>
        <v>9.36</v>
      </c>
      <c r="U30" s="984">
        <v>243</v>
      </c>
      <c r="V30" s="943">
        <v>216</v>
      </c>
      <c r="W30" s="943">
        <v>-27</v>
      </c>
      <c r="X30" s="982">
        <v>0.88888888888888884</v>
      </c>
      <c r="Y30" s="980">
        <v>42</v>
      </c>
    </row>
    <row r="31" spans="1:25" ht="14.4" customHeight="1" x14ac:dyDescent="0.3">
      <c r="A31" s="948" t="s">
        <v>6154</v>
      </c>
      <c r="B31" s="934">
        <v>16</v>
      </c>
      <c r="C31" s="935">
        <v>28.81</v>
      </c>
      <c r="D31" s="923">
        <v>9.1999999999999993</v>
      </c>
      <c r="E31" s="936">
        <v>12</v>
      </c>
      <c r="F31" s="937">
        <v>22.34</v>
      </c>
      <c r="G31" s="924">
        <v>10.8</v>
      </c>
      <c r="H31" s="938">
        <v>10</v>
      </c>
      <c r="I31" s="937">
        <v>17.84</v>
      </c>
      <c r="J31" s="925">
        <v>11.5</v>
      </c>
      <c r="K31" s="939">
        <v>1.72</v>
      </c>
      <c r="L31" s="938">
        <v>4</v>
      </c>
      <c r="M31" s="938">
        <v>33</v>
      </c>
      <c r="N31" s="940">
        <v>11</v>
      </c>
      <c r="O31" s="938" t="s">
        <v>6104</v>
      </c>
      <c r="P31" s="941" t="s">
        <v>6155</v>
      </c>
      <c r="Q31" s="942">
        <f t="shared" si="0"/>
        <v>-6</v>
      </c>
      <c r="R31" s="977">
        <f t="shared" si="0"/>
        <v>-10.969999999999999</v>
      </c>
      <c r="S31" s="942">
        <f t="shared" si="1"/>
        <v>-2</v>
      </c>
      <c r="T31" s="977">
        <f t="shared" si="2"/>
        <v>-4.5</v>
      </c>
      <c r="U31" s="984">
        <v>110</v>
      </c>
      <c r="V31" s="943">
        <v>115</v>
      </c>
      <c r="W31" s="943">
        <v>5</v>
      </c>
      <c r="X31" s="982">
        <v>1.0454545454545454</v>
      </c>
      <c r="Y31" s="980">
        <v>26</v>
      </c>
    </row>
    <row r="32" spans="1:25" ht="14.4" customHeight="1" x14ac:dyDescent="0.3">
      <c r="A32" s="947" t="s">
        <v>6156</v>
      </c>
      <c r="B32" s="920">
        <v>1</v>
      </c>
      <c r="C32" s="921">
        <v>0.6</v>
      </c>
      <c r="D32" s="922">
        <v>8</v>
      </c>
      <c r="E32" s="932"/>
      <c r="F32" s="915"/>
      <c r="G32" s="916"/>
      <c r="H32" s="914">
        <v>1</v>
      </c>
      <c r="I32" s="915">
        <v>0.6</v>
      </c>
      <c r="J32" s="916">
        <v>4</v>
      </c>
      <c r="K32" s="917">
        <v>0.6</v>
      </c>
      <c r="L32" s="914">
        <v>2</v>
      </c>
      <c r="M32" s="914">
        <v>18</v>
      </c>
      <c r="N32" s="918">
        <v>6</v>
      </c>
      <c r="O32" s="914" t="s">
        <v>6104</v>
      </c>
      <c r="P32" s="931" t="s">
        <v>6157</v>
      </c>
      <c r="Q32" s="919">
        <f t="shared" si="0"/>
        <v>0</v>
      </c>
      <c r="R32" s="976">
        <f t="shared" si="0"/>
        <v>0</v>
      </c>
      <c r="S32" s="919">
        <f t="shared" si="1"/>
        <v>1</v>
      </c>
      <c r="T32" s="976">
        <f t="shared" si="2"/>
        <v>0.6</v>
      </c>
      <c r="U32" s="983">
        <v>6</v>
      </c>
      <c r="V32" s="928">
        <v>4</v>
      </c>
      <c r="W32" s="928">
        <v>-2</v>
      </c>
      <c r="X32" s="981">
        <v>0.66666666666666663</v>
      </c>
      <c r="Y32" s="979"/>
    </row>
    <row r="33" spans="1:25" ht="14.4" customHeight="1" x14ac:dyDescent="0.3">
      <c r="A33" s="948" t="s">
        <v>6158</v>
      </c>
      <c r="B33" s="934">
        <v>1</v>
      </c>
      <c r="C33" s="935">
        <v>0.66</v>
      </c>
      <c r="D33" s="923">
        <v>4</v>
      </c>
      <c r="E33" s="936"/>
      <c r="F33" s="937"/>
      <c r="G33" s="924"/>
      <c r="H33" s="938"/>
      <c r="I33" s="937"/>
      <c r="J33" s="924"/>
      <c r="K33" s="939">
        <v>0.66</v>
      </c>
      <c r="L33" s="938">
        <v>3</v>
      </c>
      <c r="M33" s="938">
        <v>24</v>
      </c>
      <c r="N33" s="940">
        <v>8</v>
      </c>
      <c r="O33" s="938" t="s">
        <v>6104</v>
      </c>
      <c r="P33" s="941" t="s">
        <v>6157</v>
      </c>
      <c r="Q33" s="942">
        <f t="shared" si="0"/>
        <v>-1</v>
      </c>
      <c r="R33" s="977">
        <f t="shared" si="0"/>
        <v>-0.66</v>
      </c>
      <c r="S33" s="942">
        <f t="shared" si="1"/>
        <v>0</v>
      </c>
      <c r="T33" s="977">
        <f t="shared" si="2"/>
        <v>0</v>
      </c>
      <c r="U33" s="984" t="s">
        <v>596</v>
      </c>
      <c r="V33" s="943" t="s">
        <v>596</v>
      </c>
      <c r="W33" s="943" t="s">
        <v>596</v>
      </c>
      <c r="X33" s="982" t="s">
        <v>596</v>
      </c>
      <c r="Y33" s="980"/>
    </row>
    <row r="34" spans="1:25" ht="14.4" customHeight="1" x14ac:dyDescent="0.3">
      <c r="A34" s="947" t="s">
        <v>6159</v>
      </c>
      <c r="B34" s="928">
        <v>1</v>
      </c>
      <c r="C34" s="929">
        <v>0.47</v>
      </c>
      <c r="D34" s="930">
        <v>6</v>
      </c>
      <c r="E34" s="932">
        <v>10</v>
      </c>
      <c r="F34" s="915">
        <v>4.7</v>
      </c>
      <c r="G34" s="916">
        <v>5.8</v>
      </c>
      <c r="H34" s="911">
        <v>10</v>
      </c>
      <c r="I34" s="912">
        <v>5.0599999999999996</v>
      </c>
      <c r="J34" s="926">
        <v>5.0999999999999996</v>
      </c>
      <c r="K34" s="917">
        <v>0.47</v>
      </c>
      <c r="L34" s="914">
        <v>2</v>
      </c>
      <c r="M34" s="914">
        <v>15</v>
      </c>
      <c r="N34" s="918">
        <v>5</v>
      </c>
      <c r="O34" s="914" t="s">
        <v>6104</v>
      </c>
      <c r="P34" s="931" t="s">
        <v>6160</v>
      </c>
      <c r="Q34" s="919">
        <f t="shared" si="0"/>
        <v>9</v>
      </c>
      <c r="R34" s="976">
        <f t="shared" si="0"/>
        <v>4.59</v>
      </c>
      <c r="S34" s="919">
        <f t="shared" si="1"/>
        <v>0</v>
      </c>
      <c r="T34" s="976">
        <f t="shared" si="2"/>
        <v>0.35999999999999943</v>
      </c>
      <c r="U34" s="983">
        <v>50</v>
      </c>
      <c r="V34" s="928">
        <v>51</v>
      </c>
      <c r="W34" s="928">
        <v>1</v>
      </c>
      <c r="X34" s="981">
        <v>1.02</v>
      </c>
      <c r="Y34" s="979">
        <v>6</v>
      </c>
    </row>
    <row r="35" spans="1:25" ht="14.4" customHeight="1" x14ac:dyDescent="0.3">
      <c r="A35" s="948" t="s">
        <v>6161</v>
      </c>
      <c r="B35" s="943">
        <v>2</v>
      </c>
      <c r="C35" s="944">
        <v>1.07</v>
      </c>
      <c r="D35" s="933">
        <v>10.5</v>
      </c>
      <c r="E35" s="936">
        <v>2</v>
      </c>
      <c r="F35" s="937">
        <v>1.07</v>
      </c>
      <c r="G35" s="924">
        <v>5.5</v>
      </c>
      <c r="H35" s="945">
        <v>4</v>
      </c>
      <c r="I35" s="946">
        <v>2.39</v>
      </c>
      <c r="J35" s="925">
        <v>8.8000000000000007</v>
      </c>
      <c r="K35" s="939">
        <v>0.54</v>
      </c>
      <c r="L35" s="938">
        <v>2</v>
      </c>
      <c r="M35" s="938">
        <v>18</v>
      </c>
      <c r="N35" s="940">
        <v>6</v>
      </c>
      <c r="O35" s="938" t="s">
        <v>6104</v>
      </c>
      <c r="P35" s="941" t="s">
        <v>6162</v>
      </c>
      <c r="Q35" s="942">
        <f t="shared" si="0"/>
        <v>2</v>
      </c>
      <c r="R35" s="977">
        <f t="shared" si="0"/>
        <v>1.32</v>
      </c>
      <c r="S35" s="942">
        <f t="shared" si="1"/>
        <v>2</v>
      </c>
      <c r="T35" s="977">
        <f t="shared" si="2"/>
        <v>1.32</v>
      </c>
      <c r="U35" s="984">
        <v>24</v>
      </c>
      <c r="V35" s="943">
        <v>35.200000000000003</v>
      </c>
      <c r="W35" s="943">
        <v>11.200000000000003</v>
      </c>
      <c r="X35" s="982">
        <v>1.4666666666666668</v>
      </c>
      <c r="Y35" s="980">
        <v>12</v>
      </c>
    </row>
    <row r="36" spans="1:25" ht="14.4" customHeight="1" x14ac:dyDescent="0.3">
      <c r="A36" s="948" t="s">
        <v>6163</v>
      </c>
      <c r="B36" s="943"/>
      <c r="C36" s="944"/>
      <c r="D36" s="933"/>
      <c r="E36" s="936"/>
      <c r="F36" s="937"/>
      <c r="G36" s="924"/>
      <c r="H36" s="945">
        <v>2</v>
      </c>
      <c r="I36" s="946">
        <v>1.35</v>
      </c>
      <c r="J36" s="927">
        <v>3</v>
      </c>
      <c r="K36" s="939">
        <v>0.67</v>
      </c>
      <c r="L36" s="938">
        <v>2</v>
      </c>
      <c r="M36" s="938">
        <v>21</v>
      </c>
      <c r="N36" s="940">
        <v>7</v>
      </c>
      <c r="O36" s="938" t="s">
        <v>6104</v>
      </c>
      <c r="P36" s="941" t="s">
        <v>6164</v>
      </c>
      <c r="Q36" s="942">
        <f t="shared" si="0"/>
        <v>2</v>
      </c>
      <c r="R36" s="977">
        <f t="shared" si="0"/>
        <v>1.35</v>
      </c>
      <c r="S36" s="942">
        <f t="shared" si="1"/>
        <v>2</v>
      </c>
      <c r="T36" s="977">
        <f t="shared" si="2"/>
        <v>1.35</v>
      </c>
      <c r="U36" s="984">
        <v>14</v>
      </c>
      <c r="V36" s="943">
        <v>6</v>
      </c>
      <c r="W36" s="943">
        <v>-8</v>
      </c>
      <c r="X36" s="982">
        <v>0.42857142857142855</v>
      </c>
      <c r="Y36" s="980"/>
    </row>
    <row r="37" spans="1:25" ht="14.4" customHeight="1" x14ac:dyDescent="0.3">
      <c r="A37" s="947" t="s">
        <v>6165</v>
      </c>
      <c r="B37" s="920">
        <v>89</v>
      </c>
      <c r="C37" s="921">
        <v>57.62</v>
      </c>
      <c r="D37" s="922">
        <v>6</v>
      </c>
      <c r="E37" s="932">
        <v>75</v>
      </c>
      <c r="F37" s="915">
        <v>55.85</v>
      </c>
      <c r="G37" s="916">
        <v>6.2</v>
      </c>
      <c r="H37" s="914">
        <v>54</v>
      </c>
      <c r="I37" s="915">
        <v>50.74</v>
      </c>
      <c r="J37" s="916">
        <v>5</v>
      </c>
      <c r="K37" s="917">
        <v>0.5</v>
      </c>
      <c r="L37" s="914">
        <v>2</v>
      </c>
      <c r="M37" s="914">
        <v>18</v>
      </c>
      <c r="N37" s="918">
        <v>6</v>
      </c>
      <c r="O37" s="914" t="s">
        <v>6104</v>
      </c>
      <c r="P37" s="931" t="s">
        <v>6166</v>
      </c>
      <c r="Q37" s="919">
        <f t="shared" si="0"/>
        <v>-35</v>
      </c>
      <c r="R37" s="976">
        <f t="shared" si="0"/>
        <v>-6.8799999999999955</v>
      </c>
      <c r="S37" s="919">
        <f t="shared" si="1"/>
        <v>-21</v>
      </c>
      <c r="T37" s="976">
        <f t="shared" si="2"/>
        <v>-5.1099999999999994</v>
      </c>
      <c r="U37" s="983">
        <v>324</v>
      </c>
      <c r="V37" s="928">
        <v>270</v>
      </c>
      <c r="W37" s="928">
        <v>-54</v>
      </c>
      <c r="X37" s="981">
        <v>0.83333333333333337</v>
      </c>
      <c r="Y37" s="979">
        <v>17</v>
      </c>
    </row>
    <row r="38" spans="1:25" ht="14.4" customHeight="1" x14ac:dyDescent="0.3">
      <c r="A38" s="948" t="s">
        <v>6167</v>
      </c>
      <c r="B38" s="934">
        <v>18</v>
      </c>
      <c r="C38" s="935">
        <v>11.79</v>
      </c>
      <c r="D38" s="923">
        <v>6.1</v>
      </c>
      <c r="E38" s="936">
        <v>16</v>
      </c>
      <c r="F38" s="937">
        <v>10.91</v>
      </c>
      <c r="G38" s="924">
        <v>6.9</v>
      </c>
      <c r="H38" s="938">
        <v>13</v>
      </c>
      <c r="I38" s="937">
        <v>7.56</v>
      </c>
      <c r="J38" s="924">
        <v>6.8</v>
      </c>
      <c r="K38" s="939">
        <v>0.57999999999999996</v>
      </c>
      <c r="L38" s="938">
        <v>2</v>
      </c>
      <c r="M38" s="938">
        <v>21</v>
      </c>
      <c r="N38" s="940">
        <v>7</v>
      </c>
      <c r="O38" s="938" t="s">
        <v>6104</v>
      </c>
      <c r="P38" s="941" t="s">
        <v>6168</v>
      </c>
      <c r="Q38" s="942">
        <f t="shared" si="0"/>
        <v>-5</v>
      </c>
      <c r="R38" s="977">
        <f t="shared" si="0"/>
        <v>-4.2299999999999995</v>
      </c>
      <c r="S38" s="942">
        <f t="shared" si="1"/>
        <v>-3</v>
      </c>
      <c r="T38" s="977">
        <f t="shared" si="2"/>
        <v>-3.3500000000000005</v>
      </c>
      <c r="U38" s="984">
        <v>91</v>
      </c>
      <c r="V38" s="943">
        <v>88.399999999999991</v>
      </c>
      <c r="W38" s="943">
        <v>-2.6000000000000085</v>
      </c>
      <c r="X38" s="982">
        <v>0.97142857142857131</v>
      </c>
      <c r="Y38" s="980">
        <v>11</v>
      </c>
    </row>
    <row r="39" spans="1:25" ht="14.4" customHeight="1" x14ac:dyDescent="0.3">
      <c r="A39" s="948" t="s">
        <v>6169</v>
      </c>
      <c r="B39" s="934">
        <v>1</v>
      </c>
      <c r="C39" s="935">
        <v>0.74</v>
      </c>
      <c r="D39" s="923">
        <v>6</v>
      </c>
      <c r="E39" s="936">
        <v>2</v>
      </c>
      <c r="F39" s="937">
        <v>1.49</v>
      </c>
      <c r="G39" s="924">
        <v>5.5</v>
      </c>
      <c r="H39" s="938">
        <v>2</v>
      </c>
      <c r="I39" s="937">
        <v>5.14</v>
      </c>
      <c r="J39" s="925">
        <v>47</v>
      </c>
      <c r="K39" s="939">
        <v>0.74</v>
      </c>
      <c r="L39" s="938">
        <v>3</v>
      </c>
      <c r="M39" s="938">
        <v>24</v>
      </c>
      <c r="N39" s="940">
        <v>8</v>
      </c>
      <c r="O39" s="938" t="s">
        <v>6104</v>
      </c>
      <c r="P39" s="941" t="s">
        <v>6170</v>
      </c>
      <c r="Q39" s="942">
        <f t="shared" si="0"/>
        <v>1</v>
      </c>
      <c r="R39" s="977">
        <f t="shared" si="0"/>
        <v>4.3999999999999995</v>
      </c>
      <c r="S39" s="942">
        <f t="shared" si="1"/>
        <v>0</v>
      </c>
      <c r="T39" s="977">
        <f t="shared" si="2"/>
        <v>3.6499999999999995</v>
      </c>
      <c r="U39" s="984">
        <v>16</v>
      </c>
      <c r="V39" s="943">
        <v>94</v>
      </c>
      <c r="W39" s="943">
        <v>78</v>
      </c>
      <c r="X39" s="982">
        <v>5.875</v>
      </c>
      <c r="Y39" s="980">
        <v>81</v>
      </c>
    </row>
    <row r="40" spans="1:25" ht="14.4" customHeight="1" x14ac:dyDescent="0.3">
      <c r="A40" s="947" t="s">
        <v>6171</v>
      </c>
      <c r="B40" s="920">
        <v>6</v>
      </c>
      <c r="C40" s="921">
        <v>10.66</v>
      </c>
      <c r="D40" s="922">
        <v>10.5</v>
      </c>
      <c r="E40" s="932">
        <v>2</v>
      </c>
      <c r="F40" s="915">
        <v>1.49</v>
      </c>
      <c r="G40" s="916">
        <v>5</v>
      </c>
      <c r="H40" s="914">
        <v>4</v>
      </c>
      <c r="I40" s="915">
        <v>9.76</v>
      </c>
      <c r="J40" s="926">
        <v>8.8000000000000007</v>
      </c>
      <c r="K40" s="917">
        <v>0.98</v>
      </c>
      <c r="L40" s="914">
        <v>2</v>
      </c>
      <c r="M40" s="914">
        <v>21</v>
      </c>
      <c r="N40" s="918">
        <v>7</v>
      </c>
      <c r="O40" s="914" t="s">
        <v>6104</v>
      </c>
      <c r="P40" s="931" t="s">
        <v>6172</v>
      </c>
      <c r="Q40" s="919">
        <f t="shared" si="0"/>
        <v>-2</v>
      </c>
      <c r="R40" s="976">
        <f t="shared" si="0"/>
        <v>-0.90000000000000036</v>
      </c>
      <c r="S40" s="919">
        <f t="shared" si="1"/>
        <v>2</v>
      </c>
      <c r="T40" s="976">
        <f t="shared" si="2"/>
        <v>8.27</v>
      </c>
      <c r="U40" s="983">
        <v>28</v>
      </c>
      <c r="V40" s="928">
        <v>35.200000000000003</v>
      </c>
      <c r="W40" s="928">
        <v>7.2000000000000028</v>
      </c>
      <c r="X40" s="981">
        <v>1.2571428571428573</v>
      </c>
      <c r="Y40" s="979">
        <v>11</v>
      </c>
    </row>
    <row r="41" spans="1:25" ht="14.4" customHeight="1" x14ac:dyDescent="0.3">
      <c r="A41" s="948" t="s">
        <v>6173</v>
      </c>
      <c r="B41" s="934">
        <v>3</v>
      </c>
      <c r="C41" s="935">
        <v>3.51</v>
      </c>
      <c r="D41" s="923">
        <v>5.3</v>
      </c>
      <c r="E41" s="936"/>
      <c r="F41" s="937"/>
      <c r="G41" s="924"/>
      <c r="H41" s="938">
        <v>2</v>
      </c>
      <c r="I41" s="937">
        <v>11.96</v>
      </c>
      <c r="J41" s="925">
        <v>13.5</v>
      </c>
      <c r="K41" s="939">
        <v>1.39</v>
      </c>
      <c r="L41" s="938">
        <v>4</v>
      </c>
      <c r="M41" s="938">
        <v>33</v>
      </c>
      <c r="N41" s="940">
        <v>11</v>
      </c>
      <c r="O41" s="938" t="s">
        <v>6104</v>
      </c>
      <c r="P41" s="941" t="s">
        <v>6172</v>
      </c>
      <c r="Q41" s="942">
        <f t="shared" si="0"/>
        <v>-1</v>
      </c>
      <c r="R41" s="977">
        <f t="shared" si="0"/>
        <v>8.4500000000000011</v>
      </c>
      <c r="S41" s="942">
        <f t="shared" si="1"/>
        <v>2</v>
      </c>
      <c r="T41" s="977">
        <f t="shared" si="2"/>
        <v>11.96</v>
      </c>
      <c r="U41" s="984">
        <v>22</v>
      </c>
      <c r="V41" s="943">
        <v>27</v>
      </c>
      <c r="W41" s="943">
        <v>5</v>
      </c>
      <c r="X41" s="982">
        <v>1.2272727272727273</v>
      </c>
      <c r="Y41" s="980">
        <v>8</v>
      </c>
    </row>
    <row r="42" spans="1:25" ht="14.4" customHeight="1" x14ac:dyDescent="0.3">
      <c r="A42" s="947" t="s">
        <v>6174</v>
      </c>
      <c r="B42" s="928"/>
      <c r="C42" s="929"/>
      <c r="D42" s="930"/>
      <c r="E42" s="911">
        <v>1</v>
      </c>
      <c r="F42" s="912">
        <v>0.65</v>
      </c>
      <c r="G42" s="913">
        <v>2</v>
      </c>
      <c r="H42" s="914"/>
      <c r="I42" s="915"/>
      <c r="J42" s="916"/>
      <c r="K42" s="917">
        <v>0.97</v>
      </c>
      <c r="L42" s="914">
        <v>3</v>
      </c>
      <c r="M42" s="914">
        <v>24</v>
      </c>
      <c r="N42" s="918">
        <v>8</v>
      </c>
      <c r="O42" s="914" t="s">
        <v>6104</v>
      </c>
      <c r="P42" s="931" t="s">
        <v>6175</v>
      </c>
      <c r="Q42" s="919">
        <f t="shared" si="0"/>
        <v>0</v>
      </c>
      <c r="R42" s="976">
        <f t="shared" si="0"/>
        <v>0</v>
      </c>
      <c r="S42" s="919">
        <f t="shared" si="1"/>
        <v>-1</v>
      </c>
      <c r="T42" s="976">
        <f t="shared" si="2"/>
        <v>-0.65</v>
      </c>
      <c r="U42" s="983" t="s">
        <v>596</v>
      </c>
      <c r="V42" s="928" t="s">
        <v>596</v>
      </c>
      <c r="W42" s="928" t="s">
        <v>596</v>
      </c>
      <c r="X42" s="981" t="s">
        <v>596</v>
      </c>
      <c r="Y42" s="979"/>
    </row>
    <row r="43" spans="1:25" ht="14.4" customHeight="1" x14ac:dyDescent="0.3">
      <c r="A43" s="947" t="s">
        <v>6176</v>
      </c>
      <c r="B43" s="928">
        <v>3</v>
      </c>
      <c r="C43" s="929">
        <v>1.46</v>
      </c>
      <c r="D43" s="930">
        <v>4.3</v>
      </c>
      <c r="E43" s="911">
        <v>2</v>
      </c>
      <c r="F43" s="912">
        <v>0.98</v>
      </c>
      <c r="G43" s="913">
        <v>7</v>
      </c>
      <c r="H43" s="914">
        <v>1</v>
      </c>
      <c r="I43" s="915">
        <v>0.49</v>
      </c>
      <c r="J43" s="926">
        <v>5</v>
      </c>
      <c r="K43" s="917">
        <v>0.49</v>
      </c>
      <c r="L43" s="914">
        <v>1</v>
      </c>
      <c r="M43" s="914">
        <v>12</v>
      </c>
      <c r="N43" s="918">
        <v>4</v>
      </c>
      <c r="O43" s="914" t="s">
        <v>6104</v>
      </c>
      <c r="P43" s="931" t="s">
        <v>6177</v>
      </c>
      <c r="Q43" s="919">
        <f t="shared" si="0"/>
        <v>-2</v>
      </c>
      <c r="R43" s="976">
        <f t="shared" si="0"/>
        <v>-0.97</v>
      </c>
      <c r="S43" s="919">
        <f t="shared" si="1"/>
        <v>-1</v>
      </c>
      <c r="T43" s="976">
        <f t="shared" si="2"/>
        <v>-0.49</v>
      </c>
      <c r="U43" s="983">
        <v>4</v>
      </c>
      <c r="V43" s="928">
        <v>5</v>
      </c>
      <c r="W43" s="928">
        <v>1</v>
      </c>
      <c r="X43" s="981">
        <v>1.25</v>
      </c>
      <c r="Y43" s="979">
        <v>1</v>
      </c>
    </row>
    <row r="44" spans="1:25" ht="14.4" customHeight="1" x14ac:dyDescent="0.3">
      <c r="A44" s="948" t="s">
        <v>6178</v>
      </c>
      <c r="B44" s="943"/>
      <c r="C44" s="944"/>
      <c r="D44" s="933"/>
      <c r="E44" s="945">
        <v>1</v>
      </c>
      <c r="F44" s="946">
        <v>0.65</v>
      </c>
      <c r="G44" s="927">
        <v>4</v>
      </c>
      <c r="H44" s="938">
        <v>1</v>
      </c>
      <c r="I44" s="937">
        <v>0.65</v>
      </c>
      <c r="J44" s="924">
        <v>3</v>
      </c>
      <c r="K44" s="939">
        <v>0.65</v>
      </c>
      <c r="L44" s="938">
        <v>2</v>
      </c>
      <c r="M44" s="938">
        <v>18</v>
      </c>
      <c r="N44" s="940">
        <v>6</v>
      </c>
      <c r="O44" s="938" t="s">
        <v>6104</v>
      </c>
      <c r="P44" s="941" t="s">
        <v>6179</v>
      </c>
      <c r="Q44" s="942">
        <f t="shared" si="0"/>
        <v>1</v>
      </c>
      <c r="R44" s="977">
        <f t="shared" si="0"/>
        <v>0.65</v>
      </c>
      <c r="S44" s="942">
        <f t="shared" si="1"/>
        <v>0</v>
      </c>
      <c r="T44" s="977">
        <f t="shared" si="2"/>
        <v>0</v>
      </c>
      <c r="U44" s="984">
        <v>6</v>
      </c>
      <c r="V44" s="943">
        <v>3</v>
      </c>
      <c r="W44" s="943">
        <v>-3</v>
      </c>
      <c r="X44" s="982">
        <v>0.5</v>
      </c>
      <c r="Y44" s="980"/>
    </row>
    <row r="45" spans="1:25" ht="14.4" customHeight="1" x14ac:dyDescent="0.3">
      <c r="A45" s="947" t="s">
        <v>6180</v>
      </c>
      <c r="B45" s="920">
        <v>38</v>
      </c>
      <c r="C45" s="921">
        <v>19.72</v>
      </c>
      <c r="D45" s="922">
        <v>5.5</v>
      </c>
      <c r="E45" s="932">
        <v>29</v>
      </c>
      <c r="F45" s="915">
        <v>14.32</v>
      </c>
      <c r="G45" s="916">
        <v>4.8</v>
      </c>
      <c r="H45" s="914">
        <v>21</v>
      </c>
      <c r="I45" s="915">
        <v>10.34</v>
      </c>
      <c r="J45" s="926">
        <v>4.0999999999999996</v>
      </c>
      <c r="K45" s="917">
        <v>0.49</v>
      </c>
      <c r="L45" s="914">
        <v>1</v>
      </c>
      <c r="M45" s="914">
        <v>12</v>
      </c>
      <c r="N45" s="918">
        <v>4</v>
      </c>
      <c r="O45" s="914" t="s">
        <v>6104</v>
      </c>
      <c r="P45" s="931" t="s">
        <v>6181</v>
      </c>
      <c r="Q45" s="919">
        <f t="shared" si="0"/>
        <v>-17</v>
      </c>
      <c r="R45" s="976">
        <f t="shared" si="0"/>
        <v>-9.379999999999999</v>
      </c>
      <c r="S45" s="919">
        <f t="shared" si="1"/>
        <v>-8</v>
      </c>
      <c r="T45" s="976">
        <f t="shared" si="2"/>
        <v>-3.9800000000000004</v>
      </c>
      <c r="U45" s="983">
        <v>84</v>
      </c>
      <c r="V45" s="928">
        <v>86.1</v>
      </c>
      <c r="W45" s="928">
        <v>2.0999999999999943</v>
      </c>
      <c r="X45" s="981">
        <v>1.0249999999999999</v>
      </c>
      <c r="Y45" s="979">
        <v>17</v>
      </c>
    </row>
    <row r="46" spans="1:25" ht="14.4" customHeight="1" x14ac:dyDescent="0.3">
      <c r="A46" s="948" t="s">
        <v>6182</v>
      </c>
      <c r="B46" s="934">
        <v>7</v>
      </c>
      <c r="C46" s="935">
        <v>4.5</v>
      </c>
      <c r="D46" s="923">
        <v>4.9000000000000004</v>
      </c>
      <c r="E46" s="936">
        <v>11</v>
      </c>
      <c r="F46" s="937">
        <v>8.4499999999999993</v>
      </c>
      <c r="G46" s="924">
        <v>8.6</v>
      </c>
      <c r="H46" s="938">
        <v>7</v>
      </c>
      <c r="I46" s="937">
        <v>5.84</v>
      </c>
      <c r="J46" s="925">
        <v>9.4</v>
      </c>
      <c r="K46" s="939">
        <v>0.64</v>
      </c>
      <c r="L46" s="938">
        <v>2</v>
      </c>
      <c r="M46" s="938">
        <v>15</v>
      </c>
      <c r="N46" s="940">
        <v>5</v>
      </c>
      <c r="O46" s="938" t="s">
        <v>6104</v>
      </c>
      <c r="P46" s="941" t="s">
        <v>6183</v>
      </c>
      <c r="Q46" s="942">
        <f t="shared" si="0"/>
        <v>0</v>
      </c>
      <c r="R46" s="977">
        <f t="shared" si="0"/>
        <v>1.3399999999999999</v>
      </c>
      <c r="S46" s="942">
        <f t="shared" si="1"/>
        <v>-4</v>
      </c>
      <c r="T46" s="977">
        <f t="shared" si="2"/>
        <v>-2.6099999999999994</v>
      </c>
      <c r="U46" s="984">
        <v>35</v>
      </c>
      <c r="V46" s="943">
        <v>65.8</v>
      </c>
      <c r="W46" s="943">
        <v>30.799999999999997</v>
      </c>
      <c r="X46" s="982">
        <v>1.88</v>
      </c>
      <c r="Y46" s="980">
        <v>35</v>
      </c>
    </row>
    <row r="47" spans="1:25" ht="14.4" customHeight="1" x14ac:dyDescent="0.3">
      <c r="A47" s="948" t="s">
        <v>6184</v>
      </c>
      <c r="B47" s="934">
        <v>5</v>
      </c>
      <c r="C47" s="935">
        <v>5.85</v>
      </c>
      <c r="D47" s="923">
        <v>11</v>
      </c>
      <c r="E47" s="936">
        <v>2</v>
      </c>
      <c r="F47" s="937">
        <v>2.39</v>
      </c>
      <c r="G47" s="924">
        <v>8.5</v>
      </c>
      <c r="H47" s="938">
        <v>8</v>
      </c>
      <c r="I47" s="937">
        <v>10.67</v>
      </c>
      <c r="J47" s="925">
        <v>9.3000000000000007</v>
      </c>
      <c r="K47" s="939">
        <v>1.1599999999999999</v>
      </c>
      <c r="L47" s="938">
        <v>2</v>
      </c>
      <c r="M47" s="938">
        <v>21</v>
      </c>
      <c r="N47" s="940">
        <v>7</v>
      </c>
      <c r="O47" s="938" t="s">
        <v>6104</v>
      </c>
      <c r="P47" s="941" t="s">
        <v>6185</v>
      </c>
      <c r="Q47" s="942">
        <f t="shared" si="0"/>
        <v>3</v>
      </c>
      <c r="R47" s="977">
        <f t="shared" si="0"/>
        <v>4.82</v>
      </c>
      <c r="S47" s="942">
        <f t="shared" si="1"/>
        <v>6</v>
      </c>
      <c r="T47" s="977">
        <f t="shared" si="2"/>
        <v>8.2799999999999994</v>
      </c>
      <c r="U47" s="984">
        <v>56</v>
      </c>
      <c r="V47" s="943">
        <v>74.400000000000006</v>
      </c>
      <c r="W47" s="943">
        <v>18.400000000000006</v>
      </c>
      <c r="X47" s="982">
        <v>1.3285714285714287</v>
      </c>
      <c r="Y47" s="980">
        <v>37</v>
      </c>
    </row>
    <row r="48" spans="1:25" ht="14.4" customHeight="1" x14ac:dyDescent="0.3">
      <c r="A48" s="947" t="s">
        <v>6186</v>
      </c>
      <c r="B48" s="920">
        <v>25</v>
      </c>
      <c r="C48" s="921">
        <v>10.35</v>
      </c>
      <c r="D48" s="922">
        <v>4</v>
      </c>
      <c r="E48" s="932">
        <v>21</v>
      </c>
      <c r="F48" s="915">
        <v>9</v>
      </c>
      <c r="G48" s="916">
        <v>5.0999999999999996</v>
      </c>
      <c r="H48" s="914">
        <v>10</v>
      </c>
      <c r="I48" s="915">
        <v>4.13</v>
      </c>
      <c r="J48" s="926">
        <v>5.0999999999999996</v>
      </c>
      <c r="K48" s="917">
        <v>0.41</v>
      </c>
      <c r="L48" s="914">
        <v>1</v>
      </c>
      <c r="M48" s="914">
        <v>12</v>
      </c>
      <c r="N48" s="918">
        <v>4</v>
      </c>
      <c r="O48" s="914" t="s">
        <v>6104</v>
      </c>
      <c r="P48" s="931" t="s">
        <v>6187</v>
      </c>
      <c r="Q48" s="919">
        <f t="shared" si="0"/>
        <v>-15</v>
      </c>
      <c r="R48" s="976">
        <f t="shared" si="0"/>
        <v>-6.22</v>
      </c>
      <c r="S48" s="919">
        <f t="shared" si="1"/>
        <v>-11</v>
      </c>
      <c r="T48" s="976">
        <f t="shared" si="2"/>
        <v>-4.87</v>
      </c>
      <c r="U48" s="983">
        <v>40</v>
      </c>
      <c r="V48" s="928">
        <v>51</v>
      </c>
      <c r="W48" s="928">
        <v>11</v>
      </c>
      <c r="X48" s="981">
        <v>1.2749999999999999</v>
      </c>
      <c r="Y48" s="979">
        <v>15</v>
      </c>
    </row>
    <row r="49" spans="1:25" ht="14.4" customHeight="1" x14ac:dyDescent="0.3">
      <c r="A49" s="948" t="s">
        <v>6188</v>
      </c>
      <c r="B49" s="934">
        <v>5</v>
      </c>
      <c r="C49" s="935">
        <v>2.75</v>
      </c>
      <c r="D49" s="923">
        <v>6.4</v>
      </c>
      <c r="E49" s="936">
        <v>4</v>
      </c>
      <c r="F49" s="937">
        <v>2.14</v>
      </c>
      <c r="G49" s="924">
        <v>5.3</v>
      </c>
      <c r="H49" s="938">
        <v>3</v>
      </c>
      <c r="I49" s="937">
        <v>1.6</v>
      </c>
      <c r="J49" s="924">
        <v>3.7</v>
      </c>
      <c r="K49" s="939">
        <v>0.53</v>
      </c>
      <c r="L49" s="938">
        <v>2</v>
      </c>
      <c r="M49" s="938">
        <v>15</v>
      </c>
      <c r="N49" s="940">
        <v>5</v>
      </c>
      <c r="O49" s="938" t="s">
        <v>6104</v>
      </c>
      <c r="P49" s="941" t="s">
        <v>6189</v>
      </c>
      <c r="Q49" s="942">
        <f t="shared" si="0"/>
        <v>-2</v>
      </c>
      <c r="R49" s="977">
        <f t="shared" si="0"/>
        <v>-1.1499999999999999</v>
      </c>
      <c r="S49" s="942">
        <f t="shared" si="1"/>
        <v>-1</v>
      </c>
      <c r="T49" s="977">
        <f t="shared" si="2"/>
        <v>-0.54</v>
      </c>
      <c r="U49" s="984">
        <v>15</v>
      </c>
      <c r="V49" s="943">
        <v>11.100000000000001</v>
      </c>
      <c r="W49" s="943">
        <v>-3.8999999999999986</v>
      </c>
      <c r="X49" s="982">
        <v>0.7400000000000001</v>
      </c>
      <c r="Y49" s="980"/>
    </row>
    <row r="50" spans="1:25" ht="14.4" customHeight="1" x14ac:dyDescent="0.3">
      <c r="A50" s="948" t="s">
        <v>6190</v>
      </c>
      <c r="B50" s="934">
        <v>1</v>
      </c>
      <c r="C50" s="935">
        <v>0.72</v>
      </c>
      <c r="D50" s="923">
        <v>3</v>
      </c>
      <c r="E50" s="936"/>
      <c r="F50" s="937"/>
      <c r="G50" s="924"/>
      <c r="H50" s="938">
        <v>1</v>
      </c>
      <c r="I50" s="937">
        <v>0.72</v>
      </c>
      <c r="J50" s="924">
        <v>3</v>
      </c>
      <c r="K50" s="939">
        <v>0.72</v>
      </c>
      <c r="L50" s="938">
        <v>2</v>
      </c>
      <c r="M50" s="938">
        <v>15</v>
      </c>
      <c r="N50" s="940">
        <v>5</v>
      </c>
      <c r="O50" s="938" t="s">
        <v>6104</v>
      </c>
      <c r="P50" s="941" t="s">
        <v>6191</v>
      </c>
      <c r="Q50" s="942">
        <f t="shared" si="0"/>
        <v>0</v>
      </c>
      <c r="R50" s="977">
        <f t="shared" si="0"/>
        <v>0</v>
      </c>
      <c r="S50" s="942">
        <f t="shared" si="1"/>
        <v>1</v>
      </c>
      <c r="T50" s="977">
        <f t="shared" si="2"/>
        <v>0.72</v>
      </c>
      <c r="U50" s="984">
        <v>5</v>
      </c>
      <c r="V50" s="943">
        <v>3</v>
      </c>
      <c r="W50" s="943">
        <v>-2</v>
      </c>
      <c r="X50" s="982">
        <v>0.6</v>
      </c>
      <c r="Y50" s="980"/>
    </row>
    <row r="51" spans="1:25" ht="14.4" customHeight="1" x14ac:dyDescent="0.3">
      <c r="A51" s="947" t="s">
        <v>6192</v>
      </c>
      <c r="B51" s="928">
        <v>1</v>
      </c>
      <c r="C51" s="929">
        <v>0.22</v>
      </c>
      <c r="D51" s="930">
        <v>6</v>
      </c>
      <c r="E51" s="932"/>
      <c r="F51" s="915"/>
      <c r="G51" s="916"/>
      <c r="H51" s="911">
        <v>2</v>
      </c>
      <c r="I51" s="912">
        <v>0.45</v>
      </c>
      <c r="J51" s="926">
        <v>3.5</v>
      </c>
      <c r="K51" s="917">
        <v>0.22</v>
      </c>
      <c r="L51" s="914">
        <v>1</v>
      </c>
      <c r="M51" s="914">
        <v>9</v>
      </c>
      <c r="N51" s="918">
        <v>3</v>
      </c>
      <c r="O51" s="914" t="s">
        <v>6104</v>
      </c>
      <c r="P51" s="931" t="s">
        <v>6193</v>
      </c>
      <c r="Q51" s="919">
        <f t="shared" si="0"/>
        <v>1</v>
      </c>
      <c r="R51" s="976">
        <f t="shared" si="0"/>
        <v>0.23</v>
      </c>
      <c r="S51" s="919">
        <f t="shared" si="1"/>
        <v>2</v>
      </c>
      <c r="T51" s="976">
        <f t="shared" si="2"/>
        <v>0.45</v>
      </c>
      <c r="U51" s="983">
        <v>6</v>
      </c>
      <c r="V51" s="928">
        <v>7</v>
      </c>
      <c r="W51" s="928">
        <v>1</v>
      </c>
      <c r="X51" s="981">
        <v>1.1666666666666667</v>
      </c>
      <c r="Y51" s="979">
        <v>1</v>
      </c>
    </row>
    <row r="52" spans="1:25" ht="14.4" customHeight="1" x14ac:dyDescent="0.3">
      <c r="A52" s="947" t="s">
        <v>6194</v>
      </c>
      <c r="B52" s="928">
        <v>41</v>
      </c>
      <c r="C52" s="929">
        <v>18.11</v>
      </c>
      <c r="D52" s="930">
        <v>5.6</v>
      </c>
      <c r="E52" s="911">
        <v>59</v>
      </c>
      <c r="F52" s="912">
        <v>24.69</v>
      </c>
      <c r="G52" s="913">
        <v>5.6</v>
      </c>
      <c r="H52" s="914">
        <v>30</v>
      </c>
      <c r="I52" s="915">
        <v>11.59</v>
      </c>
      <c r="J52" s="926">
        <v>4.8</v>
      </c>
      <c r="K52" s="917">
        <v>0.38</v>
      </c>
      <c r="L52" s="914">
        <v>1</v>
      </c>
      <c r="M52" s="914">
        <v>9</v>
      </c>
      <c r="N52" s="918">
        <v>3</v>
      </c>
      <c r="O52" s="914" t="s">
        <v>6104</v>
      </c>
      <c r="P52" s="931" t="s">
        <v>6195</v>
      </c>
      <c r="Q52" s="919">
        <f t="shared" si="0"/>
        <v>-11</v>
      </c>
      <c r="R52" s="976">
        <f t="shared" si="0"/>
        <v>-6.52</v>
      </c>
      <c r="S52" s="919">
        <f t="shared" si="1"/>
        <v>-29</v>
      </c>
      <c r="T52" s="976">
        <f t="shared" si="2"/>
        <v>-13.100000000000001</v>
      </c>
      <c r="U52" s="983">
        <v>90</v>
      </c>
      <c r="V52" s="928">
        <v>144</v>
      </c>
      <c r="W52" s="928">
        <v>54</v>
      </c>
      <c r="X52" s="981">
        <v>1.6</v>
      </c>
      <c r="Y52" s="979">
        <v>59</v>
      </c>
    </row>
    <row r="53" spans="1:25" ht="14.4" customHeight="1" x14ac:dyDescent="0.3">
      <c r="A53" s="948" t="s">
        <v>6196</v>
      </c>
      <c r="B53" s="943">
        <v>7</v>
      </c>
      <c r="C53" s="944">
        <v>3.59</v>
      </c>
      <c r="D53" s="933">
        <v>5.9</v>
      </c>
      <c r="E53" s="945">
        <v>9</v>
      </c>
      <c r="F53" s="946">
        <v>4.5999999999999996</v>
      </c>
      <c r="G53" s="927">
        <v>3.6</v>
      </c>
      <c r="H53" s="938">
        <v>7</v>
      </c>
      <c r="I53" s="937">
        <v>3.57</v>
      </c>
      <c r="J53" s="924">
        <v>4.5999999999999996</v>
      </c>
      <c r="K53" s="939">
        <v>0.51</v>
      </c>
      <c r="L53" s="938">
        <v>2</v>
      </c>
      <c r="M53" s="938">
        <v>18</v>
      </c>
      <c r="N53" s="940">
        <v>6</v>
      </c>
      <c r="O53" s="938" t="s">
        <v>6104</v>
      </c>
      <c r="P53" s="941" t="s">
        <v>6197</v>
      </c>
      <c r="Q53" s="942">
        <f t="shared" si="0"/>
        <v>0</v>
      </c>
      <c r="R53" s="977">
        <f t="shared" si="0"/>
        <v>-2.0000000000000018E-2</v>
      </c>
      <c r="S53" s="942">
        <f t="shared" si="1"/>
        <v>-2</v>
      </c>
      <c r="T53" s="977">
        <f t="shared" si="2"/>
        <v>-1.0299999999999998</v>
      </c>
      <c r="U53" s="984">
        <v>42</v>
      </c>
      <c r="V53" s="943">
        <v>32.199999999999996</v>
      </c>
      <c r="W53" s="943">
        <v>-9.8000000000000043</v>
      </c>
      <c r="X53" s="982">
        <v>0.76666666666666661</v>
      </c>
      <c r="Y53" s="980">
        <v>3</v>
      </c>
    </row>
    <row r="54" spans="1:25" ht="14.4" customHeight="1" x14ac:dyDescent="0.3">
      <c r="A54" s="948" t="s">
        <v>6198</v>
      </c>
      <c r="B54" s="943"/>
      <c r="C54" s="944"/>
      <c r="D54" s="933"/>
      <c r="E54" s="945">
        <v>2</v>
      </c>
      <c r="F54" s="946">
        <v>1.52</v>
      </c>
      <c r="G54" s="927">
        <v>9.5</v>
      </c>
      <c r="H54" s="938"/>
      <c r="I54" s="937"/>
      <c r="J54" s="924"/>
      <c r="K54" s="939">
        <v>0.76</v>
      </c>
      <c r="L54" s="938">
        <v>3</v>
      </c>
      <c r="M54" s="938">
        <v>24</v>
      </c>
      <c r="N54" s="940">
        <v>8</v>
      </c>
      <c r="O54" s="938" t="s">
        <v>6104</v>
      </c>
      <c r="P54" s="941" t="s">
        <v>6199</v>
      </c>
      <c r="Q54" s="942">
        <f t="shared" si="0"/>
        <v>0</v>
      </c>
      <c r="R54" s="977">
        <f t="shared" si="0"/>
        <v>0</v>
      </c>
      <c r="S54" s="942">
        <f t="shared" si="1"/>
        <v>-2</v>
      </c>
      <c r="T54" s="977">
        <f t="shared" si="2"/>
        <v>-1.52</v>
      </c>
      <c r="U54" s="984" t="s">
        <v>596</v>
      </c>
      <c r="V54" s="943" t="s">
        <v>596</v>
      </c>
      <c r="W54" s="943" t="s">
        <v>596</v>
      </c>
      <c r="X54" s="982" t="s">
        <v>596</v>
      </c>
      <c r="Y54" s="980"/>
    </row>
    <row r="55" spans="1:25" ht="14.4" customHeight="1" x14ac:dyDescent="0.3">
      <c r="A55" s="947" t="s">
        <v>6200</v>
      </c>
      <c r="B55" s="928">
        <v>7</v>
      </c>
      <c r="C55" s="929">
        <v>4.3600000000000003</v>
      </c>
      <c r="D55" s="930">
        <v>7</v>
      </c>
      <c r="E55" s="911">
        <v>10</v>
      </c>
      <c r="F55" s="912">
        <v>5.7</v>
      </c>
      <c r="G55" s="913">
        <v>8.5</v>
      </c>
      <c r="H55" s="914">
        <v>7</v>
      </c>
      <c r="I55" s="915">
        <v>3.78</v>
      </c>
      <c r="J55" s="916">
        <v>3.9</v>
      </c>
      <c r="K55" s="917">
        <v>0.54</v>
      </c>
      <c r="L55" s="914">
        <v>2</v>
      </c>
      <c r="M55" s="914">
        <v>15</v>
      </c>
      <c r="N55" s="918">
        <v>5</v>
      </c>
      <c r="O55" s="914" t="s">
        <v>6104</v>
      </c>
      <c r="P55" s="931" t="s">
        <v>6201</v>
      </c>
      <c r="Q55" s="919">
        <f t="shared" si="0"/>
        <v>0</v>
      </c>
      <c r="R55" s="976">
        <f t="shared" si="0"/>
        <v>-0.58000000000000052</v>
      </c>
      <c r="S55" s="919">
        <f t="shared" si="1"/>
        <v>-3</v>
      </c>
      <c r="T55" s="976">
        <f t="shared" si="2"/>
        <v>-1.9200000000000004</v>
      </c>
      <c r="U55" s="983">
        <v>35</v>
      </c>
      <c r="V55" s="928">
        <v>27.3</v>
      </c>
      <c r="W55" s="928">
        <v>-7.6999999999999993</v>
      </c>
      <c r="X55" s="981">
        <v>0.78</v>
      </c>
      <c r="Y55" s="979"/>
    </row>
    <row r="56" spans="1:25" ht="14.4" customHeight="1" x14ac:dyDescent="0.3">
      <c r="A56" s="948" t="s">
        <v>6202</v>
      </c>
      <c r="B56" s="943"/>
      <c r="C56" s="944"/>
      <c r="D56" s="933"/>
      <c r="E56" s="945">
        <v>4</v>
      </c>
      <c r="F56" s="946">
        <v>3.3</v>
      </c>
      <c r="G56" s="927">
        <v>10.8</v>
      </c>
      <c r="H56" s="938">
        <v>2</v>
      </c>
      <c r="I56" s="937">
        <v>2.33</v>
      </c>
      <c r="J56" s="925">
        <v>10</v>
      </c>
      <c r="K56" s="939">
        <v>0.73</v>
      </c>
      <c r="L56" s="938">
        <v>2</v>
      </c>
      <c r="M56" s="938">
        <v>18</v>
      </c>
      <c r="N56" s="940">
        <v>6</v>
      </c>
      <c r="O56" s="938" t="s">
        <v>6104</v>
      </c>
      <c r="P56" s="941" t="s">
        <v>6203</v>
      </c>
      <c r="Q56" s="942">
        <f t="shared" si="0"/>
        <v>2</v>
      </c>
      <c r="R56" s="977">
        <f t="shared" si="0"/>
        <v>2.33</v>
      </c>
      <c r="S56" s="942">
        <f t="shared" si="1"/>
        <v>-2</v>
      </c>
      <c r="T56" s="977">
        <f t="shared" si="2"/>
        <v>-0.96999999999999975</v>
      </c>
      <c r="U56" s="984">
        <v>12</v>
      </c>
      <c r="V56" s="943">
        <v>20</v>
      </c>
      <c r="W56" s="943">
        <v>8</v>
      </c>
      <c r="X56" s="982">
        <v>1.6666666666666667</v>
      </c>
      <c r="Y56" s="980">
        <v>9</v>
      </c>
    </row>
    <row r="57" spans="1:25" ht="14.4" customHeight="1" x14ac:dyDescent="0.3">
      <c r="A57" s="948" t="s">
        <v>6204</v>
      </c>
      <c r="B57" s="943"/>
      <c r="C57" s="944"/>
      <c r="D57" s="933"/>
      <c r="E57" s="945"/>
      <c r="F57" s="946"/>
      <c r="G57" s="927"/>
      <c r="H57" s="938">
        <v>1</v>
      </c>
      <c r="I57" s="937">
        <v>0.75</v>
      </c>
      <c r="J57" s="925">
        <v>18</v>
      </c>
      <c r="K57" s="939">
        <v>0.75</v>
      </c>
      <c r="L57" s="938">
        <v>2</v>
      </c>
      <c r="M57" s="938">
        <v>18</v>
      </c>
      <c r="N57" s="940">
        <v>6</v>
      </c>
      <c r="O57" s="938" t="s">
        <v>6104</v>
      </c>
      <c r="P57" s="941" t="s">
        <v>6205</v>
      </c>
      <c r="Q57" s="942">
        <f t="shared" si="0"/>
        <v>1</v>
      </c>
      <c r="R57" s="977">
        <f t="shared" si="0"/>
        <v>0.75</v>
      </c>
      <c r="S57" s="942">
        <f t="shared" si="1"/>
        <v>1</v>
      </c>
      <c r="T57" s="977">
        <f t="shared" si="2"/>
        <v>0.75</v>
      </c>
      <c r="U57" s="984">
        <v>6</v>
      </c>
      <c r="V57" s="943">
        <v>18</v>
      </c>
      <c r="W57" s="943">
        <v>12</v>
      </c>
      <c r="X57" s="982">
        <v>3</v>
      </c>
      <c r="Y57" s="980">
        <v>12</v>
      </c>
    </row>
    <row r="58" spans="1:25" ht="14.4" customHeight="1" x14ac:dyDescent="0.3">
      <c r="A58" s="947" t="s">
        <v>6206</v>
      </c>
      <c r="B58" s="928">
        <v>1</v>
      </c>
      <c r="C58" s="929">
        <v>0.34</v>
      </c>
      <c r="D58" s="930">
        <v>10</v>
      </c>
      <c r="E58" s="932">
        <v>1</v>
      </c>
      <c r="F58" s="915">
        <v>0.34</v>
      </c>
      <c r="G58" s="916">
        <v>6</v>
      </c>
      <c r="H58" s="911">
        <v>2</v>
      </c>
      <c r="I58" s="912">
        <v>0.68</v>
      </c>
      <c r="J58" s="913">
        <v>4</v>
      </c>
      <c r="K58" s="917">
        <v>0.34</v>
      </c>
      <c r="L58" s="914">
        <v>1</v>
      </c>
      <c r="M58" s="914">
        <v>12</v>
      </c>
      <c r="N58" s="918">
        <v>4</v>
      </c>
      <c r="O58" s="914" t="s">
        <v>6104</v>
      </c>
      <c r="P58" s="931" t="s">
        <v>6207</v>
      </c>
      <c r="Q58" s="919">
        <f t="shared" si="0"/>
        <v>1</v>
      </c>
      <c r="R58" s="976">
        <f t="shared" si="0"/>
        <v>0.34</v>
      </c>
      <c r="S58" s="919">
        <f t="shared" si="1"/>
        <v>1</v>
      </c>
      <c r="T58" s="976">
        <f t="shared" si="2"/>
        <v>0.34</v>
      </c>
      <c r="U58" s="983">
        <v>8</v>
      </c>
      <c r="V58" s="928">
        <v>8</v>
      </c>
      <c r="W58" s="928">
        <v>0</v>
      </c>
      <c r="X58" s="981">
        <v>1</v>
      </c>
      <c r="Y58" s="979">
        <v>1</v>
      </c>
    </row>
    <row r="59" spans="1:25" ht="14.4" customHeight="1" x14ac:dyDescent="0.3">
      <c r="A59" s="948" t="s">
        <v>6208</v>
      </c>
      <c r="B59" s="943"/>
      <c r="C59" s="944"/>
      <c r="D59" s="933"/>
      <c r="E59" s="936">
        <v>1</v>
      </c>
      <c r="F59" s="937">
        <v>0.41</v>
      </c>
      <c r="G59" s="924">
        <v>8</v>
      </c>
      <c r="H59" s="945"/>
      <c r="I59" s="946"/>
      <c r="J59" s="927"/>
      <c r="K59" s="939">
        <v>0.41</v>
      </c>
      <c r="L59" s="938">
        <v>1</v>
      </c>
      <c r="M59" s="938">
        <v>12</v>
      </c>
      <c r="N59" s="940">
        <v>4</v>
      </c>
      <c r="O59" s="938" t="s">
        <v>6104</v>
      </c>
      <c r="P59" s="941" t="s">
        <v>6209</v>
      </c>
      <c r="Q59" s="942">
        <f t="shared" si="0"/>
        <v>0</v>
      </c>
      <c r="R59" s="977">
        <f t="shared" si="0"/>
        <v>0</v>
      </c>
      <c r="S59" s="942">
        <f t="shared" si="1"/>
        <v>-1</v>
      </c>
      <c r="T59" s="977">
        <f t="shared" si="2"/>
        <v>-0.41</v>
      </c>
      <c r="U59" s="984" t="s">
        <v>596</v>
      </c>
      <c r="V59" s="943" t="s">
        <v>596</v>
      </c>
      <c r="W59" s="943" t="s">
        <v>596</v>
      </c>
      <c r="X59" s="982" t="s">
        <v>596</v>
      </c>
      <c r="Y59" s="980"/>
    </row>
    <row r="60" spans="1:25" ht="14.4" customHeight="1" x14ac:dyDescent="0.3">
      <c r="A60" s="947" t="s">
        <v>6210</v>
      </c>
      <c r="B60" s="920">
        <v>17</v>
      </c>
      <c r="C60" s="921">
        <v>7.34</v>
      </c>
      <c r="D60" s="922">
        <v>5.8</v>
      </c>
      <c r="E60" s="932">
        <v>6</v>
      </c>
      <c r="F60" s="915">
        <v>2.59</v>
      </c>
      <c r="G60" s="916">
        <v>4.7</v>
      </c>
      <c r="H60" s="914">
        <v>13</v>
      </c>
      <c r="I60" s="915">
        <v>5.6</v>
      </c>
      <c r="J60" s="926">
        <v>6.4</v>
      </c>
      <c r="K60" s="917">
        <v>0.43</v>
      </c>
      <c r="L60" s="914">
        <v>2</v>
      </c>
      <c r="M60" s="914">
        <v>15</v>
      </c>
      <c r="N60" s="918">
        <v>5</v>
      </c>
      <c r="O60" s="914" t="s">
        <v>6104</v>
      </c>
      <c r="P60" s="931" t="s">
        <v>6211</v>
      </c>
      <c r="Q60" s="919">
        <f t="shared" si="0"/>
        <v>-4</v>
      </c>
      <c r="R60" s="976">
        <f t="shared" si="0"/>
        <v>-1.7400000000000002</v>
      </c>
      <c r="S60" s="919">
        <f t="shared" si="1"/>
        <v>7</v>
      </c>
      <c r="T60" s="976">
        <f t="shared" si="2"/>
        <v>3.01</v>
      </c>
      <c r="U60" s="983">
        <v>65</v>
      </c>
      <c r="V60" s="928">
        <v>83.2</v>
      </c>
      <c r="W60" s="928">
        <v>18.200000000000003</v>
      </c>
      <c r="X60" s="981">
        <v>1.28</v>
      </c>
      <c r="Y60" s="979">
        <v>27</v>
      </c>
    </row>
    <row r="61" spans="1:25" ht="14.4" customHeight="1" x14ac:dyDescent="0.3">
      <c r="A61" s="948" t="s">
        <v>6212</v>
      </c>
      <c r="B61" s="934">
        <v>1</v>
      </c>
      <c r="C61" s="935">
        <v>0.51</v>
      </c>
      <c r="D61" s="923">
        <v>3</v>
      </c>
      <c r="E61" s="936">
        <v>6</v>
      </c>
      <c r="F61" s="937">
        <v>3.04</v>
      </c>
      <c r="G61" s="924">
        <v>6.2</v>
      </c>
      <c r="H61" s="938">
        <v>2</v>
      </c>
      <c r="I61" s="937">
        <v>1.01</v>
      </c>
      <c r="J61" s="924">
        <v>5</v>
      </c>
      <c r="K61" s="939">
        <v>0.51</v>
      </c>
      <c r="L61" s="938">
        <v>2</v>
      </c>
      <c r="M61" s="938">
        <v>18</v>
      </c>
      <c r="N61" s="940">
        <v>6</v>
      </c>
      <c r="O61" s="938" t="s">
        <v>6104</v>
      </c>
      <c r="P61" s="941" t="s">
        <v>6213</v>
      </c>
      <c r="Q61" s="942">
        <f t="shared" si="0"/>
        <v>1</v>
      </c>
      <c r="R61" s="977">
        <f t="shared" si="0"/>
        <v>0.5</v>
      </c>
      <c r="S61" s="942">
        <f t="shared" si="1"/>
        <v>-4</v>
      </c>
      <c r="T61" s="977">
        <f t="shared" si="2"/>
        <v>-2.0300000000000002</v>
      </c>
      <c r="U61" s="984">
        <v>12</v>
      </c>
      <c r="V61" s="943">
        <v>10</v>
      </c>
      <c r="W61" s="943">
        <v>-2</v>
      </c>
      <c r="X61" s="982">
        <v>0.83333333333333337</v>
      </c>
      <c r="Y61" s="980">
        <v>1</v>
      </c>
    </row>
    <row r="62" spans="1:25" ht="14.4" customHeight="1" x14ac:dyDescent="0.3">
      <c r="A62" s="948" t="s">
        <v>6214</v>
      </c>
      <c r="B62" s="934"/>
      <c r="C62" s="935"/>
      <c r="D62" s="923"/>
      <c r="E62" s="936"/>
      <c r="F62" s="937"/>
      <c r="G62" s="924"/>
      <c r="H62" s="938">
        <v>1</v>
      </c>
      <c r="I62" s="937">
        <v>0.61</v>
      </c>
      <c r="J62" s="924">
        <v>7</v>
      </c>
      <c r="K62" s="939">
        <v>0.61</v>
      </c>
      <c r="L62" s="938">
        <v>2</v>
      </c>
      <c r="M62" s="938">
        <v>21</v>
      </c>
      <c r="N62" s="940">
        <v>7</v>
      </c>
      <c r="O62" s="938" t="s">
        <v>6104</v>
      </c>
      <c r="P62" s="941" t="s">
        <v>6215</v>
      </c>
      <c r="Q62" s="942">
        <f t="shared" si="0"/>
        <v>1</v>
      </c>
      <c r="R62" s="977">
        <f t="shared" si="0"/>
        <v>0.61</v>
      </c>
      <c r="S62" s="942">
        <f t="shared" si="1"/>
        <v>1</v>
      </c>
      <c r="T62" s="977">
        <f t="shared" si="2"/>
        <v>0.61</v>
      </c>
      <c r="U62" s="984">
        <v>7</v>
      </c>
      <c r="V62" s="943">
        <v>7</v>
      </c>
      <c r="W62" s="943">
        <v>0</v>
      </c>
      <c r="X62" s="982">
        <v>1</v>
      </c>
      <c r="Y62" s="980"/>
    </row>
    <row r="63" spans="1:25" ht="14.4" customHeight="1" x14ac:dyDescent="0.3">
      <c r="A63" s="947" t="s">
        <v>6216</v>
      </c>
      <c r="B63" s="928">
        <v>1</v>
      </c>
      <c r="C63" s="929">
        <v>0.45</v>
      </c>
      <c r="D63" s="930">
        <v>7</v>
      </c>
      <c r="E63" s="911">
        <v>1</v>
      </c>
      <c r="F63" s="912">
        <v>0.45</v>
      </c>
      <c r="G63" s="913">
        <v>4</v>
      </c>
      <c r="H63" s="914"/>
      <c r="I63" s="915"/>
      <c r="J63" s="916"/>
      <c r="K63" s="917">
        <v>0.45</v>
      </c>
      <c r="L63" s="914">
        <v>2</v>
      </c>
      <c r="M63" s="914">
        <v>15</v>
      </c>
      <c r="N63" s="918">
        <v>5</v>
      </c>
      <c r="O63" s="914" t="s">
        <v>6104</v>
      </c>
      <c r="P63" s="931" t="s">
        <v>6217</v>
      </c>
      <c r="Q63" s="919">
        <f t="shared" si="0"/>
        <v>-1</v>
      </c>
      <c r="R63" s="976">
        <f t="shared" si="0"/>
        <v>-0.45</v>
      </c>
      <c r="S63" s="919">
        <f t="shared" si="1"/>
        <v>-1</v>
      </c>
      <c r="T63" s="976">
        <f t="shared" si="2"/>
        <v>-0.45</v>
      </c>
      <c r="U63" s="983" t="s">
        <v>596</v>
      </c>
      <c r="V63" s="928" t="s">
        <v>596</v>
      </c>
      <c r="W63" s="928" t="s">
        <v>596</v>
      </c>
      <c r="X63" s="981" t="s">
        <v>596</v>
      </c>
      <c r="Y63" s="979"/>
    </row>
    <row r="64" spans="1:25" ht="14.4" customHeight="1" x14ac:dyDescent="0.3">
      <c r="A64" s="947" t="s">
        <v>6218</v>
      </c>
      <c r="B64" s="920">
        <v>1</v>
      </c>
      <c r="C64" s="921">
        <v>0.35</v>
      </c>
      <c r="D64" s="922">
        <v>12</v>
      </c>
      <c r="E64" s="932">
        <v>1</v>
      </c>
      <c r="F64" s="915">
        <v>0.35</v>
      </c>
      <c r="G64" s="916">
        <v>6</v>
      </c>
      <c r="H64" s="914">
        <v>1</v>
      </c>
      <c r="I64" s="915">
        <v>0.35</v>
      </c>
      <c r="J64" s="926">
        <v>9</v>
      </c>
      <c r="K64" s="917">
        <v>0.35</v>
      </c>
      <c r="L64" s="914">
        <v>1</v>
      </c>
      <c r="M64" s="914">
        <v>12</v>
      </c>
      <c r="N64" s="918">
        <v>4</v>
      </c>
      <c r="O64" s="914" t="s">
        <v>6104</v>
      </c>
      <c r="P64" s="931" t="s">
        <v>6219</v>
      </c>
      <c r="Q64" s="919">
        <f t="shared" si="0"/>
        <v>0</v>
      </c>
      <c r="R64" s="976">
        <f t="shared" si="0"/>
        <v>0</v>
      </c>
      <c r="S64" s="919">
        <f t="shared" si="1"/>
        <v>0</v>
      </c>
      <c r="T64" s="976">
        <f t="shared" si="2"/>
        <v>0</v>
      </c>
      <c r="U64" s="983">
        <v>4</v>
      </c>
      <c r="V64" s="928">
        <v>9</v>
      </c>
      <c r="W64" s="928">
        <v>5</v>
      </c>
      <c r="X64" s="981">
        <v>2.25</v>
      </c>
      <c r="Y64" s="979">
        <v>5</v>
      </c>
    </row>
    <row r="65" spans="1:25" ht="14.4" customHeight="1" x14ac:dyDescent="0.3">
      <c r="A65" s="948" t="s">
        <v>6220</v>
      </c>
      <c r="B65" s="934">
        <v>1</v>
      </c>
      <c r="C65" s="935">
        <v>0.42</v>
      </c>
      <c r="D65" s="923">
        <v>11</v>
      </c>
      <c r="E65" s="936"/>
      <c r="F65" s="937"/>
      <c r="G65" s="924"/>
      <c r="H65" s="938"/>
      <c r="I65" s="937"/>
      <c r="J65" s="924"/>
      <c r="K65" s="939">
        <v>0.42</v>
      </c>
      <c r="L65" s="938">
        <v>2</v>
      </c>
      <c r="M65" s="938">
        <v>18</v>
      </c>
      <c r="N65" s="940">
        <v>6</v>
      </c>
      <c r="O65" s="938" t="s">
        <v>6104</v>
      </c>
      <c r="P65" s="941" t="s">
        <v>6221</v>
      </c>
      <c r="Q65" s="942">
        <f t="shared" si="0"/>
        <v>-1</v>
      </c>
      <c r="R65" s="977">
        <f t="shared" si="0"/>
        <v>-0.42</v>
      </c>
      <c r="S65" s="942">
        <f t="shared" si="1"/>
        <v>0</v>
      </c>
      <c r="T65" s="977">
        <f t="shared" si="2"/>
        <v>0</v>
      </c>
      <c r="U65" s="984" t="s">
        <v>596</v>
      </c>
      <c r="V65" s="943" t="s">
        <v>596</v>
      </c>
      <c r="W65" s="943" t="s">
        <v>596</v>
      </c>
      <c r="X65" s="982" t="s">
        <v>596</v>
      </c>
      <c r="Y65" s="980"/>
    </row>
    <row r="66" spans="1:25" ht="14.4" customHeight="1" x14ac:dyDescent="0.3">
      <c r="A66" s="947" t="s">
        <v>6222</v>
      </c>
      <c r="B66" s="920">
        <v>1</v>
      </c>
      <c r="C66" s="921">
        <v>1.67</v>
      </c>
      <c r="D66" s="922">
        <v>12</v>
      </c>
      <c r="E66" s="932"/>
      <c r="F66" s="915"/>
      <c r="G66" s="916"/>
      <c r="H66" s="914"/>
      <c r="I66" s="915"/>
      <c r="J66" s="916"/>
      <c r="K66" s="917">
        <v>1.67</v>
      </c>
      <c r="L66" s="914">
        <v>3</v>
      </c>
      <c r="M66" s="914">
        <v>27</v>
      </c>
      <c r="N66" s="918">
        <v>9</v>
      </c>
      <c r="O66" s="914" t="s">
        <v>6104</v>
      </c>
      <c r="P66" s="931" t="s">
        <v>6223</v>
      </c>
      <c r="Q66" s="919">
        <f t="shared" si="0"/>
        <v>-1</v>
      </c>
      <c r="R66" s="976">
        <f t="shared" si="0"/>
        <v>-1.67</v>
      </c>
      <c r="S66" s="919">
        <f t="shared" si="1"/>
        <v>0</v>
      </c>
      <c r="T66" s="976">
        <f t="shared" si="2"/>
        <v>0</v>
      </c>
      <c r="U66" s="983" t="s">
        <v>596</v>
      </c>
      <c r="V66" s="928" t="s">
        <v>596</v>
      </c>
      <c r="W66" s="928" t="s">
        <v>596</v>
      </c>
      <c r="X66" s="981" t="s">
        <v>596</v>
      </c>
      <c r="Y66" s="979"/>
    </row>
    <row r="67" spans="1:25" ht="14.4" customHeight="1" x14ac:dyDescent="0.3">
      <c r="A67" s="947" t="s">
        <v>6224</v>
      </c>
      <c r="B67" s="920">
        <v>1</v>
      </c>
      <c r="C67" s="921">
        <v>1</v>
      </c>
      <c r="D67" s="922">
        <v>4</v>
      </c>
      <c r="E67" s="932"/>
      <c r="F67" s="915"/>
      <c r="G67" s="916"/>
      <c r="H67" s="914"/>
      <c r="I67" s="915"/>
      <c r="J67" s="916"/>
      <c r="K67" s="917">
        <v>1</v>
      </c>
      <c r="L67" s="914">
        <v>3</v>
      </c>
      <c r="M67" s="914">
        <v>30</v>
      </c>
      <c r="N67" s="918">
        <v>10</v>
      </c>
      <c r="O67" s="914" t="s">
        <v>6104</v>
      </c>
      <c r="P67" s="931" t="s">
        <v>6225</v>
      </c>
      <c r="Q67" s="919">
        <f t="shared" si="0"/>
        <v>-1</v>
      </c>
      <c r="R67" s="976">
        <f t="shared" si="0"/>
        <v>-1</v>
      </c>
      <c r="S67" s="919">
        <f t="shared" si="1"/>
        <v>0</v>
      </c>
      <c r="T67" s="976">
        <f t="shared" si="2"/>
        <v>0</v>
      </c>
      <c r="U67" s="983" t="s">
        <v>596</v>
      </c>
      <c r="V67" s="928" t="s">
        <v>596</v>
      </c>
      <c r="W67" s="928" t="s">
        <v>596</v>
      </c>
      <c r="X67" s="981" t="s">
        <v>596</v>
      </c>
      <c r="Y67" s="979"/>
    </row>
    <row r="68" spans="1:25" ht="14.4" customHeight="1" x14ac:dyDescent="0.3">
      <c r="A68" s="947" t="s">
        <v>6226</v>
      </c>
      <c r="B68" s="928"/>
      <c r="C68" s="929"/>
      <c r="D68" s="930"/>
      <c r="E68" s="911">
        <v>1</v>
      </c>
      <c r="F68" s="912">
        <v>0.49</v>
      </c>
      <c r="G68" s="913">
        <v>8</v>
      </c>
      <c r="H68" s="914"/>
      <c r="I68" s="915"/>
      <c r="J68" s="916"/>
      <c r="K68" s="917">
        <v>0.49</v>
      </c>
      <c r="L68" s="914">
        <v>2</v>
      </c>
      <c r="M68" s="914">
        <v>18</v>
      </c>
      <c r="N68" s="918">
        <v>6</v>
      </c>
      <c r="O68" s="914" t="s">
        <v>6104</v>
      </c>
      <c r="P68" s="931" t="s">
        <v>6227</v>
      </c>
      <c r="Q68" s="919">
        <f t="shared" si="0"/>
        <v>0</v>
      </c>
      <c r="R68" s="976">
        <f t="shared" si="0"/>
        <v>0</v>
      </c>
      <c r="S68" s="919">
        <f t="shared" si="1"/>
        <v>-1</v>
      </c>
      <c r="T68" s="976">
        <f t="shared" si="2"/>
        <v>-0.49</v>
      </c>
      <c r="U68" s="983" t="s">
        <v>596</v>
      </c>
      <c r="V68" s="928" t="s">
        <v>596</v>
      </c>
      <c r="W68" s="928" t="s">
        <v>596</v>
      </c>
      <c r="X68" s="981" t="s">
        <v>596</v>
      </c>
      <c r="Y68" s="979"/>
    </row>
    <row r="69" spans="1:25" ht="14.4" customHeight="1" x14ac:dyDescent="0.3">
      <c r="A69" s="947" t="s">
        <v>6228</v>
      </c>
      <c r="B69" s="920">
        <v>1</v>
      </c>
      <c r="C69" s="921">
        <v>1.55</v>
      </c>
      <c r="D69" s="922">
        <v>15</v>
      </c>
      <c r="E69" s="932"/>
      <c r="F69" s="915"/>
      <c r="G69" s="916"/>
      <c r="H69" s="914"/>
      <c r="I69" s="915"/>
      <c r="J69" s="916"/>
      <c r="K69" s="917">
        <v>1.55</v>
      </c>
      <c r="L69" s="914">
        <v>5</v>
      </c>
      <c r="M69" s="914">
        <v>42</v>
      </c>
      <c r="N69" s="918">
        <v>14</v>
      </c>
      <c r="O69" s="914" t="s">
        <v>6104</v>
      </c>
      <c r="P69" s="931" t="s">
        <v>6229</v>
      </c>
      <c r="Q69" s="919">
        <f t="shared" si="0"/>
        <v>-1</v>
      </c>
      <c r="R69" s="976">
        <f t="shared" si="0"/>
        <v>-1.55</v>
      </c>
      <c r="S69" s="919">
        <f t="shared" si="1"/>
        <v>0</v>
      </c>
      <c r="T69" s="976">
        <f t="shared" si="2"/>
        <v>0</v>
      </c>
      <c r="U69" s="983" t="s">
        <v>596</v>
      </c>
      <c r="V69" s="928" t="s">
        <v>596</v>
      </c>
      <c r="W69" s="928" t="s">
        <v>596</v>
      </c>
      <c r="X69" s="981" t="s">
        <v>596</v>
      </c>
      <c r="Y69" s="979"/>
    </row>
    <row r="70" spans="1:25" ht="14.4" customHeight="1" x14ac:dyDescent="0.3">
      <c r="A70" s="947" t="s">
        <v>6230</v>
      </c>
      <c r="B70" s="920">
        <v>2</v>
      </c>
      <c r="C70" s="921">
        <v>1.23</v>
      </c>
      <c r="D70" s="922">
        <v>3</v>
      </c>
      <c r="E70" s="932"/>
      <c r="F70" s="915"/>
      <c r="G70" s="916"/>
      <c r="H70" s="914"/>
      <c r="I70" s="915"/>
      <c r="J70" s="916"/>
      <c r="K70" s="917">
        <v>0.73</v>
      </c>
      <c r="L70" s="914">
        <v>3</v>
      </c>
      <c r="M70" s="914">
        <v>30</v>
      </c>
      <c r="N70" s="918">
        <v>10</v>
      </c>
      <c r="O70" s="914" t="s">
        <v>6104</v>
      </c>
      <c r="P70" s="931" t="s">
        <v>6231</v>
      </c>
      <c r="Q70" s="919">
        <f t="shared" ref="Q70:R116" si="3">H70-B70</f>
        <v>-2</v>
      </c>
      <c r="R70" s="976">
        <f t="shared" si="3"/>
        <v>-1.23</v>
      </c>
      <c r="S70" s="919">
        <f t="shared" ref="S70:S116" si="4">H70-E70</f>
        <v>0</v>
      </c>
      <c r="T70" s="976">
        <f t="shared" ref="T70:T116" si="5">I70-F70</f>
        <v>0</v>
      </c>
      <c r="U70" s="983" t="s">
        <v>596</v>
      </c>
      <c r="V70" s="928" t="s">
        <v>596</v>
      </c>
      <c r="W70" s="928" t="s">
        <v>596</v>
      </c>
      <c r="X70" s="981" t="s">
        <v>596</v>
      </c>
      <c r="Y70" s="979"/>
    </row>
    <row r="71" spans="1:25" ht="14.4" customHeight="1" x14ac:dyDescent="0.3">
      <c r="A71" s="947" t="s">
        <v>6232</v>
      </c>
      <c r="B71" s="928">
        <v>1</v>
      </c>
      <c r="C71" s="929">
        <v>0.56000000000000005</v>
      </c>
      <c r="D71" s="930">
        <v>13</v>
      </c>
      <c r="E71" s="932"/>
      <c r="F71" s="915"/>
      <c r="G71" s="916"/>
      <c r="H71" s="911"/>
      <c r="I71" s="912"/>
      <c r="J71" s="913"/>
      <c r="K71" s="917">
        <v>0.56000000000000005</v>
      </c>
      <c r="L71" s="914">
        <v>2</v>
      </c>
      <c r="M71" s="914">
        <v>21</v>
      </c>
      <c r="N71" s="918">
        <v>7</v>
      </c>
      <c r="O71" s="914" t="s">
        <v>6104</v>
      </c>
      <c r="P71" s="931" t="s">
        <v>6233</v>
      </c>
      <c r="Q71" s="919">
        <f t="shared" si="3"/>
        <v>-1</v>
      </c>
      <c r="R71" s="976">
        <f t="shared" si="3"/>
        <v>-0.56000000000000005</v>
      </c>
      <c r="S71" s="919">
        <f t="shared" si="4"/>
        <v>0</v>
      </c>
      <c r="T71" s="976">
        <f t="shared" si="5"/>
        <v>0</v>
      </c>
      <c r="U71" s="983" t="s">
        <v>596</v>
      </c>
      <c r="V71" s="928" t="s">
        <v>596</v>
      </c>
      <c r="W71" s="928" t="s">
        <v>596</v>
      </c>
      <c r="X71" s="981" t="s">
        <v>596</v>
      </c>
      <c r="Y71" s="979"/>
    </row>
    <row r="72" spans="1:25" ht="14.4" customHeight="1" x14ac:dyDescent="0.3">
      <c r="A72" s="948" t="s">
        <v>6234</v>
      </c>
      <c r="B72" s="943"/>
      <c r="C72" s="944"/>
      <c r="D72" s="933"/>
      <c r="E72" s="936"/>
      <c r="F72" s="937"/>
      <c r="G72" s="924"/>
      <c r="H72" s="945">
        <v>1</v>
      </c>
      <c r="I72" s="946">
        <v>0.87</v>
      </c>
      <c r="J72" s="927">
        <v>5</v>
      </c>
      <c r="K72" s="939">
        <v>0.82</v>
      </c>
      <c r="L72" s="938">
        <v>3</v>
      </c>
      <c r="M72" s="938">
        <v>24</v>
      </c>
      <c r="N72" s="940">
        <v>8</v>
      </c>
      <c r="O72" s="938" t="s">
        <v>6104</v>
      </c>
      <c r="P72" s="941" t="s">
        <v>6235</v>
      </c>
      <c r="Q72" s="942">
        <f t="shared" si="3"/>
        <v>1</v>
      </c>
      <c r="R72" s="977">
        <f t="shared" si="3"/>
        <v>0.87</v>
      </c>
      <c r="S72" s="942">
        <f t="shared" si="4"/>
        <v>1</v>
      </c>
      <c r="T72" s="977">
        <f t="shared" si="5"/>
        <v>0.87</v>
      </c>
      <c r="U72" s="984">
        <v>8</v>
      </c>
      <c r="V72" s="943">
        <v>5</v>
      </c>
      <c r="W72" s="943">
        <v>-3</v>
      </c>
      <c r="X72" s="982">
        <v>0.625</v>
      </c>
      <c r="Y72" s="980"/>
    </row>
    <row r="73" spans="1:25" ht="14.4" customHeight="1" x14ac:dyDescent="0.3">
      <c r="A73" s="947" t="s">
        <v>6236</v>
      </c>
      <c r="B73" s="928">
        <v>1</v>
      </c>
      <c r="C73" s="929">
        <v>0.42</v>
      </c>
      <c r="D73" s="930">
        <v>4</v>
      </c>
      <c r="E73" s="932"/>
      <c r="F73" s="915"/>
      <c r="G73" s="916"/>
      <c r="H73" s="911">
        <v>1</v>
      </c>
      <c r="I73" s="912">
        <v>0.42</v>
      </c>
      <c r="J73" s="913">
        <v>2</v>
      </c>
      <c r="K73" s="917">
        <v>0.42</v>
      </c>
      <c r="L73" s="914">
        <v>1</v>
      </c>
      <c r="M73" s="914">
        <v>5</v>
      </c>
      <c r="N73" s="918">
        <v>2</v>
      </c>
      <c r="O73" s="914" t="s">
        <v>6104</v>
      </c>
      <c r="P73" s="931" t="s">
        <v>6237</v>
      </c>
      <c r="Q73" s="919">
        <f t="shared" si="3"/>
        <v>0</v>
      </c>
      <c r="R73" s="976">
        <f t="shared" si="3"/>
        <v>0</v>
      </c>
      <c r="S73" s="919">
        <f t="shared" si="4"/>
        <v>1</v>
      </c>
      <c r="T73" s="976">
        <f t="shared" si="5"/>
        <v>0.42</v>
      </c>
      <c r="U73" s="983">
        <v>2</v>
      </c>
      <c r="V73" s="928">
        <v>2</v>
      </c>
      <c r="W73" s="928">
        <v>0</v>
      </c>
      <c r="X73" s="981">
        <v>1</v>
      </c>
      <c r="Y73" s="979"/>
    </row>
    <row r="74" spans="1:25" ht="14.4" customHeight="1" x14ac:dyDescent="0.3">
      <c r="A74" s="947" t="s">
        <v>6238</v>
      </c>
      <c r="B74" s="928"/>
      <c r="C74" s="929"/>
      <c r="D74" s="930"/>
      <c r="E74" s="911">
        <v>1</v>
      </c>
      <c r="F74" s="912">
        <v>0.59</v>
      </c>
      <c r="G74" s="913">
        <v>11</v>
      </c>
      <c r="H74" s="914"/>
      <c r="I74" s="915"/>
      <c r="J74" s="916"/>
      <c r="K74" s="917">
        <v>0.54</v>
      </c>
      <c r="L74" s="914">
        <v>3</v>
      </c>
      <c r="M74" s="914">
        <v>24</v>
      </c>
      <c r="N74" s="918">
        <v>8</v>
      </c>
      <c r="O74" s="914" t="s">
        <v>6104</v>
      </c>
      <c r="P74" s="931" t="s">
        <v>6239</v>
      </c>
      <c r="Q74" s="919">
        <f t="shared" si="3"/>
        <v>0</v>
      </c>
      <c r="R74" s="976">
        <f t="shared" si="3"/>
        <v>0</v>
      </c>
      <c r="S74" s="919">
        <f t="shared" si="4"/>
        <v>-1</v>
      </c>
      <c r="T74" s="976">
        <f t="shared" si="5"/>
        <v>-0.59</v>
      </c>
      <c r="U74" s="983" t="s">
        <v>596</v>
      </c>
      <c r="V74" s="928" t="s">
        <v>596</v>
      </c>
      <c r="W74" s="928" t="s">
        <v>596</v>
      </c>
      <c r="X74" s="981" t="s">
        <v>596</v>
      </c>
      <c r="Y74" s="979"/>
    </row>
    <row r="75" spans="1:25" ht="14.4" customHeight="1" x14ac:dyDescent="0.3">
      <c r="A75" s="947" t="s">
        <v>6240</v>
      </c>
      <c r="B75" s="920">
        <v>5</v>
      </c>
      <c r="C75" s="921">
        <v>1.77</v>
      </c>
      <c r="D75" s="922">
        <v>3.8</v>
      </c>
      <c r="E75" s="932">
        <v>4</v>
      </c>
      <c r="F75" s="915">
        <v>1.42</v>
      </c>
      <c r="G75" s="916">
        <v>4.3</v>
      </c>
      <c r="H75" s="914">
        <v>3</v>
      </c>
      <c r="I75" s="915">
        <v>1.06</v>
      </c>
      <c r="J75" s="926">
        <v>6.7</v>
      </c>
      <c r="K75" s="917">
        <v>0.35</v>
      </c>
      <c r="L75" s="914">
        <v>1</v>
      </c>
      <c r="M75" s="914">
        <v>12</v>
      </c>
      <c r="N75" s="918">
        <v>4</v>
      </c>
      <c r="O75" s="914" t="s">
        <v>6104</v>
      </c>
      <c r="P75" s="931" t="s">
        <v>6241</v>
      </c>
      <c r="Q75" s="919">
        <f t="shared" si="3"/>
        <v>-2</v>
      </c>
      <c r="R75" s="976">
        <f t="shared" si="3"/>
        <v>-0.71</v>
      </c>
      <c r="S75" s="919">
        <f t="shared" si="4"/>
        <v>-1</v>
      </c>
      <c r="T75" s="976">
        <f t="shared" si="5"/>
        <v>-0.35999999999999988</v>
      </c>
      <c r="U75" s="983">
        <v>12</v>
      </c>
      <c r="V75" s="928">
        <v>20.100000000000001</v>
      </c>
      <c r="W75" s="928">
        <v>8.1000000000000014</v>
      </c>
      <c r="X75" s="981">
        <v>1.675</v>
      </c>
      <c r="Y75" s="979">
        <v>8</v>
      </c>
    </row>
    <row r="76" spans="1:25" ht="14.4" customHeight="1" x14ac:dyDescent="0.3">
      <c r="A76" s="948" t="s">
        <v>6242</v>
      </c>
      <c r="B76" s="934">
        <v>2</v>
      </c>
      <c r="C76" s="935">
        <v>0.89</v>
      </c>
      <c r="D76" s="923">
        <v>3</v>
      </c>
      <c r="E76" s="936">
        <v>1</v>
      </c>
      <c r="F76" s="937">
        <v>0.45</v>
      </c>
      <c r="G76" s="924">
        <v>7</v>
      </c>
      <c r="H76" s="938"/>
      <c r="I76" s="937"/>
      <c r="J76" s="924"/>
      <c r="K76" s="939">
        <v>0.45</v>
      </c>
      <c r="L76" s="938">
        <v>2</v>
      </c>
      <c r="M76" s="938">
        <v>15</v>
      </c>
      <c r="N76" s="940">
        <v>5</v>
      </c>
      <c r="O76" s="938" t="s">
        <v>6104</v>
      </c>
      <c r="P76" s="941" t="s">
        <v>6243</v>
      </c>
      <c r="Q76" s="942">
        <f t="shared" si="3"/>
        <v>-2</v>
      </c>
      <c r="R76" s="977">
        <f t="shared" si="3"/>
        <v>-0.89</v>
      </c>
      <c r="S76" s="942">
        <f t="shared" si="4"/>
        <v>-1</v>
      </c>
      <c r="T76" s="977">
        <f t="shared" si="5"/>
        <v>-0.45</v>
      </c>
      <c r="U76" s="984" t="s">
        <v>596</v>
      </c>
      <c r="V76" s="943" t="s">
        <v>596</v>
      </c>
      <c r="W76" s="943" t="s">
        <v>596</v>
      </c>
      <c r="X76" s="982" t="s">
        <v>596</v>
      </c>
      <c r="Y76" s="980"/>
    </row>
    <row r="77" spans="1:25" ht="14.4" customHeight="1" x14ac:dyDescent="0.3">
      <c r="A77" s="947" t="s">
        <v>6244</v>
      </c>
      <c r="B77" s="920">
        <v>1</v>
      </c>
      <c r="C77" s="921">
        <v>0.28000000000000003</v>
      </c>
      <c r="D77" s="922">
        <v>2</v>
      </c>
      <c r="E77" s="932"/>
      <c r="F77" s="915"/>
      <c r="G77" s="916"/>
      <c r="H77" s="914"/>
      <c r="I77" s="915"/>
      <c r="J77" s="916"/>
      <c r="K77" s="917">
        <v>0.28000000000000003</v>
      </c>
      <c r="L77" s="914">
        <v>1</v>
      </c>
      <c r="M77" s="914">
        <v>12</v>
      </c>
      <c r="N77" s="918">
        <v>4</v>
      </c>
      <c r="O77" s="914" t="s">
        <v>6104</v>
      </c>
      <c r="P77" s="931" t="s">
        <v>6245</v>
      </c>
      <c r="Q77" s="919">
        <f t="shared" si="3"/>
        <v>-1</v>
      </c>
      <c r="R77" s="976">
        <f t="shared" si="3"/>
        <v>-0.28000000000000003</v>
      </c>
      <c r="S77" s="919">
        <f t="shared" si="4"/>
        <v>0</v>
      </c>
      <c r="T77" s="976">
        <f t="shared" si="5"/>
        <v>0</v>
      </c>
      <c r="U77" s="983" t="s">
        <v>596</v>
      </c>
      <c r="V77" s="928" t="s">
        <v>596</v>
      </c>
      <c r="W77" s="928" t="s">
        <v>596</v>
      </c>
      <c r="X77" s="981" t="s">
        <v>596</v>
      </c>
      <c r="Y77" s="979"/>
    </row>
    <row r="78" spans="1:25" ht="14.4" customHeight="1" x14ac:dyDescent="0.3">
      <c r="A78" s="948" t="s">
        <v>6246</v>
      </c>
      <c r="B78" s="934">
        <v>1</v>
      </c>
      <c r="C78" s="935">
        <v>0.39</v>
      </c>
      <c r="D78" s="923">
        <v>7</v>
      </c>
      <c r="E78" s="936"/>
      <c r="F78" s="937"/>
      <c r="G78" s="924"/>
      <c r="H78" s="938"/>
      <c r="I78" s="937"/>
      <c r="J78" s="924"/>
      <c r="K78" s="939">
        <v>0.39</v>
      </c>
      <c r="L78" s="938">
        <v>2</v>
      </c>
      <c r="M78" s="938">
        <v>15</v>
      </c>
      <c r="N78" s="940">
        <v>5</v>
      </c>
      <c r="O78" s="938" t="s">
        <v>6104</v>
      </c>
      <c r="P78" s="941" t="s">
        <v>6247</v>
      </c>
      <c r="Q78" s="942">
        <f t="shared" si="3"/>
        <v>-1</v>
      </c>
      <c r="R78" s="977">
        <f t="shared" si="3"/>
        <v>-0.39</v>
      </c>
      <c r="S78" s="942">
        <f t="shared" si="4"/>
        <v>0</v>
      </c>
      <c r="T78" s="977">
        <f t="shared" si="5"/>
        <v>0</v>
      </c>
      <c r="U78" s="984" t="s">
        <v>596</v>
      </c>
      <c r="V78" s="943" t="s">
        <v>596</v>
      </c>
      <c r="W78" s="943" t="s">
        <v>596</v>
      </c>
      <c r="X78" s="982" t="s">
        <v>596</v>
      </c>
      <c r="Y78" s="980"/>
    </row>
    <row r="79" spans="1:25" ht="14.4" customHeight="1" x14ac:dyDescent="0.3">
      <c r="A79" s="947" t="s">
        <v>6248</v>
      </c>
      <c r="B79" s="928"/>
      <c r="C79" s="929"/>
      <c r="D79" s="930"/>
      <c r="E79" s="932">
        <v>1</v>
      </c>
      <c r="F79" s="915">
        <v>0.31</v>
      </c>
      <c r="G79" s="916">
        <v>4</v>
      </c>
      <c r="H79" s="911"/>
      <c r="I79" s="912"/>
      <c r="J79" s="913"/>
      <c r="K79" s="917">
        <v>0.31</v>
      </c>
      <c r="L79" s="914">
        <v>1</v>
      </c>
      <c r="M79" s="914">
        <v>12</v>
      </c>
      <c r="N79" s="918">
        <v>4</v>
      </c>
      <c r="O79" s="914" t="s">
        <v>6104</v>
      </c>
      <c r="P79" s="931" t="s">
        <v>6249</v>
      </c>
      <c r="Q79" s="919">
        <f t="shared" si="3"/>
        <v>0</v>
      </c>
      <c r="R79" s="976">
        <f t="shared" si="3"/>
        <v>0</v>
      </c>
      <c r="S79" s="919">
        <f t="shared" si="4"/>
        <v>-1</v>
      </c>
      <c r="T79" s="976">
        <f t="shared" si="5"/>
        <v>-0.31</v>
      </c>
      <c r="U79" s="983" t="s">
        <v>596</v>
      </c>
      <c r="V79" s="928" t="s">
        <v>596</v>
      </c>
      <c r="W79" s="928" t="s">
        <v>596</v>
      </c>
      <c r="X79" s="981" t="s">
        <v>596</v>
      </c>
      <c r="Y79" s="979"/>
    </row>
    <row r="80" spans="1:25" ht="14.4" customHeight="1" x14ac:dyDescent="0.3">
      <c r="A80" s="948" t="s">
        <v>6250</v>
      </c>
      <c r="B80" s="943"/>
      <c r="C80" s="944"/>
      <c r="D80" s="933"/>
      <c r="E80" s="936"/>
      <c r="F80" s="937"/>
      <c r="G80" s="924"/>
      <c r="H80" s="945">
        <v>1</v>
      </c>
      <c r="I80" s="946">
        <v>0.46</v>
      </c>
      <c r="J80" s="927">
        <v>3</v>
      </c>
      <c r="K80" s="939">
        <v>0.46</v>
      </c>
      <c r="L80" s="938">
        <v>2</v>
      </c>
      <c r="M80" s="938">
        <v>15</v>
      </c>
      <c r="N80" s="940">
        <v>5</v>
      </c>
      <c r="O80" s="938" t="s">
        <v>6104</v>
      </c>
      <c r="P80" s="941" t="s">
        <v>6251</v>
      </c>
      <c r="Q80" s="942">
        <f t="shared" si="3"/>
        <v>1</v>
      </c>
      <c r="R80" s="977">
        <f t="shared" si="3"/>
        <v>0.46</v>
      </c>
      <c r="S80" s="942">
        <f t="shared" si="4"/>
        <v>1</v>
      </c>
      <c r="T80" s="977">
        <f t="shared" si="5"/>
        <v>0.46</v>
      </c>
      <c r="U80" s="984">
        <v>5</v>
      </c>
      <c r="V80" s="943">
        <v>3</v>
      </c>
      <c r="W80" s="943">
        <v>-2</v>
      </c>
      <c r="X80" s="982">
        <v>0.6</v>
      </c>
      <c r="Y80" s="980"/>
    </row>
    <row r="81" spans="1:25" ht="14.4" customHeight="1" x14ac:dyDescent="0.3">
      <c r="A81" s="947" t="s">
        <v>6252</v>
      </c>
      <c r="B81" s="928"/>
      <c r="C81" s="929"/>
      <c r="D81" s="930"/>
      <c r="E81" s="911">
        <v>1</v>
      </c>
      <c r="F81" s="912">
        <v>0.44</v>
      </c>
      <c r="G81" s="913">
        <v>8</v>
      </c>
      <c r="H81" s="914"/>
      <c r="I81" s="915"/>
      <c r="J81" s="916"/>
      <c r="K81" s="917">
        <v>0.44</v>
      </c>
      <c r="L81" s="914">
        <v>2</v>
      </c>
      <c r="M81" s="914">
        <v>18</v>
      </c>
      <c r="N81" s="918">
        <v>6</v>
      </c>
      <c r="O81" s="914" t="s">
        <v>6104</v>
      </c>
      <c r="P81" s="931" t="s">
        <v>6253</v>
      </c>
      <c r="Q81" s="919">
        <f t="shared" si="3"/>
        <v>0</v>
      </c>
      <c r="R81" s="976">
        <f t="shared" si="3"/>
        <v>0</v>
      </c>
      <c r="S81" s="919">
        <f t="shared" si="4"/>
        <v>-1</v>
      </c>
      <c r="T81" s="976">
        <f t="shared" si="5"/>
        <v>-0.44</v>
      </c>
      <c r="U81" s="983" t="s">
        <v>596</v>
      </c>
      <c r="V81" s="928" t="s">
        <v>596</v>
      </c>
      <c r="W81" s="928" t="s">
        <v>596</v>
      </c>
      <c r="X81" s="981" t="s">
        <v>596</v>
      </c>
      <c r="Y81" s="979"/>
    </row>
    <row r="82" spans="1:25" ht="14.4" customHeight="1" x14ac:dyDescent="0.3">
      <c r="A82" s="947" t="s">
        <v>6254</v>
      </c>
      <c r="B82" s="920">
        <v>1</v>
      </c>
      <c r="C82" s="921">
        <v>4.99</v>
      </c>
      <c r="D82" s="922">
        <v>7</v>
      </c>
      <c r="E82" s="932"/>
      <c r="F82" s="915"/>
      <c r="G82" s="916"/>
      <c r="H82" s="914"/>
      <c r="I82" s="915"/>
      <c r="J82" s="916"/>
      <c r="K82" s="917">
        <v>4.99</v>
      </c>
      <c r="L82" s="914">
        <v>3</v>
      </c>
      <c r="M82" s="914">
        <v>27</v>
      </c>
      <c r="N82" s="918">
        <v>9</v>
      </c>
      <c r="O82" s="914" t="s">
        <v>6104</v>
      </c>
      <c r="P82" s="931" t="s">
        <v>6255</v>
      </c>
      <c r="Q82" s="919">
        <f t="shared" si="3"/>
        <v>-1</v>
      </c>
      <c r="R82" s="976">
        <f t="shared" si="3"/>
        <v>-4.99</v>
      </c>
      <c r="S82" s="919">
        <f t="shared" si="4"/>
        <v>0</v>
      </c>
      <c r="T82" s="976">
        <f t="shared" si="5"/>
        <v>0</v>
      </c>
      <c r="U82" s="983" t="s">
        <v>596</v>
      </c>
      <c r="V82" s="928" t="s">
        <v>596</v>
      </c>
      <c r="W82" s="928" t="s">
        <v>596</v>
      </c>
      <c r="X82" s="981" t="s">
        <v>596</v>
      </c>
      <c r="Y82" s="979"/>
    </row>
    <row r="83" spans="1:25" ht="14.4" customHeight="1" x14ac:dyDescent="0.3">
      <c r="A83" s="947" t="s">
        <v>6256</v>
      </c>
      <c r="B83" s="920">
        <v>2</v>
      </c>
      <c r="C83" s="921">
        <v>3.35</v>
      </c>
      <c r="D83" s="922">
        <v>21.5</v>
      </c>
      <c r="E83" s="932"/>
      <c r="F83" s="915"/>
      <c r="G83" s="916"/>
      <c r="H83" s="914"/>
      <c r="I83" s="915"/>
      <c r="J83" s="916"/>
      <c r="K83" s="917">
        <v>1.68</v>
      </c>
      <c r="L83" s="914">
        <v>3</v>
      </c>
      <c r="M83" s="914">
        <v>24</v>
      </c>
      <c r="N83" s="918">
        <v>8</v>
      </c>
      <c r="O83" s="914" t="s">
        <v>6104</v>
      </c>
      <c r="P83" s="931" t="s">
        <v>6257</v>
      </c>
      <c r="Q83" s="919">
        <f t="shared" si="3"/>
        <v>-2</v>
      </c>
      <c r="R83" s="976">
        <f t="shared" si="3"/>
        <v>-3.35</v>
      </c>
      <c r="S83" s="919">
        <f t="shared" si="4"/>
        <v>0</v>
      </c>
      <c r="T83" s="976">
        <f t="shared" si="5"/>
        <v>0</v>
      </c>
      <c r="U83" s="983" t="s">
        <v>596</v>
      </c>
      <c r="V83" s="928" t="s">
        <v>596</v>
      </c>
      <c r="W83" s="928" t="s">
        <v>596</v>
      </c>
      <c r="X83" s="981" t="s">
        <v>596</v>
      </c>
      <c r="Y83" s="979"/>
    </row>
    <row r="84" spans="1:25" ht="14.4" customHeight="1" x14ac:dyDescent="0.3">
      <c r="A84" s="947" t="s">
        <v>6258</v>
      </c>
      <c r="B84" s="928"/>
      <c r="C84" s="929"/>
      <c r="D84" s="930"/>
      <c r="E84" s="932"/>
      <c r="F84" s="915"/>
      <c r="G84" s="916"/>
      <c r="H84" s="911">
        <v>1</v>
      </c>
      <c r="I84" s="912">
        <v>0.67</v>
      </c>
      <c r="J84" s="926">
        <v>16</v>
      </c>
      <c r="K84" s="917">
        <v>0.67</v>
      </c>
      <c r="L84" s="914">
        <v>3</v>
      </c>
      <c r="M84" s="914">
        <v>24</v>
      </c>
      <c r="N84" s="918">
        <v>8</v>
      </c>
      <c r="O84" s="914" t="s">
        <v>6104</v>
      </c>
      <c r="P84" s="931" t="s">
        <v>6259</v>
      </c>
      <c r="Q84" s="919">
        <f t="shared" si="3"/>
        <v>1</v>
      </c>
      <c r="R84" s="976">
        <f t="shared" si="3"/>
        <v>0.67</v>
      </c>
      <c r="S84" s="919">
        <f t="shared" si="4"/>
        <v>1</v>
      </c>
      <c r="T84" s="976">
        <f t="shared" si="5"/>
        <v>0.67</v>
      </c>
      <c r="U84" s="983">
        <v>8</v>
      </c>
      <c r="V84" s="928">
        <v>16</v>
      </c>
      <c r="W84" s="928">
        <v>8</v>
      </c>
      <c r="X84" s="981">
        <v>2</v>
      </c>
      <c r="Y84" s="979">
        <v>8</v>
      </c>
    </row>
    <row r="85" spans="1:25" ht="14.4" customHeight="1" x14ac:dyDescent="0.3">
      <c r="A85" s="947" t="s">
        <v>6260</v>
      </c>
      <c r="B85" s="928"/>
      <c r="C85" s="929"/>
      <c r="D85" s="930"/>
      <c r="E85" s="911">
        <v>1</v>
      </c>
      <c r="F85" s="912">
        <v>0.56000000000000005</v>
      </c>
      <c r="G85" s="913">
        <v>3</v>
      </c>
      <c r="H85" s="914"/>
      <c r="I85" s="915"/>
      <c r="J85" s="916"/>
      <c r="K85" s="917">
        <v>0.56000000000000005</v>
      </c>
      <c r="L85" s="914">
        <v>2</v>
      </c>
      <c r="M85" s="914">
        <v>21</v>
      </c>
      <c r="N85" s="918">
        <v>7</v>
      </c>
      <c r="O85" s="914" t="s">
        <v>6104</v>
      </c>
      <c r="P85" s="931" t="s">
        <v>6261</v>
      </c>
      <c r="Q85" s="919">
        <f t="shared" si="3"/>
        <v>0</v>
      </c>
      <c r="R85" s="976">
        <f t="shared" si="3"/>
        <v>0</v>
      </c>
      <c r="S85" s="919">
        <f t="shared" si="4"/>
        <v>-1</v>
      </c>
      <c r="T85" s="976">
        <f t="shared" si="5"/>
        <v>-0.56000000000000005</v>
      </c>
      <c r="U85" s="983" t="s">
        <v>596</v>
      </c>
      <c r="V85" s="928" t="s">
        <v>596</v>
      </c>
      <c r="W85" s="928" t="s">
        <v>596</v>
      </c>
      <c r="X85" s="981" t="s">
        <v>596</v>
      </c>
      <c r="Y85" s="979"/>
    </row>
    <row r="86" spans="1:25" ht="14.4" customHeight="1" x14ac:dyDescent="0.3">
      <c r="A86" s="947" t="s">
        <v>6262</v>
      </c>
      <c r="B86" s="928">
        <v>54</v>
      </c>
      <c r="C86" s="929">
        <v>23.42</v>
      </c>
      <c r="D86" s="930">
        <v>7.8</v>
      </c>
      <c r="E86" s="911">
        <v>65</v>
      </c>
      <c r="F86" s="912">
        <v>28.85</v>
      </c>
      <c r="G86" s="913">
        <v>8.3000000000000007</v>
      </c>
      <c r="H86" s="914">
        <v>47</v>
      </c>
      <c r="I86" s="915">
        <v>21.26</v>
      </c>
      <c r="J86" s="926">
        <v>8.8000000000000007</v>
      </c>
      <c r="K86" s="917">
        <v>0.43</v>
      </c>
      <c r="L86" s="914">
        <v>2</v>
      </c>
      <c r="M86" s="914">
        <v>18</v>
      </c>
      <c r="N86" s="918">
        <v>6</v>
      </c>
      <c r="O86" s="914" t="s">
        <v>6104</v>
      </c>
      <c r="P86" s="931" t="s">
        <v>6263</v>
      </c>
      <c r="Q86" s="919">
        <f t="shared" si="3"/>
        <v>-7</v>
      </c>
      <c r="R86" s="976">
        <f t="shared" si="3"/>
        <v>-2.16</v>
      </c>
      <c r="S86" s="919">
        <f t="shared" si="4"/>
        <v>-18</v>
      </c>
      <c r="T86" s="976">
        <f t="shared" si="5"/>
        <v>-7.59</v>
      </c>
      <c r="U86" s="983">
        <v>282</v>
      </c>
      <c r="V86" s="928">
        <v>413.6</v>
      </c>
      <c r="W86" s="928">
        <v>131.60000000000002</v>
      </c>
      <c r="X86" s="981">
        <v>1.4666666666666668</v>
      </c>
      <c r="Y86" s="979">
        <v>147</v>
      </c>
    </row>
    <row r="87" spans="1:25" ht="14.4" customHeight="1" x14ac:dyDescent="0.3">
      <c r="A87" s="948" t="s">
        <v>6264</v>
      </c>
      <c r="B87" s="943">
        <v>21</v>
      </c>
      <c r="C87" s="944">
        <v>10.57</v>
      </c>
      <c r="D87" s="933">
        <v>7.9</v>
      </c>
      <c r="E87" s="945">
        <v>29</v>
      </c>
      <c r="F87" s="946">
        <v>15.11</v>
      </c>
      <c r="G87" s="927">
        <v>8.3000000000000007</v>
      </c>
      <c r="H87" s="938">
        <v>13</v>
      </c>
      <c r="I87" s="937">
        <v>8.3800000000000008</v>
      </c>
      <c r="J87" s="925">
        <v>11.5</v>
      </c>
      <c r="K87" s="939">
        <v>0.5</v>
      </c>
      <c r="L87" s="938">
        <v>2</v>
      </c>
      <c r="M87" s="938">
        <v>21</v>
      </c>
      <c r="N87" s="940">
        <v>7</v>
      </c>
      <c r="O87" s="938" t="s">
        <v>6104</v>
      </c>
      <c r="P87" s="941" t="s">
        <v>6265</v>
      </c>
      <c r="Q87" s="942">
        <f t="shared" si="3"/>
        <v>-8</v>
      </c>
      <c r="R87" s="977">
        <f t="shared" si="3"/>
        <v>-2.1899999999999995</v>
      </c>
      <c r="S87" s="942">
        <f t="shared" si="4"/>
        <v>-16</v>
      </c>
      <c r="T87" s="977">
        <f t="shared" si="5"/>
        <v>-6.7299999999999986</v>
      </c>
      <c r="U87" s="984">
        <v>91</v>
      </c>
      <c r="V87" s="943">
        <v>149.5</v>
      </c>
      <c r="W87" s="943">
        <v>58.5</v>
      </c>
      <c r="X87" s="982">
        <v>1.6428571428571428</v>
      </c>
      <c r="Y87" s="980">
        <v>72</v>
      </c>
    </row>
    <row r="88" spans="1:25" ht="14.4" customHeight="1" x14ac:dyDescent="0.3">
      <c r="A88" s="948" t="s">
        <v>6266</v>
      </c>
      <c r="B88" s="943">
        <v>1</v>
      </c>
      <c r="C88" s="944">
        <v>0.75</v>
      </c>
      <c r="D88" s="933">
        <v>13</v>
      </c>
      <c r="E88" s="945">
        <v>2</v>
      </c>
      <c r="F88" s="946">
        <v>1.5</v>
      </c>
      <c r="G88" s="927">
        <v>8.5</v>
      </c>
      <c r="H88" s="938">
        <v>1</v>
      </c>
      <c r="I88" s="937">
        <v>0.75</v>
      </c>
      <c r="J88" s="924">
        <v>5</v>
      </c>
      <c r="K88" s="939">
        <v>0.75</v>
      </c>
      <c r="L88" s="938">
        <v>3</v>
      </c>
      <c r="M88" s="938">
        <v>27</v>
      </c>
      <c r="N88" s="940">
        <v>9</v>
      </c>
      <c r="O88" s="938" t="s">
        <v>6104</v>
      </c>
      <c r="P88" s="941" t="s">
        <v>6267</v>
      </c>
      <c r="Q88" s="942">
        <f t="shared" si="3"/>
        <v>0</v>
      </c>
      <c r="R88" s="977">
        <f t="shared" si="3"/>
        <v>0</v>
      </c>
      <c r="S88" s="942">
        <f t="shared" si="4"/>
        <v>-1</v>
      </c>
      <c r="T88" s="977">
        <f t="shared" si="5"/>
        <v>-0.75</v>
      </c>
      <c r="U88" s="984">
        <v>9</v>
      </c>
      <c r="V88" s="943">
        <v>5</v>
      </c>
      <c r="W88" s="943">
        <v>-4</v>
      </c>
      <c r="X88" s="982">
        <v>0.55555555555555558</v>
      </c>
      <c r="Y88" s="980"/>
    </row>
    <row r="89" spans="1:25" ht="14.4" customHeight="1" x14ac:dyDescent="0.3">
      <c r="A89" s="947" t="s">
        <v>6268</v>
      </c>
      <c r="B89" s="928">
        <v>1</v>
      </c>
      <c r="C89" s="929">
        <v>0.42</v>
      </c>
      <c r="D89" s="930">
        <v>13</v>
      </c>
      <c r="E89" s="932">
        <v>1</v>
      </c>
      <c r="F89" s="915">
        <v>0.42</v>
      </c>
      <c r="G89" s="916">
        <v>6</v>
      </c>
      <c r="H89" s="911">
        <v>1</v>
      </c>
      <c r="I89" s="912">
        <v>0.42</v>
      </c>
      <c r="J89" s="926">
        <v>9</v>
      </c>
      <c r="K89" s="917">
        <v>0.42</v>
      </c>
      <c r="L89" s="914">
        <v>2</v>
      </c>
      <c r="M89" s="914">
        <v>18</v>
      </c>
      <c r="N89" s="918">
        <v>6</v>
      </c>
      <c r="O89" s="914" t="s">
        <v>6104</v>
      </c>
      <c r="P89" s="931" t="s">
        <v>6269</v>
      </c>
      <c r="Q89" s="919">
        <f t="shared" si="3"/>
        <v>0</v>
      </c>
      <c r="R89" s="976">
        <f t="shared" si="3"/>
        <v>0</v>
      </c>
      <c r="S89" s="919">
        <f t="shared" si="4"/>
        <v>0</v>
      </c>
      <c r="T89" s="976">
        <f t="shared" si="5"/>
        <v>0</v>
      </c>
      <c r="U89" s="983">
        <v>6</v>
      </c>
      <c r="V89" s="928">
        <v>9</v>
      </c>
      <c r="W89" s="928">
        <v>3</v>
      </c>
      <c r="X89" s="981">
        <v>1.5</v>
      </c>
      <c r="Y89" s="979">
        <v>3</v>
      </c>
    </row>
    <row r="90" spans="1:25" ht="14.4" customHeight="1" x14ac:dyDescent="0.3">
      <c r="A90" s="947" t="s">
        <v>6270</v>
      </c>
      <c r="B90" s="928">
        <v>2</v>
      </c>
      <c r="C90" s="929">
        <v>0.7</v>
      </c>
      <c r="D90" s="930">
        <v>6.5</v>
      </c>
      <c r="E90" s="932">
        <v>3</v>
      </c>
      <c r="F90" s="915">
        <v>1.04</v>
      </c>
      <c r="G90" s="916">
        <v>3</v>
      </c>
      <c r="H90" s="911">
        <v>3</v>
      </c>
      <c r="I90" s="912">
        <v>1.04</v>
      </c>
      <c r="J90" s="913">
        <v>3.3</v>
      </c>
      <c r="K90" s="917">
        <v>0.35</v>
      </c>
      <c r="L90" s="914">
        <v>1</v>
      </c>
      <c r="M90" s="914">
        <v>12</v>
      </c>
      <c r="N90" s="918">
        <v>4</v>
      </c>
      <c r="O90" s="914" t="s">
        <v>6104</v>
      </c>
      <c r="P90" s="931" t="s">
        <v>6271</v>
      </c>
      <c r="Q90" s="919">
        <f t="shared" si="3"/>
        <v>1</v>
      </c>
      <c r="R90" s="976">
        <f t="shared" si="3"/>
        <v>0.34000000000000008</v>
      </c>
      <c r="S90" s="919">
        <f t="shared" si="4"/>
        <v>0</v>
      </c>
      <c r="T90" s="976">
        <f t="shared" si="5"/>
        <v>0</v>
      </c>
      <c r="U90" s="983">
        <v>12</v>
      </c>
      <c r="V90" s="928">
        <v>9.8999999999999986</v>
      </c>
      <c r="W90" s="928">
        <v>-2.1000000000000014</v>
      </c>
      <c r="X90" s="981">
        <v>0.82499999999999984</v>
      </c>
      <c r="Y90" s="979"/>
    </row>
    <row r="91" spans="1:25" ht="14.4" customHeight="1" x14ac:dyDescent="0.3">
      <c r="A91" s="947" t="s">
        <v>6272</v>
      </c>
      <c r="B91" s="928">
        <v>1</v>
      </c>
      <c r="C91" s="929">
        <v>0.3</v>
      </c>
      <c r="D91" s="930">
        <v>3</v>
      </c>
      <c r="E91" s="932"/>
      <c r="F91" s="915"/>
      <c r="G91" s="916"/>
      <c r="H91" s="911">
        <v>1</v>
      </c>
      <c r="I91" s="912">
        <v>0.31</v>
      </c>
      <c r="J91" s="926">
        <v>8</v>
      </c>
      <c r="K91" s="917">
        <v>0.3</v>
      </c>
      <c r="L91" s="914">
        <v>1</v>
      </c>
      <c r="M91" s="914">
        <v>12</v>
      </c>
      <c r="N91" s="918">
        <v>4</v>
      </c>
      <c r="O91" s="914" t="s">
        <v>6104</v>
      </c>
      <c r="P91" s="931" t="s">
        <v>6273</v>
      </c>
      <c r="Q91" s="919">
        <f t="shared" si="3"/>
        <v>0</v>
      </c>
      <c r="R91" s="976">
        <f t="shared" si="3"/>
        <v>1.0000000000000009E-2</v>
      </c>
      <c r="S91" s="919">
        <f t="shared" si="4"/>
        <v>1</v>
      </c>
      <c r="T91" s="976">
        <f t="shared" si="5"/>
        <v>0.31</v>
      </c>
      <c r="U91" s="983">
        <v>4</v>
      </c>
      <c r="V91" s="928">
        <v>8</v>
      </c>
      <c r="W91" s="928">
        <v>4</v>
      </c>
      <c r="X91" s="981">
        <v>2</v>
      </c>
      <c r="Y91" s="979">
        <v>4</v>
      </c>
    </row>
    <row r="92" spans="1:25" ht="14.4" customHeight="1" x14ac:dyDescent="0.3">
      <c r="A92" s="947" t="s">
        <v>6274</v>
      </c>
      <c r="B92" s="928"/>
      <c r="C92" s="929"/>
      <c r="D92" s="930"/>
      <c r="E92" s="911">
        <v>1</v>
      </c>
      <c r="F92" s="912">
        <v>0.6</v>
      </c>
      <c r="G92" s="913">
        <v>5</v>
      </c>
      <c r="H92" s="914"/>
      <c r="I92" s="915"/>
      <c r="J92" s="916"/>
      <c r="K92" s="917">
        <v>0.6</v>
      </c>
      <c r="L92" s="914">
        <v>3</v>
      </c>
      <c r="M92" s="914">
        <v>30</v>
      </c>
      <c r="N92" s="918">
        <v>10</v>
      </c>
      <c r="O92" s="914" t="s">
        <v>6104</v>
      </c>
      <c r="P92" s="931" t="s">
        <v>6275</v>
      </c>
      <c r="Q92" s="919">
        <f t="shared" si="3"/>
        <v>0</v>
      </c>
      <c r="R92" s="976">
        <f t="shared" si="3"/>
        <v>0</v>
      </c>
      <c r="S92" s="919">
        <f t="shared" si="4"/>
        <v>-1</v>
      </c>
      <c r="T92" s="976">
        <f t="shared" si="5"/>
        <v>-0.6</v>
      </c>
      <c r="U92" s="983" t="s">
        <v>596</v>
      </c>
      <c r="V92" s="928" t="s">
        <v>596</v>
      </c>
      <c r="W92" s="928" t="s">
        <v>596</v>
      </c>
      <c r="X92" s="981" t="s">
        <v>596</v>
      </c>
      <c r="Y92" s="979"/>
    </row>
    <row r="93" spans="1:25" ht="14.4" customHeight="1" x14ac:dyDescent="0.3">
      <c r="A93" s="947" t="s">
        <v>6276</v>
      </c>
      <c r="B93" s="928"/>
      <c r="C93" s="929"/>
      <c r="D93" s="930"/>
      <c r="E93" s="911">
        <v>1</v>
      </c>
      <c r="F93" s="912">
        <v>0.65</v>
      </c>
      <c r="G93" s="913">
        <v>17</v>
      </c>
      <c r="H93" s="914"/>
      <c r="I93" s="915"/>
      <c r="J93" s="916"/>
      <c r="K93" s="917">
        <v>0.65</v>
      </c>
      <c r="L93" s="914">
        <v>3</v>
      </c>
      <c r="M93" s="914">
        <v>30</v>
      </c>
      <c r="N93" s="918">
        <v>10</v>
      </c>
      <c r="O93" s="914" t="s">
        <v>6104</v>
      </c>
      <c r="P93" s="931" t="s">
        <v>6277</v>
      </c>
      <c r="Q93" s="919">
        <f t="shared" si="3"/>
        <v>0</v>
      </c>
      <c r="R93" s="976">
        <f t="shared" si="3"/>
        <v>0</v>
      </c>
      <c r="S93" s="919">
        <f t="shared" si="4"/>
        <v>-1</v>
      </c>
      <c r="T93" s="976">
        <f t="shared" si="5"/>
        <v>-0.65</v>
      </c>
      <c r="U93" s="983" t="s">
        <v>596</v>
      </c>
      <c r="V93" s="928" t="s">
        <v>596</v>
      </c>
      <c r="W93" s="928" t="s">
        <v>596</v>
      </c>
      <c r="X93" s="981" t="s">
        <v>596</v>
      </c>
      <c r="Y93" s="979"/>
    </row>
    <row r="94" spans="1:25" ht="14.4" customHeight="1" x14ac:dyDescent="0.3">
      <c r="A94" s="947" t="s">
        <v>6278</v>
      </c>
      <c r="B94" s="920">
        <v>1</v>
      </c>
      <c r="C94" s="921">
        <v>0.39</v>
      </c>
      <c r="D94" s="922">
        <v>12</v>
      </c>
      <c r="E94" s="932"/>
      <c r="F94" s="915"/>
      <c r="G94" s="916"/>
      <c r="H94" s="914"/>
      <c r="I94" s="915"/>
      <c r="J94" s="916"/>
      <c r="K94" s="917">
        <v>0.38</v>
      </c>
      <c r="L94" s="914">
        <v>2</v>
      </c>
      <c r="M94" s="914">
        <v>15</v>
      </c>
      <c r="N94" s="918">
        <v>5</v>
      </c>
      <c r="O94" s="914" t="s">
        <v>6104</v>
      </c>
      <c r="P94" s="931" t="s">
        <v>6279</v>
      </c>
      <c r="Q94" s="919">
        <f t="shared" si="3"/>
        <v>-1</v>
      </c>
      <c r="R94" s="976">
        <f t="shared" si="3"/>
        <v>-0.39</v>
      </c>
      <c r="S94" s="919">
        <f t="shared" si="4"/>
        <v>0</v>
      </c>
      <c r="T94" s="976">
        <f t="shared" si="5"/>
        <v>0</v>
      </c>
      <c r="U94" s="983" t="s">
        <v>596</v>
      </c>
      <c r="V94" s="928" t="s">
        <v>596</v>
      </c>
      <c r="W94" s="928" t="s">
        <v>596</v>
      </c>
      <c r="X94" s="981" t="s">
        <v>596</v>
      </c>
      <c r="Y94" s="979"/>
    </row>
    <row r="95" spans="1:25" ht="14.4" customHeight="1" x14ac:dyDescent="0.3">
      <c r="A95" s="948" t="s">
        <v>6280</v>
      </c>
      <c r="B95" s="934">
        <v>1</v>
      </c>
      <c r="C95" s="935">
        <v>0.53</v>
      </c>
      <c r="D95" s="923">
        <v>5</v>
      </c>
      <c r="E95" s="936"/>
      <c r="F95" s="937"/>
      <c r="G95" s="924"/>
      <c r="H95" s="938"/>
      <c r="I95" s="937"/>
      <c r="J95" s="924"/>
      <c r="K95" s="939">
        <v>0.53</v>
      </c>
      <c r="L95" s="938">
        <v>3</v>
      </c>
      <c r="M95" s="938">
        <v>24</v>
      </c>
      <c r="N95" s="940">
        <v>8</v>
      </c>
      <c r="O95" s="938" t="s">
        <v>6104</v>
      </c>
      <c r="P95" s="941" t="s">
        <v>6281</v>
      </c>
      <c r="Q95" s="942">
        <f t="shared" si="3"/>
        <v>-1</v>
      </c>
      <c r="R95" s="977">
        <f t="shared" si="3"/>
        <v>-0.53</v>
      </c>
      <c r="S95" s="942">
        <f t="shared" si="4"/>
        <v>0</v>
      </c>
      <c r="T95" s="977">
        <f t="shared" si="5"/>
        <v>0</v>
      </c>
      <c r="U95" s="984" t="s">
        <v>596</v>
      </c>
      <c r="V95" s="943" t="s">
        <v>596</v>
      </c>
      <c r="W95" s="943" t="s">
        <v>596</v>
      </c>
      <c r="X95" s="982" t="s">
        <v>596</v>
      </c>
      <c r="Y95" s="980"/>
    </row>
    <row r="96" spans="1:25" ht="14.4" customHeight="1" x14ac:dyDescent="0.3">
      <c r="A96" s="947" t="s">
        <v>6282</v>
      </c>
      <c r="B96" s="920">
        <v>1</v>
      </c>
      <c r="C96" s="921">
        <v>0.42</v>
      </c>
      <c r="D96" s="922">
        <v>5</v>
      </c>
      <c r="E96" s="932"/>
      <c r="F96" s="915"/>
      <c r="G96" s="916"/>
      <c r="H96" s="914"/>
      <c r="I96" s="915"/>
      <c r="J96" s="916"/>
      <c r="K96" s="917">
        <v>0.42</v>
      </c>
      <c r="L96" s="914">
        <v>2</v>
      </c>
      <c r="M96" s="914">
        <v>15</v>
      </c>
      <c r="N96" s="918">
        <v>5</v>
      </c>
      <c r="O96" s="914" t="s">
        <v>6104</v>
      </c>
      <c r="P96" s="931" t="s">
        <v>6283</v>
      </c>
      <c r="Q96" s="919">
        <f t="shared" si="3"/>
        <v>-1</v>
      </c>
      <c r="R96" s="976">
        <f t="shared" si="3"/>
        <v>-0.42</v>
      </c>
      <c r="S96" s="919">
        <f t="shared" si="4"/>
        <v>0</v>
      </c>
      <c r="T96" s="976">
        <f t="shared" si="5"/>
        <v>0</v>
      </c>
      <c r="U96" s="983" t="s">
        <v>596</v>
      </c>
      <c r="V96" s="928" t="s">
        <v>596</v>
      </c>
      <c r="W96" s="928" t="s">
        <v>596</v>
      </c>
      <c r="X96" s="981" t="s">
        <v>596</v>
      </c>
      <c r="Y96" s="979"/>
    </row>
    <row r="97" spans="1:25" ht="14.4" customHeight="1" x14ac:dyDescent="0.3">
      <c r="A97" s="947" t="s">
        <v>6284</v>
      </c>
      <c r="B97" s="928">
        <v>1</v>
      </c>
      <c r="C97" s="929">
        <v>0.48</v>
      </c>
      <c r="D97" s="930">
        <v>13</v>
      </c>
      <c r="E97" s="911">
        <v>1</v>
      </c>
      <c r="F97" s="912">
        <v>0.48</v>
      </c>
      <c r="G97" s="913">
        <v>3</v>
      </c>
      <c r="H97" s="914"/>
      <c r="I97" s="915"/>
      <c r="J97" s="916"/>
      <c r="K97" s="917">
        <v>0.48</v>
      </c>
      <c r="L97" s="914">
        <v>2</v>
      </c>
      <c r="M97" s="914">
        <v>21</v>
      </c>
      <c r="N97" s="918">
        <v>7</v>
      </c>
      <c r="O97" s="914" t="s">
        <v>6104</v>
      </c>
      <c r="P97" s="931" t="s">
        <v>6285</v>
      </c>
      <c r="Q97" s="919">
        <f t="shared" si="3"/>
        <v>-1</v>
      </c>
      <c r="R97" s="976">
        <f t="shared" si="3"/>
        <v>-0.48</v>
      </c>
      <c r="S97" s="919">
        <f t="shared" si="4"/>
        <v>-1</v>
      </c>
      <c r="T97" s="976">
        <f t="shared" si="5"/>
        <v>-0.48</v>
      </c>
      <c r="U97" s="983" t="s">
        <v>596</v>
      </c>
      <c r="V97" s="928" t="s">
        <v>596</v>
      </c>
      <c r="W97" s="928" t="s">
        <v>596</v>
      </c>
      <c r="X97" s="981" t="s">
        <v>596</v>
      </c>
      <c r="Y97" s="979"/>
    </row>
    <row r="98" spans="1:25" ht="14.4" customHeight="1" x14ac:dyDescent="0.3">
      <c r="A98" s="947" t="s">
        <v>6286</v>
      </c>
      <c r="B98" s="928"/>
      <c r="C98" s="929"/>
      <c r="D98" s="930"/>
      <c r="E98" s="911">
        <v>1</v>
      </c>
      <c r="F98" s="912">
        <v>0.65</v>
      </c>
      <c r="G98" s="913">
        <v>3</v>
      </c>
      <c r="H98" s="914"/>
      <c r="I98" s="915"/>
      <c r="J98" s="916"/>
      <c r="K98" s="917">
        <v>0.65</v>
      </c>
      <c r="L98" s="914">
        <v>3</v>
      </c>
      <c r="M98" s="914">
        <v>24</v>
      </c>
      <c r="N98" s="918">
        <v>8</v>
      </c>
      <c r="O98" s="914" t="s">
        <v>6104</v>
      </c>
      <c r="P98" s="931" t="s">
        <v>6287</v>
      </c>
      <c r="Q98" s="919">
        <f t="shared" si="3"/>
        <v>0</v>
      </c>
      <c r="R98" s="976">
        <f t="shared" si="3"/>
        <v>0</v>
      </c>
      <c r="S98" s="919">
        <f t="shared" si="4"/>
        <v>-1</v>
      </c>
      <c r="T98" s="976">
        <f t="shared" si="5"/>
        <v>-0.65</v>
      </c>
      <c r="U98" s="983" t="s">
        <v>596</v>
      </c>
      <c r="V98" s="928" t="s">
        <v>596</v>
      </c>
      <c r="W98" s="928" t="s">
        <v>596</v>
      </c>
      <c r="X98" s="981" t="s">
        <v>596</v>
      </c>
      <c r="Y98" s="979"/>
    </row>
    <row r="99" spans="1:25" ht="14.4" customHeight="1" x14ac:dyDescent="0.3">
      <c r="A99" s="947" t="s">
        <v>6288</v>
      </c>
      <c r="B99" s="928"/>
      <c r="C99" s="929"/>
      <c r="D99" s="930"/>
      <c r="E99" s="911">
        <v>1</v>
      </c>
      <c r="F99" s="912">
        <v>0.56000000000000005</v>
      </c>
      <c r="G99" s="913">
        <v>14</v>
      </c>
      <c r="H99" s="914"/>
      <c r="I99" s="915"/>
      <c r="J99" s="916"/>
      <c r="K99" s="917">
        <v>0.55000000000000004</v>
      </c>
      <c r="L99" s="914">
        <v>2</v>
      </c>
      <c r="M99" s="914">
        <v>21</v>
      </c>
      <c r="N99" s="918">
        <v>7</v>
      </c>
      <c r="O99" s="914" t="s">
        <v>6104</v>
      </c>
      <c r="P99" s="931" t="s">
        <v>6289</v>
      </c>
      <c r="Q99" s="919">
        <f t="shared" si="3"/>
        <v>0</v>
      </c>
      <c r="R99" s="976">
        <f t="shared" si="3"/>
        <v>0</v>
      </c>
      <c r="S99" s="919">
        <f t="shared" si="4"/>
        <v>-1</v>
      </c>
      <c r="T99" s="976">
        <f t="shared" si="5"/>
        <v>-0.56000000000000005</v>
      </c>
      <c r="U99" s="983" t="s">
        <v>596</v>
      </c>
      <c r="V99" s="928" t="s">
        <v>596</v>
      </c>
      <c r="W99" s="928" t="s">
        <v>596</v>
      </c>
      <c r="X99" s="981" t="s">
        <v>596</v>
      </c>
      <c r="Y99" s="979"/>
    </row>
    <row r="100" spans="1:25" ht="14.4" customHeight="1" x14ac:dyDescent="0.3">
      <c r="A100" s="947" t="s">
        <v>6290</v>
      </c>
      <c r="B100" s="928"/>
      <c r="C100" s="929"/>
      <c r="D100" s="930"/>
      <c r="E100" s="911">
        <v>2</v>
      </c>
      <c r="F100" s="912">
        <v>1.75</v>
      </c>
      <c r="G100" s="913">
        <v>13.5</v>
      </c>
      <c r="H100" s="914"/>
      <c r="I100" s="915"/>
      <c r="J100" s="916"/>
      <c r="K100" s="917">
        <v>0.76</v>
      </c>
      <c r="L100" s="914">
        <v>2</v>
      </c>
      <c r="M100" s="914">
        <v>18</v>
      </c>
      <c r="N100" s="918">
        <v>6</v>
      </c>
      <c r="O100" s="914" t="s">
        <v>6104</v>
      </c>
      <c r="P100" s="931" t="s">
        <v>6291</v>
      </c>
      <c r="Q100" s="919">
        <f t="shared" si="3"/>
        <v>0</v>
      </c>
      <c r="R100" s="976">
        <f t="shared" si="3"/>
        <v>0</v>
      </c>
      <c r="S100" s="919">
        <f t="shared" si="4"/>
        <v>-2</v>
      </c>
      <c r="T100" s="976">
        <f t="shared" si="5"/>
        <v>-1.75</v>
      </c>
      <c r="U100" s="983" t="s">
        <v>596</v>
      </c>
      <c r="V100" s="928" t="s">
        <v>596</v>
      </c>
      <c r="W100" s="928" t="s">
        <v>596</v>
      </c>
      <c r="X100" s="981" t="s">
        <v>596</v>
      </c>
      <c r="Y100" s="979"/>
    </row>
    <row r="101" spans="1:25" ht="14.4" customHeight="1" x14ac:dyDescent="0.3">
      <c r="A101" s="947" t="s">
        <v>6292</v>
      </c>
      <c r="B101" s="928"/>
      <c r="C101" s="929"/>
      <c r="D101" s="930"/>
      <c r="E101" s="932"/>
      <c r="F101" s="915"/>
      <c r="G101" s="916"/>
      <c r="H101" s="911">
        <v>1</v>
      </c>
      <c r="I101" s="912">
        <v>4.43</v>
      </c>
      <c r="J101" s="926">
        <v>79</v>
      </c>
      <c r="K101" s="917">
        <v>1.1100000000000001</v>
      </c>
      <c r="L101" s="914">
        <v>4</v>
      </c>
      <c r="M101" s="914">
        <v>33</v>
      </c>
      <c r="N101" s="918">
        <v>11</v>
      </c>
      <c r="O101" s="914" t="s">
        <v>6104</v>
      </c>
      <c r="P101" s="931" t="s">
        <v>6293</v>
      </c>
      <c r="Q101" s="919">
        <f t="shared" si="3"/>
        <v>1</v>
      </c>
      <c r="R101" s="976">
        <f t="shared" si="3"/>
        <v>4.43</v>
      </c>
      <c r="S101" s="919">
        <f t="shared" si="4"/>
        <v>1</v>
      </c>
      <c r="T101" s="976">
        <f t="shared" si="5"/>
        <v>4.43</v>
      </c>
      <c r="U101" s="983">
        <v>11</v>
      </c>
      <c r="V101" s="928">
        <v>79</v>
      </c>
      <c r="W101" s="928">
        <v>68</v>
      </c>
      <c r="X101" s="981">
        <v>7.1818181818181817</v>
      </c>
      <c r="Y101" s="979">
        <v>68</v>
      </c>
    </row>
    <row r="102" spans="1:25" ht="14.4" customHeight="1" x14ac:dyDescent="0.3">
      <c r="A102" s="948" t="s">
        <v>6294</v>
      </c>
      <c r="B102" s="943">
        <v>1</v>
      </c>
      <c r="C102" s="944">
        <v>2.02</v>
      </c>
      <c r="D102" s="933">
        <v>9</v>
      </c>
      <c r="E102" s="936"/>
      <c r="F102" s="937"/>
      <c r="G102" s="924"/>
      <c r="H102" s="945"/>
      <c r="I102" s="946"/>
      <c r="J102" s="927"/>
      <c r="K102" s="939">
        <v>2.02</v>
      </c>
      <c r="L102" s="938">
        <v>4</v>
      </c>
      <c r="M102" s="938">
        <v>39</v>
      </c>
      <c r="N102" s="940">
        <v>13</v>
      </c>
      <c r="O102" s="938" t="s">
        <v>6104</v>
      </c>
      <c r="P102" s="941" t="s">
        <v>6295</v>
      </c>
      <c r="Q102" s="942">
        <f t="shared" si="3"/>
        <v>-1</v>
      </c>
      <c r="R102" s="977">
        <f t="shared" si="3"/>
        <v>-2.02</v>
      </c>
      <c r="S102" s="942">
        <f t="shared" si="4"/>
        <v>0</v>
      </c>
      <c r="T102" s="977">
        <f t="shared" si="5"/>
        <v>0</v>
      </c>
      <c r="U102" s="984" t="s">
        <v>596</v>
      </c>
      <c r="V102" s="943" t="s">
        <v>596</v>
      </c>
      <c r="W102" s="943" t="s">
        <v>596</v>
      </c>
      <c r="X102" s="982" t="s">
        <v>596</v>
      </c>
      <c r="Y102" s="980"/>
    </row>
    <row r="103" spans="1:25" ht="14.4" customHeight="1" x14ac:dyDescent="0.3">
      <c r="A103" s="947" t="s">
        <v>6296</v>
      </c>
      <c r="B103" s="920">
        <v>11</v>
      </c>
      <c r="C103" s="921">
        <v>7.82</v>
      </c>
      <c r="D103" s="922">
        <v>12.9</v>
      </c>
      <c r="E103" s="932">
        <v>2</v>
      </c>
      <c r="F103" s="915">
        <v>1.23</v>
      </c>
      <c r="G103" s="916">
        <v>12</v>
      </c>
      <c r="H103" s="914">
        <v>1</v>
      </c>
      <c r="I103" s="915">
        <v>0.59</v>
      </c>
      <c r="J103" s="916">
        <v>3</v>
      </c>
      <c r="K103" s="917">
        <v>0.59</v>
      </c>
      <c r="L103" s="914">
        <v>2</v>
      </c>
      <c r="M103" s="914">
        <v>21</v>
      </c>
      <c r="N103" s="918">
        <v>7</v>
      </c>
      <c r="O103" s="914" t="s">
        <v>6104</v>
      </c>
      <c r="P103" s="931" t="s">
        <v>6297</v>
      </c>
      <c r="Q103" s="919">
        <f t="shared" si="3"/>
        <v>-10</v>
      </c>
      <c r="R103" s="976">
        <f t="shared" si="3"/>
        <v>-7.23</v>
      </c>
      <c r="S103" s="919">
        <f t="shared" si="4"/>
        <v>-1</v>
      </c>
      <c r="T103" s="976">
        <f t="shared" si="5"/>
        <v>-0.64</v>
      </c>
      <c r="U103" s="983">
        <v>7</v>
      </c>
      <c r="V103" s="928">
        <v>3</v>
      </c>
      <c r="W103" s="928">
        <v>-4</v>
      </c>
      <c r="X103" s="981">
        <v>0.42857142857142855</v>
      </c>
      <c r="Y103" s="979"/>
    </row>
    <row r="104" spans="1:25" ht="14.4" customHeight="1" x14ac:dyDescent="0.3">
      <c r="A104" s="948" t="s">
        <v>6298</v>
      </c>
      <c r="B104" s="934">
        <v>1</v>
      </c>
      <c r="C104" s="935">
        <v>0.82</v>
      </c>
      <c r="D104" s="923">
        <v>3</v>
      </c>
      <c r="E104" s="936">
        <v>2</v>
      </c>
      <c r="F104" s="937">
        <v>1.38</v>
      </c>
      <c r="G104" s="924">
        <v>5.5</v>
      </c>
      <c r="H104" s="938">
        <v>3</v>
      </c>
      <c r="I104" s="937">
        <v>2.4500000000000002</v>
      </c>
      <c r="J104" s="925">
        <v>21</v>
      </c>
      <c r="K104" s="939">
        <v>0.82</v>
      </c>
      <c r="L104" s="938">
        <v>3</v>
      </c>
      <c r="M104" s="938">
        <v>30</v>
      </c>
      <c r="N104" s="940">
        <v>10</v>
      </c>
      <c r="O104" s="938" t="s">
        <v>6104</v>
      </c>
      <c r="P104" s="941" t="s">
        <v>6299</v>
      </c>
      <c r="Q104" s="942">
        <f t="shared" si="3"/>
        <v>2</v>
      </c>
      <c r="R104" s="977">
        <f t="shared" si="3"/>
        <v>1.6300000000000003</v>
      </c>
      <c r="S104" s="942">
        <f t="shared" si="4"/>
        <v>1</v>
      </c>
      <c r="T104" s="977">
        <f t="shared" si="5"/>
        <v>1.0700000000000003</v>
      </c>
      <c r="U104" s="984">
        <v>30</v>
      </c>
      <c r="V104" s="943">
        <v>63</v>
      </c>
      <c r="W104" s="943">
        <v>33</v>
      </c>
      <c r="X104" s="982">
        <v>2.1</v>
      </c>
      <c r="Y104" s="980">
        <v>33</v>
      </c>
    </row>
    <row r="105" spans="1:25" ht="14.4" customHeight="1" x14ac:dyDescent="0.3">
      <c r="A105" s="948" t="s">
        <v>6300</v>
      </c>
      <c r="B105" s="934">
        <v>1</v>
      </c>
      <c r="C105" s="935">
        <v>0.97</v>
      </c>
      <c r="D105" s="923">
        <v>3</v>
      </c>
      <c r="E105" s="936"/>
      <c r="F105" s="937"/>
      <c r="G105" s="924"/>
      <c r="H105" s="938">
        <v>1</v>
      </c>
      <c r="I105" s="937">
        <v>0.97</v>
      </c>
      <c r="J105" s="924">
        <v>3</v>
      </c>
      <c r="K105" s="939">
        <v>1.26</v>
      </c>
      <c r="L105" s="938">
        <v>4</v>
      </c>
      <c r="M105" s="938">
        <v>39</v>
      </c>
      <c r="N105" s="940">
        <v>13</v>
      </c>
      <c r="O105" s="938" t="s">
        <v>6104</v>
      </c>
      <c r="P105" s="941" t="s">
        <v>6301</v>
      </c>
      <c r="Q105" s="942">
        <f t="shared" si="3"/>
        <v>0</v>
      </c>
      <c r="R105" s="977">
        <f t="shared" si="3"/>
        <v>0</v>
      </c>
      <c r="S105" s="942">
        <f t="shared" si="4"/>
        <v>1</v>
      </c>
      <c r="T105" s="977">
        <f t="shared" si="5"/>
        <v>0.97</v>
      </c>
      <c r="U105" s="984">
        <v>13</v>
      </c>
      <c r="V105" s="943">
        <v>3</v>
      </c>
      <c r="W105" s="943">
        <v>-10</v>
      </c>
      <c r="X105" s="982">
        <v>0.23076923076923078</v>
      </c>
      <c r="Y105" s="980"/>
    </row>
    <row r="106" spans="1:25" ht="14.4" customHeight="1" x14ac:dyDescent="0.3">
      <c r="A106" s="947" t="s">
        <v>6302</v>
      </c>
      <c r="B106" s="928"/>
      <c r="C106" s="929"/>
      <c r="D106" s="930"/>
      <c r="E106" s="932"/>
      <c r="F106" s="915"/>
      <c r="G106" s="916"/>
      <c r="H106" s="911">
        <v>1</v>
      </c>
      <c r="I106" s="912">
        <v>1.18</v>
      </c>
      <c r="J106" s="913">
        <v>6</v>
      </c>
      <c r="K106" s="917">
        <v>1.18</v>
      </c>
      <c r="L106" s="914">
        <v>5</v>
      </c>
      <c r="M106" s="914">
        <v>48</v>
      </c>
      <c r="N106" s="918">
        <v>16</v>
      </c>
      <c r="O106" s="914" t="s">
        <v>6104</v>
      </c>
      <c r="P106" s="931" t="s">
        <v>6303</v>
      </c>
      <c r="Q106" s="919">
        <f t="shared" si="3"/>
        <v>1</v>
      </c>
      <c r="R106" s="976">
        <f t="shared" si="3"/>
        <v>1.18</v>
      </c>
      <c r="S106" s="919">
        <f t="shared" si="4"/>
        <v>1</v>
      </c>
      <c r="T106" s="976">
        <f t="shared" si="5"/>
        <v>1.18</v>
      </c>
      <c r="U106" s="983">
        <v>16</v>
      </c>
      <c r="V106" s="928">
        <v>6</v>
      </c>
      <c r="W106" s="928">
        <v>-10</v>
      </c>
      <c r="X106" s="981">
        <v>0.375</v>
      </c>
      <c r="Y106" s="979"/>
    </row>
    <row r="107" spans="1:25" ht="14.4" customHeight="1" x14ac:dyDescent="0.3">
      <c r="A107" s="947" t="s">
        <v>6304</v>
      </c>
      <c r="B107" s="928">
        <v>1</v>
      </c>
      <c r="C107" s="929">
        <v>0.56000000000000005</v>
      </c>
      <c r="D107" s="930">
        <v>4</v>
      </c>
      <c r="E107" s="911">
        <v>4</v>
      </c>
      <c r="F107" s="912">
        <v>2.25</v>
      </c>
      <c r="G107" s="913">
        <v>7.3</v>
      </c>
      <c r="H107" s="914">
        <v>3</v>
      </c>
      <c r="I107" s="915">
        <v>1.68</v>
      </c>
      <c r="J107" s="916">
        <v>3.3</v>
      </c>
      <c r="K107" s="917">
        <v>0.56000000000000005</v>
      </c>
      <c r="L107" s="914">
        <v>2</v>
      </c>
      <c r="M107" s="914">
        <v>21</v>
      </c>
      <c r="N107" s="918">
        <v>7</v>
      </c>
      <c r="O107" s="914" t="s">
        <v>6104</v>
      </c>
      <c r="P107" s="931" t="s">
        <v>6305</v>
      </c>
      <c r="Q107" s="919">
        <f t="shared" si="3"/>
        <v>2</v>
      </c>
      <c r="R107" s="976">
        <f t="shared" si="3"/>
        <v>1.1199999999999999</v>
      </c>
      <c r="S107" s="919">
        <f t="shared" si="4"/>
        <v>-1</v>
      </c>
      <c r="T107" s="976">
        <f t="shared" si="5"/>
        <v>-0.57000000000000006</v>
      </c>
      <c r="U107" s="983">
        <v>21</v>
      </c>
      <c r="V107" s="928">
        <v>9.8999999999999986</v>
      </c>
      <c r="W107" s="928">
        <v>-11.100000000000001</v>
      </c>
      <c r="X107" s="981">
        <v>0.47142857142857136</v>
      </c>
      <c r="Y107" s="979"/>
    </row>
    <row r="108" spans="1:25" ht="14.4" customHeight="1" x14ac:dyDescent="0.3">
      <c r="A108" s="947" t="s">
        <v>6306</v>
      </c>
      <c r="B108" s="928">
        <v>3</v>
      </c>
      <c r="C108" s="929">
        <v>2.2400000000000002</v>
      </c>
      <c r="D108" s="930">
        <v>8</v>
      </c>
      <c r="E108" s="911">
        <v>4</v>
      </c>
      <c r="F108" s="912">
        <v>2.99</v>
      </c>
      <c r="G108" s="913">
        <v>12.8</v>
      </c>
      <c r="H108" s="914">
        <v>3</v>
      </c>
      <c r="I108" s="915">
        <v>2.2400000000000002</v>
      </c>
      <c r="J108" s="916">
        <v>4.7</v>
      </c>
      <c r="K108" s="917">
        <v>0.75</v>
      </c>
      <c r="L108" s="914">
        <v>3</v>
      </c>
      <c r="M108" s="914">
        <v>30</v>
      </c>
      <c r="N108" s="918">
        <v>10</v>
      </c>
      <c r="O108" s="914" t="s">
        <v>6104</v>
      </c>
      <c r="P108" s="931" t="s">
        <v>6307</v>
      </c>
      <c r="Q108" s="919">
        <f t="shared" si="3"/>
        <v>0</v>
      </c>
      <c r="R108" s="976">
        <f t="shared" si="3"/>
        <v>0</v>
      </c>
      <c r="S108" s="919">
        <f t="shared" si="4"/>
        <v>-1</v>
      </c>
      <c r="T108" s="976">
        <f t="shared" si="5"/>
        <v>-0.75</v>
      </c>
      <c r="U108" s="983">
        <v>30</v>
      </c>
      <c r="V108" s="928">
        <v>14.100000000000001</v>
      </c>
      <c r="W108" s="928">
        <v>-15.899999999999999</v>
      </c>
      <c r="X108" s="981">
        <v>0.47000000000000003</v>
      </c>
      <c r="Y108" s="979"/>
    </row>
    <row r="109" spans="1:25" ht="14.4" customHeight="1" x14ac:dyDescent="0.3">
      <c r="A109" s="948" t="s">
        <v>6308</v>
      </c>
      <c r="B109" s="943">
        <v>1</v>
      </c>
      <c r="C109" s="944">
        <v>0.75</v>
      </c>
      <c r="D109" s="933">
        <v>5</v>
      </c>
      <c r="E109" s="945">
        <v>1</v>
      </c>
      <c r="F109" s="946">
        <v>0.75</v>
      </c>
      <c r="G109" s="927">
        <v>10</v>
      </c>
      <c r="H109" s="938"/>
      <c r="I109" s="937"/>
      <c r="J109" s="924"/>
      <c r="K109" s="939">
        <v>0.75</v>
      </c>
      <c r="L109" s="938">
        <v>3</v>
      </c>
      <c r="M109" s="938">
        <v>30</v>
      </c>
      <c r="N109" s="940">
        <v>10</v>
      </c>
      <c r="O109" s="938" t="s">
        <v>6104</v>
      </c>
      <c r="P109" s="941" t="s">
        <v>6309</v>
      </c>
      <c r="Q109" s="942">
        <f t="shared" si="3"/>
        <v>-1</v>
      </c>
      <c r="R109" s="977">
        <f t="shared" si="3"/>
        <v>-0.75</v>
      </c>
      <c r="S109" s="942">
        <f t="shared" si="4"/>
        <v>-1</v>
      </c>
      <c r="T109" s="977">
        <f t="shared" si="5"/>
        <v>-0.75</v>
      </c>
      <c r="U109" s="984" t="s">
        <v>596</v>
      </c>
      <c r="V109" s="943" t="s">
        <v>596</v>
      </c>
      <c r="W109" s="943" t="s">
        <v>596</v>
      </c>
      <c r="X109" s="982" t="s">
        <v>596</v>
      </c>
      <c r="Y109" s="980"/>
    </row>
    <row r="110" spans="1:25" ht="14.4" customHeight="1" x14ac:dyDescent="0.3">
      <c r="A110" s="948" t="s">
        <v>6310</v>
      </c>
      <c r="B110" s="943"/>
      <c r="C110" s="944"/>
      <c r="D110" s="933"/>
      <c r="E110" s="945"/>
      <c r="F110" s="946"/>
      <c r="G110" s="927"/>
      <c r="H110" s="938">
        <v>1</v>
      </c>
      <c r="I110" s="937">
        <v>0.84</v>
      </c>
      <c r="J110" s="925">
        <v>16</v>
      </c>
      <c r="K110" s="939">
        <v>0.84</v>
      </c>
      <c r="L110" s="938">
        <v>4</v>
      </c>
      <c r="M110" s="938">
        <v>36</v>
      </c>
      <c r="N110" s="940">
        <v>12</v>
      </c>
      <c r="O110" s="938" t="s">
        <v>6104</v>
      </c>
      <c r="P110" s="941" t="s">
        <v>6311</v>
      </c>
      <c r="Q110" s="942">
        <f t="shared" si="3"/>
        <v>1</v>
      </c>
      <c r="R110" s="977">
        <f t="shared" si="3"/>
        <v>0.84</v>
      </c>
      <c r="S110" s="942">
        <f t="shared" si="4"/>
        <v>1</v>
      </c>
      <c r="T110" s="977">
        <f t="shared" si="5"/>
        <v>0.84</v>
      </c>
      <c r="U110" s="984">
        <v>12</v>
      </c>
      <c r="V110" s="943">
        <v>16</v>
      </c>
      <c r="W110" s="943">
        <v>4</v>
      </c>
      <c r="X110" s="982">
        <v>1.3333333333333333</v>
      </c>
      <c r="Y110" s="980">
        <v>4</v>
      </c>
    </row>
    <row r="111" spans="1:25" ht="14.4" customHeight="1" x14ac:dyDescent="0.3">
      <c r="A111" s="947" t="s">
        <v>6312</v>
      </c>
      <c r="B111" s="920">
        <v>1</v>
      </c>
      <c r="C111" s="921">
        <v>0.39</v>
      </c>
      <c r="D111" s="922">
        <v>4</v>
      </c>
      <c r="E111" s="932"/>
      <c r="F111" s="915"/>
      <c r="G111" s="916"/>
      <c r="H111" s="914"/>
      <c r="I111" s="915"/>
      <c r="J111" s="916"/>
      <c r="K111" s="917">
        <v>0.39</v>
      </c>
      <c r="L111" s="914">
        <v>1</v>
      </c>
      <c r="M111" s="914">
        <v>12</v>
      </c>
      <c r="N111" s="918">
        <v>4</v>
      </c>
      <c r="O111" s="914" t="s">
        <v>6104</v>
      </c>
      <c r="P111" s="931" t="s">
        <v>6313</v>
      </c>
      <c r="Q111" s="919">
        <f t="shared" si="3"/>
        <v>-1</v>
      </c>
      <c r="R111" s="976">
        <f t="shared" si="3"/>
        <v>-0.39</v>
      </c>
      <c r="S111" s="919">
        <f t="shared" si="4"/>
        <v>0</v>
      </c>
      <c r="T111" s="976">
        <f t="shared" si="5"/>
        <v>0</v>
      </c>
      <c r="U111" s="983" t="s">
        <v>596</v>
      </c>
      <c r="V111" s="928" t="s">
        <v>596</v>
      </c>
      <c r="W111" s="928" t="s">
        <v>596</v>
      </c>
      <c r="X111" s="981" t="s">
        <v>596</v>
      </c>
      <c r="Y111" s="979"/>
    </row>
    <row r="112" spans="1:25" ht="14.4" customHeight="1" x14ac:dyDescent="0.3">
      <c r="A112" s="947" t="s">
        <v>6314</v>
      </c>
      <c r="B112" s="928"/>
      <c r="C112" s="929"/>
      <c r="D112" s="930"/>
      <c r="E112" s="932"/>
      <c r="F112" s="915"/>
      <c r="G112" s="916"/>
      <c r="H112" s="911">
        <v>1</v>
      </c>
      <c r="I112" s="912">
        <v>0.28000000000000003</v>
      </c>
      <c r="J112" s="913">
        <v>2</v>
      </c>
      <c r="K112" s="917">
        <v>0.28000000000000003</v>
      </c>
      <c r="L112" s="914">
        <v>1</v>
      </c>
      <c r="M112" s="914">
        <v>12</v>
      </c>
      <c r="N112" s="918">
        <v>4</v>
      </c>
      <c r="O112" s="914" t="s">
        <v>6104</v>
      </c>
      <c r="P112" s="931" t="s">
        <v>6315</v>
      </c>
      <c r="Q112" s="919">
        <f t="shared" si="3"/>
        <v>1</v>
      </c>
      <c r="R112" s="976">
        <f t="shared" si="3"/>
        <v>0.28000000000000003</v>
      </c>
      <c r="S112" s="919">
        <f t="shared" si="4"/>
        <v>1</v>
      </c>
      <c r="T112" s="976">
        <f t="shared" si="5"/>
        <v>0.28000000000000003</v>
      </c>
      <c r="U112" s="983">
        <v>4</v>
      </c>
      <c r="V112" s="928">
        <v>2</v>
      </c>
      <c r="W112" s="928">
        <v>-2</v>
      </c>
      <c r="X112" s="981">
        <v>0.5</v>
      </c>
      <c r="Y112" s="979"/>
    </row>
    <row r="113" spans="1:25" ht="14.4" customHeight="1" x14ac:dyDescent="0.3">
      <c r="A113" s="947" t="s">
        <v>6316</v>
      </c>
      <c r="B113" s="928">
        <v>4</v>
      </c>
      <c r="C113" s="929">
        <v>1.3</v>
      </c>
      <c r="D113" s="930">
        <v>4.3</v>
      </c>
      <c r="E113" s="932">
        <v>2</v>
      </c>
      <c r="F113" s="915">
        <v>0.62</v>
      </c>
      <c r="G113" s="916">
        <v>3</v>
      </c>
      <c r="H113" s="911">
        <v>4</v>
      </c>
      <c r="I113" s="912">
        <v>1.25</v>
      </c>
      <c r="J113" s="926">
        <v>4.5</v>
      </c>
      <c r="K113" s="917">
        <v>0.31</v>
      </c>
      <c r="L113" s="914">
        <v>1</v>
      </c>
      <c r="M113" s="914">
        <v>12</v>
      </c>
      <c r="N113" s="918">
        <v>4</v>
      </c>
      <c r="O113" s="914" t="s">
        <v>6104</v>
      </c>
      <c r="P113" s="931" t="s">
        <v>6317</v>
      </c>
      <c r="Q113" s="919">
        <f t="shared" si="3"/>
        <v>0</v>
      </c>
      <c r="R113" s="976">
        <f t="shared" si="3"/>
        <v>-5.0000000000000044E-2</v>
      </c>
      <c r="S113" s="919">
        <f t="shared" si="4"/>
        <v>2</v>
      </c>
      <c r="T113" s="976">
        <f t="shared" si="5"/>
        <v>0.63</v>
      </c>
      <c r="U113" s="983">
        <v>16</v>
      </c>
      <c r="V113" s="928">
        <v>18</v>
      </c>
      <c r="W113" s="928">
        <v>2</v>
      </c>
      <c r="X113" s="981">
        <v>1.125</v>
      </c>
      <c r="Y113" s="979">
        <v>3</v>
      </c>
    </row>
    <row r="114" spans="1:25" ht="14.4" customHeight="1" x14ac:dyDescent="0.3">
      <c r="A114" s="948" t="s">
        <v>6318</v>
      </c>
      <c r="B114" s="943">
        <v>1</v>
      </c>
      <c r="C114" s="944">
        <v>0.45</v>
      </c>
      <c r="D114" s="933">
        <v>2</v>
      </c>
      <c r="E114" s="936"/>
      <c r="F114" s="937"/>
      <c r="G114" s="924"/>
      <c r="H114" s="945">
        <v>1</v>
      </c>
      <c r="I114" s="946">
        <v>0.6</v>
      </c>
      <c r="J114" s="925">
        <v>19</v>
      </c>
      <c r="K114" s="939">
        <v>0.45</v>
      </c>
      <c r="L114" s="938">
        <v>2</v>
      </c>
      <c r="M114" s="938">
        <v>18</v>
      </c>
      <c r="N114" s="940">
        <v>6</v>
      </c>
      <c r="O114" s="938" t="s">
        <v>6104</v>
      </c>
      <c r="P114" s="941" t="s">
        <v>6319</v>
      </c>
      <c r="Q114" s="942">
        <f t="shared" si="3"/>
        <v>0</v>
      </c>
      <c r="R114" s="977">
        <f t="shared" si="3"/>
        <v>0.14999999999999997</v>
      </c>
      <c r="S114" s="942">
        <f t="shared" si="4"/>
        <v>1</v>
      </c>
      <c r="T114" s="977">
        <f t="shared" si="5"/>
        <v>0.6</v>
      </c>
      <c r="U114" s="984">
        <v>6</v>
      </c>
      <c r="V114" s="943">
        <v>19</v>
      </c>
      <c r="W114" s="943">
        <v>13</v>
      </c>
      <c r="X114" s="982">
        <v>3.1666666666666665</v>
      </c>
      <c r="Y114" s="980">
        <v>13</v>
      </c>
    </row>
    <row r="115" spans="1:25" ht="14.4" customHeight="1" x14ac:dyDescent="0.3">
      <c r="A115" s="947" t="s">
        <v>6320</v>
      </c>
      <c r="B115" s="920">
        <v>2</v>
      </c>
      <c r="C115" s="921">
        <v>2.0099999999999998</v>
      </c>
      <c r="D115" s="922">
        <v>11</v>
      </c>
      <c r="E115" s="932">
        <v>1</v>
      </c>
      <c r="F115" s="915">
        <v>1.55</v>
      </c>
      <c r="G115" s="916">
        <v>12</v>
      </c>
      <c r="H115" s="914"/>
      <c r="I115" s="915"/>
      <c r="J115" s="916"/>
      <c r="K115" s="917">
        <v>1</v>
      </c>
      <c r="L115" s="914">
        <v>2</v>
      </c>
      <c r="M115" s="914">
        <v>18</v>
      </c>
      <c r="N115" s="918">
        <v>6</v>
      </c>
      <c r="O115" s="914" t="s">
        <v>6104</v>
      </c>
      <c r="P115" s="931" t="s">
        <v>6321</v>
      </c>
      <c r="Q115" s="919">
        <f t="shared" si="3"/>
        <v>-2</v>
      </c>
      <c r="R115" s="976">
        <f t="shared" si="3"/>
        <v>-2.0099999999999998</v>
      </c>
      <c r="S115" s="919">
        <f t="shared" si="4"/>
        <v>-1</v>
      </c>
      <c r="T115" s="976">
        <f t="shared" si="5"/>
        <v>-1.55</v>
      </c>
      <c r="U115" s="983" t="s">
        <v>596</v>
      </c>
      <c r="V115" s="928" t="s">
        <v>596</v>
      </c>
      <c r="W115" s="928" t="s">
        <v>596</v>
      </c>
      <c r="X115" s="981" t="s">
        <v>596</v>
      </c>
      <c r="Y115" s="979"/>
    </row>
    <row r="116" spans="1:25" ht="14.4" customHeight="1" thickBot="1" x14ac:dyDescent="0.35">
      <c r="A116" s="963" t="s">
        <v>6322</v>
      </c>
      <c r="B116" s="964">
        <v>1</v>
      </c>
      <c r="C116" s="965">
        <v>2.44</v>
      </c>
      <c r="D116" s="966">
        <v>22</v>
      </c>
      <c r="E116" s="967"/>
      <c r="F116" s="968"/>
      <c r="G116" s="969"/>
      <c r="H116" s="970"/>
      <c r="I116" s="968"/>
      <c r="J116" s="969"/>
      <c r="K116" s="971">
        <v>2.44</v>
      </c>
      <c r="L116" s="970">
        <v>5</v>
      </c>
      <c r="M116" s="970">
        <v>45</v>
      </c>
      <c r="N116" s="972">
        <v>15</v>
      </c>
      <c r="O116" s="970" t="s">
        <v>6104</v>
      </c>
      <c r="P116" s="973" t="s">
        <v>6323</v>
      </c>
      <c r="Q116" s="974">
        <f t="shared" si="3"/>
        <v>-1</v>
      </c>
      <c r="R116" s="978">
        <f t="shared" si="3"/>
        <v>-2.44</v>
      </c>
      <c r="S116" s="974">
        <f t="shared" si="4"/>
        <v>0</v>
      </c>
      <c r="T116" s="978">
        <f t="shared" si="5"/>
        <v>0</v>
      </c>
      <c r="U116" s="988" t="s">
        <v>596</v>
      </c>
      <c r="V116" s="989" t="s">
        <v>596</v>
      </c>
      <c r="W116" s="989" t="s">
        <v>596</v>
      </c>
      <c r="X116" s="990" t="s">
        <v>596</v>
      </c>
      <c r="Y116" s="99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17:Q1048576">
    <cfRule type="cellIs" dxfId="14" priority="11" stopIfTrue="1" operator="lessThan">
      <formula>0</formula>
    </cfRule>
  </conditionalFormatting>
  <conditionalFormatting sqref="W117:W1048576">
    <cfRule type="cellIs" dxfId="13" priority="10" stopIfTrue="1" operator="greaterThan">
      <formula>0</formula>
    </cfRule>
  </conditionalFormatting>
  <conditionalFormatting sqref="X117:X1048576">
    <cfRule type="cellIs" dxfId="12" priority="9" stopIfTrue="1" operator="greaterThan">
      <formula>1</formula>
    </cfRule>
  </conditionalFormatting>
  <conditionalFormatting sqref="X117:X1048576">
    <cfRule type="cellIs" dxfId="11" priority="6" stopIfTrue="1" operator="greaterThan">
      <formula>1</formula>
    </cfRule>
  </conditionalFormatting>
  <conditionalFormatting sqref="W117:W1048576">
    <cfRule type="cellIs" dxfId="10" priority="7" stopIfTrue="1" operator="greaterThan">
      <formula>0</formula>
    </cfRule>
  </conditionalFormatting>
  <conditionalFormatting sqref="Q11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16">
    <cfRule type="cellIs" dxfId="7" priority="4" stopIfTrue="1" operator="lessThan">
      <formula>0</formula>
    </cfRule>
  </conditionalFormatting>
  <conditionalFormatting sqref="X5:X116">
    <cfRule type="cellIs" dxfId="6" priority="2" stopIfTrue="1" operator="greaterThan">
      <formula>1</formula>
    </cfRule>
  </conditionalFormatting>
  <conditionalFormatting sqref="W5:W116">
    <cfRule type="cellIs" dxfId="5" priority="3" stopIfTrue="1" operator="greaterThan">
      <formula>0</formula>
    </cfRule>
  </conditionalFormatting>
  <conditionalFormatting sqref="S5:S11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13342091</v>
      </c>
      <c r="C3" s="344">
        <f t="shared" ref="C3:L3" si="0">SUBTOTAL(9,C6:C1048576)</f>
        <v>6.7626455371627054</v>
      </c>
      <c r="D3" s="344">
        <f t="shared" si="0"/>
        <v>17453239.109999999</v>
      </c>
      <c r="E3" s="344">
        <f t="shared" si="0"/>
        <v>11</v>
      </c>
      <c r="F3" s="344">
        <f t="shared" si="0"/>
        <v>15409037.539999999</v>
      </c>
      <c r="G3" s="347">
        <f>IF(D3&lt;&gt;0,F3/D3,"")</f>
        <v>0.88287551914482421</v>
      </c>
      <c r="H3" s="343">
        <f t="shared" si="0"/>
        <v>5248365.0199999977</v>
      </c>
      <c r="I3" s="344">
        <f t="shared" si="0"/>
        <v>1.8107788455648404</v>
      </c>
      <c r="J3" s="344">
        <f t="shared" si="0"/>
        <v>5398037.8399999971</v>
      </c>
      <c r="K3" s="344">
        <f t="shared" si="0"/>
        <v>2</v>
      </c>
      <c r="L3" s="344">
        <f t="shared" si="0"/>
        <v>5754751.1300000045</v>
      </c>
      <c r="M3" s="345">
        <f>IF(J3&lt;&gt;0,L3/J3,"")</f>
        <v>1.0660820284283163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2"/>
      <c r="B5" s="993">
        <v>2015</v>
      </c>
      <c r="C5" s="994"/>
      <c r="D5" s="994">
        <v>2018</v>
      </c>
      <c r="E5" s="994"/>
      <c r="F5" s="994">
        <v>2019</v>
      </c>
      <c r="G5" s="905" t="s">
        <v>2</v>
      </c>
      <c r="H5" s="993">
        <v>2015</v>
      </c>
      <c r="I5" s="994"/>
      <c r="J5" s="994">
        <v>2018</v>
      </c>
      <c r="K5" s="994"/>
      <c r="L5" s="994">
        <v>2019</v>
      </c>
      <c r="M5" s="905" t="s">
        <v>2</v>
      </c>
    </row>
    <row r="6" spans="1:13" ht="14.4" customHeight="1" x14ac:dyDescent="0.3">
      <c r="A6" s="856" t="s">
        <v>5868</v>
      </c>
      <c r="B6" s="887"/>
      <c r="C6" s="825"/>
      <c r="D6" s="887">
        <v>4823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2420</v>
      </c>
      <c r="B7" s="889">
        <v>11907</v>
      </c>
      <c r="C7" s="832">
        <v>0.78875198728139906</v>
      </c>
      <c r="D7" s="889">
        <v>15096</v>
      </c>
      <c r="E7" s="832">
        <v>1</v>
      </c>
      <c r="F7" s="889">
        <v>13500</v>
      </c>
      <c r="G7" s="837">
        <v>0.89427662957074727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6325</v>
      </c>
      <c r="B8" s="889">
        <v>112251</v>
      </c>
      <c r="C8" s="832">
        <v>0.875442591754925</v>
      </c>
      <c r="D8" s="889">
        <v>128222</v>
      </c>
      <c r="E8" s="832">
        <v>1</v>
      </c>
      <c r="F8" s="889">
        <v>128992</v>
      </c>
      <c r="G8" s="837">
        <v>1.0060052097144017</v>
      </c>
      <c r="H8" s="889">
        <v>75640.200000000012</v>
      </c>
      <c r="I8" s="832">
        <v>0.83618675967432587</v>
      </c>
      <c r="J8" s="889">
        <v>90458.5</v>
      </c>
      <c r="K8" s="832">
        <v>1</v>
      </c>
      <c r="L8" s="889">
        <v>137018.17000000001</v>
      </c>
      <c r="M8" s="838">
        <v>1.5147075178120355</v>
      </c>
    </row>
    <row r="9" spans="1:13" ht="14.4" customHeight="1" x14ac:dyDescent="0.3">
      <c r="A9" s="857" t="s">
        <v>6326</v>
      </c>
      <c r="B9" s="889"/>
      <c r="C9" s="832"/>
      <c r="D9" s="889">
        <v>11070</v>
      </c>
      <c r="E9" s="832">
        <v>1</v>
      </c>
      <c r="F9" s="889">
        <v>11008</v>
      </c>
      <c r="G9" s="837">
        <v>0.99439927732610656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5876</v>
      </c>
      <c r="B10" s="889">
        <v>799748</v>
      </c>
      <c r="C10" s="832">
        <v>0.77554546729221063</v>
      </c>
      <c r="D10" s="889">
        <v>1031207.11</v>
      </c>
      <c r="E10" s="832">
        <v>1</v>
      </c>
      <c r="F10" s="889">
        <v>1094688.5399999998</v>
      </c>
      <c r="G10" s="837">
        <v>1.0615603106150033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6327</v>
      </c>
      <c r="B11" s="889">
        <v>3936650</v>
      </c>
      <c r="C11" s="832">
        <v>0.8583670867086709</v>
      </c>
      <c r="D11" s="889">
        <v>4586208</v>
      </c>
      <c r="E11" s="832">
        <v>1</v>
      </c>
      <c r="F11" s="889">
        <v>3524945</v>
      </c>
      <c r="G11" s="837">
        <v>0.76859684514963122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6328</v>
      </c>
      <c r="B12" s="889">
        <v>6263337</v>
      </c>
      <c r="C12" s="832">
        <v>0.88487496215501726</v>
      </c>
      <c r="D12" s="889">
        <v>7078217</v>
      </c>
      <c r="E12" s="832">
        <v>1</v>
      </c>
      <c r="F12" s="889">
        <v>6858686</v>
      </c>
      <c r="G12" s="837">
        <v>0.96898498590817428</v>
      </c>
      <c r="H12" s="889">
        <v>5172724.8199999975</v>
      </c>
      <c r="I12" s="832">
        <v>0.97459208589051449</v>
      </c>
      <c r="J12" s="889">
        <v>5307579.3399999971</v>
      </c>
      <c r="K12" s="832">
        <v>1</v>
      </c>
      <c r="L12" s="889">
        <v>5617732.9600000046</v>
      </c>
      <c r="M12" s="838">
        <v>1.0584359837379289</v>
      </c>
    </row>
    <row r="13" spans="1:13" ht="14.4" customHeight="1" x14ac:dyDescent="0.3">
      <c r="A13" s="857" t="s">
        <v>6329</v>
      </c>
      <c r="B13" s="889">
        <v>23285</v>
      </c>
      <c r="C13" s="832">
        <v>0.86651533194403096</v>
      </c>
      <c r="D13" s="889">
        <v>26872</v>
      </c>
      <c r="E13" s="832">
        <v>1</v>
      </c>
      <c r="F13" s="889">
        <v>20425</v>
      </c>
      <c r="G13" s="837">
        <v>0.76008484668055964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6330</v>
      </c>
      <c r="B14" s="889">
        <v>8557</v>
      </c>
      <c r="C14" s="832">
        <v>0.53834539163258888</v>
      </c>
      <c r="D14" s="889">
        <v>15895</v>
      </c>
      <c r="E14" s="832">
        <v>1</v>
      </c>
      <c r="F14" s="889">
        <v>18954</v>
      </c>
      <c r="G14" s="837">
        <v>1.1924504561182763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6331</v>
      </c>
      <c r="B15" s="889">
        <v>1796004</v>
      </c>
      <c r="C15" s="832">
        <v>0.44683285527797745</v>
      </c>
      <c r="D15" s="889">
        <v>4019409</v>
      </c>
      <c r="E15" s="832">
        <v>1</v>
      </c>
      <c r="F15" s="889">
        <v>3261726</v>
      </c>
      <c r="G15" s="837">
        <v>0.81149392858502334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6332</v>
      </c>
      <c r="B16" s="889">
        <v>390352</v>
      </c>
      <c r="C16" s="832">
        <v>0.7279698631158853</v>
      </c>
      <c r="D16" s="889">
        <v>536220</v>
      </c>
      <c r="E16" s="832">
        <v>1</v>
      </c>
      <c r="F16" s="889">
        <v>413113</v>
      </c>
      <c r="G16" s="837">
        <v>0.7704169930252508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6333</v>
      </c>
      <c r="B17" s="891"/>
      <c r="C17" s="840"/>
      <c r="D17" s="891"/>
      <c r="E17" s="840"/>
      <c r="F17" s="891">
        <v>63000</v>
      </c>
      <c r="G17" s="845"/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7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7225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40431.31</v>
      </c>
      <c r="G3" s="211">
        <f t="shared" si="0"/>
        <v>18590456.019999996</v>
      </c>
      <c r="H3" s="212"/>
      <c r="I3" s="212"/>
      <c r="J3" s="207">
        <f t="shared" si="0"/>
        <v>52332.21</v>
      </c>
      <c r="K3" s="211">
        <f t="shared" si="0"/>
        <v>22851276.949999996</v>
      </c>
      <c r="L3" s="212"/>
      <c r="M3" s="212"/>
      <c r="N3" s="207">
        <f t="shared" si="0"/>
        <v>43472.659999999996</v>
      </c>
      <c r="O3" s="211">
        <f t="shared" si="0"/>
        <v>21163788.669999998</v>
      </c>
      <c r="P3" s="177">
        <f>IF(K3=0,"",O3/K3)</f>
        <v>0.92615343625249802</v>
      </c>
      <c r="Q3" s="209">
        <f>IF(N3=0,"",O3/N3)</f>
        <v>486.82985283164174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5891</v>
      </c>
      <c r="B6" s="825" t="s">
        <v>6334</v>
      </c>
      <c r="C6" s="825" t="s">
        <v>5736</v>
      </c>
      <c r="D6" s="825" t="s">
        <v>6335</v>
      </c>
      <c r="E6" s="825" t="s">
        <v>6336</v>
      </c>
      <c r="F6" s="225"/>
      <c r="G6" s="225"/>
      <c r="H6" s="225"/>
      <c r="I6" s="225"/>
      <c r="J6" s="225">
        <v>1</v>
      </c>
      <c r="K6" s="225">
        <v>117</v>
      </c>
      <c r="L6" s="225">
        <v>1</v>
      </c>
      <c r="M6" s="225">
        <v>117</v>
      </c>
      <c r="N6" s="225"/>
      <c r="O6" s="225"/>
      <c r="P6" s="830"/>
      <c r="Q6" s="848"/>
    </row>
    <row r="7" spans="1:17" ht="14.4" customHeight="1" x14ac:dyDescent="0.3">
      <c r="A7" s="831" t="s">
        <v>5891</v>
      </c>
      <c r="B7" s="832" t="s">
        <v>6334</v>
      </c>
      <c r="C7" s="832" t="s">
        <v>5736</v>
      </c>
      <c r="D7" s="832" t="s">
        <v>6337</v>
      </c>
      <c r="E7" s="832" t="s">
        <v>6338</v>
      </c>
      <c r="F7" s="849"/>
      <c r="G7" s="849"/>
      <c r="H7" s="849"/>
      <c r="I7" s="849"/>
      <c r="J7" s="849">
        <v>1</v>
      </c>
      <c r="K7" s="849">
        <v>38</v>
      </c>
      <c r="L7" s="849">
        <v>1</v>
      </c>
      <c r="M7" s="849">
        <v>38</v>
      </c>
      <c r="N7" s="849"/>
      <c r="O7" s="849"/>
      <c r="P7" s="837"/>
      <c r="Q7" s="850"/>
    </row>
    <row r="8" spans="1:17" ht="14.4" customHeight="1" x14ac:dyDescent="0.3">
      <c r="A8" s="831" t="s">
        <v>5891</v>
      </c>
      <c r="B8" s="832" t="s">
        <v>6334</v>
      </c>
      <c r="C8" s="832" t="s">
        <v>5736</v>
      </c>
      <c r="D8" s="832" t="s">
        <v>6339</v>
      </c>
      <c r="E8" s="832" t="s">
        <v>6340</v>
      </c>
      <c r="F8" s="849"/>
      <c r="G8" s="849"/>
      <c r="H8" s="849"/>
      <c r="I8" s="849"/>
      <c r="J8" s="849">
        <v>8</v>
      </c>
      <c r="K8" s="849">
        <v>3968</v>
      </c>
      <c r="L8" s="849">
        <v>1</v>
      </c>
      <c r="M8" s="849">
        <v>496</v>
      </c>
      <c r="N8" s="849"/>
      <c r="O8" s="849"/>
      <c r="P8" s="837"/>
      <c r="Q8" s="850"/>
    </row>
    <row r="9" spans="1:17" ht="14.4" customHeight="1" x14ac:dyDescent="0.3">
      <c r="A9" s="831" t="s">
        <v>5891</v>
      </c>
      <c r="B9" s="832" t="s">
        <v>6334</v>
      </c>
      <c r="C9" s="832" t="s">
        <v>5736</v>
      </c>
      <c r="D9" s="832" t="s">
        <v>6341</v>
      </c>
      <c r="E9" s="832" t="s">
        <v>6342</v>
      </c>
      <c r="F9" s="849"/>
      <c r="G9" s="849"/>
      <c r="H9" s="849"/>
      <c r="I9" s="849"/>
      <c r="J9" s="849">
        <v>4</v>
      </c>
      <c r="K9" s="849">
        <v>344</v>
      </c>
      <c r="L9" s="849">
        <v>1</v>
      </c>
      <c r="M9" s="849">
        <v>86</v>
      </c>
      <c r="N9" s="849"/>
      <c r="O9" s="849"/>
      <c r="P9" s="837"/>
      <c r="Q9" s="850"/>
    </row>
    <row r="10" spans="1:17" ht="14.4" customHeight="1" x14ac:dyDescent="0.3">
      <c r="A10" s="831" t="s">
        <v>5891</v>
      </c>
      <c r="B10" s="832" t="s">
        <v>6334</v>
      </c>
      <c r="C10" s="832" t="s">
        <v>5736</v>
      </c>
      <c r="D10" s="832" t="s">
        <v>6343</v>
      </c>
      <c r="E10" s="832" t="s">
        <v>6344</v>
      </c>
      <c r="F10" s="849"/>
      <c r="G10" s="849"/>
      <c r="H10" s="849"/>
      <c r="I10" s="849"/>
      <c r="J10" s="849">
        <v>1</v>
      </c>
      <c r="K10" s="849">
        <v>179</v>
      </c>
      <c r="L10" s="849">
        <v>1</v>
      </c>
      <c r="M10" s="849">
        <v>179</v>
      </c>
      <c r="N10" s="849"/>
      <c r="O10" s="849"/>
      <c r="P10" s="837"/>
      <c r="Q10" s="850"/>
    </row>
    <row r="11" spans="1:17" ht="14.4" customHeight="1" x14ac:dyDescent="0.3">
      <c r="A11" s="831" t="s">
        <v>5891</v>
      </c>
      <c r="B11" s="832" t="s">
        <v>6334</v>
      </c>
      <c r="C11" s="832" t="s">
        <v>5736</v>
      </c>
      <c r="D11" s="832" t="s">
        <v>6345</v>
      </c>
      <c r="E11" s="832" t="s">
        <v>6346</v>
      </c>
      <c r="F11" s="849"/>
      <c r="G11" s="849"/>
      <c r="H11" s="849"/>
      <c r="I11" s="849"/>
      <c r="J11" s="849">
        <v>1</v>
      </c>
      <c r="K11" s="849">
        <v>177</v>
      </c>
      <c r="L11" s="849">
        <v>1</v>
      </c>
      <c r="M11" s="849">
        <v>177</v>
      </c>
      <c r="N11" s="849"/>
      <c r="O11" s="849"/>
      <c r="P11" s="837"/>
      <c r="Q11" s="850"/>
    </row>
    <row r="12" spans="1:17" ht="14.4" customHeight="1" x14ac:dyDescent="0.3">
      <c r="A12" s="831" t="s">
        <v>594</v>
      </c>
      <c r="B12" s="832" t="s">
        <v>5691</v>
      </c>
      <c r="C12" s="832" t="s">
        <v>5736</v>
      </c>
      <c r="D12" s="832" t="s">
        <v>5767</v>
      </c>
      <c r="E12" s="832" t="s">
        <v>5768</v>
      </c>
      <c r="F12" s="849">
        <v>81</v>
      </c>
      <c r="G12" s="849">
        <v>11907</v>
      </c>
      <c r="H12" s="849">
        <v>0.78875198728139906</v>
      </c>
      <c r="I12" s="849">
        <v>147</v>
      </c>
      <c r="J12" s="849">
        <v>102</v>
      </c>
      <c r="K12" s="849">
        <v>15096</v>
      </c>
      <c r="L12" s="849">
        <v>1</v>
      </c>
      <c r="M12" s="849">
        <v>148</v>
      </c>
      <c r="N12" s="849">
        <v>90</v>
      </c>
      <c r="O12" s="849">
        <v>13500</v>
      </c>
      <c r="P12" s="837">
        <v>0.89427662957074727</v>
      </c>
      <c r="Q12" s="850">
        <v>150</v>
      </c>
    </row>
    <row r="13" spans="1:17" ht="14.4" customHeight="1" x14ac:dyDescent="0.3">
      <c r="A13" s="831" t="s">
        <v>6347</v>
      </c>
      <c r="B13" s="832" t="s">
        <v>6348</v>
      </c>
      <c r="C13" s="832" t="s">
        <v>5692</v>
      </c>
      <c r="D13" s="832" t="s">
        <v>6349</v>
      </c>
      <c r="E13" s="832" t="s">
        <v>6350</v>
      </c>
      <c r="F13" s="849">
        <v>2.5</v>
      </c>
      <c r="G13" s="849">
        <v>4547.5999999999995</v>
      </c>
      <c r="H13" s="849">
        <v>0.99999999999999978</v>
      </c>
      <c r="I13" s="849">
        <v>1819.0399999999997</v>
      </c>
      <c r="J13" s="849">
        <v>2.5</v>
      </c>
      <c r="K13" s="849">
        <v>4547.6000000000004</v>
      </c>
      <c r="L13" s="849">
        <v>1</v>
      </c>
      <c r="M13" s="849">
        <v>1819.0400000000002</v>
      </c>
      <c r="N13" s="849"/>
      <c r="O13" s="849"/>
      <c r="P13" s="837"/>
      <c r="Q13" s="850"/>
    </row>
    <row r="14" spans="1:17" ht="14.4" customHeight="1" x14ac:dyDescent="0.3">
      <c r="A14" s="831" t="s">
        <v>6347</v>
      </c>
      <c r="B14" s="832" t="s">
        <v>6348</v>
      </c>
      <c r="C14" s="832" t="s">
        <v>5692</v>
      </c>
      <c r="D14" s="832" t="s">
        <v>6351</v>
      </c>
      <c r="E14" s="832" t="s">
        <v>6352</v>
      </c>
      <c r="F14" s="849">
        <v>0.05</v>
      </c>
      <c r="G14" s="849">
        <v>45.19</v>
      </c>
      <c r="H14" s="849"/>
      <c r="I14" s="849">
        <v>903.8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6347</v>
      </c>
      <c r="B15" s="832" t="s">
        <v>6348</v>
      </c>
      <c r="C15" s="832" t="s">
        <v>5692</v>
      </c>
      <c r="D15" s="832" t="s">
        <v>6353</v>
      </c>
      <c r="E15" s="832" t="s">
        <v>6350</v>
      </c>
      <c r="F15" s="849"/>
      <c r="G15" s="849"/>
      <c r="H15" s="849"/>
      <c r="I15" s="849"/>
      <c r="J15" s="849"/>
      <c r="K15" s="849"/>
      <c r="L15" s="849"/>
      <c r="M15" s="849"/>
      <c r="N15" s="849">
        <v>2.7499999999999996</v>
      </c>
      <c r="O15" s="849">
        <v>1802.68</v>
      </c>
      <c r="P15" s="837"/>
      <c r="Q15" s="850">
        <v>655.5200000000001</v>
      </c>
    </row>
    <row r="16" spans="1:17" ht="14.4" customHeight="1" x14ac:dyDescent="0.3">
      <c r="A16" s="831" t="s">
        <v>6347</v>
      </c>
      <c r="B16" s="832" t="s">
        <v>6348</v>
      </c>
      <c r="C16" s="832" t="s">
        <v>5933</v>
      </c>
      <c r="D16" s="832" t="s">
        <v>6354</v>
      </c>
      <c r="E16" s="832" t="s">
        <v>6355</v>
      </c>
      <c r="F16" s="849">
        <v>900</v>
      </c>
      <c r="G16" s="849">
        <v>6154.2</v>
      </c>
      <c r="H16" s="849">
        <v>0.53832629175741975</v>
      </c>
      <c r="I16" s="849">
        <v>6.8380000000000001</v>
      </c>
      <c r="J16" s="849">
        <v>1590</v>
      </c>
      <c r="K16" s="849">
        <v>11432.100000000002</v>
      </c>
      <c r="L16" s="849">
        <v>1</v>
      </c>
      <c r="M16" s="849">
        <v>7.1900000000000013</v>
      </c>
      <c r="N16" s="849">
        <v>370</v>
      </c>
      <c r="O16" s="849">
        <v>2719.5</v>
      </c>
      <c r="P16" s="837">
        <v>0.2378828036843624</v>
      </c>
      <c r="Q16" s="850">
        <v>7.35</v>
      </c>
    </row>
    <row r="17" spans="1:17" ht="14.4" customHeight="1" x14ac:dyDescent="0.3">
      <c r="A17" s="831" t="s">
        <v>6347</v>
      </c>
      <c r="B17" s="832" t="s">
        <v>6348</v>
      </c>
      <c r="C17" s="832" t="s">
        <v>5933</v>
      </c>
      <c r="D17" s="832" t="s">
        <v>6356</v>
      </c>
      <c r="E17" s="832" t="s">
        <v>6357</v>
      </c>
      <c r="F17" s="849"/>
      <c r="G17" s="849"/>
      <c r="H17" s="849"/>
      <c r="I17" s="849"/>
      <c r="J17" s="849">
        <v>935</v>
      </c>
      <c r="K17" s="849">
        <v>19541.5</v>
      </c>
      <c r="L17" s="849">
        <v>1</v>
      </c>
      <c r="M17" s="849">
        <v>20.9</v>
      </c>
      <c r="N17" s="849">
        <v>990</v>
      </c>
      <c r="O17" s="849">
        <v>19849.5</v>
      </c>
      <c r="P17" s="837">
        <v>1.0157613284548268</v>
      </c>
      <c r="Q17" s="850">
        <v>20.05</v>
      </c>
    </row>
    <row r="18" spans="1:17" ht="14.4" customHeight="1" x14ac:dyDescent="0.3">
      <c r="A18" s="831" t="s">
        <v>6347</v>
      </c>
      <c r="B18" s="832" t="s">
        <v>6348</v>
      </c>
      <c r="C18" s="832" t="s">
        <v>5933</v>
      </c>
      <c r="D18" s="832" t="s">
        <v>6358</v>
      </c>
      <c r="E18" s="832" t="s">
        <v>6359</v>
      </c>
      <c r="F18" s="849">
        <v>1</v>
      </c>
      <c r="G18" s="849">
        <v>1986.65</v>
      </c>
      <c r="H18" s="849">
        <v>0.48983179561021556</v>
      </c>
      <c r="I18" s="849">
        <v>1986.65</v>
      </c>
      <c r="J18" s="849">
        <v>2</v>
      </c>
      <c r="K18" s="849">
        <v>4055.78</v>
      </c>
      <c r="L18" s="849">
        <v>1</v>
      </c>
      <c r="M18" s="849">
        <v>2027.89</v>
      </c>
      <c r="N18" s="849">
        <v>1</v>
      </c>
      <c r="O18" s="849">
        <v>1817.79</v>
      </c>
      <c r="P18" s="837">
        <v>0.44819738743225712</v>
      </c>
      <c r="Q18" s="850">
        <v>1817.79</v>
      </c>
    </row>
    <row r="19" spans="1:17" ht="14.4" customHeight="1" x14ac:dyDescent="0.3">
      <c r="A19" s="831" t="s">
        <v>6347</v>
      </c>
      <c r="B19" s="832" t="s">
        <v>6348</v>
      </c>
      <c r="C19" s="832" t="s">
        <v>5933</v>
      </c>
      <c r="D19" s="832" t="s">
        <v>6360</v>
      </c>
      <c r="E19" s="832" t="s">
        <v>6361</v>
      </c>
      <c r="F19" s="849">
        <v>769</v>
      </c>
      <c r="G19" s="849">
        <v>2899.13</v>
      </c>
      <c r="H19" s="849">
        <v>0.54636136631330978</v>
      </c>
      <c r="I19" s="849">
        <v>3.77</v>
      </c>
      <c r="J19" s="849">
        <v>1415</v>
      </c>
      <c r="K19" s="849">
        <v>5306.25</v>
      </c>
      <c r="L19" s="849">
        <v>1</v>
      </c>
      <c r="M19" s="849">
        <v>3.75</v>
      </c>
      <c r="N19" s="849">
        <v>720</v>
      </c>
      <c r="O19" s="849">
        <v>2779.2</v>
      </c>
      <c r="P19" s="837">
        <v>0.52375971731448756</v>
      </c>
      <c r="Q19" s="850">
        <v>3.86</v>
      </c>
    </row>
    <row r="20" spans="1:17" ht="14.4" customHeight="1" x14ac:dyDescent="0.3">
      <c r="A20" s="831" t="s">
        <v>6347</v>
      </c>
      <c r="B20" s="832" t="s">
        <v>6348</v>
      </c>
      <c r="C20" s="832" t="s">
        <v>5933</v>
      </c>
      <c r="D20" s="832" t="s">
        <v>6362</v>
      </c>
      <c r="E20" s="832" t="s">
        <v>6363</v>
      </c>
      <c r="F20" s="849">
        <v>1204</v>
      </c>
      <c r="G20" s="849">
        <v>40291.43</v>
      </c>
      <c r="H20" s="849">
        <v>0.88406344054571706</v>
      </c>
      <c r="I20" s="849">
        <v>33.464642857142856</v>
      </c>
      <c r="J20" s="849">
        <v>1333</v>
      </c>
      <c r="K20" s="849">
        <v>45575.27</v>
      </c>
      <c r="L20" s="849">
        <v>1</v>
      </c>
      <c r="M20" s="849">
        <v>34.19</v>
      </c>
      <c r="N20" s="849">
        <v>1725</v>
      </c>
      <c r="O20" s="849">
        <v>58615.5</v>
      </c>
      <c r="P20" s="837">
        <v>1.2861251288253477</v>
      </c>
      <c r="Q20" s="850">
        <v>33.979999999999997</v>
      </c>
    </row>
    <row r="21" spans="1:17" ht="14.4" customHeight="1" x14ac:dyDescent="0.3">
      <c r="A21" s="831" t="s">
        <v>6347</v>
      </c>
      <c r="B21" s="832" t="s">
        <v>6348</v>
      </c>
      <c r="C21" s="832" t="s">
        <v>5933</v>
      </c>
      <c r="D21" s="832" t="s">
        <v>6364</v>
      </c>
      <c r="E21" s="832" t="s">
        <v>6365</v>
      </c>
      <c r="F21" s="849">
        <v>124</v>
      </c>
      <c r="G21" s="849">
        <v>19716</v>
      </c>
      <c r="H21" s="849"/>
      <c r="I21" s="849">
        <v>159</v>
      </c>
      <c r="J21" s="849"/>
      <c r="K21" s="849"/>
      <c r="L21" s="849"/>
      <c r="M21" s="849"/>
      <c r="N21" s="849">
        <v>330</v>
      </c>
      <c r="O21" s="849">
        <v>49434</v>
      </c>
      <c r="P21" s="837"/>
      <c r="Q21" s="850">
        <v>149.80000000000001</v>
      </c>
    </row>
    <row r="22" spans="1:17" ht="14.4" customHeight="1" x14ac:dyDescent="0.3">
      <c r="A22" s="831" t="s">
        <v>6347</v>
      </c>
      <c r="B22" s="832" t="s">
        <v>6348</v>
      </c>
      <c r="C22" s="832" t="s">
        <v>5736</v>
      </c>
      <c r="D22" s="832" t="s">
        <v>6366</v>
      </c>
      <c r="E22" s="832" t="s">
        <v>6367</v>
      </c>
      <c r="F22" s="849">
        <v>1</v>
      </c>
      <c r="G22" s="849">
        <v>682</v>
      </c>
      <c r="H22" s="849">
        <v>0.5</v>
      </c>
      <c r="I22" s="849">
        <v>682</v>
      </c>
      <c r="J22" s="849">
        <v>2</v>
      </c>
      <c r="K22" s="849">
        <v>1364</v>
      </c>
      <c r="L22" s="849">
        <v>1</v>
      </c>
      <c r="M22" s="849">
        <v>682</v>
      </c>
      <c r="N22" s="849">
        <v>1</v>
      </c>
      <c r="O22" s="849">
        <v>685</v>
      </c>
      <c r="P22" s="837">
        <v>0.50219941348973607</v>
      </c>
      <c r="Q22" s="850">
        <v>685</v>
      </c>
    </row>
    <row r="23" spans="1:17" ht="14.4" customHeight="1" x14ac:dyDescent="0.3">
      <c r="A23" s="831" t="s">
        <v>6347</v>
      </c>
      <c r="B23" s="832" t="s">
        <v>6348</v>
      </c>
      <c r="C23" s="832" t="s">
        <v>5736</v>
      </c>
      <c r="D23" s="832" t="s">
        <v>6368</v>
      </c>
      <c r="E23" s="832" t="s">
        <v>6369</v>
      </c>
      <c r="F23" s="849">
        <v>1</v>
      </c>
      <c r="G23" s="849">
        <v>2638</v>
      </c>
      <c r="H23" s="849"/>
      <c r="I23" s="849">
        <v>2638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6347</v>
      </c>
      <c r="B24" s="832" t="s">
        <v>6348</v>
      </c>
      <c r="C24" s="832" t="s">
        <v>5736</v>
      </c>
      <c r="D24" s="832" t="s">
        <v>6370</v>
      </c>
      <c r="E24" s="832" t="s">
        <v>6371</v>
      </c>
      <c r="F24" s="849">
        <v>9</v>
      </c>
      <c r="G24" s="849">
        <v>16425</v>
      </c>
      <c r="H24" s="849">
        <v>0.64250508527616956</v>
      </c>
      <c r="I24" s="849">
        <v>1825</v>
      </c>
      <c r="J24" s="849">
        <v>14</v>
      </c>
      <c r="K24" s="849">
        <v>25564</v>
      </c>
      <c r="L24" s="849">
        <v>1</v>
      </c>
      <c r="M24" s="849">
        <v>1826</v>
      </c>
      <c r="N24" s="849">
        <v>9</v>
      </c>
      <c r="O24" s="849">
        <v>16479</v>
      </c>
      <c r="P24" s="837">
        <v>0.64461743076200906</v>
      </c>
      <c r="Q24" s="850">
        <v>1831</v>
      </c>
    </row>
    <row r="25" spans="1:17" ht="14.4" customHeight="1" x14ac:dyDescent="0.3">
      <c r="A25" s="831" t="s">
        <v>6347</v>
      </c>
      <c r="B25" s="832" t="s">
        <v>6348</v>
      </c>
      <c r="C25" s="832" t="s">
        <v>5736</v>
      </c>
      <c r="D25" s="832" t="s">
        <v>6372</v>
      </c>
      <c r="E25" s="832" t="s">
        <v>6373</v>
      </c>
      <c r="F25" s="849">
        <v>2</v>
      </c>
      <c r="G25" s="849">
        <v>858</v>
      </c>
      <c r="H25" s="849">
        <v>0.99767441860465111</v>
      </c>
      <c r="I25" s="849">
        <v>429</v>
      </c>
      <c r="J25" s="849">
        <v>2</v>
      </c>
      <c r="K25" s="849">
        <v>860</v>
      </c>
      <c r="L25" s="849">
        <v>1</v>
      </c>
      <c r="M25" s="849">
        <v>430</v>
      </c>
      <c r="N25" s="849">
        <v>4</v>
      </c>
      <c r="O25" s="849">
        <v>1724</v>
      </c>
      <c r="P25" s="837">
        <v>2.0046511627906978</v>
      </c>
      <c r="Q25" s="850">
        <v>431</v>
      </c>
    </row>
    <row r="26" spans="1:17" ht="14.4" customHeight="1" x14ac:dyDescent="0.3">
      <c r="A26" s="831" t="s">
        <v>6347</v>
      </c>
      <c r="B26" s="832" t="s">
        <v>6348</v>
      </c>
      <c r="C26" s="832" t="s">
        <v>5736</v>
      </c>
      <c r="D26" s="832" t="s">
        <v>6374</v>
      </c>
      <c r="E26" s="832" t="s">
        <v>6375</v>
      </c>
      <c r="F26" s="849">
        <v>6</v>
      </c>
      <c r="G26" s="849">
        <v>87042</v>
      </c>
      <c r="H26" s="849">
        <v>0.99986215452477767</v>
      </c>
      <c r="I26" s="849">
        <v>14507</v>
      </c>
      <c r="J26" s="849">
        <v>6</v>
      </c>
      <c r="K26" s="849">
        <v>87054</v>
      </c>
      <c r="L26" s="849">
        <v>1</v>
      </c>
      <c r="M26" s="849">
        <v>14509</v>
      </c>
      <c r="N26" s="849">
        <v>7</v>
      </c>
      <c r="O26" s="849">
        <v>101605</v>
      </c>
      <c r="P26" s="837">
        <v>1.1671491258299447</v>
      </c>
      <c r="Q26" s="850">
        <v>14515</v>
      </c>
    </row>
    <row r="27" spans="1:17" ht="14.4" customHeight="1" x14ac:dyDescent="0.3">
      <c r="A27" s="831" t="s">
        <v>6347</v>
      </c>
      <c r="B27" s="832" t="s">
        <v>6348</v>
      </c>
      <c r="C27" s="832" t="s">
        <v>5736</v>
      </c>
      <c r="D27" s="832" t="s">
        <v>6376</v>
      </c>
      <c r="E27" s="832" t="s">
        <v>6377</v>
      </c>
      <c r="F27" s="849">
        <v>1</v>
      </c>
      <c r="G27" s="849">
        <v>1342</v>
      </c>
      <c r="H27" s="849">
        <v>0.49962769918093819</v>
      </c>
      <c r="I27" s="849">
        <v>1342</v>
      </c>
      <c r="J27" s="849">
        <v>2</v>
      </c>
      <c r="K27" s="849">
        <v>2686</v>
      </c>
      <c r="L27" s="849">
        <v>1</v>
      </c>
      <c r="M27" s="849">
        <v>1343</v>
      </c>
      <c r="N27" s="849">
        <v>1</v>
      </c>
      <c r="O27" s="849">
        <v>1347</v>
      </c>
      <c r="P27" s="837">
        <v>0.50148920327624724</v>
      </c>
      <c r="Q27" s="850">
        <v>1347</v>
      </c>
    </row>
    <row r="28" spans="1:17" ht="14.4" customHeight="1" x14ac:dyDescent="0.3">
      <c r="A28" s="831" t="s">
        <v>6347</v>
      </c>
      <c r="B28" s="832" t="s">
        <v>6348</v>
      </c>
      <c r="C28" s="832" t="s">
        <v>5736</v>
      </c>
      <c r="D28" s="832" t="s">
        <v>6378</v>
      </c>
      <c r="E28" s="832" t="s">
        <v>6379</v>
      </c>
      <c r="F28" s="849">
        <v>5</v>
      </c>
      <c r="G28" s="849">
        <v>2545</v>
      </c>
      <c r="H28" s="849">
        <v>0.55446623093681913</v>
      </c>
      <c r="I28" s="849">
        <v>509</v>
      </c>
      <c r="J28" s="849">
        <v>9</v>
      </c>
      <c r="K28" s="849">
        <v>4590</v>
      </c>
      <c r="L28" s="849">
        <v>1</v>
      </c>
      <c r="M28" s="849">
        <v>510</v>
      </c>
      <c r="N28" s="849">
        <v>2</v>
      </c>
      <c r="O28" s="849">
        <v>1024</v>
      </c>
      <c r="P28" s="837">
        <v>0.22309368191721132</v>
      </c>
      <c r="Q28" s="850">
        <v>512</v>
      </c>
    </row>
    <row r="29" spans="1:17" ht="14.4" customHeight="1" x14ac:dyDescent="0.3">
      <c r="A29" s="831" t="s">
        <v>6347</v>
      </c>
      <c r="B29" s="832" t="s">
        <v>6348</v>
      </c>
      <c r="C29" s="832" t="s">
        <v>5736</v>
      </c>
      <c r="D29" s="832" t="s">
        <v>6380</v>
      </c>
      <c r="E29" s="832" t="s">
        <v>6381</v>
      </c>
      <c r="F29" s="849"/>
      <c r="G29" s="849"/>
      <c r="H29" s="849"/>
      <c r="I29" s="849"/>
      <c r="J29" s="849">
        <v>2</v>
      </c>
      <c r="K29" s="849">
        <v>4666</v>
      </c>
      <c r="L29" s="849">
        <v>1</v>
      </c>
      <c r="M29" s="849">
        <v>2333</v>
      </c>
      <c r="N29" s="849">
        <v>2</v>
      </c>
      <c r="O29" s="849">
        <v>4684</v>
      </c>
      <c r="P29" s="837">
        <v>1.0038576939562796</v>
      </c>
      <c r="Q29" s="850">
        <v>2342</v>
      </c>
    </row>
    <row r="30" spans="1:17" ht="14.4" customHeight="1" x14ac:dyDescent="0.3">
      <c r="A30" s="831" t="s">
        <v>6347</v>
      </c>
      <c r="B30" s="832" t="s">
        <v>6348</v>
      </c>
      <c r="C30" s="832" t="s">
        <v>5736</v>
      </c>
      <c r="D30" s="832" t="s">
        <v>6382</v>
      </c>
      <c r="E30" s="832" t="s">
        <v>6383</v>
      </c>
      <c r="F30" s="849">
        <v>1</v>
      </c>
      <c r="G30" s="849">
        <v>719</v>
      </c>
      <c r="H30" s="849">
        <v>0.5</v>
      </c>
      <c r="I30" s="849">
        <v>719</v>
      </c>
      <c r="J30" s="849">
        <v>2</v>
      </c>
      <c r="K30" s="849">
        <v>1438</v>
      </c>
      <c r="L30" s="849">
        <v>1</v>
      </c>
      <c r="M30" s="849">
        <v>719</v>
      </c>
      <c r="N30" s="849">
        <v>2</v>
      </c>
      <c r="O30" s="849">
        <v>1444</v>
      </c>
      <c r="P30" s="837">
        <v>1.0041724617524339</v>
      </c>
      <c r="Q30" s="850">
        <v>722</v>
      </c>
    </row>
    <row r="31" spans="1:17" ht="14.4" customHeight="1" x14ac:dyDescent="0.3">
      <c r="A31" s="831" t="s">
        <v>6384</v>
      </c>
      <c r="B31" s="832" t="s">
        <v>6385</v>
      </c>
      <c r="C31" s="832" t="s">
        <v>5736</v>
      </c>
      <c r="D31" s="832" t="s">
        <v>6386</v>
      </c>
      <c r="E31" s="832" t="s">
        <v>6387</v>
      </c>
      <c r="F31" s="849"/>
      <c r="G31" s="849"/>
      <c r="H31" s="849"/>
      <c r="I31" s="849"/>
      <c r="J31" s="849">
        <v>10</v>
      </c>
      <c r="K31" s="849">
        <v>11070</v>
      </c>
      <c r="L31" s="849">
        <v>1</v>
      </c>
      <c r="M31" s="849">
        <v>1107</v>
      </c>
      <c r="N31" s="849">
        <v>3</v>
      </c>
      <c r="O31" s="849">
        <v>3330</v>
      </c>
      <c r="P31" s="837">
        <v>0.30081300813008133</v>
      </c>
      <c r="Q31" s="850">
        <v>1110</v>
      </c>
    </row>
    <row r="32" spans="1:17" ht="14.4" customHeight="1" x14ac:dyDescent="0.3">
      <c r="A32" s="831" t="s">
        <v>6384</v>
      </c>
      <c r="B32" s="832" t="s">
        <v>6385</v>
      </c>
      <c r="C32" s="832" t="s">
        <v>5736</v>
      </c>
      <c r="D32" s="832" t="s">
        <v>6388</v>
      </c>
      <c r="E32" s="832" t="s">
        <v>6389</v>
      </c>
      <c r="F32" s="849"/>
      <c r="G32" s="849"/>
      <c r="H32" s="849"/>
      <c r="I32" s="849"/>
      <c r="J32" s="849"/>
      <c r="K32" s="849"/>
      <c r="L32" s="849"/>
      <c r="M32" s="849"/>
      <c r="N32" s="849">
        <v>2</v>
      </c>
      <c r="O32" s="849">
        <v>7678</v>
      </c>
      <c r="P32" s="837"/>
      <c r="Q32" s="850">
        <v>3839</v>
      </c>
    </row>
    <row r="33" spans="1:17" ht="14.4" customHeight="1" x14ac:dyDescent="0.3">
      <c r="A33" s="831" t="s">
        <v>6099</v>
      </c>
      <c r="B33" s="832" t="s">
        <v>6390</v>
      </c>
      <c r="C33" s="832" t="s">
        <v>5736</v>
      </c>
      <c r="D33" s="832" t="s">
        <v>6391</v>
      </c>
      <c r="E33" s="832" t="s">
        <v>6392</v>
      </c>
      <c r="F33" s="849">
        <v>2</v>
      </c>
      <c r="G33" s="849">
        <v>98</v>
      </c>
      <c r="H33" s="849"/>
      <c r="I33" s="849">
        <v>49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6099</v>
      </c>
      <c r="B34" s="832" t="s">
        <v>6385</v>
      </c>
      <c r="C34" s="832" t="s">
        <v>5736</v>
      </c>
      <c r="D34" s="832" t="s">
        <v>6393</v>
      </c>
      <c r="E34" s="832" t="s">
        <v>6394</v>
      </c>
      <c r="F34" s="849">
        <v>2</v>
      </c>
      <c r="G34" s="849">
        <v>1866</v>
      </c>
      <c r="H34" s="849"/>
      <c r="I34" s="849">
        <v>933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6099</v>
      </c>
      <c r="B35" s="832" t="s">
        <v>6385</v>
      </c>
      <c r="C35" s="832" t="s">
        <v>5736</v>
      </c>
      <c r="D35" s="832" t="s">
        <v>6395</v>
      </c>
      <c r="E35" s="832" t="s">
        <v>6396</v>
      </c>
      <c r="F35" s="849">
        <v>1</v>
      </c>
      <c r="G35" s="849">
        <v>315</v>
      </c>
      <c r="H35" s="849"/>
      <c r="I35" s="849">
        <v>315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6099</v>
      </c>
      <c r="B36" s="832" t="s">
        <v>6385</v>
      </c>
      <c r="C36" s="832" t="s">
        <v>5736</v>
      </c>
      <c r="D36" s="832" t="s">
        <v>6397</v>
      </c>
      <c r="E36" s="832" t="s">
        <v>6398</v>
      </c>
      <c r="F36" s="849">
        <v>13</v>
      </c>
      <c r="G36" s="849">
        <v>299</v>
      </c>
      <c r="H36" s="849"/>
      <c r="I36" s="849">
        <v>23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6099</v>
      </c>
      <c r="B37" s="832" t="s">
        <v>6385</v>
      </c>
      <c r="C37" s="832" t="s">
        <v>5736</v>
      </c>
      <c r="D37" s="832" t="s">
        <v>6399</v>
      </c>
      <c r="E37" s="832" t="s">
        <v>6400</v>
      </c>
      <c r="F37" s="849">
        <v>6</v>
      </c>
      <c r="G37" s="849">
        <v>58572</v>
      </c>
      <c r="H37" s="849"/>
      <c r="I37" s="849">
        <v>9762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6099</v>
      </c>
      <c r="B38" s="832" t="s">
        <v>6385</v>
      </c>
      <c r="C38" s="832" t="s">
        <v>5736</v>
      </c>
      <c r="D38" s="832" t="s">
        <v>6401</v>
      </c>
      <c r="E38" s="832" t="s">
        <v>6402</v>
      </c>
      <c r="F38" s="849">
        <v>2</v>
      </c>
      <c r="G38" s="849">
        <v>20762</v>
      </c>
      <c r="H38" s="849"/>
      <c r="I38" s="849">
        <v>10381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6099</v>
      </c>
      <c r="B39" s="832" t="s">
        <v>6385</v>
      </c>
      <c r="C39" s="832" t="s">
        <v>5736</v>
      </c>
      <c r="D39" s="832" t="s">
        <v>6403</v>
      </c>
      <c r="E39" s="832" t="s">
        <v>6404</v>
      </c>
      <c r="F39" s="849">
        <v>3</v>
      </c>
      <c r="G39" s="849">
        <v>1122</v>
      </c>
      <c r="H39" s="849">
        <v>1.5626740947075208</v>
      </c>
      <c r="I39" s="849">
        <v>374</v>
      </c>
      <c r="J39" s="849">
        <v>2</v>
      </c>
      <c r="K39" s="849">
        <v>718</v>
      </c>
      <c r="L39" s="849">
        <v>1</v>
      </c>
      <c r="M39" s="849">
        <v>359</v>
      </c>
      <c r="N39" s="849"/>
      <c r="O39" s="849"/>
      <c r="P39" s="837"/>
      <c r="Q39" s="850"/>
    </row>
    <row r="40" spans="1:17" ht="14.4" customHeight="1" x14ac:dyDescent="0.3">
      <c r="A40" s="831" t="s">
        <v>6099</v>
      </c>
      <c r="B40" s="832" t="s">
        <v>6385</v>
      </c>
      <c r="C40" s="832" t="s">
        <v>5736</v>
      </c>
      <c r="D40" s="832" t="s">
        <v>6386</v>
      </c>
      <c r="E40" s="832" t="s">
        <v>6387</v>
      </c>
      <c r="F40" s="849"/>
      <c r="G40" s="849"/>
      <c r="H40" s="849"/>
      <c r="I40" s="849"/>
      <c r="J40" s="849">
        <v>2</v>
      </c>
      <c r="K40" s="849">
        <v>2214</v>
      </c>
      <c r="L40" s="849">
        <v>1</v>
      </c>
      <c r="M40" s="849">
        <v>1107</v>
      </c>
      <c r="N40" s="849"/>
      <c r="O40" s="849"/>
      <c r="P40" s="837"/>
      <c r="Q40" s="850"/>
    </row>
    <row r="41" spans="1:17" ht="14.4" customHeight="1" x14ac:dyDescent="0.3">
      <c r="A41" s="831" t="s">
        <v>6099</v>
      </c>
      <c r="B41" s="832" t="s">
        <v>6385</v>
      </c>
      <c r="C41" s="832" t="s">
        <v>5736</v>
      </c>
      <c r="D41" s="832" t="s">
        <v>6405</v>
      </c>
      <c r="E41" s="832" t="s">
        <v>6406</v>
      </c>
      <c r="F41" s="849"/>
      <c r="G41" s="849"/>
      <c r="H41" s="849"/>
      <c r="I41" s="849"/>
      <c r="J41" s="849">
        <v>7</v>
      </c>
      <c r="K41" s="849">
        <v>11270</v>
      </c>
      <c r="L41" s="849">
        <v>1</v>
      </c>
      <c r="M41" s="849">
        <v>1610</v>
      </c>
      <c r="N41" s="849">
        <v>19</v>
      </c>
      <c r="O41" s="849">
        <v>30590</v>
      </c>
      <c r="P41" s="837">
        <v>2.7142857142857144</v>
      </c>
      <c r="Q41" s="850">
        <v>1610</v>
      </c>
    </row>
    <row r="42" spans="1:17" ht="14.4" customHeight="1" x14ac:dyDescent="0.3">
      <c r="A42" s="831" t="s">
        <v>6099</v>
      </c>
      <c r="B42" s="832" t="s">
        <v>6385</v>
      </c>
      <c r="C42" s="832" t="s">
        <v>5736</v>
      </c>
      <c r="D42" s="832" t="s">
        <v>6407</v>
      </c>
      <c r="E42" s="832" t="s">
        <v>6408</v>
      </c>
      <c r="F42" s="849"/>
      <c r="G42" s="849"/>
      <c r="H42" s="849"/>
      <c r="I42" s="849"/>
      <c r="J42" s="849">
        <v>7</v>
      </c>
      <c r="K42" s="849">
        <v>11403</v>
      </c>
      <c r="L42" s="849">
        <v>1</v>
      </c>
      <c r="M42" s="849">
        <v>1629</v>
      </c>
      <c r="N42" s="849"/>
      <c r="O42" s="849"/>
      <c r="P42" s="837"/>
      <c r="Q42" s="850"/>
    </row>
    <row r="43" spans="1:17" ht="14.4" customHeight="1" x14ac:dyDescent="0.3">
      <c r="A43" s="831" t="s">
        <v>6099</v>
      </c>
      <c r="B43" s="832" t="s">
        <v>6385</v>
      </c>
      <c r="C43" s="832" t="s">
        <v>5736</v>
      </c>
      <c r="D43" s="832" t="s">
        <v>6409</v>
      </c>
      <c r="E43" s="832" t="s">
        <v>6410</v>
      </c>
      <c r="F43" s="849"/>
      <c r="G43" s="849"/>
      <c r="H43" s="849"/>
      <c r="I43" s="849"/>
      <c r="J43" s="849">
        <v>1</v>
      </c>
      <c r="K43" s="849">
        <v>3835</v>
      </c>
      <c r="L43" s="849">
        <v>1</v>
      </c>
      <c r="M43" s="849">
        <v>3835</v>
      </c>
      <c r="N43" s="849"/>
      <c r="O43" s="849"/>
      <c r="P43" s="837"/>
      <c r="Q43" s="850"/>
    </row>
    <row r="44" spans="1:17" ht="14.4" customHeight="1" x14ac:dyDescent="0.3">
      <c r="A44" s="831" t="s">
        <v>6099</v>
      </c>
      <c r="B44" s="832" t="s">
        <v>6385</v>
      </c>
      <c r="C44" s="832" t="s">
        <v>5736</v>
      </c>
      <c r="D44" s="832" t="s">
        <v>6411</v>
      </c>
      <c r="E44" s="832" t="s">
        <v>6412</v>
      </c>
      <c r="F44" s="849"/>
      <c r="G44" s="849"/>
      <c r="H44" s="849"/>
      <c r="I44" s="849"/>
      <c r="J44" s="849">
        <v>7</v>
      </c>
      <c r="K44" s="849">
        <v>11270</v>
      </c>
      <c r="L44" s="849">
        <v>1</v>
      </c>
      <c r="M44" s="849">
        <v>1610</v>
      </c>
      <c r="N44" s="849">
        <v>19</v>
      </c>
      <c r="O44" s="849">
        <v>30590</v>
      </c>
      <c r="P44" s="837">
        <v>2.7142857142857144</v>
      </c>
      <c r="Q44" s="850">
        <v>1610</v>
      </c>
    </row>
    <row r="45" spans="1:17" ht="14.4" customHeight="1" x14ac:dyDescent="0.3">
      <c r="A45" s="831" t="s">
        <v>6099</v>
      </c>
      <c r="B45" s="832" t="s">
        <v>6385</v>
      </c>
      <c r="C45" s="832" t="s">
        <v>5736</v>
      </c>
      <c r="D45" s="832" t="s">
        <v>6413</v>
      </c>
      <c r="E45" s="832" t="s">
        <v>6414</v>
      </c>
      <c r="F45" s="849"/>
      <c r="G45" s="849"/>
      <c r="H45" s="849"/>
      <c r="I45" s="849"/>
      <c r="J45" s="849">
        <v>7</v>
      </c>
      <c r="K45" s="849">
        <v>7591.11</v>
      </c>
      <c r="L45" s="849">
        <v>1</v>
      </c>
      <c r="M45" s="849">
        <v>1084.4442857142856</v>
      </c>
      <c r="N45" s="849">
        <v>17</v>
      </c>
      <c r="O45" s="849">
        <v>18435.54</v>
      </c>
      <c r="P45" s="837">
        <v>2.4285697348609099</v>
      </c>
      <c r="Q45" s="850">
        <v>1084.4435294117648</v>
      </c>
    </row>
    <row r="46" spans="1:17" ht="14.4" customHeight="1" x14ac:dyDescent="0.3">
      <c r="A46" s="831" t="s">
        <v>6099</v>
      </c>
      <c r="B46" s="832" t="s">
        <v>6415</v>
      </c>
      <c r="C46" s="832" t="s">
        <v>5736</v>
      </c>
      <c r="D46" s="832" t="s">
        <v>6416</v>
      </c>
      <c r="E46" s="832" t="s">
        <v>6417</v>
      </c>
      <c r="F46" s="849">
        <v>2</v>
      </c>
      <c r="G46" s="849">
        <v>442</v>
      </c>
      <c r="H46" s="849">
        <v>0.66366366366366369</v>
      </c>
      <c r="I46" s="849">
        <v>221</v>
      </c>
      <c r="J46" s="849">
        <v>3</v>
      </c>
      <c r="K46" s="849">
        <v>666</v>
      </c>
      <c r="L46" s="849">
        <v>1</v>
      </c>
      <c r="M46" s="849">
        <v>222</v>
      </c>
      <c r="N46" s="849"/>
      <c r="O46" s="849"/>
      <c r="P46" s="837"/>
      <c r="Q46" s="850"/>
    </row>
    <row r="47" spans="1:17" ht="14.4" customHeight="1" x14ac:dyDescent="0.3">
      <c r="A47" s="831" t="s">
        <v>6099</v>
      </c>
      <c r="B47" s="832" t="s">
        <v>6415</v>
      </c>
      <c r="C47" s="832" t="s">
        <v>5736</v>
      </c>
      <c r="D47" s="832" t="s">
        <v>6418</v>
      </c>
      <c r="E47" s="832" t="s">
        <v>6419</v>
      </c>
      <c r="F47" s="849">
        <v>5</v>
      </c>
      <c r="G47" s="849">
        <v>2540</v>
      </c>
      <c r="H47" s="849">
        <v>1.6633922724296004</v>
      </c>
      <c r="I47" s="849">
        <v>508</v>
      </c>
      <c r="J47" s="849">
        <v>3</v>
      </c>
      <c r="K47" s="849">
        <v>1527</v>
      </c>
      <c r="L47" s="849">
        <v>1</v>
      </c>
      <c r="M47" s="849">
        <v>509</v>
      </c>
      <c r="N47" s="849"/>
      <c r="O47" s="849"/>
      <c r="P47" s="837"/>
      <c r="Q47" s="850"/>
    </row>
    <row r="48" spans="1:17" ht="14.4" customHeight="1" x14ac:dyDescent="0.3">
      <c r="A48" s="831" t="s">
        <v>6099</v>
      </c>
      <c r="B48" s="832" t="s">
        <v>6415</v>
      </c>
      <c r="C48" s="832" t="s">
        <v>5736</v>
      </c>
      <c r="D48" s="832" t="s">
        <v>6420</v>
      </c>
      <c r="E48" s="832" t="s">
        <v>6421</v>
      </c>
      <c r="F48" s="849"/>
      <c r="G48" s="849"/>
      <c r="H48" s="849"/>
      <c r="I48" s="849"/>
      <c r="J48" s="849">
        <v>5</v>
      </c>
      <c r="K48" s="849">
        <v>1490</v>
      </c>
      <c r="L48" s="849">
        <v>1</v>
      </c>
      <c r="M48" s="849">
        <v>298</v>
      </c>
      <c r="N48" s="849">
        <v>12</v>
      </c>
      <c r="O48" s="849">
        <v>3588</v>
      </c>
      <c r="P48" s="837">
        <v>2.408053691275168</v>
      </c>
      <c r="Q48" s="850">
        <v>299</v>
      </c>
    </row>
    <row r="49" spans="1:17" ht="14.4" customHeight="1" x14ac:dyDescent="0.3">
      <c r="A49" s="831" t="s">
        <v>6099</v>
      </c>
      <c r="B49" s="832" t="s">
        <v>6415</v>
      </c>
      <c r="C49" s="832" t="s">
        <v>5736</v>
      </c>
      <c r="D49" s="832" t="s">
        <v>6422</v>
      </c>
      <c r="E49" s="832" t="s">
        <v>6423</v>
      </c>
      <c r="F49" s="849">
        <v>65</v>
      </c>
      <c r="G49" s="849">
        <v>23010</v>
      </c>
      <c r="H49" s="849">
        <v>1.1403508771929824</v>
      </c>
      <c r="I49" s="849">
        <v>354</v>
      </c>
      <c r="J49" s="849">
        <v>57</v>
      </c>
      <c r="K49" s="849">
        <v>20178</v>
      </c>
      <c r="L49" s="849">
        <v>1</v>
      </c>
      <c r="M49" s="849">
        <v>354</v>
      </c>
      <c r="N49" s="849">
        <v>57</v>
      </c>
      <c r="O49" s="849">
        <v>20235</v>
      </c>
      <c r="P49" s="837">
        <v>1.0028248587570621</v>
      </c>
      <c r="Q49" s="850">
        <v>355</v>
      </c>
    </row>
    <row r="50" spans="1:17" ht="14.4" customHeight="1" x14ac:dyDescent="0.3">
      <c r="A50" s="831" t="s">
        <v>6099</v>
      </c>
      <c r="B50" s="832" t="s">
        <v>6415</v>
      </c>
      <c r="C50" s="832" t="s">
        <v>5736</v>
      </c>
      <c r="D50" s="832" t="s">
        <v>6424</v>
      </c>
      <c r="E50" s="832" t="s">
        <v>6425</v>
      </c>
      <c r="F50" s="849">
        <v>1674</v>
      </c>
      <c r="G50" s="849">
        <v>108810</v>
      </c>
      <c r="H50" s="849">
        <v>0.88806366047745355</v>
      </c>
      <c r="I50" s="849">
        <v>65</v>
      </c>
      <c r="J50" s="849">
        <v>1885</v>
      </c>
      <c r="K50" s="849">
        <v>122525</v>
      </c>
      <c r="L50" s="849">
        <v>1</v>
      </c>
      <c r="M50" s="849">
        <v>65</v>
      </c>
      <c r="N50" s="849">
        <v>1623</v>
      </c>
      <c r="O50" s="849">
        <v>105495</v>
      </c>
      <c r="P50" s="837">
        <v>0.86100795755968174</v>
      </c>
      <c r="Q50" s="850">
        <v>65</v>
      </c>
    </row>
    <row r="51" spans="1:17" ht="14.4" customHeight="1" x14ac:dyDescent="0.3">
      <c r="A51" s="831" t="s">
        <v>6099</v>
      </c>
      <c r="B51" s="832" t="s">
        <v>6415</v>
      </c>
      <c r="C51" s="832" t="s">
        <v>5736</v>
      </c>
      <c r="D51" s="832" t="s">
        <v>6426</v>
      </c>
      <c r="E51" s="832" t="s">
        <v>6427</v>
      </c>
      <c r="F51" s="849"/>
      <c r="G51" s="849"/>
      <c r="H51" s="849"/>
      <c r="I51" s="849"/>
      <c r="J51" s="849">
        <v>1</v>
      </c>
      <c r="K51" s="849">
        <v>545</v>
      </c>
      <c r="L51" s="849">
        <v>1</v>
      </c>
      <c r="M51" s="849">
        <v>545</v>
      </c>
      <c r="N51" s="849"/>
      <c r="O51" s="849"/>
      <c r="P51" s="837"/>
      <c r="Q51" s="850"/>
    </row>
    <row r="52" spans="1:17" ht="14.4" customHeight="1" x14ac:dyDescent="0.3">
      <c r="A52" s="831" t="s">
        <v>6099</v>
      </c>
      <c r="B52" s="832" t="s">
        <v>6415</v>
      </c>
      <c r="C52" s="832" t="s">
        <v>5736</v>
      </c>
      <c r="D52" s="832" t="s">
        <v>6428</v>
      </c>
      <c r="E52" s="832" t="s">
        <v>6429</v>
      </c>
      <c r="F52" s="849">
        <v>18</v>
      </c>
      <c r="G52" s="849">
        <v>10656</v>
      </c>
      <c r="H52" s="849">
        <v>0.51428571428571423</v>
      </c>
      <c r="I52" s="849">
        <v>592</v>
      </c>
      <c r="J52" s="849">
        <v>35</v>
      </c>
      <c r="K52" s="849">
        <v>20720</v>
      </c>
      <c r="L52" s="849">
        <v>1</v>
      </c>
      <c r="M52" s="849">
        <v>592</v>
      </c>
      <c r="N52" s="849">
        <v>34</v>
      </c>
      <c r="O52" s="849">
        <v>20196</v>
      </c>
      <c r="P52" s="837">
        <v>0.97471042471042468</v>
      </c>
      <c r="Q52" s="850">
        <v>594</v>
      </c>
    </row>
    <row r="53" spans="1:17" ht="14.4" customHeight="1" x14ac:dyDescent="0.3">
      <c r="A53" s="831" t="s">
        <v>6099</v>
      </c>
      <c r="B53" s="832" t="s">
        <v>6415</v>
      </c>
      <c r="C53" s="832" t="s">
        <v>5736</v>
      </c>
      <c r="D53" s="832" t="s">
        <v>6430</v>
      </c>
      <c r="E53" s="832" t="s">
        <v>6431</v>
      </c>
      <c r="F53" s="849">
        <v>16</v>
      </c>
      <c r="G53" s="849">
        <v>9872</v>
      </c>
      <c r="H53" s="849">
        <v>0.45714285714285713</v>
      </c>
      <c r="I53" s="849">
        <v>617</v>
      </c>
      <c r="J53" s="849">
        <v>35</v>
      </c>
      <c r="K53" s="849">
        <v>21595</v>
      </c>
      <c r="L53" s="849">
        <v>1</v>
      </c>
      <c r="M53" s="849">
        <v>617</v>
      </c>
      <c r="N53" s="849">
        <v>34</v>
      </c>
      <c r="O53" s="849">
        <v>21012</v>
      </c>
      <c r="P53" s="837">
        <v>0.9730030099560083</v>
      </c>
      <c r="Q53" s="850">
        <v>618</v>
      </c>
    </row>
    <row r="54" spans="1:17" ht="14.4" customHeight="1" x14ac:dyDescent="0.3">
      <c r="A54" s="831" t="s">
        <v>6099</v>
      </c>
      <c r="B54" s="832" t="s">
        <v>6415</v>
      </c>
      <c r="C54" s="832" t="s">
        <v>5736</v>
      </c>
      <c r="D54" s="832" t="s">
        <v>6432</v>
      </c>
      <c r="E54" s="832" t="s">
        <v>6433</v>
      </c>
      <c r="F54" s="849">
        <v>6</v>
      </c>
      <c r="G54" s="849">
        <v>918</v>
      </c>
      <c r="H54" s="849">
        <v>3</v>
      </c>
      <c r="I54" s="849">
        <v>153</v>
      </c>
      <c r="J54" s="849">
        <v>2</v>
      </c>
      <c r="K54" s="849">
        <v>306</v>
      </c>
      <c r="L54" s="849">
        <v>1</v>
      </c>
      <c r="M54" s="849">
        <v>153</v>
      </c>
      <c r="N54" s="849">
        <v>2</v>
      </c>
      <c r="O54" s="849">
        <v>308</v>
      </c>
      <c r="P54" s="837">
        <v>1.0065359477124183</v>
      </c>
      <c r="Q54" s="850">
        <v>154</v>
      </c>
    </row>
    <row r="55" spans="1:17" ht="14.4" customHeight="1" x14ac:dyDescent="0.3">
      <c r="A55" s="831" t="s">
        <v>6099</v>
      </c>
      <c r="B55" s="832" t="s">
        <v>6415</v>
      </c>
      <c r="C55" s="832" t="s">
        <v>5736</v>
      </c>
      <c r="D55" s="832" t="s">
        <v>6434</v>
      </c>
      <c r="E55" s="832" t="s">
        <v>6435</v>
      </c>
      <c r="F55" s="849">
        <v>3</v>
      </c>
      <c r="G55" s="849">
        <v>72</v>
      </c>
      <c r="H55" s="849">
        <v>0.375</v>
      </c>
      <c r="I55" s="849">
        <v>24</v>
      </c>
      <c r="J55" s="849">
        <v>8</v>
      </c>
      <c r="K55" s="849">
        <v>192</v>
      </c>
      <c r="L55" s="849">
        <v>1</v>
      </c>
      <c r="M55" s="849">
        <v>24</v>
      </c>
      <c r="N55" s="849">
        <v>8</v>
      </c>
      <c r="O55" s="849">
        <v>208</v>
      </c>
      <c r="P55" s="837">
        <v>1.0833333333333333</v>
      </c>
      <c r="Q55" s="850">
        <v>26</v>
      </c>
    </row>
    <row r="56" spans="1:17" ht="14.4" customHeight="1" x14ac:dyDescent="0.3">
      <c r="A56" s="831" t="s">
        <v>6099</v>
      </c>
      <c r="B56" s="832" t="s">
        <v>6415</v>
      </c>
      <c r="C56" s="832" t="s">
        <v>5736</v>
      </c>
      <c r="D56" s="832" t="s">
        <v>6436</v>
      </c>
      <c r="E56" s="832" t="s">
        <v>6437</v>
      </c>
      <c r="F56" s="849">
        <v>451</v>
      </c>
      <c r="G56" s="849">
        <v>24805</v>
      </c>
      <c r="H56" s="849">
        <v>1.0180586907449209</v>
      </c>
      <c r="I56" s="849">
        <v>55</v>
      </c>
      <c r="J56" s="849">
        <v>443</v>
      </c>
      <c r="K56" s="849">
        <v>24365</v>
      </c>
      <c r="L56" s="849">
        <v>1</v>
      </c>
      <c r="M56" s="849">
        <v>55</v>
      </c>
      <c r="N56" s="849">
        <v>432</v>
      </c>
      <c r="O56" s="849">
        <v>23760</v>
      </c>
      <c r="P56" s="837">
        <v>0.97516930022573367</v>
      </c>
      <c r="Q56" s="850">
        <v>55</v>
      </c>
    </row>
    <row r="57" spans="1:17" ht="14.4" customHeight="1" x14ac:dyDescent="0.3">
      <c r="A57" s="831" t="s">
        <v>6099</v>
      </c>
      <c r="B57" s="832" t="s">
        <v>6415</v>
      </c>
      <c r="C57" s="832" t="s">
        <v>5736</v>
      </c>
      <c r="D57" s="832" t="s">
        <v>6438</v>
      </c>
      <c r="E57" s="832" t="s">
        <v>6439</v>
      </c>
      <c r="F57" s="849">
        <v>1143</v>
      </c>
      <c r="G57" s="849">
        <v>88011</v>
      </c>
      <c r="H57" s="849">
        <v>0.84666666666666668</v>
      </c>
      <c r="I57" s="849">
        <v>77</v>
      </c>
      <c r="J57" s="849">
        <v>1350</v>
      </c>
      <c r="K57" s="849">
        <v>103950</v>
      </c>
      <c r="L57" s="849">
        <v>1</v>
      </c>
      <c r="M57" s="849">
        <v>77</v>
      </c>
      <c r="N57" s="849">
        <v>1204</v>
      </c>
      <c r="O57" s="849">
        <v>93912</v>
      </c>
      <c r="P57" s="837">
        <v>0.90343434343434348</v>
      </c>
      <c r="Q57" s="850">
        <v>78</v>
      </c>
    </row>
    <row r="58" spans="1:17" ht="14.4" customHeight="1" x14ac:dyDescent="0.3">
      <c r="A58" s="831" t="s">
        <v>6099</v>
      </c>
      <c r="B58" s="832" t="s">
        <v>6415</v>
      </c>
      <c r="C58" s="832" t="s">
        <v>5736</v>
      </c>
      <c r="D58" s="832" t="s">
        <v>6440</v>
      </c>
      <c r="E58" s="832" t="s">
        <v>6441</v>
      </c>
      <c r="F58" s="849">
        <v>112</v>
      </c>
      <c r="G58" s="849">
        <v>2688</v>
      </c>
      <c r="H58" s="849">
        <v>0.75167785234899331</v>
      </c>
      <c r="I58" s="849">
        <v>24</v>
      </c>
      <c r="J58" s="849">
        <v>149</v>
      </c>
      <c r="K58" s="849">
        <v>3576</v>
      </c>
      <c r="L58" s="849">
        <v>1</v>
      </c>
      <c r="M58" s="849">
        <v>24</v>
      </c>
      <c r="N58" s="849">
        <v>116</v>
      </c>
      <c r="O58" s="849">
        <v>2784</v>
      </c>
      <c r="P58" s="837">
        <v>0.77852348993288589</v>
      </c>
      <c r="Q58" s="850">
        <v>24</v>
      </c>
    </row>
    <row r="59" spans="1:17" ht="14.4" customHeight="1" x14ac:dyDescent="0.3">
      <c r="A59" s="831" t="s">
        <v>6099</v>
      </c>
      <c r="B59" s="832" t="s">
        <v>6415</v>
      </c>
      <c r="C59" s="832" t="s">
        <v>5736</v>
      </c>
      <c r="D59" s="832" t="s">
        <v>6442</v>
      </c>
      <c r="E59" s="832" t="s">
        <v>6443</v>
      </c>
      <c r="F59" s="849">
        <v>1</v>
      </c>
      <c r="G59" s="849">
        <v>410</v>
      </c>
      <c r="H59" s="849"/>
      <c r="I59" s="849">
        <v>410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6099</v>
      </c>
      <c r="B60" s="832" t="s">
        <v>6415</v>
      </c>
      <c r="C60" s="832" t="s">
        <v>5736</v>
      </c>
      <c r="D60" s="832" t="s">
        <v>6444</v>
      </c>
      <c r="E60" s="832" t="s">
        <v>6445</v>
      </c>
      <c r="F60" s="849"/>
      <c r="G60" s="849"/>
      <c r="H60" s="849"/>
      <c r="I60" s="849"/>
      <c r="J60" s="849">
        <v>1</v>
      </c>
      <c r="K60" s="849">
        <v>631</v>
      </c>
      <c r="L60" s="849">
        <v>1</v>
      </c>
      <c r="M60" s="849">
        <v>631</v>
      </c>
      <c r="N60" s="849"/>
      <c r="O60" s="849"/>
      <c r="P60" s="837"/>
      <c r="Q60" s="850"/>
    </row>
    <row r="61" spans="1:17" ht="14.4" customHeight="1" x14ac:dyDescent="0.3">
      <c r="A61" s="831" t="s">
        <v>6099</v>
      </c>
      <c r="B61" s="832" t="s">
        <v>6415</v>
      </c>
      <c r="C61" s="832" t="s">
        <v>5736</v>
      </c>
      <c r="D61" s="832" t="s">
        <v>6446</v>
      </c>
      <c r="E61" s="832" t="s">
        <v>6447</v>
      </c>
      <c r="F61" s="849">
        <v>6</v>
      </c>
      <c r="G61" s="849">
        <v>396</v>
      </c>
      <c r="H61" s="849">
        <v>0.46153846153846156</v>
      </c>
      <c r="I61" s="849">
        <v>66</v>
      </c>
      <c r="J61" s="849">
        <v>13</v>
      </c>
      <c r="K61" s="849">
        <v>858</v>
      </c>
      <c r="L61" s="849">
        <v>1</v>
      </c>
      <c r="M61" s="849">
        <v>66</v>
      </c>
      <c r="N61" s="849">
        <v>24</v>
      </c>
      <c r="O61" s="849">
        <v>1584</v>
      </c>
      <c r="P61" s="837">
        <v>1.8461538461538463</v>
      </c>
      <c r="Q61" s="850">
        <v>66</v>
      </c>
    </row>
    <row r="62" spans="1:17" ht="14.4" customHeight="1" x14ac:dyDescent="0.3">
      <c r="A62" s="831" t="s">
        <v>6099</v>
      </c>
      <c r="B62" s="832" t="s">
        <v>6415</v>
      </c>
      <c r="C62" s="832" t="s">
        <v>5736</v>
      </c>
      <c r="D62" s="832" t="s">
        <v>6448</v>
      </c>
      <c r="E62" s="832" t="s">
        <v>6449</v>
      </c>
      <c r="F62" s="849"/>
      <c r="G62" s="849"/>
      <c r="H62" s="849"/>
      <c r="I62" s="849"/>
      <c r="J62" s="849">
        <v>1</v>
      </c>
      <c r="K62" s="849">
        <v>102</v>
      </c>
      <c r="L62" s="849">
        <v>1</v>
      </c>
      <c r="M62" s="849">
        <v>102</v>
      </c>
      <c r="N62" s="849"/>
      <c r="O62" s="849"/>
      <c r="P62" s="837"/>
      <c r="Q62" s="850"/>
    </row>
    <row r="63" spans="1:17" ht="14.4" customHeight="1" x14ac:dyDescent="0.3">
      <c r="A63" s="831" t="s">
        <v>6099</v>
      </c>
      <c r="B63" s="832" t="s">
        <v>6415</v>
      </c>
      <c r="C63" s="832" t="s">
        <v>5736</v>
      </c>
      <c r="D63" s="832" t="s">
        <v>6450</v>
      </c>
      <c r="E63" s="832" t="s">
        <v>6451</v>
      </c>
      <c r="F63" s="849">
        <v>149</v>
      </c>
      <c r="G63" s="849">
        <v>52150</v>
      </c>
      <c r="H63" s="849">
        <v>1.6555555555555554</v>
      </c>
      <c r="I63" s="849">
        <v>350</v>
      </c>
      <c r="J63" s="849">
        <v>90</v>
      </c>
      <c r="K63" s="849">
        <v>31500</v>
      </c>
      <c r="L63" s="849">
        <v>1</v>
      </c>
      <c r="M63" s="849">
        <v>350</v>
      </c>
      <c r="N63" s="849">
        <v>22</v>
      </c>
      <c r="O63" s="849">
        <v>7722</v>
      </c>
      <c r="P63" s="837">
        <v>0.24514285714285713</v>
      </c>
      <c r="Q63" s="850">
        <v>351</v>
      </c>
    </row>
    <row r="64" spans="1:17" ht="14.4" customHeight="1" x14ac:dyDescent="0.3">
      <c r="A64" s="831" t="s">
        <v>6099</v>
      </c>
      <c r="B64" s="832" t="s">
        <v>6415</v>
      </c>
      <c r="C64" s="832" t="s">
        <v>5736</v>
      </c>
      <c r="D64" s="832" t="s">
        <v>6452</v>
      </c>
      <c r="E64" s="832" t="s">
        <v>6453</v>
      </c>
      <c r="F64" s="849">
        <v>103</v>
      </c>
      <c r="G64" s="849">
        <v>2575</v>
      </c>
      <c r="H64" s="849">
        <v>0.76865671641791045</v>
      </c>
      <c r="I64" s="849">
        <v>25</v>
      </c>
      <c r="J64" s="849">
        <v>134</v>
      </c>
      <c r="K64" s="849">
        <v>3350</v>
      </c>
      <c r="L64" s="849">
        <v>1</v>
      </c>
      <c r="M64" s="849">
        <v>25</v>
      </c>
      <c r="N64" s="849">
        <v>104</v>
      </c>
      <c r="O64" s="849">
        <v>2600</v>
      </c>
      <c r="P64" s="837">
        <v>0.77611940298507465</v>
      </c>
      <c r="Q64" s="850">
        <v>25</v>
      </c>
    </row>
    <row r="65" spans="1:17" ht="14.4" customHeight="1" x14ac:dyDescent="0.3">
      <c r="A65" s="831" t="s">
        <v>6099</v>
      </c>
      <c r="B65" s="832" t="s">
        <v>6415</v>
      </c>
      <c r="C65" s="832" t="s">
        <v>5736</v>
      </c>
      <c r="D65" s="832" t="s">
        <v>6454</v>
      </c>
      <c r="E65" s="832" t="s">
        <v>6455</v>
      </c>
      <c r="F65" s="849">
        <v>13</v>
      </c>
      <c r="G65" s="849">
        <v>9646</v>
      </c>
      <c r="H65" s="849">
        <v>0.38235294117647056</v>
      </c>
      <c r="I65" s="849">
        <v>742</v>
      </c>
      <c r="J65" s="849">
        <v>34</v>
      </c>
      <c r="K65" s="849">
        <v>25228</v>
      </c>
      <c r="L65" s="849">
        <v>1</v>
      </c>
      <c r="M65" s="849">
        <v>742</v>
      </c>
      <c r="N65" s="849">
        <v>34</v>
      </c>
      <c r="O65" s="849">
        <v>25228</v>
      </c>
      <c r="P65" s="837">
        <v>1</v>
      </c>
      <c r="Q65" s="850">
        <v>742</v>
      </c>
    </row>
    <row r="66" spans="1:17" ht="14.4" customHeight="1" x14ac:dyDescent="0.3">
      <c r="A66" s="831" t="s">
        <v>6099</v>
      </c>
      <c r="B66" s="832" t="s">
        <v>6415</v>
      </c>
      <c r="C66" s="832" t="s">
        <v>5736</v>
      </c>
      <c r="D66" s="832" t="s">
        <v>6456</v>
      </c>
      <c r="E66" s="832" t="s">
        <v>6457</v>
      </c>
      <c r="F66" s="849">
        <v>31</v>
      </c>
      <c r="G66" s="849">
        <v>5611</v>
      </c>
      <c r="H66" s="849">
        <v>0.65957446808510634</v>
      </c>
      <c r="I66" s="849">
        <v>181</v>
      </c>
      <c r="J66" s="849">
        <v>47</v>
      </c>
      <c r="K66" s="849">
        <v>8507</v>
      </c>
      <c r="L66" s="849">
        <v>1</v>
      </c>
      <c r="M66" s="849">
        <v>181</v>
      </c>
      <c r="N66" s="849">
        <v>57</v>
      </c>
      <c r="O66" s="849">
        <v>10317</v>
      </c>
      <c r="P66" s="837">
        <v>1.2127659574468086</v>
      </c>
      <c r="Q66" s="850">
        <v>181</v>
      </c>
    </row>
    <row r="67" spans="1:17" ht="14.4" customHeight="1" x14ac:dyDescent="0.3">
      <c r="A67" s="831" t="s">
        <v>6099</v>
      </c>
      <c r="B67" s="832" t="s">
        <v>6415</v>
      </c>
      <c r="C67" s="832" t="s">
        <v>5736</v>
      </c>
      <c r="D67" s="832" t="s">
        <v>6458</v>
      </c>
      <c r="E67" s="832" t="s">
        <v>6459</v>
      </c>
      <c r="F67" s="849">
        <v>222</v>
      </c>
      <c r="G67" s="849">
        <v>56388</v>
      </c>
      <c r="H67" s="849">
        <v>0.9327731092436975</v>
      </c>
      <c r="I67" s="849">
        <v>254</v>
      </c>
      <c r="J67" s="849">
        <v>238</v>
      </c>
      <c r="K67" s="849">
        <v>60452</v>
      </c>
      <c r="L67" s="849">
        <v>1</v>
      </c>
      <c r="M67" s="849">
        <v>254</v>
      </c>
      <c r="N67" s="849">
        <v>261</v>
      </c>
      <c r="O67" s="849">
        <v>66294</v>
      </c>
      <c r="P67" s="837">
        <v>1.096638655462185</v>
      </c>
      <c r="Q67" s="850">
        <v>254</v>
      </c>
    </row>
    <row r="68" spans="1:17" ht="14.4" customHeight="1" x14ac:dyDescent="0.3">
      <c r="A68" s="831" t="s">
        <v>6099</v>
      </c>
      <c r="B68" s="832" t="s">
        <v>6415</v>
      </c>
      <c r="C68" s="832" t="s">
        <v>5736</v>
      </c>
      <c r="D68" s="832" t="s">
        <v>6460</v>
      </c>
      <c r="E68" s="832" t="s">
        <v>6461</v>
      </c>
      <c r="F68" s="849">
        <v>18</v>
      </c>
      <c r="G68" s="849">
        <v>4824</v>
      </c>
      <c r="H68" s="849">
        <v>0.51428571428571423</v>
      </c>
      <c r="I68" s="849">
        <v>268</v>
      </c>
      <c r="J68" s="849">
        <v>35</v>
      </c>
      <c r="K68" s="849">
        <v>9380</v>
      </c>
      <c r="L68" s="849">
        <v>1</v>
      </c>
      <c r="M68" s="849">
        <v>268</v>
      </c>
      <c r="N68" s="849">
        <v>34</v>
      </c>
      <c r="O68" s="849">
        <v>9146</v>
      </c>
      <c r="P68" s="837">
        <v>0.97505330490405118</v>
      </c>
      <c r="Q68" s="850">
        <v>269</v>
      </c>
    </row>
    <row r="69" spans="1:17" ht="14.4" customHeight="1" x14ac:dyDescent="0.3">
      <c r="A69" s="831" t="s">
        <v>6099</v>
      </c>
      <c r="B69" s="832" t="s">
        <v>6415</v>
      </c>
      <c r="C69" s="832" t="s">
        <v>5736</v>
      </c>
      <c r="D69" s="832" t="s">
        <v>6462</v>
      </c>
      <c r="E69" s="832" t="s">
        <v>6463</v>
      </c>
      <c r="F69" s="849">
        <v>340</v>
      </c>
      <c r="G69" s="849">
        <v>73780</v>
      </c>
      <c r="H69" s="849">
        <v>1.0059171597633136</v>
      </c>
      <c r="I69" s="849">
        <v>217</v>
      </c>
      <c r="J69" s="849">
        <v>338</v>
      </c>
      <c r="K69" s="849">
        <v>73346</v>
      </c>
      <c r="L69" s="849">
        <v>1</v>
      </c>
      <c r="M69" s="849">
        <v>217</v>
      </c>
      <c r="N69" s="849">
        <v>333</v>
      </c>
      <c r="O69" s="849">
        <v>72261</v>
      </c>
      <c r="P69" s="837">
        <v>0.98520710059171601</v>
      </c>
      <c r="Q69" s="850">
        <v>217</v>
      </c>
    </row>
    <row r="70" spans="1:17" ht="14.4" customHeight="1" x14ac:dyDescent="0.3">
      <c r="A70" s="831" t="s">
        <v>6099</v>
      </c>
      <c r="B70" s="832" t="s">
        <v>6415</v>
      </c>
      <c r="C70" s="832" t="s">
        <v>5736</v>
      </c>
      <c r="D70" s="832" t="s">
        <v>6464</v>
      </c>
      <c r="E70" s="832" t="s">
        <v>6465</v>
      </c>
      <c r="F70" s="849"/>
      <c r="G70" s="849"/>
      <c r="H70" s="849"/>
      <c r="I70" s="849"/>
      <c r="J70" s="849">
        <v>1</v>
      </c>
      <c r="K70" s="849">
        <v>37</v>
      </c>
      <c r="L70" s="849">
        <v>1</v>
      </c>
      <c r="M70" s="849">
        <v>37</v>
      </c>
      <c r="N70" s="849">
        <v>1</v>
      </c>
      <c r="O70" s="849">
        <v>37</v>
      </c>
      <c r="P70" s="837">
        <v>1</v>
      </c>
      <c r="Q70" s="850">
        <v>37</v>
      </c>
    </row>
    <row r="71" spans="1:17" ht="14.4" customHeight="1" x14ac:dyDescent="0.3">
      <c r="A71" s="831" t="s">
        <v>6099</v>
      </c>
      <c r="B71" s="832" t="s">
        <v>6415</v>
      </c>
      <c r="C71" s="832" t="s">
        <v>5736</v>
      </c>
      <c r="D71" s="832" t="s">
        <v>6466</v>
      </c>
      <c r="E71" s="832" t="s">
        <v>6467</v>
      </c>
      <c r="F71" s="849">
        <v>18</v>
      </c>
      <c r="G71" s="849">
        <v>10656</v>
      </c>
      <c r="H71" s="849">
        <v>0.51428571428571423</v>
      </c>
      <c r="I71" s="849">
        <v>592</v>
      </c>
      <c r="J71" s="849">
        <v>35</v>
      </c>
      <c r="K71" s="849">
        <v>20720</v>
      </c>
      <c r="L71" s="849">
        <v>1</v>
      </c>
      <c r="M71" s="849">
        <v>592</v>
      </c>
      <c r="N71" s="849">
        <v>34</v>
      </c>
      <c r="O71" s="849">
        <v>20196</v>
      </c>
      <c r="P71" s="837">
        <v>0.97471042471042468</v>
      </c>
      <c r="Q71" s="850">
        <v>594</v>
      </c>
    </row>
    <row r="72" spans="1:17" ht="14.4" customHeight="1" x14ac:dyDescent="0.3">
      <c r="A72" s="831" t="s">
        <v>6099</v>
      </c>
      <c r="B72" s="832" t="s">
        <v>6415</v>
      </c>
      <c r="C72" s="832" t="s">
        <v>5736</v>
      </c>
      <c r="D72" s="832" t="s">
        <v>6468</v>
      </c>
      <c r="E72" s="832" t="s">
        <v>6469</v>
      </c>
      <c r="F72" s="849">
        <v>1</v>
      </c>
      <c r="G72" s="849">
        <v>50</v>
      </c>
      <c r="H72" s="849"/>
      <c r="I72" s="849">
        <v>50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6099</v>
      </c>
      <c r="B73" s="832" t="s">
        <v>6415</v>
      </c>
      <c r="C73" s="832" t="s">
        <v>5736</v>
      </c>
      <c r="D73" s="832" t="s">
        <v>6470</v>
      </c>
      <c r="E73" s="832" t="s">
        <v>6471</v>
      </c>
      <c r="F73" s="849">
        <v>14</v>
      </c>
      <c r="G73" s="849">
        <v>7658</v>
      </c>
      <c r="H73" s="849">
        <v>0.4</v>
      </c>
      <c r="I73" s="849">
        <v>547</v>
      </c>
      <c r="J73" s="849">
        <v>35</v>
      </c>
      <c r="K73" s="849">
        <v>19145</v>
      </c>
      <c r="L73" s="849">
        <v>1</v>
      </c>
      <c r="M73" s="849">
        <v>547</v>
      </c>
      <c r="N73" s="849">
        <v>34</v>
      </c>
      <c r="O73" s="849">
        <v>18632</v>
      </c>
      <c r="P73" s="837">
        <v>0.97320449203447379</v>
      </c>
      <c r="Q73" s="850">
        <v>548</v>
      </c>
    </row>
    <row r="74" spans="1:17" ht="14.4" customHeight="1" x14ac:dyDescent="0.3">
      <c r="A74" s="831" t="s">
        <v>6099</v>
      </c>
      <c r="B74" s="832" t="s">
        <v>6415</v>
      </c>
      <c r="C74" s="832" t="s">
        <v>5736</v>
      </c>
      <c r="D74" s="832" t="s">
        <v>6472</v>
      </c>
      <c r="E74" s="832" t="s">
        <v>6473</v>
      </c>
      <c r="F74" s="849">
        <v>3</v>
      </c>
      <c r="G74" s="849">
        <v>1551</v>
      </c>
      <c r="H74" s="849"/>
      <c r="I74" s="849">
        <v>517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6099</v>
      </c>
      <c r="B75" s="832" t="s">
        <v>6415</v>
      </c>
      <c r="C75" s="832" t="s">
        <v>5736</v>
      </c>
      <c r="D75" s="832" t="s">
        <v>6474</v>
      </c>
      <c r="E75" s="832" t="s">
        <v>6475</v>
      </c>
      <c r="F75" s="849">
        <v>15</v>
      </c>
      <c r="G75" s="849">
        <v>11040</v>
      </c>
      <c r="H75" s="849">
        <v>0.42857142857142855</v>
      </c>
      <c r="I75" s="849">
        <v>736</v>
      </c>
      <c r="J75" s="849">
        <v>35</v>
      </c>
      <c r="K75" s="849">
        <v>25760</v>
      </c>
      <c r="L75" s="849">
        <v>1</v>
      </c>
      <c r="M75" s="849">
        <v>736</v>
      </c>
      <c r="N75" s="849">
        <v>35</v>
      </c>
      <c r="O75" s="849">
        <v>25795</v>
      </c>
      <c r="P75" s="837">
        <v>1.0013586956521738</v>
      </c>
      <c r="Q75" s="850">
        <v>737</v>
      </c>
    </row>
    <row r="76" spans="1:17" ht="14.4" customHeight="1" x14ac:dyDescent="0.3">
      <c r="A76" s="831" t="s">
        <v>6099</v>
      </c>
      <c r="B76" s="832" t="s">
        <v>6415</v>
      </c>
      <c r="C76" s="832" t="s">
        <v>5736</v>
      </c>
      <c r="D76" s="832" t="s">
        <v>6476</v>
      </c>
      <c r="E76" s="832" t="s">
        <v>6477</v>
      </c>
      <c r="F76" s="849">
        <v>6</v>
      </c>
      <c r="G76" s="849">
        <v>1974</v>
      </c>
      <c r="H76" s="849">
        <v>1.2</v>
      </c>
      <c r="I76" s="849">
        <v>329</v>
      </c>
      <c r="J76" s="849">
        <v>5</v>
      </c>
      <c r="K76" s="849">
        <v>1645</v>
      </c>
      <c r="L76" s="849">
        <v>1</v>
      </c>
      <c r="M76" s="849">
        <v>329</v>
      </c>
      <c r="N76" s="849">
        <v>3</v>
      </c>
      <c r="O76" s="849">
        <v>990</v>
      </c>
      <c r="P76" s="837">
        <v>0.60182370820668696</v>
      </c>
      <c r="Q76" s="850">
        <v>330</v>
      </c>
    </row>
    <row r="77" spans="1:17" ht="14.4" customHeight="1" x14ac:dyDescent="0.3">
      <c r="A77" s="831" t="s">
        <v>6099</v>
      </c>
      <c r="B77" s="832" t="s">
        <v>6415</v>
      </c>
      <c r="C77" s="832" t="s">
        <v>5736</v>
      </c>
      <c r="D77" s="832" t="s">
        <v>6478</v>
      </c>
      <c r="E77" s="832" t="s">
        <v>6479</v>
      </c>
      <c r="F77" s="849">
        <v>18</v>
      </c>
      <c r="G77" s="849">
        <v>6228</v>
      </c>
      <c r="H77" s="849">
        <v>0.51428571428571423</v>
      </c>
      <c r="I77" s="849">
        <v>346</v>
      </c>
      <c r="J77" s="849">
        <v>35</v>
      </c>
      <c r="K77" s="849">
        <v>12110</v>
      </c>
      <c r="L77" s="849">
        <v>1</v>
      </c>
      <c r="M77" s="849">
        <v>346</v>
      </c>
      <c r="N77" s="849">
        <v>34</v>
      </c>
      <c r="O77" s="849">
        <v>11798</v>
      </c>
      <c r="P77" s="837">
        <v>0.97423616845582162</v>
      </c>
      <c r="Q77" s="850">
        <v>347</v>
      </c>
    </row>
    <row r="78" spans="1:17" ht="14.4" customHeight="1" x14ac:dyDescent="0.3">
      <c r="A78" s="831" t="s">
        <v>6099</v>
      </c>
      <c r="B78" s="832" t="s">
        <v>6415</v>
      </c>
      <c r="C78" s="832" t="s">
        <v>5736</v>
      </c>
      <c r="D78" s="832" t="s">
        <v>6480</v>
      </c>
      <c r="E78" s="832" t="s">
        <v>6481</v>
      </c>
      <c r="F78" s="849"/>
      <c r="G78" s="849"/>
      <c r="H78" s="849"/>
      <c r="I78" s="849"/>
      <c r="J78" s="849">
        <v>1</v>
      </c>
      <c r="K78" s="849">
        <v>753</v>
      </c>
      <c r="L78" s="849">
        <v>1</v>
      </c>
      <c r="M78" s="849">
        <v>753</v>
      </c>
      <c r="N78" s="849">
        <v>1</v>
      </c>
      <c r="O78" s="849">
        <v>754</v>
      </c>
      <c r="P78" s="837">
        <v>1.00132802124834</v>
      </c>
      <c r="Q78" s="850">
        <v>754</v>
      </c>
    </row>
    <row r="79" spans="1:17" ht="14.4" customHeight="1" x14ac:dyDescent="0.3">
      <c r="A79" s="831" t="s">
        <v>6099</v>
      </c>
      <c r="B79" s="832" t="s">
        <v>6415</v>
      </c>
      <c r="C79" s="832" t="s">
        <v>5736</v>
      </c>
      <c r="D79" s="832" t="s">
        <v>6482</v>
      </c>
      <c r="E79" s="832" t="s">
        <v>6483</v>
      </c>
      <c r="F79" s="849">
        <v>59</v>
      </c>
      <c r="G79" s="849">
        <v>13688</v>
      </c>
      <c r="H79" s="849">
        <v>0.49166666666666664</v>
      </c>
      <c r="I79" s="849">
        <v>232</v>
      </c>
      <c r="J79" s="849">
        <v>120</v>
      </c>
      <c r="K79" s="849">
        <v>27840</v>
      </c>
      <c r="L79" s="849">
        <v>1</v>
      </c>
      <c r="M79" s="849">
        <v>232</v>
      </c>
      <c r="N79" s="849">
        <v>111</v>
      </c>
      <c r="O79" s="849">
        <v>25752</v>
      </c>
      <c r="P79" s="837">
        <v>0.92500000000000004</v>
      </c>
      <c r="Q79" s="850">
        <v>232</v>
      </c>
    </row>
    <row r="80" spans="1:17" ht="14.4" customHeight="1" x14ac:dyDescent="0.3">
      <c r="A80" s="831" t="s">
        <v>6099</v>
      </c>
      <c r="B80" s="832" t="s">
        <v>6415</v>
      </c>
      <c r="C80" s="832" t="s">
        <v>5736</v>
      </c>
      <c r="D80" s="832" t="s">
        <v>6484</v>
      </c>
      <c r="E80" s="832" t="s">
        <v>6485</v>
      </c>
      <c r="F80" s="849">
        <v>3</v>
      </c>
      <c r="G80" s="849">
        <v>699</v>
      </c>
      <c r="H80" s="849"/>
      <c r="I80" s="849">
        <v>233</v>
      </c>
      <c r="J80" s="849"/>
      <c r="K80" s="849"/>
      <c r="L80" s="849"/>
      <c r="M80" s="849"/>
      <c r="N80" s="849">
        <v>1</v>
      </c>
      <c r="O80" s="849">
        <v>234</v>
      </c>
      <c r="P80" s="837"/>
      <c r="Q80" s="850">
        <v>234</v>
      </c>
    </row>
    <row r="81" spans="1:17" ht="14.4" customHeight="1" x14ac:dyDescent="0.3">
      <c r="A81" s="831" t="s">
        <v>6099</v>
      </c>
      <c r="B81" s="832" t="s">
        <v>6415</v>
      </c>
      <c r="C81" s="832" t="s">
        <v>5736</v>
      </c>
      <c r="D81" s="832" t="s">
        <v>6486</v>
      </c>
      <c r="E81" s="832" t="s">
        <v>6487</v>
      </c>
      <c r="F81" s="849">
        <v>8</v>
      </c>
      <c r="G81" s="849">
        <v>3280</v>
      </c>
      <c r="H81" s="849">
        <v>0.2857142857142857</v>
      </c>
      <c r="I81" s="849">
        <v>410</v>
      </c>
      <c r="J81" s="849">
        <v>28</v>
      </c>
      <c r="K81" s="849">
        <v>11480</v>
      </c>
      <c r="L81" s="849">
        <v>1</v>
      </c>
      <c r="M81" s="849">
        <v>410</v>
      </c>
      <c r="N81" s="849">
        <v>28</v>
      </c>
      <c r="O81" s="849">
        <v>11508</v>
      </c>
      <c r="P81" s="837">
        <v>1.0024390243902439</v>
      </c>
      <c r="Q81" s="850">
        <v>411</v>
      </c>
    </row>
    <row r="82" spans="1:17" ht="14.4" customHeight="1" x14ac:dyDescent="0.3">
      <c r="A82" s="831" t="s">
        <v>6099</v>
      </c>
      <c r="B82" s="832" t="s">
        <v>6415</v>
      </c>
      <c r="C82" s="832" t="s">
        <v>5736</v>
      </c>
      <c r="D82" s="832" t="s">
        <v>6488</v>
      </c>
      <c r="E82" s="832" t="s">
        <v>6489</v>
      </c>
      <c r="F82" s="849">
        <v>1</v>
      </c>
      <c r="G82" s="849">
        <v>652</v>
      </c>
      <c r="H82" s="849">
        <v>1</v>
      </c>
      <c r="I82" s="849">
        <v>652</v>
      </c>
      <c r="J82" s="849">
        <v>1</v>
      </c>
      <c r="K82" s="849">
        <v>652</v>
      </c>
      <c r="L82" s="849">
        <v>1</v>
      </c>
      <c r="M82" s="849">
        <v>652</v>
      </c>
      <c r="N82" s="849">
        <v>1</v>
      </c>
      <c r="O82" s="849">
        <v>653</v>
      </c>
      <c r="P82" s="837">
        <v>1.0015337423312884</v>
      </c>
      <c r="Q82" s="850">
        <v>653</v>
      </c>
    </row>
    <row r="83" spans="1:17" ht="14.4" customHeight="1" x14ac:dyDescent="0.3">
      <c r="A83" s="831" t="s">
        <v>6099</v>
      </c>
      <c r="B83" s="832" t="s">
        <v>6415</v>
      </c>
      <c r="C83" s="832" t="s">
        <v>5736</v>
      </c>
      <c r="D83" s="832" t="s">
        <v>6490</v>
      </c>
      <c r="E83" s="832" t="s">
        <v>6491</v>
      </c>
      <c r="F83" s="849">
        <v>8</v>
      </c>
      <c r="G83" s="849">
        <v>4720</v>
      </c>
      <c r="H83" s="849">
        <v>0.2857142857142857</v>
      </c>
      <c r="I83" s="849">
        <v>590</v>
      </c>
      <c r="J83" s="849">
        <v>28</v>
      </c>
      <c r="K83" s="849">
        <v>16520</v>
      </c>
      <c r="L83" s="849">
        <v>1</v>
      </c>
      <c r="M83" s="849">
        <v>590</v>
      </c>
      <c r="N83" s="849">
        <v>28</v>
      </c>
      <c r="O83" s="849">
        <v>16548</v>
      </c>
      <c r="P83" s="837">
        <v>1.0016949152542374</v>
      </c>
      <c r="Q83" s="850">
        <v>591</v>
      </c>
    </row>
    <row r="84" spans="1:17" ht="14.4" customHeight="1" x14ac:dyDescent="0.3">
      <c r="A84" s="831" t="s">
        <v>6099</v>
      </c>
      <c r="B84" s="832" t="s">
        <v>6415</v>
      </c>
      <c r="C84" s="832" t="s">
        <v>5736</v>
      </c>
      <c r="D84" s="832" t="s">
        <v>6492</v>
      </c>
      <c r="E84" s="832" t="s">
        <v>6493</v>
      </c>
      <c r="F84" s="849"/>
      <c r="G84" s="849"/>
      <c r="H84" s="849"/>
      <c r="I84" s="849"/>
      <c r="J84" s="849">
        <v>4</v>
      </c>
      <c r="K84" s="849">
        <v>1548</v>
      </c>
      <c r="L84" s="849">
        <v>1</v>
      </c>
      <c r="M84" s="849">
        <v>387</v>
      </c>
      <c r="N84" s="849"/>
      <c r="O84" s="849"/>
      <c r="P84" s="837"/>
      <c r="Q84" s="850"/>
    </row>
    <row r="85" spans="1:17" ht="14.4" customHeight="1" x14ac:dyDescent="0.3">
      <c r="A85" s="831" t="s">
        <v>6099</v>
      </c>
      <c r="B85" s="832" t="s">
        <v>6415</v>
      </c>
      <c r="C85" s="832" t="s">
        <v>5736</v>
      </c>
      <c r="D85" s="832" t="s">
        <v>6494</v>
      </c>
      <c r="E85" s="832" t="s">
        <v>6495</v>
      </c>
      <c r="F85" s="849">
        <v>1</v>
      </c>
      <c r="G85" s="849">
        <v>420</v>
      </c>
      <c r="H85" s="849"/>
      <c r="I85" s="849">
        <v>420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6099</v>
      </c>
      <c r="B86" s="832" t="s">
        <v>6415</v>
      </c>
      <c r="C86" s="832" t="s">
        <v>5736</v>
      </c>
      <c r="D86" s="832" t="s">
        <v>6496</v>
      </c>
      <c r="E86" s="832" t="s">
        <v>6497</v>
      </c>
      <c r="F86" s="849">
        <v>1</v>
      </c>
      <c r="G86" s="849">
        <v>170</v>
      </c>
      <c r="H86" s="849"/>
      <c r="I86" s="849">
        <v>170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6099</v>
      </c>
      <c r="B87" s="832" t="s">
        <v>6415</v>
      </c>
      <c r="C87" s="832" t="s">
        <v>5736</v>
      </c>
      <c r="D87" s="832" t="s">
        <v>6498</v>
      </c>
      <c r="E87" s="832" t="s">
        <v>6499</v>
      </c>
      <c r="F87" s="849">
        <v>203</v>
      </c>
      <c r="G87" s="849">
        <v>160167</v>
      </c>
      <c r="H87" s="849">
        <v>0.55922865013774103</v>
      </c>
      <c r="I87" s="849">
        <v>789</v>
      </c>
      <c r="J87" s="849">
        <v>363</v>
      </c>
      <c r="K87" s="849">
        <v>286407</v>
      </c>
      <c r="L87" s="849">
        <v>1</v>
      </c>
      <c r="M87" s="849">
        <v>789</v>
      </c>
      <c r="N87" s="849">
        <v>424</v>
      </c>
      <c r="O87" s="849">
        <v>334960</v>
      </c>
      <c r="P87" s="837">
        <v>1.1695244878791371</v>
      </c>
      <c r="Q87" s="850">
        <v>790</v>
      </c>
    </row>
    <row r="88" spans="1:17" ht="14.4" customHeight="1" x14ac:dyDescent="0.3">
      <c r="A88" s="831" t="s">
        <v>6099</v>
      </c>
      <c r="B88" s="832" t="s">
        <v>6415</v>
      </c>
      <c r="C88" s="832" t="s">
        <v>5736</v>
      </c>
      <c r="D88" s="832" t="s">
        <v>6500</v>
      </c>
      <c r="E88" s="832" t="s">
        <v>6501</v>
      </c>
      <c r="F88" s="849">
        <v>6</v>
      </c>
      <c r="G88" s="849">
        <v>1344</v>
      </c>
      <c r="H88" s="849">
        <v>1</v>
      </c>
      <c r="I88" s="849">
        <v>224</v>
      </c>
      <c r="J88" s="849">
        <v>6</v>
      </c>
      <c r="K88" s="849">
        <v>1344</v>
      </c>
      <c r="L88" s="849">
        <v>1</v>
      </c>
      <c r="M88" s="849">
        <v>224</v>
      </c>
      <c r="N88" s="849">
        <v>3</v>
      </c>
      <c r="O88" s="849">
        <v>675</v>
      </c>
      <c r="P88" s="837">
        <v>0.5022321428571429</v>
      </c>
      <c r="Q88" s="850">
        <v>225</v>
      </c>
    </row>
    <row r="89" spans="1:17" ht="14.4" customHeight="1" x14ac:dyDescent="0.3">
      <c r="A89" s="831" t="s">
        <v>6099</v>
      </c>
      <c r="B89" s="832" t="s">
        <v>6415</v>
      </c>
      <c r="C89" s="832" t="s">
        <v>5736</v>
      </c>
      <c r="D89" s="832" t="s">
        <v>6502</v>
      </c>
      <c r="E89" s="832" t="s">
        <v>6503</v>
      </c>
      <c r="F89" s="849">
        <v>2</v>
      </c>
      <c r="G89" s="849">
        <v>1132</v>
      </c>
      <c r="H89" s="849">
        <v>0.4</v>
      </c>
      <c r="I89" s="849">
        <v>566</v>
      </c>
      <c r="J89" s="849">
        <v>5</v>
      </c>
      <c r="K89" s="849">
        <v>2830</v>
      </c>
      <c r="L89" s="849">
        <v>1</v>
      </c>
      <c r="M89" s="849">
        <v>566</v>
      </c>
      <c r="N89" s="849">
        <v>5</v>
      </c>
      <c r="O89" s="849">
        <v>2835</v>
      </c>
      <c r="P89" s="837">
        <v>1.0017667844522968</v>
      </c>
      <c r="Q89" s="850">
        <v>567</v>
      </c>
    </row>
    <row r="90" spans="1:17" ht="14.4" customHeight="1" x14ac:dyDescent="0.3">
      <c r="A90" s="831" t="s">
        <v>6099</v>
      </c>
      <c r="B90" s="832" t="s">
        <v>6415</v>
      </c>
      <c r="C90" s="832" t="s">
        <v>5736</v>
      </c>
      <c r="D90" s="832" t="s">
        <v>6504</v>
      </c>
      <c r="E90" s="832" t="s">
        <v>6505</v>
      </c>
      <c r="F90" s="849">
        <v>7</v>
      </c>
      <c r="G90" s="849">
        <v>6433</v>
      </c>
      <c r="H90" s="849">
        <v>0.7</v>
      </c>
      <c r="I90" s="849">
        <v>919</v>
      </c>
      <c r="J90" s="849">
        <v>10</v>
      </c>
      <c r="K90" s="849">
        <v>9190</v>
      </c>
      <c r="L90" s="849">
        <v>1</v>
      </c>
      <c r="M90" s="849">
        <v>919</v>
      </c>
      <c r="N90" s="849">
        <v>19</v>
      </c>
      <c r="O90" s="849">
        <v>17480</v>
      </c>
      <c r="P90" s="837">
        <v>1.9020674646354734</v>
      </c>
      <c r="Q90" s="850">
        <v>920</v>
      </c>
    </row>
    <row r="91" spans="1:17" ht="14.4" customHeight="1" x14ac:dyDescent="0.3">
      <c r="A91" s="831" t="s">
        <v>6099</v>
      </c>
      <c r="B91" s="832" t="s">
        <v>6415</v>
      </c>
      <c r="C91" s="832" t="s">
        <v>5736</v>
      </c>
      <c r="D91" s="832" t="s">
        <v>6506</v>
      </c>
      <c r="E91" s="832" t="s">
        <v>6507</v>
      </c>
      <c r="F91" s="849">
        <v>7</v>
      </c>
      <c r="G91" s="849">
        <v>6272</v>
      </c>
      <c r="H91" s="849">
        <v>0.7</v>
      </c>
      <c r="I91" s="849">
        <v>896</v>
      </c>
      <c r="J91" s="849">
        <v>10</v>
      </c>
      <c r="K91" s="849">
        <v>8960</v>
      </c>
      <c r="L91" s="849">
        <v>1</v>
      </c>
      <c r="M91" s="849">
        <v>896</v>
      </c>
      <c r="N91" s="849">
        <v>19</v>
      </c>
      <c r="O91" s="849">
        <v>17043</v>
      </c>
      <c r="P91" s="837">
        <v>1.9021205357142856</v>
      </c>
      <c r="Q91" s="850">
        <v>897</v>
      </c>
    </row>
    <row r="92" spans="1:17" ht="14.4" customHeight="1" x14ac:dyDescent="0.3">
      <c r="A92" s="831" t="s">
        <v>6099</v>
      </c>
      <c r="B92" s="832" t="s">
        <v>6415</v>
      </c>
      <c r="C92" s="832" t="s">
        <v>5736</v>
      </c>
      <c r="D92" s="832" t="s">
        <v>6508</v>
      </c>
      <c r="E92" s="832" t="s">
        <v>6509</v>
      </c>
      <c r="F92" s="849">
        <v>4</v>
      </c>
      <c r="G92" s="849">
        <v>976</v>
      </c>
      <c r="H92" s="849">
        <v>1</v>
      </c>
      <c r="I92" s="849">
        <v>244</v>
      </c>
      <c r="J92" s="849">
        <v>4</v>
      </c>
      <c r="K92" s="849">
        <v>976</v>
      </c>
      <c r="L92" s="849">
        <v>1</v>
      </c>
      <c r="M92" s="849">
        <v>244</v>
      </c>
      <c r="N92" s="849"/>
      <c r="O92" s="849"/>
      <c r="P92" s="837"/>
      <c r="Q92" s="850"/>
    </row>
    <row r="93" spans="1:17" ht="14.4" customHeight="1" x14ac:dyDescent="0.3">
      <c r="A93" s="831" t="s">
        <v>6099</v>
      </c>
      <c r="B93" s="832" t="s">
        <v>6415</v>
      </c>
      <c r="C93" s="832" t="s">
        <v>5736</v>
      </c>
      <c r="D93" s="832" t="s">
        <v>6510</v>
      </c>
      <c r="E93" s="832" t="s">
        <v>6511</v>
      </c>
      <c r="F93" s="849"/>
      <c r="G93" s="849"/>
      <c r="H93" s="849"/>
      <c r="I93" s="849"/>
      <c r="J93" s="849"/>
      <c r="K93" s="849"/>
      <c r="L93" s="849"/>
      <c r="M93" s="849"/>
      <c r="N93" s="849">
        <v>111</v>
      </c>
      <c r="O93" s="849">
        <v>22533</v>
      </c>
      <c r="P93" s="837"/>
      <c r="Q93" s="850">
        <v>203</v>
      </c>
    </row>
    <row r="94" spans="1:17" ht="14.4" customHeight="1" x14ac:dyDescent="0.3">
      <c r="A94" s="831" t="s">
        <v>6512</v>
      </c>
      <c r="B94" s="832" t="s">
        <v>6513</v>
      </c>
      <c r="C94" s="832" t="s">
        <v>5736</v>
      </c>
      <c r="D94" s="832" t="s">
        <v>6514</v>
      </c>
      <c r="E94" s="832" t="s">
        <v>6515</v>
      </c>
      <c r="F94" s="849">
        <v>538</v>
      </c>
      <c r="G94" s="849">
        <v>14526</v>
      </c>
      <c r="H94" s="849">
        <v>0.84591194968553463</v>
      </c>
      <c r="I94" s="849">
        <v>27</v>
      </c>
      <c r="J94" s="849">
        <v>636</v>
      </c>
      <c r="K94" s="849">
        <v>17172</v>
      </c>
      <c r="L94" s="849">
        <v>1</v>
      </c>
      <c r="M94" s="849">
        <v>27</v>
      </c>
      <c r="N94" s="849">
        <v>554</v>
      </c>
      <c r="O94" s="849">
        <v>15512</v>
      </c>
      <c r="P94" s="837">
        <v>0.90333100395993482</v>
      </c>
      <c r="Q94" s="850">
        <v>28</v>
      </c>
    </row>
    <row r="95" spans="1:17" ht="14.4" customHeight="1" x14ac:dyDescent="0.3">
      <c r="A95" s="831" t="s">
        <v>6512</v>
      </c>
      <c r="B95" s="832" t="s">
        <v>6513</v>
      </c>
      <c r="C95" s="832" t="s">
        <v>5736</v>
      </c>
      <c r="D95" s="832" t="s">
        <v>6516</v>
      </c>
      <c r="E95" s="832" t="s">
        <v>6517</v>
      </c>
      <c r="F95" s="849">
        <v>73</v>
      </c>
      <c r="G95" s="849">
        <v>3942</v>
      </c>
      <c r="H95" s="849">
        <v>1.1774193548387097</v>
      </c>
      <c r="I95" s="849">
        <v>54</v>
      </c>
      <c r="J95" s="849">
        <v>62</v>
      </c>
      <c r="K95" s="849">
        <v>3348</v>
      </c>
      <c r="L95" s="849">
        <v>1</v>
      </c>
      <c r="M95" s="849">
        <v>54</v>
      </c>
      <c r="N95" s="849">
        <v>43</v>
      </c>
      <c r="O95" s="849">
        <v>2322</v>
      </c>
      <c r="P95" s="837">
        <v>0.69354838709677424</v>
      </c>
      <c r="Q95" s="850">
        <v>54</v>
      </c>
    </row>
    <row r="96" spans="1:17" ht="14.4" customHeight="1" x14ac:dyDescent="0.3">
      <c r="A96" s="831" t="s">
        <v>6512</v>
      </c>
      <c r="B96" s="832" t="s">
        <v>6513</v>
      </c>
      <c r="C96" s="832" t="s">
        <v>5736</v>
      </c>
      <c r="D96" s="832" t="s">
        <v>6518</v>
      </c>
      <c r="E96" s="832" t="s">
        <v>6519</v>
      </c>
      <c r="F96" s="849">
        <v>254</v>
      </c>
      <c r="G96" s="849">
        <v>6096</v>
      </c>
      <c r="H96" s="849">
        <v>1.0901287553648069</v>
      </c>
      <c r="I96" s="849">
        <v>24</v>
      </c>
      <c r="J96" s="849">
        <v>233</v>
      </c>
      <c r="K96" s="849">
        <v>5592</v>
      </c>
      <c r="L96" s="849">
        <v>1</v>
      </c>
      <c r="M96" s="849">
        <v>24</v>
      </c>
      <c r="N96" s="849">
        <v>201</v>
      </c>
      <c r="O96" s="849">
        <v>4824</v>
      </c>
      <c r="P96" s="837">
        <v>0.86266094420600858</v>
      </c>
      <c r="Q96" s="850">
        <v>24</v>
      </c>
    </row>
    <row r="97" spans="1:17" ht="14.4" customHeight="1" x14ac:dyDescent="0.3">
      <c r="A97" s="831" t="s">
        <v>6512</v>
      </c>
      <c r="B97" s="832" t="s">
        <v>6513</v>
      </c>
      <c r="C97" s="832" t="s">
        <v>5736</v>
      </c>
      <c r="D97" s="832" t="s">
        <v>6520</v>
      </c>
      <c r="E97" s="832" t="s">
        <v>6521</v>
      </c>
      <c r="F97" s="849">
        <v>935</v>
      </c>
      <c r="G97" s="849">
        <v>25245</v>
      </c>
      <c r="H97" s="849">
        <v>0.90077071290944122</v>
      </c>
      <c r="I97" s="849">
        <v>27</v>
      </c>
      <c r="J97" s="849">
        <v>1038</v>
      </c>
      <c r="K97" s="849">
        <v>28026</v>
      </c>
      <c r="L97" s="849">
        <v>1</v>
      </c>
      <c r="M97" s="849">
        <v>27</v>
      </c>
      <c r="N97" s="849">
        <v>851</v>
      </c>
      <c r="O97" s="849">
        <v>22977</v>
      </c>
      <c r="P97" s="837">
        <v>0.81984585741811178</v>
      </c>
      <c r="Q97" s="850">
        <v>27</v>
      </c>
    </row>
    <row r="98" spans="1:17" ht="14.4" customHeight="1" x14ac:dyDescent="0.3">
      <c r="A98" s="831" t="s">
        <v>6512</v>
      </c>
      <c r="B98" s="832" t="s">
        <v>6513</v>
      </c>
      <c r="C98" s="832" t="s">
        <v>5736</v>
      </c>
      <c r="D98" s="832" t="s">
        <v>6522</v>
      </c>
      <c r="E98" s="832" t="s">
        <v>6523</v>
      </c>
      <c r="F98" s="849"/>
      <c r="G98" s="849"/>
      <c r="H98" s="849"/>
      <c r="I98" s="849"/>
      <c r="J98" s="849">
        <v>1</v>
      </c>
      <c r="K98" s="849">
        <v>57</v>
      </c>
      <c r="L98" s="849">
        <v>1</v>
      </c>
      <c r="M98" s="849">
        <v>57</v>
      </c>
      <c r="N98" s="849"/>
      <c r="O98" s="849"/>
      <c r="P98" s="837"/>
      <c r="Q98" s="850"/>
    </row>
    <row r="99" spans="1:17" ht="14.4" customHeight="1" x14ac:dyDescent="0.3">
      <c r="A99" s="831" t="s">
        <v>6512</v>
      </c>
      <c r="B99" s="832" t="s">
        <v>6513</v>
      </c>
      <c r="C99" s="832" t="s">
        <v>5736</v>
      </c>
      <c r="D99" s="832" t="s">
        <v>6524</v>
      </c>
      <c r="E99" s="832" t="s">
        <v>6525</v>
      </c>
      <c r="F99" s="849">
        <v>190</v>
      </c>
      <c r="G99" s="849">
        <v>5130</v>
      </c>
      <c r="H99" s="849">
        <v>0.88785046728971961</v>
      </c>
      <c r="I99" s="849">
        <v>27</v>
      </c>
      <c r="J99" s="849">
        <v>214</v>
      </c>
      <c r="K99" s="849">
        <v>5778</v>
      </c>
      <c r="L99" s="849">
        <v>1</v>
      </c>
      <c r="M99" s="849">
        <v>27</v>
      </c>
      <c r="N99" s="849">
        <v>174</v>
      </c>
      <c r="O99" s="849">
        <v>4698</v>
      </c>
      <c r="P99" s="837">
        <v>0.81308411214953269</v>
      </c>
      <c r="Q99" s="850">
        <v>27</v>
      </c>
    </row>
    <row r="100" spans="1:17" ht="14.4" customHeight="1" x14ac:dyDescent="0.3">
      <c r="A100" s="831" t="s">
        <v>6512</v>
      </c>
      <c r="B100" s="832" t="s">
        <v>6513</v>
      </c>
      <c r="C100" s="832" t="s">
        <v>5736</v>
      </c>
      <c r="D100" s="832" t="s">
        <v>6526</v>
      </c>
      <c r="E100" s="832" t="s">
        <v>6527</v>
      </c>
      <c r="F100" s="849">
        <v>1151</v>
      </c>
      <c r="G100" s="849">
        <v>25322</v>
      </c>
      <c r="H100" s="849">
        <v>0.90203761755485889</v>
      </c>
      <c r="I100" s="849">
        <v>22</v>
      </c>
      <c r="J100" s="849">
        <v>1276</v>
      </c>
      <c r="K100" s="849">
        <v>28072</v>
      </c>
      <c r="L100" s="849">
        <v>1</v>
      </c>
      <c r="M100" s="849">
        <v>22</v>
      </c>
      <c r="N100" s="849">
        <v>1087</v>
      </c>
      <c r="O100" s="849">
        <v>25001</v>
      </c>
      <c r="P100" s="837">
        <v>0.89060273582217153</v>
      </c>
      <c r="Q100" s="850">
        <v>23</v>
      </c>
    </row>
    <row r="101" spans="1:17" ht="14.4" customHeight="1" x14ac:dyDescent="0.3">
      <c r="A101" s="831" t="s">
        <v>6512</v>
      </c>
      <c r="B101" s="832" t="s">
        <v>6513</v>
      </c>
      <c r="C101" s="832" t="s">
        <v>5736</v>
      </c>
      <c r="D101" s="832" t="s">
        <v>6528</v>
      </c>
      <c r="E101" s="832" t="s">
        <v>6529</v>
      </c>
      <c r="F101" s="849">
        <v>2</v>
      </c>
      <c r="G101" s="849">
        <v>136</v>
      </c>
      <c r="H101" s="849">
        <v>0.22222222222222221</v>
      </c>
      <c r="I101" s="849">
        <v>68</v>
      </c>
      <c r="J101" s="849">
        <v>9</v>
      </c>
      <c r="K101" s="849">
        <v>612</v>
      </c>
      <c r="L101" s="849">
        <v>1</v>
      </c>
      <c r="M101" s="849">
        <v>68</v>
      </c>
      <c r="N101" s="849">
        <v>4</v>
      </c>
      <c r="O101" s="849">
        <v>276</v>
      </c>
      <c r="P101" s="837">
        <v>0.45098039215686275</v>
      </c>
      <c r="Q101" s="850">
        <v>69</v>
      </c>
    </row>
    <row r="102" spans="1:17" ht="14.4" customHeight="1" x14ac:dyDescent="0.3">
      <c r="A102" s="831" t="s">
        <v>6512</v>
      </c>
      <c r="B102" s="832" t="s">
        <v>6513</v>
      </c>
      <c r="C102" s="832" t="s">
        <v>5736</v>
      </c>
      <c r="D102" s="832" t="s">
        <v>6530</v>
      </c>
      <c r="E102" s="832" t="s">
        <v>6531</v>
      </c>
      <c r="F102" s="849">
        <v>180</v>
      </c>
      <c r="G102" s="849">
        <v>11160</v>
      </c>
      <c r="H102" s="849">
        <v>0.99447513812154698</v>
      </c>
      <c r="I102" s="849">
        <v>62</v>
      </c>
      <c r="J102" s="849">
        <v>181</v>
      </c>
      <c r="K102" s="849">
        <v>11222</v>
      </c>
      <c r="L102" s="849">
        <v>1</v>
      </c>
      <c r="M102" s="849">
        <v>62</v>
      </c>
      <c r="N102" s="849">
        <v>159</v>
      </c>
      <c r="O102" s="849">
        <v>9858</v>
      </c>
      <c r="P102" s="837">
        <v>0.87845303867403313</v>
      </c>
      <c r="Q102" s="850">
        <v>62</v>
      </c>
    </row>
    <row r="103" spans="1:17" ht="14.4" customHeight="1" x14ac:dyDescent="0.3">
      <c r="A103" s="831" t="s">
        <v>6512</v>
      </c>
      <c r="B103" s="832" t="s">
        <v>6513</v>
      </c>
      <c r="C103" s="832" t="s">
        <v>5736</v>
      </c>
      <c r="D103" s="832" t="s">
        <v>6532</v>
      </c>
      <c r="E103" s="832" t="s">
        <v>6533</v>
      </c>
      <c r="F103" s="849">
        <v>15</v>
      </c>
      <c r="G103" s="849">
        <v>5910</v>
      </c>
      <c r="H103" s="849">
        <v>1.25</v>
      </c>
      <c r="I103" s="849">
        <v>394</v>
      </c>
      <c r="J103" s="849">
        <v>12</v>
      </c>
      <c r="K103" s="849">
        <v>4728</v>
      </c>
      <c r="L103" s="849">
        <v>1</v>
      </c>
      <c r="M103" s="849">
        <v>394</v>
      </c>
      <c r="N103" s="849">
        <v>18</v>
      </c>
      <c r="O103" s="849">
        <v>7110</v>
      </c>
      <c r="P103" s="837">
        <v>1.5038071065989849</v>
      </c>
      <c r="Q103" s="850">
        <v>395</v>
      </c>
    </row>
    <row r="104" spans="1:17" ht="14.4" customHeight="1" x14ac:dyDescent="0.3">
      <c r="A104" s="831" t="s">
        <v>6512</v>
      </c>
      <c r="B104" s="832" t="s">
        <v>6513</v>
      </c>
      <c r="C104" s="832" t="s">
        <v>5736</v>
      </c>
      <c r="D104" s="832" t="s">
        <v>6534</v>
      </c>
      <c r="E104" s="832" t="s">
        <v>6535</v>
      </c>
      <c r="F104" s="849">
        <v>189</v>
      </c>
      <c r="G104" s="849">
        <v>15498</v>
      </c>
      <c r="H104" s="849">
        <v>1.4104477611940298</v>
      </c>
      <c r="I104" s="849">
        <v>82</v>
      </c>
      <c r="J104" s="849">
        <v>134</v>
      </c>
      <c r="K104" s="849">
        <v>10988</v>
      </c>
      <c r="L104" s="849">
        <v>1</v>
      </c>
      <c r="M104" s="849">
        <v>82</v>
      </c>
      <c r="N104" s="849">
        <v>177</v>
      </c>
      <c r="O104" s="849">
        <v>14868</v>
      </c>
      <c r="P104" s="837">
        <v>1.353112486348744</v>
      </c>
      <c r="Q104" s="850">
        <v>84</v>
      </c>
    </row>
    <row r="105" spans="1:17" ht="14.4" customHeight="1" x14ac:dyDescent="0.3">
      <c r="A105" s="831" t="s">
        <v>6512</v>
      </c>
      <c r="B105" s="832" t="s">
        <v>6513</v>
      </c>
      <c r="C105" s="832" t="s">
        <v>5736</v>
      </c>
      <c r="D105" s="832" t="s">
        <v>6536</v>
      </c>
      <c r="E105" s="832" t="s">
        <v>6537</v>
      </c>
      <c r="F105" s="849">
        <v>476</v>
      </c>
      <c r="G105" s="849">
        <v>470288</v>
      </c>
      <c r="H105" s="849">
        <v>0.8380281690140845</v>
      </c>
      <c r="I105" s="849">
        <v>988</v>
      </c>
      <c r="J105" s="849">
        <v>568</v>
      </c>
      <c r="K105" s="849">
        <v>561184</v>
      </c>
      <c r="L105" s="849">
        <v>1</v>
      </c>
      <c r="M105" s="849">
        <v>988</v>
      </c>
      <c r="N105" s="849">
        <v>552</v>
      </c>
      <c r="O105" s="849">
        <v>545376</v>
      </c>
      <c r="P105" s="837">
        <v>0.971830985915493</v>
      </c>
      <c r="Q105" s="850">
        <v>988</v>
      </c>
    </row>
    <row r="106" spans="1:17" ht="14.4" customHeight="1" x14ac:dyDescent="0.3">
      <c r="A106" s="831" t="s">
        <v>6512</v>
      </c>
      <c r="B106" s="832" t="s">
        <v>6513</v>
      </c>
      <c r="C106" s="832" t="s">
        <v>5736</v>
      </c>
      <c r="D106" s="832" t="s">
        <v>6538</v>
      </c>
      <c r="E106" s="832" t="s">
        <v>6539</v>
      </c>
      <c r="F106" s="849">
        <v>144</v>
      </c>
      <c r="G106" s="849">
        <v>27504</v>
      </c>
      <c r="H106" s="849">
        <v>0.82285714285714284</v>
      </c>
      <c r="I106" s="849">
        <v>191</v>
      </c>
      <c r="J106" s="849">
        <v>175</v>
      </c>
      <c r="K106" s="849">
        <v>33425</v>
      </c>
      <c r="L106" s="849">
        <v>1</v>
      </c>
      <c r="M106" s="849">
        <v>191</v>
      </c>
      <c r="N106" s="849">
        <v>149</v>
      </c>
      <c r="O106" s="849">
        <v>28459</v>
      </c>
      <c r="P106" s="837">
        <v>0.85142857142857142</v>
      </c>
      <c r="Q106" s="850">
        <v>191</v>
      </c>
    </row>
    <row r="107" spans="1:17" ht="14.4" customHeight="1" x14ac:dyDescent="0.3">
      <c r="A107" s="831" t="s">
        <v>6512</v>
      </c>
      <c r="B107" s="832" t="s">
        <v>6513</v>
      </c>
      <c r="C107" s="832" t="s">
        <v>5736</v>
      </c>
      <c r="D107" s="832" t="s">
        <v>6540</v>
      </c>
      <c r="E107" s="832" t="s">
        <v>6541</v>
      </c>
      <c r="F107" s="849"/>
      <c r="G107" s="849"/>
      <c r="H107" s="849"/>
      <c r="I107" s="849"/>
      <c r="J107" s="849">
        <v>1</v>
      </c>
      <c r="K107" s="849">
        <v>82</v>
      </c>
      <c r="L107" s="849">
        <v>1</v>
      </c>
      <c r="M107" s="849">
        <v>82</v>
      </c>
      <c r="N107" s="849"/>
      <c r="O107" s="849"/>
      <c r="P107" s="837"/>
      <c r="Q107" s="850"/>
    </row>
    <row r="108" spans="1:17" ht="14.4" customHeight="1" x14ac:dyDescent="0.3">
      <c r="A108" s="831" t="s">
        <v>6512</v>
      </c>
      <c r="B108" s="832" t="s">
        <v>6513</v>
      </c>
      <c r="C108" s="832" t="s">
        <v>5736</v>
      </c>
      <c r="D108" s="832" t="s">
        <v>6542</v>
      </c>
      <c r="E108" s="832" t="s">
        <v>6543</v>
      </c>
      <c r="F108" s="849">
        <v>1</v>
      </c>
      <c r="G108" s="849">
        <v>264</v>
      </c>
      <c r="H108" s="849"/>
      <c r="I108" s="849">
        <v>264</v>
      </c>
      <c r="J108" s="849"/>
      <c r="K108" s="849"/>
      <c r="L108" s="849"/>
      <c r="M108" s="849"/>
      <c r="N108" s="849">
        <v>1</v>
      </c>
      <c r="O108" s="849">
        <v>266</v>
      </c>
      <c r="P108" s="837"/>
      <c r="Q108" s="850">
        <v>266</v>
      </c>
    </row>
    <row r="109" spans="1:17" ht="14.4" customHeight="1" x14ac:dyDescent="0.3">
      <c r="A109" s="831" t="s">
        <v>6512</v>
      </c>
      <c r="B109" s="832" t="s">
        <v>6513</v>
      </c>
      <c r="C109" s="832" t="s">
        <v>5736</v>
      </c>
      <c r="D109" s="832" t="s">
        <v>6544</v>
      </c>
      <c r="E109" s="832" t="s">
        <v>6545</v>
      </c>
      <c r="F109" s="849">
        <v>1</v>
      </c>
      <c r="G109" s="849">
        <v>266</v>
      </c>
      <c r="H109" s="849">
        <v>1</v>
      </c>
      <c r="I109" s="849">
        <v>266</v>
      </c>
      <c r="J109" s="849">
        <v>1</v>
      </c>
      <c r="K109" s="849">
        <v>266</v>
      </c>
      <c r="L109" s="849">
        <v>1</v>
      </c>
      <c r="M109" s="849">
        <v>266</v>
      </c>
      <c r="N109" s="849"/>
      <c r="O109" s="849"/>
      <c r="P109" s="837"/>
      <c r="Q109" s="850"/>
    </row>
    <row r="110" spans="1:17" ht="14.4" customHeight="1" x14ac:dyDescent="0.3">
      <c r="A110" s="831" t="s">
        <v>6512</v>
      </c>
      <c r="B110" s="832" t="s">
        <v>6513</v>
      </c>
      <c r="C110" s="832" t="s">
        <v>5736</v>
      </c>
      <c r="D110" s="832" t="s">
        <v>6546</v>
      </c>
      <c r="E110" s="832" t="s">
        <v>6547</v>
      </c>
      <c r="F110" s="849">
        <v>1</v>
      </c>
      <c r="G110" s="849">
        <v>230</v>
      </c>
      <c r="H110" s="849">
        <v>1</v>
      </c>
      <c r="I110" s="849">
        <v>230</v>
      </c>
      <c r="J110" s="849">
        <v>1</v>
      </c>
      <c r="K110" s="849">
        <v>230</v>
      </c>
      <c r="L110" s="849">
        <v>1</v>
      </c>
      <c r="M110" s="849">
        <v>230</v>
      </c>
      <c r="N110" s="849"/>
      <c r="O110" s="849"/>
      <c r="P110" s="837"/>
      <c r="Q110" s="850"/>
    </row>
    <row r="111" spans="1:17" ht="14.4" customHeight="1" x14ac:dyDescent="0.3">
      <c r="A111" s="831" t="s">
        <v>6512</v>
      </c>
      <c r="B111" s="832" t="s">
        <v>6513</v>
      </c>
      <c r="C111" s="832" t="s">
        <v>5736</v>
      </c>
      <c r="D111" s="832" t="s">
        <v>6548</v>
      </c>
      <c r="E111" s="832" t="s">
        <v>6549</v>
      </c>
      <c r="F111" s="849">
        <v>101</v>
      </c>
      <c r="G111" s="849">
        <v>6363</v>
      </c>
      <c r="H111" s="849">
        <v>0.67785234899328861</v>
      </c>
      <c r="I111" s="849">
        <v>63</v>
      </c>
      <c r="J111" s="849">
        <v>149</v>
      </c>
      <c r="K111" s="849">
        <v>9387</v>
      </c>
      <c r="L111" s="849">
        <v>1</v>
      </c>
      <c r="M111" s="849">
        <v>63</v>
      </c>
      <c r="N111" s="849">
        <v>101</v>
      </c>
      <c r="O111" s="849">
        <v>6464</v>
      </c>
      <c r="P111" s="837">
        <v>0.68861191008842015</v>
      </c>
      <c r="Q111" s="850">
        <v>64</v>
      </c>
    </row>
    <row r="112" spans="1:17" ht="14.4" customHeight="1" x14ac:dyDescent="0.3">
      <c r="A112" s="831" t="s">
        <v>6512</v>
      </c>
      <c r="B112" s="832" t="s">
        <v>6513</v>
      </c>
      <c r="C112" s="832" t="s">
        <v>5736</v>
      </c>
      <c r="D112" s="832" t="s">
        <v>6550</v>
      </c>
      <c r="E112" s="832" t="s">
        <v>6551</v>
      </c>
      <c r="F112" s="849">
        <v>40</v>
      </c>
      <c r="G112" s="849">
        <v>680</v>
      </c>
      <c r="H112" s="849">
        <v>0.28776978417266186</v>
      </c>
      <c r="I112" s="849">
        <v>17</v>
      </c>
      <c r="J112" s="849">
        <v>139</v>
      </c>
      <c r="K112" s="849">
        <v>2363</v>
      </c>
      <c r="L112" s="849">
        <v>1</v>
      </c>
      <c r="M112" s="849">
        <v>17</v>
      </c>
      <c r="N112" s="849">
        <v>82</v>
      </c>
      <c r="O112" s="849">
        <v>1394</v>
      </c>
      <c r="P112" s="837">
        <v>0.58992805755395683</v>
      </c>
      <c r="Q112" s="850">
        <v>17</v>
      </c>
    </row>
    <row r="113" spans="1:17" ht="14.4" customHeight="1" x14ac:dyDescent="0.3">
      <c r="A113" s="831" t="s">
        <v>6512</v>
      </c>
      <c r="B113" s="832" t="s">
        <v>6513</v>
      </c>
      <c r="C113" s="832" t="s">
        <v>5736</v>
      </c>
      <c r="D113" s="832" t="s">
        <v>6552</v>
      </c>
      <c r="E113" s="832" t="s">
        <v>6553</v>
      </c>
      <c r="F113" s="849"/>
      <c r="G113" s="849"/>
      <c r="H113" s="849"/>
      <c r="I113" s="849"/>
      <c r="J113" s="849">
        <v>2</v>
      </c>
      <c r="K113" s="849">
        <v>128</v>
      </c>
      <c r="L113" s="849">
        <v>1</v>
      </c>
      <c r="M113" s="849">
        <v>64</v>
      </c>
      <c r="N113" s="849">
        <v>1</v>
      </c>
      <c r="O113" s="849">
        <v>65</v>
      </c>
      <c r="P113" s="837">
        <v>0.5078125</v>
      </c>
      <c r="Q113" s="850">
        <v>65</v>
      </c>
    </row>
    <row r="114" spans="1:17" ht="14.4" customHeight="1" x14ac:dyDescent="0.3">
      <c r="A114" s="831" t="s">
        <v>6512</v>
      </c>
      <c r="B114" s="832" t="s">
        <v>6513</v>
      </c>
      <c r="C114" s="832" t="s">
        <v>5736</v>
      </c>
      <c r="D114" s="832" t="s">
        <v>6554</v>
      </c>
      <c r="E114" s="832" t="s">
        <v>6555</v>
      </c>
      <c r="F114" s="849">
        <v>28</v>
      </c>
      <c r="G114" s="849">
        <v>13524</v>
      </c>
      <c r="H114" s="849">
        <v>0.39436619718309857</v>
      </c>
      <c r="I114" s="849">
        <v>483</v>
      </c>
      <c r="J114" s="849">
        <v>71</v>
      </c>
      <c r="K114" s="849">
        <v>34293</v>
      </c>
      <c r="L114" s="849">
        <v>1</v>
      </c>
      <c r="M114" s="849">
        <v>483</v>
      </c>
      <c r="N114" s="849">
        <v>75</v>
      </c>
      <c r="O114" s="849">
        <v>36450</v>
      </c>
      <c r="P114" s="837">
        <v>1.062899133934039</v>
      </c>
      <c r="Q114" s="850">
        <v>486</v>
      </c>
    </row>
    <row r="115" spans="1:17" ht="14.4" customHeight="1" x14ac:dyDescent="0.3">
      <c r="A115" s="831" t="s">
        <v>6512</v>
      </c>
      <c r="B115" s="832" t="s">
        <v>6513</v>
      </c>
      <c r="C115" s="832" t="s">
        <v>5736</v>
      </c>
      <c r="D115" s="832" t="s">
        <v>6556</v>
      </c>
      <c r="E115" s="832" t="s">
        <v>6557</v>
      </c>
      <c r="F115" s="849">
        <v>4</v>
      </c>
      <c r="G115" s="849">
        <v>188</v>
      </c>
      <c r="H115" s="849">
        <v>2</v>
      </c>
      <c r="I115" s="849">
        <v>47</v>
      </c>
      <c r="J115" s="849">
        <v>2</v>
      </c>
      <c r="K115" s="849">
        <v>94</v>
      </c>
      <c r="L115" s="849">
        <v>1</v>
      </c>
      <c r="M115" s="849">
        <v>47</v>
      </c>
      <c r="N115" s="849">
        <v>7</v>
      </c>
      <c r="O115" s="849">
        <v>329</v>
      </c>
      <c r="P115" s="837">
        <v>3.5</v>
      </c>
      <c r="Q115" s="850">
        <v>47</v>
      </c>
    </row>
    <row r="116" spans="1:17" ht="14.4" customHeight="1" x14ac:dyDescent="0.3">
      <c r="A116" s="831" t="s">
        <v>6512</v>
      </c>
      <c r="B116" s="832" t="s">
        <v>6513</v>
      </c>
      <c r="C116" s="832" t="s">
        <v>5736</v>
      </c>
      <c r="D116" s="832" t="s">
        <v>6558</v>
      </c>
      <c r="E116" s="832" t="s">
        <v>6559</v>
      </c>
      <c r="F116" s="849">
        <v>126</v>
      </c>
      <c r="G116" s="849">
        <v>6678</v>
      </c>
      <c r="H116" s="849">
        <v>0.80769230769230771</v>
      </c>
      <c r="I116" s="849">
        <v>53</v>
      </c>
      <c r="J116" s="849">
        <v>156</v>
      </c>
      <c r="K116" s="849">
        <v>8268</v>
      </c>
      <c r="L116" s="849">
        <v>1</v>
      </c>
      <c r="M116" s="849">
        <v>53</v>
      </c>
      <c r="N116" s="849">
        <v>127</v>
      </c>
      <c r="O116" s="849">
        <v>6731</v>
      </c>
      <c r="P116" s="837">
        <v>0.8141025641025641</v>
      </c>
      <c r="Q116" s="850">
        <v>53</v>
      </c>
    </row>
    <row r="117" spans="1:17" ht="14.4" customHeight="1" x14ac:dyDescent="0.3">
      <c r="A117" s="831" t="s">
        <v>6512</v>
      </c>
      <c r="B117" s="832" t="s">
        <v>6513</v>
      </c>
      <c r="C117" s="832" t="s">
        <v>5736</v>
      </c>
      <c r="D117" s="832" t="s">
        <v>6560</v>
      </c>
      <c r="E117" s="832" t="s">
        <v>6561</v>
      </c>
      <c r="F117" s="849">
        <v>306</v>
      </c>
      <c r="G117" s="849">
        <v>18360</v>
      </c>
      <c r="H117" s="849">
        <v>0.90265486725663713</v>
      </c>
      <c r="I117" s="849">
        <v>60</v>
      </c>
      <c r="J117" s="849">
        <v>339</v>
      </c>
      <c r="K117" s="849">
        <v>20340</v>
      </c>
      <c r="L117" s="849">
        <v>1</v>
      </c>
      <c r="M117" s="849">
        <v>60</v>
      </c>
      <c r="N117" s="849">
        <v>319</v>
      </c>
      <c r="O117" s="849">
        <v>19459</v>
      </c>
      <c r="P117" s="837">
        <v>0.95668633235004918</v>
      </c>
      <c r="Q117" s="850">
        <v>61</v>
      </c>
    </row>
    <row r="118" spans="1:17" ht="14.4" customHeight="1" x14ac:dyDescent="0.3">
      <c r="A118" s="831" t="s">
        <v>6512</v>
      </c>
      <c r="B118" s="832" t="s">
        <v>6513</v>
      </c>
      <c r="C118" s="832" t="s">
        <v>5736</v>
      </c>
      <c r="D118" s="832" t="s">
        <v>6562</v>
      </c>
      <c r="E118" s="832" t="s">
        <v>6563</v>
      </c>
      <c r="F118" s="849">
        <v>1</v>
      </c>
      <c r="G118" s="849">
        <v>61</v>
      </c>
      <c r="H118" s="849"/>
      <c r="I118" s="849">
        <v>61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6512</v>
      </c>
      <c r="B119" s="832" t="s">
        <v>6513</v>
      </c>
      <c r="C119" s="832" t="s">
        <v>5736</v>
      </c>
      <c r="D119" s="832" t="s">
        <v>6564</v>
      </c>
      <c r="E119" s="832" t="s">
        <v>6565</v>
      </c>
      <c r="F119" s="849">
        <v>13</v>
      </c>
      <c r="G119" s="849">
        <v>247</v>
      </c>
      <c r="H119" s="849">
        <v>1.625</v>
      </c>
      <c r="I119" s="849">
        <v>19</v>
      </c>
      <c r="J119" s="849">
        <v>8</v>
      </c>
      <c r="K119" s="849">
        <v>152</v>
      </c>
      <c r="L119" s="849">
        <v>1</v>
      </c>
      <c r="M119" s="849">
        <v>19</v>
      </c>
      <c r="N119" s="849">
        <v>10</v>
      </c>
      <c r="O119" s="849">
        <v>190</v>
      </c>
      <c r="P119" s="837">
        <v>1.25</v>
      </c>
      <c r="Q119" s="850">
        <v>19</v>
      </c>
    </row>
    <row r="120" spans="1:17" ht="14.4" customHeight="1" x14ac:dyDescent="0.3">
      <c r="A120" s="831" t="s">
        <v>6512</v>
      </c>
      <c r="B120" s="832" t="s">
        <v>6513</v>
      </c>
      <c r="C120" s="832" t="s">
        <v>5736</v>
      </c>
      <c r="D120" s="832" t="s">
        <v>6566</v>
      </c>
      <c r="E120" s="832" t="s">
        <v>6567</v>
      </c>
      <c r="F120" s="849">
        <v>2</v>
      </c>
      <c r="G120" s="849">
        <v>216</v>
      </c>
      <c r="H120" s="849">
        <v>1</v>
      </c>
      <c r="I120" s="849">
        <v>108</v>
      </c>
      <c r="J120" s="849">
        <v>2</v>
      </c>
      <c r="K120" s="849">
        <v>216</v>
      </c>
      <c r="L120" s="849">
        <v>1</v>
      </c>
      <c r="M120" s="849">
        <v>108</v>
      </c>
      <c r="N120" s="849"/>
      <c r="O120" s="849"/>
      <c r="P120" s="837"/>
      <c r="Q120" s="850"/>
    </row>
    <row r="121" spans="1:17" ht="14.4" customHeight="1" x14ac:dyDescent="0.3">
      <c r="A121" s="831" t="s">
        <v>6512</v>
      </c>
      <c r="B121" s="832" t="s">
        <v>6513</v>
      </c>
      <c r="C121" s="832" t="s">
        <v>5736</v>
      </c>
      <c r="D121" s="832" t="s">
        <v>6568</v>
      </c>
      <c r="E121" s="832" t="s">
        <v>6569</v>
      </c>
      <c r="F121" s="849">
        <v>7</v>
      </c>
      <c r="G121" s="849">
        <v>10241</v>
      </c>
      <c r="H121" s="849">
        <v>0.25890532170395653</v>
      </c>
      <c r="I121" s="849">
        <v>1463</v>
      </c>
      <c r="J121" s="849">
        <v>27</v>
      </c>
      <c r="K121" s="849">
        <v>39555</v>
      </c>
      <c r="L121" s="849">
        <v>1</v>
      </c>
      <c r="M121" s="849">
        <v>1465</v>
      </c>
      <c r="N121" s="849">
        <v>33</v>
      </c>
      <c r="O121" s="849">
        <v>48510</v>
      </c>
      <c r="P121" s="837">
        <v>1.2263936291240045</v>
      </c>
      <c r="Q121" s="850">
        <v>1470</v>
      </c>
    </row>
    <row r="122" spans="1:17" ht="14.4" customHeight="1" x14ac:dyDescent="0.3">
      <c r="A122" s="831" t="s">
        <v>6512</v>
      </c>
      <c r="B122" s="832" t="s">
        <v>6513</v>
      </c>
      <c r="C122" s="832" t="s">
        <v>5736</v>
      </c>
      <c r="D122" s="832" t="s">
        <v>6570</v>
      </c>
      <c r="E122" s="832" t="s">
        <v>6571</v>
      </c>
      <c r="F122" s="849">
        <v>3</v>
      </c>
      <c r="G122" s="849">
        <v>1176</v>
      </c>
      <c r="H122" s="849">
        <v>3</v>
      </c>
      <c r="I122" s="849">
        <v>392</v>
      </c>
      <c r="J122" s="849">
        <v>1</v>
      </c>
      <c r="K122" s="849">
        <v>392</v>
      </c>
      <c r="L122" s="849">
        <v>1</v>
      </c>
      <c r="M122" s="849">
        <v>392</v>
      </c>
      <c r="N122" s="849">
        <v>1</v>
      </c>
      <c r="O122" s="849">
        <v>392</v>
      </c>
      <c r="P122" s="837">
        <v>1</v>
      </c>
      <c r="Q122" s="850">
        <v>392</v>
      </c>
    </row>
    <row r="123" spans="1:17" ht="14.4" customHeight="1" x14ac:dyDescent="0.3">
      <c r="A123" s="831" t="s">
        <v>6512</v>
      </c>
      <c r="B123" s="832" t="s">
        <v>6513</v>
      </c>
      <c r="C123" s="832" t="s">
        <v>5736</v>
      </c>
      <c r="D123" s="832" t="s">
        <v>6572</v>
      </c>
      <c r="E123" s="832" t="s">
        <v>6573</v>
      </c>
      <c r="F123" s="849">
        <v>35</v>
      </c>
      <c r="G123" s="849">
        <v>16240</v>
      </c>
      <c r="H123" s="849">
        <v>0.22292993630573249</v>
      </c>
      <c r="I123" s="849">
        <v>464</v>
      </c>
      <c r="J123" s="849">
        <v>157</v>
      </c>
      <c r="K123" s="849">
        <v>72848</v>
      </c>
      <c r="L123" s="849">
        <v>1</v>
      </c>
      <c r="M123" s="849">
        <v>464</v>
      </c>
      <c r="N123" s="849">
        <v>121</v>
      </c>
      <c r="O123" s="849">
        <v>56144</v>
      </c>
      <c r="P123" s="837">
        <v>0.77070063694267521</v>
      </c>
      <c r="Q123" s="850">
        <v>464</v>
      </c>
    </row>
    <row r="124" spans="1:17" ht="14.4" customHeight="1" x14ac:dyDescent="0.3">
      <c r="A124" s="831" t="s">
        <v>6512</v>
      </c>
      <c r="B124" s="832" t="s">
        <v>6513</v>
      </c>
      <c r="C124" s="832" t="s">
        <v>5736</v>
      </c>
      <c r="D124" s="832" t="s">
        <v>6574</v>
      </c>
      <c r="E124" s="832" t="s">
        <v>6575</v>
      </c>
      <c r="F124" s="849">
        <v>5</v>
      </c>
      <c r="G124" s="849">
        <v>1565</v>
      </c>
      <c r="H124" s="849">
        <v>2.5</v>
      </c>
      <c r="I124" s="849">
        <v>313</v>
      </c>
      <c r="J124" s="849">
        <v>2</v>
      </c>
      <c r="K124" s="849">
        <v>626</v>
      </c>
      <c r="L124" s="849">
        <v>1</v>
      </c>
      <c r="M124" s="849">
        <v>313</v>
      </c>
      <c r="N124" s="849">
        <v>4</v>
      </c>
      <c r="O124" s="849">
        <v>1252</v>
      </c>
      <c r="P124" s="837">
        <v>2</v>
      </c>
      <c r="Q124" s="850">
        <v>313</v>
      </c>
    </row>
    <row r="125" spans="1:17" ht="14.4" customHeight="1" x14ac:dyDescent="0.3">
      <c r="A125" s="831" t="s">
        <v>6512</v>
      </c>
      <c r="B125" s="832" t="s">
        <v>6513</v>
      </c>
      <c r="C125" s="832" t="s">
        <v>5736</v>
      </c>
      <c r="D125" s="832" t="s">
        <v>6576</v>
      </c>
      <c r="E125" s="832" t="s">
        <v>6577</v>
      </c>
      <c r="F125" s="849">
        <v>170</v>
      </c>
      <c r="G125" s="849">
        <v>145010</v>
      </c>
      <c r="H125" s="849">
        <v>0.68825910931174084</v>
      </c>
      <c r="I125" s="849">
        <v>853</v>
      </c>
      <c r="J125" s="849">
        <v>247</v>
      </c>
      <c r="K125" s="849">
        <v>210691</v>
      </c>
      <c r="L125" s="849">
        <v>1</v>
      </c>
      <c r="M125" s="849">
        <v>853</v>
      </c>
      <c r="N125" s="849">
        <v>207</v>
      </c>
      <c r="O125" s="849">
        <v>176778</v>
      </c>
      <c r="P125" s="837">
        <v>0.83903916161582603</v>
      </c>
      <c r="Q125" s="850">
        <v>854</v>
      </c>
    </row>
    <row r="126" spans="1:17" ht="14.4" customHeight="1" x14ac:dyDescent="0.3">
      <c r="A126" s="831" t="s">
        <v>6512</v>
      </c>
      <c r="B126" s="832" t="s">
        <v>6513</v>
      </c>
      <c r="C126" s="832" t="s">
        <v>5736</v>
      </c>
      <c r="D126" s="832" t="s">
        <v>6578</v>
      </c>
      <c r="E126" s="832" t="s">
        <v>6579</v>
      </c>
      <c r="F126" s="849">
        <v>51</v>
      </c>
      <c r="G126" s="849">
        <v>9537</v>
      </c>
      <c r="H126" s="849">
        <v>6.375</v>
      </c>
      <c r="I126" s="849">
        <v>187</v>
      </c>
      <c r="J126" s="849">
        <v>8</v>
      </c>
      <c r="K126" s="849">
        <v>1496</v>
      </c>
      <c r="L126" s="849">
        <v>1</v>
      </c>
      <c r="M126" s="849">
        <v>187</v>
      </c>
      <c r="N126" s="849">
        <v>15</v>
      </c>
      <c r="O126" s="849">
        <v>2820</v>
      </c>
      <c r="P126" s="837">
        <v>1.8850267379679144</v>
      </c>
      <c r="Q126" s="850">
        <v>188</v>
      </c>
    </row>
    <row r="127" spans="1:17" ht="14.4" customHeight="1" x14ac:dyDescent="0.3">
      <c r="A127" s="831" t="s">
        <v>6512</v>
      </c>
      <c r="B127" s="832" t="s">
        <v>6513</v>
      </c>
      <c r="C127" s="832" t="s">
        <v>5736</v>
      </c>
      <c r="D127" s="832" t="s">
        <v>6580</v>
      </c>
      <c r="E127" s="832" t="s">
        <v>6581</v>
      </c>
      <c r="F127" s="849">
        <v>135</v>
      </c>
      <c r="G127" s="849">
        <v>22680</v>
      </c>
      <c r="H127" s="849">
        <v>0.78947368421052633</v>
      </c>
      <c r="I127" s="849">
        <v>168</v>
      </c>
      <c r="J127" s="849">
        <v>171</v>
      </c>
      <c r="K127" s="849">
        <v>28728</v>
      </c>
      <c r="L127" s="849">
        <v>1</v>
      </c>
      <c r="M127" s="849">
        <v>168</v>
      </c>
      <c r="N127" s="849">
        <v>144</v>
      </c>
      <c r="O127" s="849">
        <v>24192</v>
      </c>
      <c r="P127" s="837">
        <v>0.84210526315789469</v>
      </c>
      <c r="Q127" s="850">
        <v>168</v>
      </c>
    </row>
    <row r="128" spans="1:17" ht="14.4" customHeight="1" x14ac:dyDescent="0.3">
      <c r="A128" s="831" t="s">
        <v>6512</v>
      </c>
      <c r="B128" s="832" t="s">
        <v>6513</v>
      </c>
      <c r="C128" s="832" t="s">
        <v>5736</v>
      </c>
      <c r="D128" s="832" t="s">
        <v>6582</v>
      </c>
      <c r="E128" s="832" t="s">
        <v>6583</v>
      </c>
      <c r="F128" s="849">
        <v>237</v>
      </c>
      <c r="G128" s="849">
        <v>39579</v>
      </c>
      <c r="H128" s="849">
        <v>0.77450980392156865</v>
      </c>
      <c r="I128" s="849">
        <v>167</v>
      </c>
      <c r="J128" s="849">
        <v>306</v>
      </c>
      <c r="K128" s="849">
        <v>51102</v>
      </c>
      <c r="L128" s="849">
        <v>1</v>
      </c>
      <c r="M128" s="849">
        <v>167</v>
      </c>
      <c r="N128" s="849">
        <v>250</v>
      </c>
      <c r="O128" s="849">
        <v>41750</v>
      </c>
      <c r="P128" s="837">
        <v>0.81699346405228757</v>
      </c>
      <c r="Q128" s="850">
        <v>167</v>
      </c>
    </row>
    <row r="129" spans="1:17" ht="14.4" customHeight="1" x14ac:dyDescent="0.3">
      <c r="A129" s="831" t="s">
        <v>6512</v>
      </c>
      <c r="B129" s="832" t="s">
        <v>6513</v>
      </c>
      <c r="C129" s="832" t="s">
        <v>5736</v>
      </c>
      <c r="D129" s="832" t="s">
        <v>6584</v>
      </c>
      <c r="E129" s="832" t="s">
        <v>6585</v>
      </c>
      <c r="F129" s="849">
        <v>20</v>
      </c>
      <c r="G129" s="849">
        <v>4760</v>
      </c>
      <c r="H129" s="849">
        <v>1.0526315789473684</v>
      </c>
      <c r="I129" s="849">
        <v>238</v>
      </c>
      <c r="J129" s="849">
        <v>19</v>
      </c>
      <c r="K129" s="849">
        <v>4522</v>
      </c>
      <c r="L129" s="849">
        <v>1</v>
      </c>
      <c r="M129" s="849">
        <v>238</v>
      </c>
      <c r="N129" s="849">
        <v>13</v>
      </c>
      <c r="O129" s="849">
        <v>3107</v>
      </c>
      <c r="P129" s="837">
        <v>0.68708536045997348</v>
      </c>
      <c r="Q129" s="850">
        <v>239</v>
      </c>
    </row>
    <row r="130" spans="1:17" ht="14.4" customHeight="1" x14ac:dyDescent="0.3">
      <c r="A130" s="831" t="s">
        <v>6512</v>
      </c>
      <c r="B130" s="832" t="s">
        <v>6513</v>
      </c>
      <c r="C130" s="832" t="s">
        <v>5736</v>
      </c>
      <c r="D130" s="832" t="s">
        <v>6586</v>
      </c>
      <c r="E130" s="832" t="s">
        <v>6587</v>
      </c>
      <c r="F130" s="849">
        <v>227</v>
      </c>
      <c r="G130" s="849">
        <v>39498</v>
      </c>
      <c r="H130" s="849">
        <v>0.74917491749174914</v>
      </c>
      <c r="I130" s="849">
        <v>174</v>
      </c>
      <c r="J130" s="849">
        <v>303</v>
      </c>
      <c r="K130" s="849">
        <v>52722</v>
      </c>
      <c r="L130" s="849">
        <v>1</v>
      </c>
      <c r="M130" s="849">
        <v>174</v>
      </c>
      <c r="N130" s="849">
        <v>253</v>
      </c>
      <c r="O130" s="849">
        <v>44275</v>
      </c>
      <c r="P130" s="837">
        <v>0.83978225408747775</v>
      </c>
      <c r="Q130" s="850">
        <v>175</v>
      </c>
    </row>
    <row r="131" spans="1:17" ht="14.4" customHeight="1" x14ac:dyDescent="0.3">
      <c r="A131" s="831" t="s">
        <v>6512</v>
      </c>
      <c r="B131" s="832" t="s">
        <v>6513</v>
      </c>
      <c r="C131" s="832" t="s">
        <v>5736</v>
      </c>
      <c r="D131" s="832" t="s">
        <v>6588</v>
      </c>
      <c r="E131" s="832" t="s">
        <v>6589</v>
      </c>
      <c r="F131" s="849">
        <v>131</v>
      </c>
      <c r="G131" s="849">
        <v>40610</v>
      </c>
      <c r="H131" s="849">
        <v>0.86754966887417218</v>
      </c>
      <c r="I131" s="849">
        <v>310</v>
      </c>
      <c r="J131" s="849">
        <v>151</v>
      </c>
      <c r="K131" s="849">
        <v>46810</v>
      </c>
      <c r="L131" s="849">
        <v>1</v>
      </c>
      <c r="M131" s="849">
        <v>310</v>
      </c>
      <c r="N131" s="849">
        <v>92</v>
      </c>
      <c r="O131" s="849">
        <v>28520</v>
      </c>
      <c r="P131" s="837">
        <v>0.60927152317880795</v>
      </c>
      <c r="Q131" s="850">
        <v>310</v>
      </c>
    </row>
    <row r="132" spans="1:17" ht="14.4" customHeight="1" x14ac:dyDescent="0.3">
      <c r="A132" s="831" t="s">
        <v>6512</v>
      </c>
      <c r="B132" s="832" t="s">
        <v>6513</v>
      </c>
      <c r="C132" s="832" t="s">
        <v>5736</v>
      </c>
      <c r="D132" s="832" t="s">
        <v>6590</v>
      </c>
      <c r="E132" s="832" t="s">
        <v>6591</v>
      </c>
      <c r="F132" s="849">
        <v>1057</v>
      </c>
      <c r="G132" s="849">
        <v>372064</v>
      </c>
      <c r="H132" s="849">
        <v>0.86710418375717802</v>
      </c>
      <c r="I132" s="849">
        <v>352</v>
      </c>
      <c r="J132" s="849">
        <v>1219</v>
      </c>
      <c r="K132" s="849">
        <v>429088</v>
      </c>
      <c r="L132" s="849">
        <v>1</v>
      </c>
      <c r="M132" s="849">
        <v>352</v>
      </c>
      <c r="N132" s="849">
        <v>458</v>
      </c>
      <c r="O132" s="849">
        <v>161674</v>
      </c>
      <c r="P132" s="837">
        <v>0.37678518159445151</v>
      </c>
      <c r="Q132" s="850">
        <v>353</v>
      </c>
    </row>
    <row r="133" spans="1:17" ht="14.4" customHeight="1" x14ac:dyDescent="0.3">
      <c r="A133" s="831" t="s">
        <v>6512</v>
      </c>
      <c r="B133" s="832" t="s">
        <v>6513</v>
      </c>
      <c r="C133" s="832" t="s">
        <v>5736</v>
      </c>
      <c r="D133" s="832" t="s">
        <v>6592</v>
      </c>
      <c r="E133" s="832" t="s">
        <v>6593</v>
      </c>
      <c r="F133" s="849">
        <v>750</v>
      </c>
      <c r="G133" s="849">
        <v>264000</v>
      </c>
      <c r="H133" s="849">
        <v>0.62919463087248317</v>
      </c>
      <c r="I133" s="849">
        <v>352</v>
      </c>
      <c r="J133" s="849">
        <v>1192</v>
      </c>
      <c r="K133" s="849">
        <v>419584</v>
      </c>
      <c r="L133" s="849">
        <v>1</v>
      </c>
      <c r="M133" s="849">
        <v>352</v>
      </c>
      <c r="N133" s="849">
        <v>713</v>
      </c>
      <c r="O133" s="849">
        <v>251689</v>
      </c>
      <c r="P133" s="837">
        <v>0.59985366458206224</v>
      </c>
      <c r="Q133" s="850">
        <v>353</v>
      </c>
    </row>
    <row r="134" spans="1:17" ht="14.4" customHeight="1" x14ac:dyDescent="0.3">
      <c r="A134" s="831" t="s">
        <v>6512</v>
      </c>
      <c r="B134" s="832" t="s">
        <v>6513</v>
      </c>
      <c r="C134" s="832" t="s">
        <v>5736</v>
      </c>
      <c r="D134" s="832" t="s">
        <v>6594</v>
      </c>
      <c r="E134" s="832" t="s">
        <v>6595</v>
      </c>
      <c r="F134" s="849">
        <v>5</v>
      </c>
      <c r="G134" s="849">
        <v>6110</v>
      </c>
      <c r="H134" s="849">
        <v>0.33306077950395202</v>
      </c>
      <c r="I134" s="849">
        <v>1222</v>
      </c>
      <c r="J134" s="849">
        <v>15</v>
      </c>
      <c r="K134" s="849">
        <v>18345</v>
      </c>
      <c r="L134" s="849">
        <v>1</v>
      </c>
      <c r="M134" s="849">
        <v>1223</v>
      </c>
      <c r="N134" s="849">
        <v>9</v>
      </c>
      <c r="O134" s="849">
        <v>11043</v>
      </c>
      <c r="P134" s="837">
        <v>0.60196238757154541</v>
      </c>
      <c r="Q134" s="850">
        <v>1227</v>
      </c>
    </row>
    <row r="135" spans="1:17" ht="14.4" customHeight="1" x14ac:dyDescent="0.3">
      <c r="A135" s="831" t="s">
        <v>6512</v>
      </c>
      <c r="B135" s="832" t="s">
        <v>6513</v>
      </c>
      <c r="C135" s="832" t="s">
        <v>5736</v>
      </c>
      <c r="D135" s="832" t="s">
        <v>6596</v>
      </c>
      <c r="E135" s="832" t="s">
        <v>6597</v>
      </c>
      <c r="F135" s="849">
        <v>35</v>
      </c>
      <c r="G135" s="849">
        <v>27580</v>
      </c>
      <c r="H135" s="849">
        <v>0.76086956521739135</v>
      </c>
      <c r="I135" s="849">
        <v>788</v>
      </c>
      <c r="J135" s="849">
        <v>46</v>
      </c>
      <c r="K135" s="849">
        <v>36248</v>
      </c>
      <c r="L135" s="849">
        <v>1</v>
      </c>
      <c r="M135" s="849">
        <v>788</v>
      </c>
      <c r="N135" s="849">
        <v>47</v>
      </c>
      <c r="O135" s="849">
        <v>37083</v>
      </c>
      <c r="P135" s="837">
        <v>1.0230357536967556</v>
      </c>
      <c r="Q135" s="850">
        <v>789</v>
      </c>
    </row>
    <row r="136" spans="1:17" ht="14.4" customHeight="1" x14ac:dyDescent="0.3">
      <c r="A136" s="831" t="s">
        <v>6512</v>
      </c>
      <c r="B136" s="832" t="s">
        <v>6513</v>
      </c>
      <c r="C136" s="832" t="s">
        <v>5736</v>
      </c>
      <c r="D136" s="832" t="s">
        <v>6598</v>
      </c>
      <c r="E136" s="832" t="s">
        <v>6599</v>
      </c>
      <c r="F136" s="849">
        <v>2</v>
      </c>
      <c r="G136" s="849">
        <v>1200</v>
      </c>
      <c r="H136" s="849">
        <v>0.99833610648918469</v>
      </c>
      <c r="I136" s="849">
        <v>600</v>
      </c>
      <c r="J136" s="849">
        <v>2</v>
      </c>
      <c r="K136" s="849">
        <v>1202</v>
      </c>
      <c r="L136" s="849">
        <v>1</v>
      </c>
      <c r="M136" s="849">
        <v>601</v>
      </c>
      <c r="N136" s="849">
        <v>1</v>
      </c>
      <c r="O136" s="849">
        <v>587</v>
      </c>
      <c r="P136" s="837">
        <v>0.48835274542429286</v>
      </c>
      <c r="Q136" s="850">
        <v>587</v>
      </c>
    </row>
    <row r="137" spans="1:17" ht="14.4" customHeight="1" x14ac:dyDescent="0.3">
      <c r="A137" s="831" t="s">
        <v>6512</v>
      </c>
      <c r="B137" s="832" t="s">
        <v>6513</v>
      </c>
      <c r="C137" s="832" t="s">
        <v>5736</v>
      </c>
      <c r="D137" s="832" t="s">
        <v>6600</v>
      </c>
      <c r="E137" s="832" t="s">
        <v>6601</v>
      </c>
      <c r="F137" s="849">
        <v>1</v>
      </c>
      <c r="G137" s="849">
        <v>189</v>
      </c>
      <c r="H137" s="849">
        <v>6.6666666666666666E-2</v>
      </c>
      <c r="I137" s="849">
        <v>189</v>
      </c>
      <c r="J137" s="849">
        <v>15</v>
      </c>
      <c r="K137" s="849">
        <v>2835</v>
      </c>
      <c r="L137" s="849">
        <v>1</v>
      </c>
      <c r="M137" s="849">
        <v>189</v>
      </c>
      <c r="N137" s="849">
        <v>5</v>
      </c>
      <c r="O137" s="849">
        <v>950</v>
      </c>
      <c r="P137" s="837">
        <v>0.33509700176366841</v>
      </c>
      <c r="Q137" s="850">
        <v>190</v>
      </c>
    </row>
    <row r="138" spans="1:17" ht="14.4" customHeight="1" x14ac:dyDescent="0.3">
      <c r="A138" s="831" t="s">
        <v>6512</v>
      </c>
      <c r="B138" s="832" t="s">
        <v>6513</v>
      </c>
      <c r="C138" s="832" t="s">
        <v>5736</v>
      </c>
      <c r="D138" s="832" t="s">
        <v>6602</v>
      </c>
      <c r="E138" s="832" t="s">
        <v>6603</v>
      </c>
      <c r="F138" s="849">
        <v>3</v>
      </c>
      <c r="G138" s="849">
        <v>537</v>
      </c>
      <c r="H138" s="849"/>
      <c r="I138" s="849">
        <v>179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6512</v>
      </c>
      <c r="B139" s="832" t="s">
        <v>6513</v>
      </c>
      <c r="C139" s="832" t="s">
        <v>5736</v>
      </c>
      <c r="D139" s="832" t="s">
        <v>6604</v>
      </c>
      <c r="E139" s="832" t="s">
        <v>6605</v>
      </c>
      <c r="F139" s="849"/>
      <c r="G139" s="849"/>
      <c r="H139" s="849"/>
      <c r="I139" s="849"/>
      <c r="J139" s="849">
        <v>1</v>
      </c>
      <c r="K139" s="849">
        <v>364</v>
      </c>
      <c r="L139" s="849">
        <v>1</v>
      </c>
      <c r="M139" s="849">
        <v>364</v>
      </c>
      <c r="N139" s="849">
        <v>1</v>
      </c>
      <c r="O139" s="849">
        <v>365</v>
      </c>
      <c r="P139" s="837">
        <v>1.0027472527472527</v>
      </c>
      <c r="Q139" s="850">
        <v>365</v>
      </c>
    </row>
    <row r="140" spans="1:17" ht="14.4" customHeight="1" x14ac:dyDescent="0.3">
      <c r="A140" s="831" t="s">
        <v>6512</v>
      </c>
      <c r="B140" s="832" t="s">
        <v>6513</v>
      </c>
      <c r="C140" s="832" t="s">
        <v>5736</v>
      </c>
      <c r="D140" s="832" t="s">
        <v>6606</v>
      </c>
      <c r="E140" s="832" t="s">
        <v>6607</v>
      </c>
      <c r="F140" s="849">
        <v>10</v>
      </c>
      <c r="G140" s="849">
        <v>2290</v>
      </c>
      <c r="H140" s="849">
        <v>1.4285714285714286</v>
      </c>
      <c r="I140" s="849">
        <v>229</v>
      </c>
      <c r="J140" s="849">
        <v>7</v>
      </c>
      <c r="K140" s="849">
        <v>1603</v>
      </c>
      <c r="L140" s="849">
        <v>1</v>
      </c>
      <c r="M140" s="849">
        <v>229</v>
      </c>
      <c r="N140" s="849">
        <v>11</v>
      </c>
      <c r="O140" s="849">
        <v>2519</v>
      </c>
      <c r="P140" s="837">
        <v>1.5714285714285714</v>
      </c>
      <c r="Q140" s="850">
        <v>229</v>
      </c>
    </row>
    <row r="141" spans="1:17" ht="14.4" customHeight="1" x14ac:dyDescent="0.3">
      <c r="A141" s="831" t="s">
        <v>6512</v>
      </c>
      <c r="B141" s="832" t="s">
        <v>6513</v>
      </c>
      <c r="C141" s="832" t="s">
        <v>5736</v>
      </c>
      <c r="D141" s="832" t="s">
        <v>6608</v>
      </c>
      <c r="E141" s="832" t="s">
        <v>6609</v>
      </c>
      <c r="F141" s="849">
        <v>66</v>
      </c>
      <c r="G141" s="849">
        <v>30492</v>
      </c>
      <c r="H141" s="849">
        <v>0.37931034482758619</v>
      </c>
      <c r="I141" s="849">
        <v>462</v>
      </c>
      <c r="J141" s="849">
        <v>174</v>
      </c>
      <c r="K141" s="849">
        <v>80388</v>
      </c>
      <c r="L141" s="849">
        <v>1</v>
      </c>
      <c r="M141" s="849">
        <v>462</v>
      </c>
      <c r="N141" s="849">
        <v>141</v>
      </c>
      <c r="O141" s="849">
        <v>65283</v>
      </c>
      <c r="P141" s="837">
        <v>0.81209882071951034</v>
      </c>
      <c r="Q141" s="850">
        <v>463</v>
      </c>
    </row>
    <row r="142" spans="1:17" ht="14.4" customHeight="1" x14ac:dyDescent="0.3">
      <c r="A142" s="831" t="s">
        <v>6512</v>
      </c>
      <c r="B142" s="832" t="s">
        <v>6513</v>
      </c>
      <c r="C142" s="832" t="s">
        <v>5736</v>
      </c>
      <c r="D142" s="832" t="s">
        <v>6610</v>
      </c>
      <c r="E142" s="832" t="s">
        <v>6611</v>
      </c>
      <c r="F142" s="849">
        <v>37</v>
      </c>
      <c r="G142" s="849">
        <v>20794</v>
      </c>
      <c r="H142" s="849">
        <v>0.29838709677419356</v>
      </c>
      <c r="I142" s="849">
        <v>562</v>
      </c>
      <c r="J142" s="849">
        <v>124</v>
      </c>
      <c r="K142" s="849">
        <v>69688</v>
      </c>
      <c r="L142" s="849">
        <v>1</v>
      </c>
      <c r="M142" s="849">
        <v>562</v>
      </c>
      <c r="N142" s="849">
        <v>85</v>
      </c>
      <c r="O142" s="849">
        <v>47855</v>
      </c>
      <c r="P142" s="837">
        <v>0.68670359315807594</v>
      </c>
      <c r="Q142" s="850">
        <v>563</v>
      </c>
    </row>
    <row r="143" spans="1:17" ht="14.4" customHeight="1" x14ac:dyDescent="0.3">
      <c r="A143" s="831" t="s">
        <v>6512</v>
      </c>
      <c r="B143" s="832" t="s">
        <v>6513</v>
      </c>
      <c r="C143" s="832" t="s">
        <v>5736</v>
      </c>
      <c r="D143" s="832" t="s">
        <v>6612</v>
      </c>
      <c r="E143" s="832" t="s">
        <v>6613</v>
      </c>
      <c r="F143" s="849">
        <v>2</v>
      </c>
      <c r="G143" s="849">
        <v>344</v>
      </c>
      <c r="H143" s="849">
        <v>2</v>
      </c>
      <c r="I143" s="849">
        <v>172</v>
      </c>
      <c r="J143" s="849">
        <v>1</v>
      </c>
      <c r="K143" s="849">
        <v>172</v>
      </c>
      <c r="L143" s="849">
        <v>1</v>
      </c>
      <c r="M143" s="849">
        <v>172</v>
      </c>
      <c r="N143" s="849"/>
      <c r="O143" s="849"/>
      <c r="P143" s="837"/>
      <c r="Q143" s="850"/>
    </row>
    <row r="144" spans="1:17" ht="14.4" customHeight="1" x14ac:dyDescent="0.3">
      <c r="A144" s="831" t="s">
        <v>6512</v>
      </c>
      <c r="B144" s="832" t="s">
        <v>6513</v>
      </c>
      <c r="C144" s="832" t="s">
        <v>5736</v>
      </c>
      <c r="D144" s="832" t="s">
        <v>6614</v>
      </c>
      <c r="E144" s="832" t="s">
        <v>6615</v>
      </c>
      <c r="F144" s="849">
        <v>2</v>
      </c>
      <c r="G144" s="849">
        <v>402</v>
      </c>
      <c r="H144" s="849"/>
      <c r="I144" s="849">
        <v>201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6512</v>
      </c>
      <c r="B145" s="832" t="s">
        <v>6513</v>
      </c>
      <c r="C145" s="832" t="s">
        <v>5736</v>
      </c>
      <c r="D145" s="832" t="s">
        <v>6616</v>
      </c>
      <c r="E145" s="832" t="s">
        <v>6617</v>
      </c>
      <c r="F145" s="849">
        <v>8</v>
      </c>
      <c r="G145" s="849">
        <v>1064</v>
      </c>
      <c r="H145" s="849"/>
      <c r="I145" s="849">
        <v>133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6512</v>
      </c>
      <c r="B146" s="832" t="s">
        <v>6513</v>
      </c>
      <c r="C146" s="832" t="s">
        <v>5736</v>
      </c>
      <c r="D146" s="832" t="s">
        <v>6618</v>
      </c>
      <c r="E146" s="832" t="s">
        <v>6619</v>
      </c>
      <c r="F146" s="849">
        <v>1</v>
      </c>
      <c r="G146" s="849">
        <v>179</v>
      </c>
      <c r="H146" s="849"/>
      <c r="I146" s="849">
        <v>179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6512</v>
      </c>
      <c r="B147" s="832" t="s">
        <v>6513</v>
      </c>
      <c r="C147" s="832" t="s">
        <v>5736</v>
      </c>
      <c r="D147" s="832" t="s">
        <v>6620</v>
      </c>
      <c r="E147" s="832" t="s">
        <v>6621</v>
      </c>
      <c r="F147" s="849">
        <v>7</v>
      </c>
      <c r="G147" s="849">
        <v>2898</v>
      </c>
      <c r="H147" s="849">
        <v>0.63636363636363635</v>
      </c>
      <c r="I147" s="849">
        <v>414</v>
      </c>
      <c r="J147" s="849">
        <v>11</v>
      </c>
      <c r="K147" s="849">
        <v>4554</v>
      </c>
      <c r="L147" s="849">
        <v>1</v>
      </c>
      <c r="M147" s="849">
        <v>414</v>
      </c>
      <c r="N147" s="849">
        <v>15</v>
      </c>
      <c r="O147" s="849">
        <v>6225</v>
      </c>
      <c r="P147" s="837">
        <v>1.3669301712779973</v>
      </c>
      <c r="Q147" s="850">
        <v>415</v>
      </c>
    </row>
    <row r="148" spans="1:17" ht="14.4" customHeight="1" x14ac:dyDescent="0.3">
      <c r="A148" s="831" t="s">
        <v>6512</v>
      </c>
      <c r="B148" s="832" t="s">
        <v>6513</v>
      </c>
      <c r="C148" s="832" t="s">
        <v>5736</v>
      </c>
      <c r="D148" s="832" t="s">
        <v>6622</v>
      </c>
      <c r="E148" s="832" t="s">
        <v>6623</v>
      </c>
      <c r="F148" s="849">
        <v>30</v>
      </c>
      <c r="G148" s="849">
        <v>28230</v>
      </c>
      <c r="H148" s="849">
        <v>1.3636363636363635</v>
      </c>
      <c r="I148" s="849">
        <v>941</v>
      </c>
      <c r="J148" s="849">
        <v>22</v>
      </c>
      <c r="K148" s="849">
        <v>20702</v>
      </c>
      <c r="L148" s="849">
        <v>1</v>
      </c>
      <c r="M148" s="849">
        <v>941</v>
      </c>
      <c r="N148" s="849">
        <v>26</v>
      </c>
      <c r="O148" s="849">
        <v>24492</v>
      </c>
      <c r="P148" s="837">
        <v>1.1830740991208579</v>
      </c>
      <c r="Q148" s="850">
        <v>942</v>
      </c>
    </row>
    <row r="149" spans="1:17" ht="14.4" customHeight="1" x14ac:dyDescent="0.3">
      <c r="A149" s="831" t="s">
        <v>6512</v>
      </c>
      <c r="B149" s="832" t="s">
        <v>6513</v>
      </c>
      <c r="C149" s="832" t="s">
        <v>5736</v>
      </c>
      <c r="D149" s="832" t="s">
        <v>6624</v>
      </c>
      <c r="E149" s="832" t="s">
        <v>6625</v>
      </c>
      <c r="F149" s="849">
        <v>5</v>
      </c>
      <c r="G149" s="849">
        <v>1980</v>
      </c>
      <c r="H149" s="849">
        <v>0.45454545454545453</v>
      </c>
      <c r="I149" s="849">
        <v>396</v>
      </c>
      <c r="J149" s="849">
        <v>11</v>
      </c>
      <c r="K149" s="849">
        <v>4356</v>
      </c>
      <c r="L149" s="849">
        <v>1</v>
      </c>
      <c r="M149" s="849">
        <v>396</v>
      </c>
      <c r="N149" s="849">
        <v>14</v>
      </c>
      <c r="O149" s="849">
        <v>5558</v>
      </c>
      <c r="P149" s="837">
        <v>1.2759412304866851</v>
      </c>
      <c r="Q149" s="850">
        <v>397</v>
      </c>
    </row>
    <row r="150" spans="1:17" ht="14.4" customHeight="1" x14ac:dyDescent="0.3">
      <c r="A150" s="831" t="s">
        <v>6512</v>
      </c>
      <c r="B150" s="832" t="s">
        <v>6513</v>
      </c>
      <c r="C150" s="832" t="s">
        <v>5736</v>
      </c>
      <c r="D150" s="832" t="s">
        <v>6626</v>
      </c>
      <c r="E150" s="832" t="s">
        <v>6627</v>
      </c>
      <c r="F150" s="849">
        <v>1</v>
      </c>
      <c r="G150" s="849">
        <v>575</v>
      </c>
      <c r="H150" s="849">
        <v>1</v>
      </c>
      <c r="I150" s="849">
        <v>575</v>
      </c>
      <c r="J150" s="849">
        <v>1</v>
      </c>
      <c r="K150" s="849">
        <v>575</v>
      </c>
      <c r="L150" s="849">
        <v>1</v>
      </c>
      <c r="M150" s="849">
        <v>575</v>
      </c>
      <c r="N150" s="849">
        <v>1</v>
      </c>
      <c r="O150" s="849">
        <v>576</v>
      </c>
      <c r="P150" s="837">
        <v>1.0017391304347827</v>
      </c>
      <c r="Q150" s="850">
        <v>576</v>
      </c>
    </row>
    <row r="151" spans="1:17" ht="14.4" customHeight="1" x14ac:dyDescent="0.3">
      <c r="A151" s="831" t="s">
        <v>6512</v>
      </c>
      <c r="B151" s="832" t="s">
        <v>6513</v>
      </c>
      <c r="C151" s="832" t="s">
        <v>5736</v>
      </c>
      <c r="D151" s="832" t="s">
        <v>6628</v>
      </c>
      <c r="E151" s="832" t="s">
        <v>6629</v>
      </c>
      <c r="F151" s="849">
        <v>1</v>
      </c>
      <c r="G151" s="849">
        <v>311</v>
      </c>
      <c r="H151" s="849"/>
      <c r="I151" s="849">
        <v>311</v>
      </c>
      <c r="J151" s="849"/>
      <c r="K151" s="849"/>
      <c r="L151" s="849"/>
      <c r="M151" s="849"/>
      <c r="N151" s="849">
        <v>1</v>
      </c>
      <c r="O151" s="849">
        <v>312</v>
      </c>
      <c r="P151" s="837"/>
      <c r="Q151" s="850">
        <v>312</v>
      </c>
    </row>
    <row r="152" spans="1:17" ht="14.4" customHeight="1" x14ac:dyDescent="0.3">
      <c r="A152" s="831" t="s">
        <v>6512</v>
      </c>
      <c r="B152" s="832" t="s">
        <v>6513</v>
      </c>
      <c r="C152" s="832" t="s">
        <v>5736</v>
      </c>
      <c r="D152" s="832" t="s">
        <v>6630</v>
      </c>
      <c r="E152" s="832" t="s">
        <v>6631</v>
      </c>
      <c r="F152" s="849">
        <v>1</v>
      </c>
      <c r="G152" s="849">
        <v>89</v>
      </c>
      <c r="H152" s="849">
        <v>0.5</v>
      </c>
      <c r="I152" s="849">
        <v>89</v>
      </c>
      <c r="J152" s="849">
        <v>2</v>
      </c>
      <c r="K152" s="849">
        <v>178</v>
      </c>
      <c r="L152" s="849">
        <v>1</v>
      </c>
      <c r="M152" s="849">
        <v>89</v>
      </c>
      <c r="N152" s="849"/>
      <c r="O152" s="849"/>
      <c r="P152" s="837"/>
      <c r="Q152" s="850"/>
    </row>
    <row r="153" spans="1:17" ht="14.4" customHeight="1" x14ac:dyDescent="0.3">
      <c r="A153" s="831" t="s">
        <v>6512</v>
      </c>
      <c r="B153" s="832" t="s">
        <v>6513</v>
      </c>
      <c r="C153" s="832" t="s">
        <v>5736</v>
      </c>
      <c r="D153" s="832" t="s">
        <v>6632</v>
      </c>
      <c r="E153" s="832" t="s">
        <v>6633</v>
      </c>
      <c r="F153" s="849">
        <v>1181</v>
      </c>
      <c r="G153" s="849">
        <v>35430</v>
      </c>
      <c r="H153" s="849">
        <v>0.91479473276529821</v>
      </c>
      <c r="I153" s="849">
        <v>30</v>
      </c>
      <c r="J153" s="849">
        <v>1291</v>
      </c>
      <c r="K153" s="849">
        <v>38730</v>
      </c>
      <c r="L153" s="849">
        <v>1</v>
      </c>
      <c r="M153" s="849">
        <v>30</v>
      </c>
      <c r="N153" s="849">
        <v>1105</v>
      </c>
      <c r="O153" s="849">
        <v>33150</v>
      </c>
      <c r="P153" s="837">
        <v>0.85592563903950425</v>
      </c>
      <c r="Q153" s="850">
        <v>30</v>
      </c>
    </row>
    <row r="154" spans="1:17" ht="14.4" customHeight="1" x14ac:dyDescent="0.3">
      <c r="A154" s="831" t="s">
        <v>6512</v>
      </c>
      <c r="B154" s="832" t="s">
        <v>6513</v>
      </c>
      <c r="C154" s="832" t="s">
        <v>5736</v>
      </c>
      <c r="D154" s="832" t="s">
        <v>6634</v>
      </c>
      <c r="E154" s="832" t="s">
        <v>6635</v>
      </c>
      <c r="F154" s="849">
        <v>315</v>
      </c>
      <c r="G154" s="849">
        <v>15750</v>
      </c>
      <c r="H154" s="849">
        <v>0.92105263157894735</v>
      </c>
      <c r="I154" s="849">
        <v>50</v>
      </c>
      <c r="J154" s="849">
        <v>342</v>
      </c>
      <c r="K154" s="849">
        <v>17100</v>
      </c>
      <c r="L154" s="849">
        <v>1</v>
      </c>
      <c r="M154" s="849">
        <v>50</v>
      </c>
      <c r="N154" s="849">
        <v>324</v>
      </c>
      <c r="O154" s="849">
        <v>16200</v>
      </c>
      <c r="P154" s="837">
        <v>0.94736842105263153</v>
      </c>
      <c r="Q154" s="850">
        <v>50</v>
      </c>
    </row>
    <row r="155" spans="1:17" ht="14.4" customHeight="1" x14ac:dyDescent="0.3">
      <c r="A155" s="831" t="s">
        <v>6512</v>
      </c>
      <c r="B155" s="832" t="s">
        <v>6513</v>
      </c>
      <c r="C155" s="832" t="s">
        <v>5736</v>
      </c>
      <c r="D155" s="832" t="s">
        <v>6636</v>
      </c>
      <c r="E155" s="832" t="s">
        <v>6637</v>
      </c>
      <c r="F155" s="849">
        <v>904</v>
      </c>
      <c r="G155" s="849">
        <v>10848</v>
      </c>
      <c r="H155" s="849">
        <v>0.78677110530896432</v>
      </c>
      <c r="I155" s="849">
        <v>12</v>
      </c>
      <c r="J155" s="849">
        <v>1149</v>
      </c>
      <c r="K155" s="849">
        <v>13788</v>
      </c>
      <c r="L155" s="849">
        <v>1</v>
      </c>
      <c r="M155" s="849">
        <v>12</v>
      </c>
      <c r="N155" s="849">
        <v>892</v>
      </c>
      <c r="O155" s="849">
        <v>11596</v>
      </c>
      <c r="P155" s="837">
        <v>0.84102117783579922</v>
      </c>
      <c r="Q155" s="850">
        <v>13</v>
      </c>
    </row>
    <row r="156" spans="1:17" ht="14.4" customHeight="1" x14ac:dyDescent="0.3">
      <c r="A156" s="831" t="s">
        <v>6512</v>
      </c>
      <c r="B156" s="832" t="s">
        <v>6513</v>
      </c>
      <c r="C156" s="832" t="s">
        <v>5736</v>
      </c>
      <c r="D156" s="832" t="s">
        <v>6638</v>
      </c>
      <c r="E156" s="832" t="s">
        <v>6639</v>
      </c>
      <c r="F156" s="849">
        <v>127</v>
      </c>
      <c r="G156" s="849">
        <v>23241</v>
      </c>
      <c r="H156" s="849">
        <v>0.72159090909090906</v>
      </c>
      <c r="I156" s="849">
        <v>183</v>
      </c>
      <c r="J156" s="849">
        <v>176</v>
      </c>
      <c r="K156" s="849">
        <v>32208</v>
      </c>
      <c r="L156" s="849">
        <v>1</v>
      </c>
      <c r="M156" s="849">
        <v>183</v>
      </c>
      <c r="N156" s="849">
        <v>128</v>
      </c>
      <c r="O156" s="849">
        <v>23552</v>
      </c>
      <c r="P156" s="837">
        <v>0.73124689518132147</v>
      </c>
      <c r="Q156" s="850">
        <v>184</v>
      </c>
    </row>
    <row r="157" spans="1:17" ht="14.4" customHeight="1" x14ac:dyDescent="0.3">
      <c r="A157" s="831" t="s">
        <v>6512</v>
      </c>
      <c r="B157" s="832" t="s">
        <v>6513</v>
      </c>
      <c r="C157" s="832" t="s">
        <v>5736</v>
      </c>
      <c r="D157" s="832" t="s">
        <v>6640</v>
      </c>
      <c r="E157" s="832" t="s">
        <v>6641</v>
      </c>
      <c r="F157" s="849">
        <v>193</v>
      </c>
      <c r="G157" s="849">
        <v>14089</v>
      </c>
      <c r="H157" s="849">
        <v>1.3687943262411348</v>
      </c>
      <c r="I157" s="849">
        <v>73</v>
      </c>
      <c r="J157" s="849">
        <v>141</v>
      </c>
      <c r="K157" s="849">
        <v>10293</v>
      </c>
      <c r="L157" s="849">
        <v>1</v>
      </c>
      <c r="M157" s="849">
        <v>73</v>
      </c>
      <c r="N157" s="849">
        <v>183</v>
      </c>
      <c r="O157" s="849">
        <v>13359</v>
      </c>
      <c r="P157" s="837">
        <v>1.2978723404255319</v>
      </c>
      <c r="Q157" s="850">
        <v>73</v>
      </c>
    </row>
    <row r="158" spans="1:17" ht="14.4" customHeight="1" x14ac:dyDescent="0.3">
      <c r="A158" s="831" t="s">
        <v>6512</v>
      </c>
      <c r="B158" s="832" t="s">
        <v>6513</v>
      </c>
      <c r="C158" s="832" t="s">
        <v>5736</v>
      </c>
      <c r="D158" s="832" t="s">
        <v>6642</v>
      </c>
      <c r="E158" s="832" t="s">
        <v>6643</v>
      </c>
      <c r="F158" s="849">
        <v>123</v>
      </c>
      <c r="G158" s="849">
        <v>22632</v>
      </c>
      <c r="H158" s="849">
        <v>0.71511627906976749</v>
      </c>
      <c r="I158" s="849">
        <v>184</v>
      </c>
      <c r="J158" s="849">
        <v>172</v>
      </c>
      <c r="K158" s="849">
        <v>31648</v>
      </c>
      <c r="L158" s="849">
        <v>1</v>
      </c>
      <c r="M158" s="849">
        <v>184</v>
      </c>
      <c r="N158" s="849">
        <v>127</v>
      </c>
      <c r="O158" s="849">
        <v>23495</v>
      </c>
      <c r="P158" s="837">
        <v>0.74238498483316484</v>
      </c>
      <c r="Q158" s="850">
        <v>185</v>
      </c>
    </row>
    <row r="159" spans="1:17" ht="14.4" customHeight="1" x14ac:dyDescent="0.3">
      <c r="A159" s="831" t="s">
        <v>6512</v>
      </c>
      <c r="B159" s="832" t="s">
        <v>6513</v>
      </c>
      <c r="C159" s="832" t="s">
        <v>5736</v>
      </c>
      <c r="D159" s="832" t="s">
        <v>6644</v>
      </c>
      <c r="E159" s="832" t="s">
        <v>6645</v>
      </c>
      <c r="F159" s="849">
        <v>1819</v>
      </c>
      <c r="G159" s="849">
        <v>271031</v>
      </c>
      <c r="H159" s="849">
        <v>0.87916868052199126</v>
      </c>
      <c r="I159" s="849">
        <v>149</v>
      </c>
      <c r="J159" s="849">
        <v>2069</v>
      </c>
      <c r="K159" s="849">
        <v>308281</v>
      </c>
      <c r="L159" s="849">
        <v>1</v>
      </c>
      <c r="M159" s="849">
        <v>149</v>
      </c>
      <c r="N159" s="849">
        <v>1743</v>
      </c>
      <c r="O159" s="849">
        <v>261450</v>
      </c>
      <c r="P159" s="837">
        <v>0.84808989201410401</v>
      </c>
      <c r="Q159" s="850">
        <v>150</v>
      </c>
    </row>
    <row r="160" spans="1:17" ht="14.4" customHeight="1" x14ac:dyDescent="0.3">
      <c r="A160" s="831" t="s">
        <v>6512</v>
      </c>
      <c r="B160" s="832" t="s">
        <v>6513</v>
      </c>
      <c r="C160" s="832" t="s">
        <v>5736</v>
      </c>
      <c r="D160" s="832" t="s">
        <v>6646</v>
      </c>
      <c r="E160" s="832" t="s">
        <v>6647</v>
      </c>
      <c r="F160" s="849">
        <v>1218</v>
      </c>
      <c r="G160" s="849">
        <v>36540</v>
      </c>
      <c r="H160" s="849">
        <v>0.91167664670658688</v>
      </c>
      <c r="I160" s="849">
        <v>30</v>
      </c>
      <c r="J160" s="849">
        <v>1336</v>
      </c>
      <c r="K160" s="849">
        <v>40080</v>
      </c>
      <c r="L160" s="849">
        <v>1</v>
      </c>
      <c r="M160" s="849">
        <v>30</v>
      </c>
      <c r="N160" s="849">
        <v>1135</v>
      </c>
      <c r="O160" s="849">
        <v>34050</v>
      </c>
      <c r="P160" s="837">
        <v>0.84955089820359286</v>
      </c>
      <c r="Q160" s="850">
        <v>30</v>
      </c>
    </row>
    <row r="161" spans="1:17" ht="14.4" customHeight="1" x14ac:dyDescent="0.3">
      <c r="A161" s="831" t="s">
        <v>6512</v>
      </c>
      <c r="B161" s="832" t="s">
        <v>6513</v>
      </c>
      <c r="C161" s="832" t="s">
        <v>5736</v>
      </c>
      <c r="D161" s="832" t="s">
        <v>6648</v>
      </c>
      <c r="E161" s="832" t="s">
        <v>6649</v>
      </c>
      <c r="F161" s="849">
        <v>368</v>
      </c>
      <c r="G161" s="849">
        <v>11408</v>
      </c>
      <c r="H161" s="849">
        <v>0.74949083503054992</v>
      </c>
      <c r="I161" s="849">
        <v>31</v>
      </c>
      <c r="J161" s="849">
        <v>491</v>
      </c>
      <c r="K161" s="849">
        <v>15221</v>
      </c>
      <c r="L161" s="849">
        <v>1</v>
      </c>
      <c r="M161" s="849">
        <v>31</v>
      </c>
      <c r="N161" s="849">
        <v>429</v>
      </c>
      <c r="O161" s="849">
        <v>13299</v>
      </c>
      <c r="P161" s="837">
        <v>0.87372708757637474</v>
      </c>
      <c r="Q161" s="850">
        <v>31</v>
      </c>
    </row>
    <row r="162" spans="1:17" ht="14.4" customHeight="1" x14ac:dyDescent="0.3">
      <c r="A162" s="831" t="s">
        <v>6512</v>
      </c>
      <c r="B162" s="832" t="s">
        <v>6513</v>
      </c>
      <c r="C162" s="832" t="s">
        <v>5736</v>
      </c>
      <c r="D162" s="832" t="s">
        <v>6650</v>
      </c>
      <c r="E162" s="832" t="s">
        <v>6651</v>
      </c>
      <c r="F162" s="849">
        <v>542</v>
      </c>
      <c r="G162" s="849">
        <v>14634</v>
      </c>
      <c r="H162" s="849">
        <v>0.84423676012461057</v>
      </c>
      <c r="I162" s="849">
        <v>27</v>
      </c>
      <c r="J162" s="849">
        <v>642</v>
      </c>
      <c r="K162" s="849">
        <v>17334</v>
      </c>
      <c r="L162" s="849">
        <v>1</v>
      </c>
      <c r="M162" s="849">
        <v>27</v>
      </c>
      <c r="N162" s="849">
        <v>557</v>
      </c>
      <c r="O162" s="849">
        <v>15596</v>
      </c>
      <c r="P162" s="837">
        <v>0.89973462559132344</v>
      </c>
      <c r="Q162" s="850">
        <v>28</v>
      </c>
    </row>
    <row r="163" spans="1:17" ht="14.4" customHeight="1" x14ac:dyDescent="0.3">
      <c r="A163" s="831" t="s">
        <v>6512</v>
      </c>
      <c r="B163" s="832" t="s">
        <v>6513</v>
      </c>
      <c r="C163" s="832" t="s">
        <v>5736</v>
      </c>
      <c r="D163" s="832" t="s">
        <v>6652</v>
      </c>
      <c r="E163" s="832" t="s">
        <v>6653</v>
      </c>
      <c r="F163" s="849">
        <v>29</v>
      </c>
      <c r="G163" s="849">
        <v>7424</v>
      </c>
      <c r="H163" s="849">
        <v>1.2608695652173914</v>
      </c>
      <c r="I163" s="849">
        <v>256</v>
      </c>
      <c r="J163" s="849">
        <v>23</v>
      </c>
      <c r="K163" s="849">
        <v>5888</v>
      </c>
      <c r="L163" s="849">
        <v>1</v>
      </c>
      <c r="M163" s="849">
        <v>256</v>
      </c>
      <c r="N163" s="849">
        <v>29</v>
      </c>
      <c r="O163" s="849">
        <v>7453</v>
      </c>
      <c r="P163" s="837">
        <v>1.2657948369565217</v>
      </c>
      <c r="Q163" s="850">
        <v>257</v>
      </c>
    </row>
    <row r="164" spans="1:17" ht="14.4" customHeight="1" x14ac:dyDescent="0.3">
      <c r="A164" s="831" t="s">
        <v>6512</v>
      </c>
      <c r="B164" s="832" t="s">
        <v>6513</v>
      </c>
      <c r="C164" s="832" t="s">
        <v>5736</v>
      </c>
      <c r="D164" s="832" t="s">
        <v>6654</v>
      </c>
      <c r="E164" s="832" t="s">
        <v>6655</v>
      </c>
      <c r="F164" s="849">
        <v>1</v>
      </c>
      <c r="G164" s="849">
        <v>163</v>
      </c>
      <c r="H164" s="849"/>
      <c r="I164" s="849">
        <v>163</v>
      </c>
      <c r="J164" s="849"/>
      <c r="K164" s="849"/>
      <c r="L164" s="849"/>
      <c r="M164" s="849"/>
      <c r="N164" s="849">
        <v>1</v>
      </c>
      <c r="O164" s="849">
        <v>163</v>
      </c>
      <c r="P164" s="837"/>
      <c r="Q164" s="850">
        <v>163</v>
      </c>
    </row>
    <row r="165" spans="1:17" ht="14.4" customHeight="1" x14ac:dyDescent="0.3">
      <c r="A165" s="831" t="s">
        <v>6512</v>
      </c>
      <c r="B165" s="832" t="s">
        <v>6513</v>
      </c>
      <c r="C165" s="832" t="s">
        <v>5736</v>
      </c>
      <c r="D165" s="832" t="s">
        <v>6656</v>
      </c>
      <c r="E165" s="832" t="s">
        <v>6657</v>
      </c>
      <c r="F165" s="849">
        <v>163</v>
      </c>
      <c r="G165" s="849">
        <v>3586</v>
      </c>
      <c r="H165" s="849">
        <v>0.61977186311787069</v>
      </c>
      <c r="I165" s="849">
        <v>22</v>
      </c>
      <c r="J165" s="849">
        <v>263</v>
      </c>
      <c r="K165" s="849">
        <v>5786</v>
      </c>
      <c r="L165" s="849">
        <v>1</v>
      </c>
      <c r="M165" s="849">
        <v>22</v>
      </c>
      <c r="N165" s="849">
        <v>200</v>
      </c>
      <c r="O165" s="849">
        <v>4600</v>
      </c>
      <c r="P165" s="837">
        <v>0.7950224680262703</v>
      </c>
      <c r="Q165" s="850">
        <v>23</v>
      </c>
    </row>
    <row r="166" spans="1:17" ht="14.4" customHeight="1" x14ac:dyDescent="0.3">
      <c r="A166" s="831" t="s">
        <v>6512</v>
      </c>
      <c r="B166" s="832" t="s">
        <v>6513</v>
      </c>
      <c r="C166" s="832" t="s">
        <v>5736</v>
      </c>
      <c r="D166" s="832" t="s">
        <v>6658</v>
      </c>
      <c r="E166" s="832" t="s">
        <v>6659</v>
      </c>
      <c r="F166" s="849">
        <v>1</v>
      </c>
      <c r="G166" s="849">
        <v>870</v>
      </c>
      <c r="H166" s="849"/>
      <c r="I166" s="849">
        <v>870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6512</v>
      </c>
      <c r="B167" s="832" t="s">
        <v>6513</v>
      </c>
      <c r="C167" s="832" t="s">
        <v>5736</v>
      </c>
      <c r="D167" s="832" t="s">
        <v>6660</v>
      </c>
      <c r="E167" s="832" t="s">
        <v>6661</v>
      </c>
      <c r="F167" s="849">
        <v>929</v>
      </c>
      <c r="G167" s="849">
        <v>23225</v>
      </c>
      <c r="H167" s="849">
        <v>0.89671814671814676</v>
      </c>
      <c r="I167" s="849">
        <v>25</v>
      </c>
      <c r="J167" s="849">
        <v>1036</v>
      </c>
      <c r="K167" s="849">
        <v>25900</v>
      </c>
      <c r="L167" s="849">
        <v>1</v>
      </c>
      <c r="M167" s="849">
        <v>25</v>
      </c>
      <c r="N167" s="849">
        <v>851</v>
      </c>
      <c r="O167" s="849">
        <v>22126</v>
      </c>
      <c r="P167" s="837">
        <v>0.85428571428571431</v>
      </c>
      <c r="Q167" s="850">
        <v>26</v>
      </c>
    </row>
    <row r="168" spans="1:17" ht="14.4" customHeight="1" x14ac:dyDescent="0.3">
      <c r="A168" s="831" t="s">
        <v>6512</v>
      </c>
      <c r="B168" s="832" t="s">
        <v>6513</v>
      </c>
      <c r="C168" s="832" t="s">
        <v>5736</v>
      </c>
      <c r="D168" s="832" t="s">
        <v>6662</v>
      </c>
      <c r="E168" s="832" t="s">
        <v>6663</v>
      </c>
      <c r="F168" s="849">
        <v>4</v>
      </c>
      <c r="G168" s="849">
        <v>132</v>
      </c>
      <c r="H168" s="849">
        <v>1</v>
      </c>
      <c r="I168" s="849">
        <v>33</v>
      </c>
      <c r="J168" s="849">
        <v>4</v>
      </c>
      <c r="K168" s="849">
        <v>132</v>
      </c>
      <c r="L168" s="849">
        <v>1</v>
      </c>
      <c r="M168" s="849">
        <v>33</v>
      </c>
      <c r="N168" s="849">
        <v>8</v>
      </c>
      <c r="O168" s="849">
        <v>264</v>
      </c>
      <c r="P168" s="837">
        <v>2</v>
      </c>
      <c r="Q168" s="850">
        <v>33</v>
      </c>
    </row>
    <row r="169" spans="1:17" ht="14.4" customHeight="1" x14ac:dyDescent="0.3">
      <c r="A169" s="831" t="s">
        <v>6512</v>
      </c>
      <c r="B169" s="832" t="s">
        <v>6513</v>
      </c>
      <c r="C169" s="832" t="s">
        <v>5736</v>
      </c>
      <c r="D169" s="832" t="s">
        <v>6664</v>
      </c>
      <c r="E169" s="832" t="s">
        <v>6665</v>
      </c>
      <c r="F169" s="849">
        <v>22</v>
      </c>
      <c r="G169" s="849">
        <v>660</v>
      </c>
      <c r="H169" s="849">
        <v>1.4666666666666666</v>
      </c>
      <c r="I169" s="849">
        <v>30</v>
      </c>
      <c r="J169" s="849">
        <v>15</v>
      </c>
      <c r="K169" s="849">
        <v>450</v>
      </c>
      <c r="L169" s="849">
        <v>1</v>
      </c>
      <c r="M169" s="849">
        <v>30</v>
      </c>
      <c r="N169" s="849">
        <v>17</v>
      </c>
      <c r="O169" s="849">
        <v>510</v>
      </c>
      <c r="P169" s="837">
        <v>1.1333333333333333</v>
      </c>
      <c r="Q169" s="850">
        <v>30</v>
      </c>
    </row>
    <row r="170" spans="1:17" ht="14.4" customHeight="1" x14ac:dyDescent="0.3">
      <c r="A170" s="831" t="s">
        <v>6512</v>
      </c>
      <c r="B170" s="832" t="s">
        <v>6513</v>
      </c>
      <c r="C170" s="832" t="s">
        <v>5736</v>
      </c>
      <c r="D170" s="832" t="s">
        <v>6666</v>
      </c>
      <c r="E170" s="832" t="s">
        <v>6667</v>
      </c>
      <c r="F170" s="849">
        <v>3</v>
      </c>
      <c r="G170" s="849">
        <v>240</v>
      </c>
      <c r="H170" s="849">
        <v>0.42857142857142855</v>
      </c>
      <c r="I170" s="849">
        <v>80</v>
      </c>
      <c r="J170" s="849">
        <v>7</v>
      </c>
      <c r="K170" s="849">
        <v>560</v>
      </c>
      <c r="L170" s="849">
        <v>1</v>
      </c>
      <c r="M170" s="849">
        <v>80</v>
      </c>
      <c r="N170" s="849">
        <v>5</v>
      </c>
      <c r="O170" s="849">
        <v>410</v>
      </c>
      <c r="P170" s="837">
        <v>0.7321428571428571</v>
      </c>
      <c r="Q170" s="850">
        <v>82</v>
      </c>
    </row>
    <row r="171" spans="1:17" ht="14.4" customHeight="1" x14ac:dyDescent="0.3">
      <c r="A171" s="831" t="s">
        <v>6512</v>
      </c>
      <c r="B171" s="832" t="s">
        <v>6513</v>
      </c>
      <c r="C171" s="832" t="s">
        <v>5736</v>
      </c>
      <c r="D171" s="832" t="s">
        <v>6668</v>
      </c>
      <c r="E171" s="832" t="s">
        <v>6669</v>
      </c>
      <c r="F171" s="849">
        <v>243</v>
      </c>
      <c r="G171" s="849">
        <v>49815</v>
      </c>
      <c r="H171" s="849">
        <v>0.79672131147540981</v>
      </c>
      <c r="I171" s="849">
        <v>205</v>
      </c>
      <c r="J171" s="849">
        <v>305</v>
      </c>
      <c r="K171" s="849">
        <v>62525</v>
      </c>
      <c r="L171" s="849">
        <v>1</v>
      </c>
      <c r="M171" s="849">
        <v>205</v>
      </c>
      <c r="N171" s="849">
        <v>281</v>
      </c>
      <c r="O171" s="849">
        <v>57324</v>
      </c>
      <c r="P171" s="837">
        <v>0.91681727309076366</v>
      </c>
      <c r="Q171" s="850">
        <v>204</v>
      </c>
    </row>
    <row r="172" spans="1:17" ht="14.4" customHeight="1" x14ac:dyDescent="0.3">
      <c r="A172" s="831" t="s">
        <v>6512</v>
      </c>
      <c r="B172" s="832" t="s">
        <v>6513</v>
      </c>
      <c r="C172" s="832" t="s">
        <v>5736</v>
      </c>
      <c r="D172" s="832" t="s">
        <v>6670</v>
      </c>
      <c r="E172" s="832" t="s">
        <v>6671</v>
      </c>
      <c r="F172" s="849">
        <v>109</v>
      </c>
      <c r="G172" s="849">
        <v>2834</v>
      </c>
      <c r="H172" s="849">
        <v>0.81954887218045114</v>
      </c>
      <c r="I172" s="849">
        <v>26</v>
      </c>
      <c r="J172" s="849">
        <v>133</v>
      </c>
      <c r="K172" s="849">
        <v>3458</v>
      </c>
      <c r="L172" s="849">
        <v>1</v>
      </c>
      <c r="M172" s="849">
        <v>26</v>
      </c>
      <c r="N172" s="849">
        <v>63</v>
      </c>
      <c r="O172" s="849">
        <v>1638</v>
      </c>
      <c r="P172" s="837">
        <v>0.47368421052631576</v>
      </c>
      <c r="Q172" s="850">
        <v>26</v>
      </c>
    </row>
    <row r="173" spans="1:17" ht="14.4" customHeight="1" x14ac:dyDescent="0.3">
      <c r="A173" s="831" t="s">
        <v>6512</v>
      </c>
      <c r="B173" s="832" t="s">
        <v>6513</v>
      </c>
      <c r="C173" s="832" t="s">
        <v>5736</v>
      </c>
      <c r="D173" s="832" t="s">
        <v>6672</v>
      </c>
      <c r="E173" s="832" t="s">
        <v>6673</v>
      </c>
      <c r="F173" s="849">
        <v>64</v>
      </c>
      <c r="G173" s="849">
        <v>5376</v>
      </c>
      <c r="H173" s="849">
        <v>1.1428571428571428</v>
      </c>
      <c r="I173" s="849">
        <v>84</v>
      </c>
      <c r="J173" s="849">
        <v>56</v>
      </c>
      <c r="K173" s="849">
        <v>4704</v>
      </c>
      <c r="L173" s="849">
        <v>1</v>
      </c>
      <c r="M173" s="849">
        <v>84</v>
      </c>
      <c r="N173" s="849">
        <v>40</v>
      </c>
      <c r="O173" s="849">
        <v>3360</v>
      </c>
      <c r="P173" s="837">
        <v>0.7142857142857143</v>
      </c>
      <c r="Q173" s="850">
        <v>84</v>
      </c>
    </row>
    <row r="174" spans="1:17" ht="14.4" customHeight="1" x14ac:dyDescent="0.3">
      <c r="A174" s="831" t="s">
        <v>6512</v>
      </c>
      <c r="B174" s="832" t="s">
        <v>6513</v>
      </c>
      <c r="C174" s="832" t="s">
        <v>5736</v>
      </c>
      <c r="D174" s="832" t="s">
        <v>6674</v>
      </c>
      <c r="E174" s="832" t="s">
        <v>6675</v>
      </c>
      <c r="F174" s="849">
        <v>132</v>
      </c>
      <c r="G174" s="849">
        <v>23232</v>
      </c>
      <c r="H174" s="849">
        <v>0.73743016759776536</v>
      </c>
      <c r="I174" s="849">
        <v>176</v>
      </c>
      <c r="J174" s="849">
        <v>179</v>
      </c>
      <c r="K174" s="849">
        <v>31504</v>
      </c>
      <c r="L174" s="849">
        <v>1</v>
      </c>
      <c r="M174" s="849">
        <v>176</v>
      </c>
      <c r="N174" s="849">
        <v>134</v>
      </c>
      <c r="O174" s="849">
        <v>23718</v>
      </c>
      <c r="P174" s="837">
        <v>0.75285678009141699</v>
      </c>
      <c r="Q174" s="850">
        <v>177</v>
      </c>
    </row>
    <row r="175" spans="1:17" ht="14.4" customHeight="1" x14ac:dyDescent="0.3">
      <c r="A175" s="831" t="s">
        <v>6512</v>
      </c>
      <c r="B175" s="832" t="s">
        <v>6513</v>
      </c>
      <c r="C175" s="832" t="s">
        <v>5736</v>
      </c>
      <c r="D175" s="832" t="s">
        <v>6676</v>
      </c>
      <c r="E175" s="832" t="s">
        <v>6677</v>
      </c>
      <c r="F175" s="849">
        <v>98</v>
      </c>
      <c r="G175" s="849">
        <v>24794</v>
      </c>
      <c r="H175" s="849">
        <v>0.83050847457627119</v>
      </c>
      <c r="I175" s="849">
        <v>253</v>
      </c>
      <c r="J175" s="849">
        <v>118</v>
      </c>
      <c r="K175" s="849">
        <v>29854</v>
      </c>
      <c r="L175" s="849">
        <v>1</v>
      </c>
      <c r="M175" s="849">
        <v>253</v>
      </c>
      <c r="N175" s="849">
        <v>84</v>
      </c>
      <c r="O175" s="849">
        <v>21336</v>
      </c>
      <c r="P175" s="837">
        <v>0.71467810008709054</v>
      </c>
      <c r="Q175" s="850">
        <v>254</v>
      </c>
    </row>
    <row r="176" spans="1:17" ht="14.4" customHeight="1" x14ac:dyDescent="0.3">
      <c r="A176" s="831" t="s">
        <v>6512</v>
      </c>
      <c r="B176" s="832" t="s">
        <v>6513</v>
      </c>
      <c r="C176" s="832" t="s">
        <v>5736</v>
      </c>
      <c r="D176" s="832" t="s">
        <v>6678</v>
      </c>
      <c r="E176" s="832" t="s">
        <v>6679</v>
      </c>
      <c r="F176" s="849">
        <v>427</v>
      </c>
      <c r="G176" s="849">
        <v>6405</v>
      </c>
      <c r="H176" s="849">
        <v>0.78062157221206585</v>
      </c>
      <c r="I176" s="849">
        <v>15</v>
      </c>
      <c r="J176" s="849">
        <v>547</v>
      </c>
      <c r="K176" s="849">
        <v>8205</v>
      </c>
      <c r="L176" s="849">
        <v>1</v>
      </c>
      <c r="M176" s="849">
        <v>15</v>
      </c>
      <c r="N176" s="849">
        <v>477</v>
      </c>
      <c r="O176" s="849">
        <v>7632</v>
      </c>
      <c r="P176" s="837">
        <v>0.93016453382084097</v>
      </c>
      <c r="Q176" s="850">
        <v>16</v>
      </c>
    </row>
    <row r="177" spans="1:17" ht="14.4" customHeight="1" x14ac:dyDescent="0.3">
      <c r="A177" s="831" t="s">
        <v>6512</v>
      </c>
      <c r="B177" s="832" t="s">
        <v>6513</v>
      </c>
      <c r="C177" s="832" t="s">
        <v>5736</v>
      </c>
      <c r="D177" s="832" t="s">
        <v>6680</v>
      </c>
      <c r="E177" s="832" t="s">
        <v>6681</v>
      </c>
      <c r="F177" s="849">
        <v>31</v>
      </c>
      <c r="G177" s="849">
        <v>713</v>
      </c>
      <c r="H177" s="849">
        <v>1.4761904761904763</v>
      </c>
      <c r="I177" s="849">
        <v>23</v>
      </c>
      <c r="J177" s="849">
        <v>21</v>
      </c>
      <c r="K177" s="849">
        <v>483</v>
      </c>
      <c r="L177" s="849">
        <v>1</v>
      </c>
      <c r="M177" s="849">
        <v>23</v>
      </c>
      <c r="N177" s="849">
        <v>50</v>
      </c>
      <c r="O177" s="849">
        <v>1150</v>
      </c>
      <c r="P177" s="837">
        <v>2.3809523809523809</v>
      </c>
      <c r="Q177" s="850">
        <v>23</v>
      </c>
    </row>
    <row r="178" spans="1:17" ht="14.4" customHeight="1" x14ac:dyDescent="0.3">
      <c r="A178" s="831" t="s">
        <v>6512</v>
      </c>
      <c r="B178" s="832" t="s">
        <v>6513</v>
      </c>
      <c r="C178" s="832" t="s">
        <v>5736</v>
      </c>
      <c r="D178" s="832" t="s">
        <v>6682</v>
      </c>
      <c r="E178" s="832" t="s">
        <v>6683</v>
      </c>
      <c r="F178" s="849">
        <v>97</v>
      </c>
      <c r="G178" s="849">
        <v>24444</v>
      </c>
      <c r="H178" s="849">
        <v>0.80833333333333335</v>
      </c>
      <c r="I178" s="849">
        <v>252</v>
      </c>
      <c r="J178" s="849">
        <v>120</v>
      </c>
      <c r="K178" s="849">
        <v>30240</v>
      </c>
      <c r="L178" s="849">
        <v>1</v>
      </c>
      <c r="M178" s="849">
        <v>252</v>
      </c>
      <c r="N178" s="849">
        <v>84</v>
      </c>
      <c r="O178" s="849">
        <v>21252</v>
      </c>
      <c r="P178" s="837">
        <v>0.70277777777777772</v>
      </c>
      <c r="Q178" s="850">
        <v>253</v>
      </c>
    </row>
    <row r="179" spans="1:17" ht="14.4" customHeight="1" x14ac:dyDescent="0.3">
      <c r="A179" s="831" t="s">
        <v>6512</v>
      </c>
      <c r="B179" s="832" t="s">
        <v>6513</v>
      </c>
      <c r="C179" s="832" t="s">
        <v>5736</v>
      </c>
      <c r="D179" s="832" t="s">
        <v>6684</v>
      </c>
      <c r="E179" s="832" t="s">
        <v>6685</v>
      </c>
      <c r="F179" s="849">
        <v>11</v>
      </c>
      <c r="G179" s="849">
        <v>407</v>
      </c>
      <c r="H179" s="849">
        <v>1.2222222222222223</v>
      </c>
      <c r="I179" s="849">
        <v>37</v>
      </c>
      <c r="J179" s="849">
        <v>9</v>
      </c>
      <c r="K179" s="849">
        <v>333</v>
      </c>
      <c r="L179" s="849">
        <v>1</v>
      </c>
      <c r="M179" s="849">
        <v>37</v>
      </c>
      <c r="N179" s="849">
        <v>13</v>
      </c>
      <c r="O179" s="849">
        <v>481</v>
      </c>
      <c r="P179" s="837">
        <v>1.4444444444444444</v>
      </c>
      <c r="Q179" s="850">
        <v>37</v>
      </c>
    </row>
    <row r="180" spans="1:17" ht="14.4" customHeight="1" x14ac:dyDescent="0.3">
      <c r="A180" s="831" t="s">
        <v>6512</v>
      </c>
      <c r="B180" s="832" t="s">
        <v>6513</v>
      </c>
      <c r="C180" s="832" t="s">
        <v>5736</v>
      </c>
      <c r="D180" s="832" t="s">
        <v>6686</v>
      </c>
      <c r="E180" s="832" t="s">
        <v>6687</v>
      </c>
      <c r="F180" s="849">
        <v>673</v>
      </c>
      <c r="G180" s="849">
        <v>15479</v>
      </c>
      <c r="H180" s="849">
        <v>0.90214477211796251</v>
      </c>
      <c r="I180" s="849">
        <v>23</v>
      </c>
      <c r="J180" s="849">
        <v>746</v>
      </c>
      <c r="K180" s="849">
        <v>17158</v>
      </c>
      <c r="L180" s="849">
        <v>1</v>
      </c>
      <c r="M180" s="849">
        <v>23</v>
      </c>
      <c r="N180" s="849">
        <v>690</v>
      </c>
      <c r="O180" s="849">
        <v>15870</v>
      </c>
      <c r="P180" s="837">
        <v>0.92493297587131362</v>
      </c>
      <c r="Q180" s="850">
        <v>23</v>
      </c>
    </row>
    <row r="181" spans="1:17" ht="14.4" customHeight="1" x14ac:dyDescent="0.3">
      <c r="A181" s="831" t="s">
        <v>6512</v>
      </c>
      <c r="B181" s="832" t="s">
        <v>6513</v>
      </c>
      <c r="C181" s="832" t="s">
        <v>5736</v>
      </c>
      <c r="D181" s="832" t="s">
        <v>6688</v>
      </c>
      <c r="E181" s="832" t="s">
        <v>6689</v>
      </c>
      <c r="F181" s="849">
        <v>1</v>
      </c>
      <c r="G181" s="849">
        <v>400</v>
      </c>
      <c r="H181" s="849">
        <v>0.99750623441396513</v>
      </c>
      <c r="I181" s="849">
        <v>400</v>
      </c>
      <c r="J181" s="849">
        <v>1</v>
      </c>
      <c r="K181" s="849">
        <v>401</v>
      </c>
      <c r="L181" s="849">
        <v>1</v>
      </c>
      <c r="M181" s="849">
        <v>401</v>
      </c>
      <c r="N181" s="849"/>
      <c r="O181" s="849"/>
      <c r="P181" s="837"/>
      <c r="Q181" s="850"/>
    </row>
    <row r="182" spans="1:17" ht="14.4" customHeight="1" x14ac:dyDescent="0.3">
      <c r="A182" s="831" t="s">
        <v>6512</v>
      </c>
      <c r="B182" s="832" t="s">
        <v>6513</v>
      </c>
      <c r="C182" s="832" t="s">
        <v>5736</v>
      </c>
      <c r="D182" s="832" t="s">
        <v>6690</v>
      </c>
      <c r="E182" s="832" t="s">
        <v>6691</v>
      </c>
      <c r="F182" s="849">
        <v>3</v>
      </c>
      <c r="G182" s="849">
        <v>648</v>
      </c>
      <c r="H182" s="849">
        <v>0.75</v>
      </c>
      <c r="I182" s="849">
        <v>216</v>
      </c>
      <c r="J182" s="849">
        <v>4</v>
      </c>
      <c r="K182" s="849">
        <v>864</v>
      </c>
      <c r="L182" s="849">
        <v>1</v>
      </c>
      <c r="M182" s="849">
        <v>216</v>
      </c>
      <c r="N182" s="849">
        <v>3</v>
      </c>
      <c r="O182" s="849">
        <v>648</v>
      </c>
      <c r="P182" s="837">
        <v>0.75</v>
      </c>
      <c r="Q182" s="850">
        <v>216</v>
      </c>
    </row>
    <row r="183" spans="1:17" ht="14.4" customHeight="1" x14ac:dyDescent="0.3">
      <c r="A183" s="831" t="s">
        <v>6512</v>
      </c>
      <c r="B183" s="832" t="s">
        <v>6513</v>
      </c>
      <c r="C183" s="832" t="s">
        <v>5736</v>
      </c>
      <c r="D183" s="832" t="s">
        <v>6692</v>
      </c>
      <c r="E183" s="832" t="s">
        <v>6693</v>
      </c>
      <c r="F183" s="849">
        <v>146</v>
      </c>
      <c r="G183" s="849">
        <v>24966</v>
      </c>
      <c r="H183" s="849">
        <v>0.8202247191011236</v>
      </c>
      <c r="I183" s="849">
        <v>171</v>
      </c>
      <c r="J183" s="849">
        <v>178</v>
      </c>
      <c r="K183" s="849">
        <v>30438</v>
      </c>
      <c r="L183" s="849">
        <v>1</v>
      </c>
      <c r="M183" s="849">
        <v>171</v>
      </c>
      <c r="N183" s="849">
        <v>151</v>
      </c>
      <c r="O183" s="849">
        <v>25821</v>
      </c>
      <c r="P183" s="837">
        <v>0.848314606741573</v>
      </c>
      <c r="Q183" s="850">
        <v>171</v>
      </c>
    </row>
    <row r="184" spans="1:17" ht="14.4" customHeight="1" x14ac:dyDescent="0.3">
      <c r="A184" s="831" t="s">
        <v>6512</v>
      </c>
      <c r="B184" s="832" t="s">
        <v>6513</v>
      </c>
      <c r="C184" s="832" t="s">
        <v>5736</v>
      </c>
      <c r="D184" s="832" t="s">
        <v>6694</v>
      </c>
      <c r="E184" s="832" t="s">
        <v>6695</v>
      </c>
      <c r="F184" s="849">
        <v>4</v>
      </c>
      <c r="G184" s="849">
        <v>2352</v>
      </c>
      <c r="H184" s="849">
        <v>0.33333333333333331</v>
      </c>
      <c r="I184" s="849">
        <v>588</v>
      </c>
      <c r="J184" s="849">
        <v>12</v>
      </c>
      <c r="K184" s="849">
        <v>7056</v>
      </c>
      <c r="L184" s="849">
        <v>1</v>
      </c>
      <c r="M184" s="849">
        <v>588</v>
      </c>
      <c r="N184" s="849">
        <v>4</v>
      </c>
      <c r="O184" s="849">
        <v>2356</v>
      </c>
      <c r="P184" s="837">
        <v>0.33390022675736963</v>
      </c>
      <c r="Q184" s="850">
        <v>589</v>
      </c>
    </row>
    <row r="185" spans="1:17" ht="14.4" customHeight="1" x14ac:dyDescent="0.3">
      <c r="A185" s="831" t="s">
        <v>6512</v>
      </c>
      <c r="B185" s="832" t="s">
        <v>6513</v>
      </c>
      <c r="C185" s="832" t="s">
        <v>5736</v>
      </c>
      <c r="D185" s="832" t="s">
        <v>6696</v>
      </c>
      <c r="E185" s="832" t="s">
        <v>6697</v>
      </c>
      <c r="F185" s="849">
        <v>137</v>
      </c>
      <c r="G185" s="849">
        <v>44799</v>
      </c>
      <c r="H185" s="849">
        <v>0.80588235294117649</v>
      </c>
      <c r="I185" s="849">
        <v>327</v>
      </c>
      <c r="J185" s="849">
        <v>170</v>
      </c>
      <c r="K185" s="849">
        <v>55590</v>
      </c>
      <c r="L185" s="849">
        <v>1</v>
      </c>
      <c r="M185" s="849">
        <v>327</v>
      </c>
      <c r="N185" s="849">
        <v>144</v>
      </c>
      <c r="O185" s="849">
        <v>47232</v>
      </c>
      <c r="P185" s="837">
        <v>0.8496492174851592</v>
      </c>
      <c r="Q185" s="850">
        <v>328</v>
      </c>
    </row>
    <row r="186" spans="1:17" ht="14.4" customHeight="1" x14ac:dyDescent="0.3">
      <c r="A186" s="831" t="s">
        <v>6512</v>
      </c>
      <c r="B186" s="832" t="s">
        <v>6513</v>
      </c>
      <c r="C186" s="832" t="s">
        <v>5736</v>
      </c>
      <c r="D186" s="832" t="s">
        <v>6698</v>
      </c>
      <c r="E186" s="832" t="s">
        <v>6699</v>
      </c>
      <c r="F186" s="849">
        <v>163</v>
      </c>
      <c r="G186" s="849">
        <v>53953</v>
      </c>
      <c r="H186" s="849">
        <v>0.90555555555555556</v>
      </c>
      <c r="I186" s="849">
        <v>331</v>
      </c>
      <c r="J186" s="849">
        <v>180</v>
      </c>
      <c r="K186" s="849">
        <v>59580</v>
      </c>
      <c r="L186" s="849">
        <v>1</v>
      </c>
      <c r="M186" s="849">
        <v>331</v>
      </c>
      <c r="N186" s="849">
        <v>148</v>
      </c>
      <c r="O186" s="849">
        <v>48988</v>
      </c>
      <c r="P186" s="837">
        <v>0.82222222222222219</v>
      </c>
      <c r="Q186" s="850">
        <v>331</v>
      </c>
    </row>
    <row r="187" spans="1:17" ht="14.4" customHeight="1" x14ac:dyDescent="0.3">
      <c r="A187" s="831" t="s">
        <v>6512</v>
      </c>
      <c r="B187" s="832" t="s">
        <v>6513</v>
      </c>
      <c r="C187" s="832" t="s">
        <v>5736</v>
      </c>
      <c r="D187" s="832" t="s">
        <v>6700</v>
      </c>
      <c r="E187" s="832" t="s">
        <v>6701</v>
      </c>
      <c r="F187" s="849">
        <v>9</v>
      </c>
      <c r="G187" s="849">
        <v>2493</v>
      </c>
      <c r="H187" s="849">
        <v>0.3</v>
      </c>
      <c r="I187" s="849">
        <v>277</v>
      </c>
      <c r="J187" s="849">
        <v>30</v>
      </c>
      <c r="K187" s="849">
        <v>8310</v>
      </c>
      <c r="L187" s="849">
        <v>1</v>
      </c>
      <c r="M187" s="849">
        <v>277</v>
      </c>
      <c r="N187" s="849">
        <v>22</v>
      </c>
      <c r="O187" s="849">
        <v>6094</v>
      </c>
      <c r="P187" s="837">
        <v>0.73333333333333328</v>
      </c>
      <c r="Q187" s="850">
        <v>277</v>
      </c>
    </row>
    <row r="188" spans="1:17" ht="14.4" customHeight="1" x14ac:dyDescent="0.3">
      <c r="A188" s="831" t="s">
        <v>6512</v>
      </c>
      <c r="B188" s="832" t="s">
        <v>6513</v>
      </c>
      <c r="C188" s="832" t="s">
        <v>5736</v>
      </c>
      <c r="D188" s="832" t="s">
        <v>6702</v>
      </c>
      <c r="E188" s="832" t="s">
        <v>6703</v>
      </c>
      <c r="F188" s="849">
        <v>20</v>
      </c>
      <c r="G188" s="849">
        <v>580</v>
      </c>
      <c r="H188" s="849">
        <v>1.1764705882352942</v>
      </c>
      <c r="I188" s="849">
        <v>29</v>
      </c>
      <c r="J188" s="849">
        <v>17</v>
      </c>
      <c r="K188" s="849">
        <v>493</v>
      </c>
      <c r="L188" s="849">
        <v>1</v>
      </c>
      <c r="M188" s="849">
        <v>29</v>
      </c>
      <c r="N188" s="849">
        <v>10</v>
      </c>
      <c r="O188" s="849">
        <v>290</v>
      </c>
      <c r="P188" s="837">
        <v>0.58823529411764708</v>
      </c>
      <c r="Q188" s="850">
        <v>29</v>
      </c>
    </row>
    <row r="189" spans="1:17" ht="14.4" customHeight="1" x14ac:dyDescent="0.3">
      <c r="A189" s="831" t="s">
        <v>6512</v>
      </c>
      <c r="B189" s="832" t="s">
        <v>6513</v>
      </c>
      <c r="C189" s="832" t="s">
        <v>5736</v>
      </c>
      <c r="D189" s="832" t="s">
        <v>6704</v>
      </c>
      <c r="E189" s="832" t="s">
        <v>6705</v>
      </c>
      <c r="F189" s="849">
        <v>237</v>
      </c>
      <c r="G189" s="849">
        <v>42186</v>
      </c>
      <c r="H189" s="849">
        <v>0.75961538461538458</v>
      </c>
      <c r="I189" s="849">
        <v>178</v>
      </c>
      <c r="J189" s="849">
        <v>312</v>
      </c>
      <c r="K189" s="849">
        <v>55536</v>
      </c>
      <c r="L189" s="849">
        <v>1</v>
      </c>
      <c r="M189" s="849">
        <v>178</v>
      </c>
      <c r="N189" s="849">
        <v>251</v>
      </c>
      <c r="O189" s="849">
        <v>44929</v>
      </c>
      <c r="P189" s="837">
        <v>0.80900677038317492</v>
      </c>
      <c r="Q189" s="850">
        <v>179</v>
      </c>
    </row>
    <row r="190" spans="1:17" ht="14.4" customHeight="1" x14ac:dyDescent="0.3">
      <c r="A190" s="831" t="s">
        <v>6512</v>
      </c>
      <c r="B190" s="832" t="s">
        <v>6513</v>
      </c>
      <c r="C190" s="832" t="s">
        <v>5736</v>
      </c>
      <c r="D190" s="832" t="s">
        <v>6706</v>
      </c>
      <c r="E190" s="832" t="s">
        <v>6707</v>
      </c>
      <c r="F190" s="849">
        <v>3</v>
      </c>
      <c r="G190" s="849">
        <v>597</v>
      </c>
      <c r="H190" s="849">
        <v>3</v>
      </c>
      <c r="I190" s="849">
        <v>199</v>
      </c>
      <c r="J190" s="849">
        <v>1</v>
      </c>
      <c r="K190" s="849">
        <v>199</v>
      </c>
      <c r="L190" s="849">
        <v>1</v>
      </c>
      <c r="M190" s="849">
        <v>199</v>
      </c>
      <c r="N190" s="849"/>
      <c r="O190" s="849"/>
      <c r="P190" s="837"/>
      <c r="Q190" s="850"/>
    </row>
    <row r="191" spans="1:17" ht="14.4" customHeight="1" x14ac:dyDescent="0.3">
      <c r="A191" s="831" t="s">
        <v>6512</v>
      </c>
      <c r="B191" s="832" t="s">
        <v>6513</v>
      </c>
      <c r="C191" s="832" t="s">
        <v>5736</v>
      </c>
      <c r="D191" s="832" t="s">
        <v>6708</v>
      </c>
      <c r="E191" s="832" t="s">
        <v>6709</v>
      </c>
      <c r="F191" s="849">
        <v>3</v>
      </c>
      <c r="G191" s="849">
        <v>45</v>
      </c>
      <c r="H191" s="849">
        <v>0.375</v>
      </c>
      <c r="I191" s="849">
        <v>15</v>
      </c>
      <c r="J191" s="849">
        <v>8</v>
      </c>
      <c r="K191" s="849">
        <v>120</v>
      </c>
      <c r="L191" s="849">
        <v>1</v>
      </c>
      <c r="M191" s="849">
        <v>15</v>
      </c>
      <c r="N191" s="849">
        <v>3</v>
      </c>
      <c r="O191" s="849">
        <v>48</v>
      </c>
      <c r="P191" s="837">
        <v>0.4</v>
      </c>
      <c r="Q191" s="850">
        <v>16</v>
      </c>
    </row>
    <row r="192" spans="1:17" ht="14.4" customHeight="1" x14ac:dyDescent="0.3">
      <c r="A192" s="831" t="s">
        <v>6512</v>
      </c>
      <c r="B192" s="832" t="s">
        <v>6513</v>
      </c>
      <c r="C192" s="832" t="s">
        <v>5736</v>
      </c>
      <c r="D192" s="832" t="s">
        <v>6710</v>
      </c>
      <c r="E192" s="832" t="s">
        <v>6711</v>
      </c>
      <c r="F192" s="849">
        <v>58</v>
      </c>
      <c r="G192" s="849">
        <v>1102</v>
      </c>
      <c r="H192" s="849">
        <v>0.35582822085889571</v>
      </c>
      <c r="I192" s="849">
        <v>19</v>
      </c>
      <c r="J192" s="849">
        <v>163</v>
      </c>
      <c r="K192" s="849">
        <v>3097</v>
      </c>
      <c r="L192" s="849">
        <v>1</v>
      </c>
      <c r="M192" s="849">
        <v>19</v>
      </c>
      <c r="N192" s="849">
        <v>96</v>
      </c>
      <c r="O192" s="849">
        <v>1920</v>
      </c>
      <c r="P192" s="837">
        <v>0.61995479496286732</v>
      </c>
      <c r="Q192" s="850">
        <v>20</v>
      </c>
    </row>
    <row r="193" spans="1:17" ht="14.4" customHeight="1" x14ac:dyDescent="0.3">
      <c r="A193" s="831" t="s">
        <v>6512</v>
      </c>
      <c r="B193" s="832" t="s">
        <v>6513</v>
      </c>
      <c r="C193" s="832" t="s">
        <v>5736</v>
      </c>
      <c r="D193" s="832" t="s">
        <v>6712</v>
      </c>
      <c r="E193" s="832" t="s">
        <v>3935</v>
      </c>
      <c r="F193" s="849">
        <v>45</v>
      </c>
      <c r="G193" s="849">
        <v>900</v>
      </c>
      <c r="H193" s="849">
        <v>0.77586206896551724</v>
      </c>
      <c r="I193" s="849">
        <v>20</v>
      </c>
      <c r="J193" s="849">
        <v>58</v>
      </c>
      <c r="K193" s="849">
        <v>1160</v>
      </c>
      <c r="L193" s="849">
        <v>1</v>
      </c>
      <c r="M193" s="849">
        <v>20</v>
      </c>
      <c r="N193" s="849">
        <v>8</v>
      </c>
      <c r="O193" s="849">
        <v>160</v>
      </c>
      <c r="P193" s="837">
        <v>0.13793103448275862</v>
      </c>
      <c r="Q193" s="850">
        <v>20</v>
      </c>
    </row>
    <row r="194" spans="1:17" ht="14.4" customHeight="1" x14ac:dyDescent="0.3">
      <c r="A194" s="831" t="s">
        <v>6512</v>
      </c>
      <c r="B194" s="832" t="s">
        <v>6513</v>
      </c>
      <c r="C194" s="832" t="s">
        <v>5736</v>
      </c>
      <c r="D194" s="832" t="s">
        <v>6713</v>
      </c>
      <c r="E194" s="832" t="s">
        <v>6714</v>
      </c>
      <c r="F194" s="849">
        <v>152</v>
      </c>
      <c r="G194" s="849">
        <v>28272</v>
      </c>
      <c r="H194" s="849">
        <v>0.87861271676300579</v>
      </c>
      <c r="I194" s="849">
        <v>186</v>
      </c>
      <c r="J194" s="849">
        <v>173</v>
      </c>
      <c r="K194" s="849">
        <v>32178</v>
      </c>
      <c r="L194" s="849">
        <v>1</v>
      </c>
      <c r="M194" s="849">
        <v>186</v>
      </c>
      <c r="N194" s="849">
        <v>143</v>
      </c>
      <c r="O194" s="849">
        <v>26741</v>
      </c>
      <c r="P194" s="837">
        <v>0.83103362545838777</v>
      </c>
      <c r="Q194" s="850">
        <v>187</v>
      </c>
    </row>
    <row r="195" spans="1:17" ht="14.4" customHeight="1" x14ac:dyDescent="0.3">
      <c r="A195" s="831" t="s">
        <v>6512</v>
      </c>
      <c r="B195" s="832" t="s">
        <v>6513</v>
      </c>
      <c r="C195" s="832" t="s">
        <v>5736</v>
      </c>
      <c r="D195" s="832" t="s">
        <v>6715</v>
      </c>
      <c r="E195" s="832" t="s">
        <v>6716</v>
      </c>
      <c r="F195" s="849">
        <v>1</v>
      </c>
      <c r="G195" s="849">
        <v>188</v>
      </c>
      <c r="H195" s="849"/>
      <c r="I195" s="849">
        <v>188</v>
      </c>
      <c r="J195" s="849"/>
      <c r="K195" s="849"/>
      <c r="L195" s="849"/>
      <c r="M195" s="849"/>
      <c r="N195" s="849">
        <v>5</v>
      </c>
      <c r="O195" s="849">
        <v>950</v>
      </c>
      <c r="P195" s="837"/>
      <c r="Q195" s="850">
        <v>190</v>
      </c>
    </row>
    <row r="196" spans="1:17" ht="14.4" customHeight="1" x14ac:dyDescent="0.3">
      <c r="A196" s="831" t="s">
        <v>6512</v>
      </c>
      <c r="B196" s="832" t="s">
        <v>6513</v>
      </c>
      <c r="C196" s="832" t="s">
        <v>5736</v>
      </c>
      <c r="D196" s="832" t="s">
        <v>6717</v>
      </c>
      <c r="E196" s="832" t="s">
        <v>6718</v>
      </c>
      <c r="F196" s="849">
        <v>213</v>
      </c>
      <c r="G196" s="849">
        <v>57084</v>
      </c>
      <c r="H196" s="849">
        <v>0.93421052631578949</v>
      </c>
      <c r="I196" s="849">
        <v>268</v>
      </c>
      <c r="J196" s="849">
        <v>228</v>
      </c>
      <c r="K196" s="849">
        <v>61104</v>
      </c>
      <c r="L196" s="849">
        <v>1</v>
      </c>
      <c r="M196" s="849">
        <v>268</v>
      </c>
      <c r="N196" s="849">
        <v>129</v>
      </c>
      <c r="O196" s="849">
        <v>34701</v>
      </c>
      <c r="P196" s="837">
        <v>0.56790062843676359</v>
      </c>
      <c r="Q196" s="850">
        <v>269</v>
      </c>
    </row>
    <row r="197" spans="1:17" ht="14.4" customHeight="1" x14ac:dyDescent="0.3">
      <c r="A197" s="831" t="s">
        <v>6512</v>
      </c>
      <c r="B197" s="832" t="s">
        <v>6513</v>
      </c>
      <c r="C197" s="832" t="s">
        <v>5736</v>
      </c>
      <c r="D197" s="832" t="s">
        <v>6719</v>
      </c>
      <c r="E197" s="832" t="s">
        <v>6720</v>
      </c>
      <c r="F197" s="849">
        <v>1</v>
      </c>
      <c r="G197" s="849">
        <v>163</v>
      </c>
      <c r="H197" s="849"/>
      <c r="I197" s="849">
        <v>163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6512</v>
      </c>
      <c r="B198" s="832" t="s">
        <v>6513</v>
      </c>
      <c r="C198" s="832" t="s">
        <v>5736</v>
      </c>
      <c r="D198" s="832" t="s">
        <v>6721</v>
      </c>
      <c r="E198" s="832" t="s">
        <v>6722</v>
      </c>
      <c r="F198" s="849">
        <v>143</v>
      </c>
      <c r="G198" s="849">
        <v>24882</v>
      </c>
      <c r="H198" s="849">
        <v>0.8033707865168539</v>
      </c>
      <c r="I198" s="849">
        <v>174</v>
      </c>
      <c r="J198" s="849">
        <v>178</v>
      </c>
      <c r="K198" s="849">
        <v>30972</v>
      </c>
      <c r="L198" s="849">
        <v>1</v>
      </c>
      <c r="M198" s="849">
        <v>174</v>
      </c>
      <c r="N198" s="849">
        <v>150</v>
      </c>
      <c r="O198" s="849">
        <v>26100</v>
      </c>
      <c r="P198" s="837">
        <v>0.84269662921348309</v>
      </c>
      <c r="Q198" s="850">
        <v>174</v>
      </c>
    </row>
    <row r="199" spans="1:17" ht="14.4" customHeight="1" x14ac:dyDescent="0.3">
      <c r="A199" s="831" t="s">
        <v>6512</v>
      </c>
      <c r="B199" s="832" t="s">
        <v>6513</v>
      </c>
      <c r="C199" s="832" t="s">
        <v>5736</v>
      </c>
      <c r="D199" s="832" t="s">
        <v>6723</v>
      </c>
      <c r="E199" s="832" t="s">
        <v>6724</v>
      </c>
      <c r="F199" s="849">
        <v>10</v>
      </c>
      <c r="G199" s="849">
        <v>840</v>
      </c>
      <c r="H199" s="849">
        <v>0.90909090909090906</v>
      </c>
      <c r="I199" s="849">
        <v>84</v>
      </c>
      <c r="J199" s="849">
        <v>11</v>
      </c>
      <c r="K199" s="849">
        <v>924</v>
      </c>
      <c r="L199" s="849">
        <v>1</v>
      </c>
      <c r="M199" s="849">
        <v>84</v>
      </c>
      <c r="N199" s="849">
        <v>10</v>
      </c>
      <c r="O199" s="849">
        <v>840</v>
      </c>
      <c r="P199" s="837">
        <v>0.90909090909090906</v>
      </c>
      <c r="Q199" s="850">
        <v>84</v>
      </c>
    </row>
    <row r="200" spans="1:17" ht="14.4" customHeight="1" x14ac:dyDescent="0.3">
      <c r="A200" s="831" t="s">
        <v>6512</v>
      </c>
      <c r="B200" s="832" t="s">
        <v>6513</v>
      </c>
      <c r="C200" s="832" t="s">
        <v>5736</v>
      </c>
      <c r="D200" s="832" t="s">
        <v>6725</v>
      </c>
      <c r="E200" s="832" t="s">
        <v>6726</v>
      </c>
      <c r="F200" s="849">
        <v>2</v>
      </c>
      <c r="G200" s="849">
        <v>1306</v>
      </c>
      <c r="H200" s="849">
        <v>1.9969418960244649</v>
      </c>
      <c r="I200" s="849">
        <v>653</v>
      </c>
      <c r="J200" s="849">
        <v>1</v>
      </c>
      <c r="K200" s="849">
        <v>654</v>
      </c>
      <c r="L200" s="849">
        <v>1</v>
      </c>
      <c r="M200" s="849">
        <v>654</v>
      </c>
      <c r="N200" s="849"/>
      <c r="O200" s="849"/>
      <c r="P200" s="837"/>
      <c r="Q200" s="850"/>
    </row>
    <row r="201" spans="1:17" ht="14.4" customHeight="1" x14ac:dyDescent="0.3">
      <c r="A201" s="831" t="s">
        <v>6512</v>
      </c>
      <c r="B201" s="832" t="s">
        <v>6513</v>
      </c>
      <c r="C201" s="832" t="s">
        <v>5736</v>
      </c>
      <c r="D201" s="832" t="s">
        <v>6727</v>
      </c>
      <c r="E201" s="832" t="s">
        <v>6728</v>
      </c>
      <c r="F201" s="849">
        <v>1</v>
      </c>
      <c r="G201" s="849">
        <v>265</v>
      </c>
      <c r="H201" s="849">
        <v>0.5</v>
      </c>
      <c r="I201" s="849">
        <v>265</v>
      </c>
      <c r="J201" s="849">
        <v>2</v>
      </c>
      <c r="K201" s="849">
        <v>530</v>
      </c>
      <c r="L201" s="849">
        <v>1</v>
      </c>
      <c r="M201" s="849">
        <v>265</v>
      </c>
      <c r="N201" s="849">
        <v>3</v>
      </c>
      <c r="O201" s="849">
        <v>798</v>
      </c>
      <c r="P201" s="837">
        <v>1.5056603773584907</v>
      </c>
      <c r="Q201" s="850">
        <v>266</v>
      </c>
    </row>
    <row r="202" spans="1:17" ht="14.4" customHeight="1" x14ac:dyDescent="0.3">
      <c r="A202" s="831" t="s">
        <v>6512</v>
      </c>
      <c r="B202" s="832" t="s">
        <v>6513</v>
      </c>
      <c r="C202" s="832" t="s">
        <v>5736</v>
      </c>
      <c r="D202" s="832" t="s">
        <v>6729</v>
      </c>
      <c r="E202" s="832" t="s">
        <v>6730</v>
      </c>
      <c r="F202" s="849">
        <v>4</v>
      </c>
      <c r="G202" s="849">
        <v>312</v>
      </c>
      <c r="H202" s="849">
        <v>0.8</v>
      </c>
      <c r="I202" s="849">
        <v>78</v>
      </c>
      <c r="J202" s="849">
        <v>5</v>
      </c>
      <c r="K202" s="849">
        <v>390</v>
      </c>
      <c r="L202" s="849">
        <v>1</v>
      </c>
      <c r="M202" s="849">
        <v>78</v>
      </c>
      <c r="N202" s="849">
        <v>4</v>
      </c>
      <c r="O202" s="849">
        <v>316</v>
      </c>
      <c r="P202" s="837">
        <v>0.81025641025641026</v>
      </c>
      <c r="Q202" s="850">
        <v>79</v>
      </c>
    </row>
    <row r="203" spans="1:17" ht="14.4" customHeight="1" x14ac:dyDescent="0.3">
      <c r="A203" s="831" t="s">
        <v>6512</v>
      </c>
      <c r="B203" s="832" t="s">
        <v>6513</v>
      </c>
      <c r="C203" s="832" t="s">
        <v>5736</v>
      </c>
      <c r="D203" s="832" t="s">
        <v>6731</v>
      </c>
      <c r="E203" s="832" t="s">
        <v>6732</v>
      </c>
      <c r="F203" s="849">
        <v>47</v>
      </c>
      <c r="G203" s="849">
        <v>14147</v>
      </c>
      <c r="H203" s="849">
        <v>0.8867924528301887</v>
      </c>
      <c r="I203" s="849">
        <v>301</v>
      </c>
      <c r="J203" s="849">
        <v>53</v>
      </c>
      <c r="K203" s="849">
        <v>15953</v>
      </c>
      <c r="L203" s="849">
        <v>1</v>
      </c>
      <c r="M203" s="849">
        <v>301</v>
      </c>
      <c r="N203" s="849">
        <v>47</v>
      </c>
      <c r="O203" s="849">
        <v>14194</v>
      </c>
      <c r="P203" s="837">
        <v>0.88973860715852815</v>
      </c>
      <c r="Q203" s="850">
        <v>302</v>
      </c>
    </row>
    <row r="204" spans="1:17" ht="14.4" customHeight="1" x14ac:dyDescent="0.3">
      <c r="A204" s="831" t="s">
        <v>6512</v>
      </c>
      <c r="B204" s="832" t="s">
        <v>6513</v>
      </c>
      <c r="C204" s="832" t="s">
        <v>5736</v>
      </c>
      <c r="D204" s="832" t="s">
        <v>6733</v>
      </c>
      <c r="E204" s="832" t="s">
        <v>6734</v>
      </c>
      <c r="F204" s="849">
        <v>151</v>
      </c>
      <c r="G204" s="849">
        <v>3171</v>
      </c>
      <c r="H204" s="849">
        <v>0.86285714285714288</v>
      </c>
      <c r="I204" s="849">
        <v>21</v>
      </c>
      <c r="J204" s="849">
        <v>175</v>
      </c>
      <c r="K204" s="849">
        <v>3675</v>
      </c>
      <c r="L204" s="849">
        <v>1</v>
      </c>
      <c r="M204" s="849">
        <v>21</v>
      </c>
      <c r="N204" s="849">
        <v>142</v>
      </c>
      <c r="O204" s="849">
        <v>3124</v>
      </c>
      <c r="P204" s="837">
        <v>0.85006802721088437</v>
      </c>
      <c r="Q204" s="850">
        <v>22</v>
      </c>
    </row>
    <row r="205" spans="1:17" ht="14.4" customHeight="1" x14ac:dyDescent="0.3">
      <c r="A205" s="831" t="s">
        <v>6512</v>
      </c>
      <c r="B205" s="832" t="s">
        <v>6513</v>
      </c>
      <c r="C205" s="832" t="s">
        <v>5736</v>
      </c>
      <c r="D205" s="832" t="s">
        <v>6735</v>
      </c>
      <c r="E205" s="832" t="s">
        <v>6736</v>
      </c>
      <c r="F205" s="849">
        <v>1</v>
      </c>
      <c r="G205" s="849">
        <v>1093</v>
      </c>
      <c r="H205" s="849">
        <v>0.5</v>
      </c>
      <c r="I205" s="849">
        <v>1093</v>
      </c>
      <c r="J205" s="849">
        <v>2</v>
      </c>
      <c r="K205" s="849">
        <v>2186</v>
      </c>
      <c r="L205" s="849">
        <v>1</v>
      </c>
      <c r="M205" s="849">
        <v>1093</v>
      </c>
      <c r="N205" s="849"/>
      <c r="O205" s="849"/>
      <c r="P205" s="837"/>
      <c r="Q205" s="850"/>
    </row>
    <row r="206" spans="1:17" ht="14.4" customHeight="1" x14ac:dyDescent="0.3">
      <c r="A206" s="831" t="s">
        <v>6512</v>
      </c>
      <c r="B206" s="832" t="s">
        <v>6513</v>
      </c>
      <c r="C206" s="832" t="s">
        <v>5736</v>
      </c>
      <c r="D206" s="832" t="s">
        <v>6737</v>
      </c>
      <c r="E206" s="832" t="s">
        <v>6738</v>
      </c>
      <c r="F206" s="849">
        <v>30</v>
      </c>
      <c r="G206" s="849">
        <v>660</v>
      </c>
      <c r="H206" s="849">
        <v>2.3076923076923075</v>
      </c>
      <c r="I206" s="849">
        <v>22</v>
      </c>
      <c r="J206" s="849">
        <v>13</v>
      </c>
      <c r="K206" s="849">
        <v>286</v>
      </c>
      <c r="L206" s="849">
        <v>1</v>
      </c>
      <c r="M206" s="849">
        <v>22</v>
      </c>
      <c r="N206" s="849">
        <v>40</v>
      </c>
      <c r="O206" s="849">
        <v>880</v>
      </c>
      <c r="P206" s="837">
        <v>3.0769230769230771</v>
      </c>
      <c r="Q206" s="850">
        <v>22</v>
      </c>
    </row>
    <row r="207" spans="1:17" ht="14.4" customHeight="1" x14ac:dyDescent="0.3">
      <c r="A207" s="831" t="s">
        <v>6512</v>
      </c>
      <c r="B207" s="832" t="s">
        <v>6513</v>
      </c>
      <c r="C207" s="832" t="s">
        <v>5736</v>
      </c>
      <c r="D207" s="832" t="s">
        <v>6739</v>
      </c>
      <c r="E207" s="832" t="s">
        <v>6740</v>
      </c>
      <c r="F207" s="849">
        <v>2</v>
      </c>
      <c r="G207" s="849">
        <v>1138</v>
      </c>
      <c r="H207" s="849">
        <v>0.66666666666666663</v>
      </c>
      <c r="I207" s="849">
        <v>569</v>
      </c>
      <c r="J207" s="849">
        <v>3</v>
      </c>
      <c r="K207" s="849">
        <v>1707</v>
      </c>
      <c r="L207" s="849">
        <v>1</v>
      </c>
      <c r="M207" s="849">
        <v>569</v>
      </c>
      <c r="N207" s="849"/>
      <c r="O207" s="849"/>
      <c r="P207" s="837"/>
      <c r="Q207" s="850"/>
    </row>
    <row r="208" spans="1:17" ht="14.4" customHeight="1" x14ac:dyDescent="0.3">
      <c r="A208" s="831" t="s">
        <v>6512</v>
      </c>
      <c r="B208" s="832" t="s">
        <v>6513</v>
      </c>
      <c r="C208" s="832" t="s">
        <v>5736</v>
      </c>
      <c r="D208" s="832" t="s">
        <v>6741</v>
      </c>
      <c r="E208" s="832" t="s">
        <v>6742</v>
      </c>
      <c r="F208" s="849"/>
      <c r="G208" s="849"/>
      <c r="H208" s="849"/>
      <c r="I208" s="849"/>
      <c r="J208" s="849">
        <v>2</v>
      </c>
      <c r="K208" s="849">
        <v>344</v>
      </c>
      <c r="L208" s="849">
        <v>1</v>
      </c>
      <c r="M208" s="849">
        <v>172</v>
      </c>
      <c r="N208" s="849"/>
      <c r="O208" s="849"/>
      <c r="P208" s="837"/>
      <c r="Q208" s="850"/>
    </row>
    <row r="209" spans="1:17" ht="14.4" customHeight="1" x14ac:dyDescent="0.3">
      <c r="A209" s="831" t="s">
        <v>6512</v>
      </c>
      <c r="B209" s="832" t="s">
        <v>6513</v>
      </c>
      <c r="C209" s="832" t="s">
        <v>5736</v>
      </c>
      <c r="D209" s="832" t="s">
        <v>6743</v>
      </c>
      <c r="E209" s="832" t="s">
        <v>6744</v>
      </c>
      <c r="F209" s="849">
        <v>150</v>
      </c>
      <c r="G209" s="849">
        <v>74250</v>
      </c>
      <c r="H209" s="849">
        <v>1.5151515151515151</v>
      </c>
      <c r="I209" s="849">
        <v>495</v>
      </c>
      <c r="J209" s="849">
        <v>99</v>
      </c>
      <c r="K209" s="849">
        <v>49005</v>
      </c>
      <c r="L209" s="849">
        <v>1</v>
      </c>
      <c r="M209" s="849">
        <v>495</v>
      </c>
      <c r="N209" s="849">
        <v>107</v>
      </c>
      <c r="O209" s="849">
        <v>52965</v>
      </c>
      <c r="P209" s="837">
        <v>1.0808080808080809</v>
      </c>
      <c r="Q209" s="850">
        <v>495</v>
      </c>
    </row>
    <row r="210" spans="1:17" ht="14.4" customHeight="1" x14ac:dyDescent="0.3">
      <c r="A210" s="831" t="s">
        <v>6512</v>
      </c>
      <c r="B210" s="832" t="s">
        <v>6513</v>
      </c>
      <c r="C210" s="832" t="s">
        <v>5736</v>
      </c>
      <c r="D210" s="832" t="s">
        <v>6745</v>
      </c>
      <c r="E210" s="832" t="s">
        <v>6746</v>
      </c>
      <c r="F210" s="849">
        <v>729</v>
      </c>
      <c r="G210" s="849">
        <v>422091</v>
      </c>
      <c r="H210" s="849"/>
      <c r="I210" s="849">
        <v>579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6512</v>
      </c>
      <c r="B211" s="832" t="s">
        <v>6513</v>
      </c>
      <c r="C211" s="832" t="s">
        <v>5736</v>
      </c>
      <c r="D211" s="832" t="s">
        <v>6747</v>
      </c>
      <c r="E211" s="832" t="s">
        <v>6748</v>
      </c>
      <c r="F211" s="849">
        <v>2</v>
      </c>
      <c r="G211" s="849">
        <v>384</v>
      </c>
      <c r="H211" s="849">
        <v>0.15384615384615385</v>
      </c>
      <c r="I211" s="849">
        <v>192</v>
      </c>
      <c r="J211" s="849">
        <v>13</v>
      </c>
      <c r="K211" s="849">
        <v>2496</v>
      </c>
      <c r="L211" s="849">
        <v>1</v>
      </c>
      <c r="M211" s="849">
        <v>192</v>
      </c>
      <c r="N211" s="849">
        <v>10</v>
      </c>
      <c r="O211" s="849">
        <v>1920</v>
      </c>
      <c r="P211" s="837">
        <v>0.76923076923076927</v>
      </c>
      <c r="Q211" s="850">
        <v>192</v>
      </c>
    </row>
    <row r="212" spans="1:17" ht="14.4" customHeight="1" x14ac:dyDescent="0.3">
      <c r="A212" s="831" t="s">
        <v>6512</v>
      </c>
      <c r="B212" s="832" t="s">
        <v>6513</v>
      </c>
      <c r="C212" s="832" t="s">
        <v>5736</v>
      </c>
      <c r="D212" s="832" t="s">
        <v>6749</v>
      </c>
      <c r="E212" s="832" t="s">
        <v>6750</v>
      </c>
      <c r="F212" s="849">
        <v>38</v>
      </c>
      <c r="G212" s="849">
        <v>7790</v>
      </c>
      <c r="H212" s="849">
        <v>0.5757575757575758</v>
      </c>
      <c r="I212" s="849">
        <v>205</v>
      </c>
      <c r="J212" s="849">
        <v>66</v>
      </c>
      <c r="K212" s="849">
        <v>13530</v>
      </c>
      <c r="L212" s="849">
        <v>1</v>
      </c>
      <c r="M212" s="849">
        <v>205</v>
      </c>
      <c r="N212" s="849">
        <v>50</v>
      </c>
      <c r="O212" s="849">
        <v>10250</v>
      </c>
      <c r="P212" s="837">
        <v>0.75757575757575757</v>
      </c>
      <c r="Q212" s="850">
        <v>205</v>
      </c>
    </row>
    <row r="213" spans="1:17" ht="14.4" customHeight="1" x14ac:dyDescent="0.3">
      <c r="A213" s="831" t="s">
        <v>6512</v>
      </c>
      <c r="B213" s="832" t="s">
        <v>6513</v>
      </c>
      <c r="C213" s="832" t="s">
        <v>5736</v>
      </c>
      <c r="D213" s="832" t="s">
        <v>6751</v>
      </c>
      <c r="E213" s="832" t="s">
        <v>6752</v>
      </c>
      <c r="F213" s="849">
        <v>228</v>
      </c>
      <c r="G213" s="849">
        <v>38304</v>
      </c>
      <c r="H213" s="849">
        <v>0.75</v>
      </c>
      <c r="I213" s="849">
        <v>168</v>
      </c>
      <c r="J213" s="849">
        <v>304</v>
      </c>
      <c r="K213" s="849">
        <v>51072</v>
      </c>
      <c r="L213" s="849">
        <v>1</v>
      </c>
      <c r="M213" s="849">
        <v>168</v>
      </c>
      <c r="N213" s="849">
        <v>254</v>
      </c>
      <c r="O213" s="849">
        <v>42672</v>
      </c>
      <c r="P213" s="837">
        <v>0.83552631578947367</v>
      </c>
      <c r="Q213" s="850">
        <v>168</v>
      </c>
    </row>
    <row r="214" spans="1:17" ht="14.4" customHeight="1" x14ac:dyDescent="0.3">
      <c r="A214" s="831" t="s">
        <v>6512</v>
      </c>
      <c r="B214" s="832" t="s">
        <v>6513</v>
      </c>
      <c r="C214" s="832" t="s">
        <v>5736</v>
      </c>
      <c r="D214" s="832" t="s">
        <v>6753</v>
      </c>
      <c r="E214" s="832" t="s">
        <v>6754</v>
      </c>
      <c r="F214" s="849">
        <v>2</v>
      </c>
      <c r="G214" s="849">
        <v>3378</v>
      </c>
      <c r="H214" s="849">
        <v>0.99881726788882319</v>
      </c>
      <c r="I214" s="849">
        <v>1689</v>
      </c>
      <c r="J214" s="849">
        <v>2</v>
      </c>
      <c r="K214" s="849">
        <v>3382</v>
      </c>
      <c r="L214" s="849">
        <v>1</v>
      </c>
      <c r="M214" s="849">
        <v>1691</v>
      </c>
      <c r="N214" s="849">
        <v>1</v>
      </c>
      <c r="O214" s="849">
        <v>1698</v>
      </c>
      <c r="P214" s="837">
        <v>0.50206978119455947</v>
      </c>
      <c r="Q214" s="850">
        <v>1698</v>
      </c>
    </row>
    <row r="215" spans="1:17" ht="14.4" customHeight="1" x14ac:dyDescent="0.3">
      <c r="A215" s="831" t="s">
        <v>6512</v>
      </c>
      <c r="B215" s="832" t="s">
        <v>6513</v>
      </c>
      <c r="C215" s="832" t="s">
        <v>5736</v>
      </c>
      <c r="D215" s="832" t="s">
        <v>6755</v>
      </c>
      <c r="E215" s="832" t="s">
        <v>6756</v>
      </c>
      <c r="F215" s="849">
        <v>8</v>
      </c>
      <c r="G215" s="849">
        <v>2120</v>
      </c>
      <c r="H215" s="849">
        <v>1.5939849624060149</v>
      </c>
      <c r="I215" s="849">
        <v>265</v>
      </c>
      <c r="J215" s="849">
        <v>5</v>
      </c>
      <c r="K215" s="849">
        <v>1330</v>
      </c>
      <c r="L215" s="849">
        <v>1</v>
      </c>
      <c r="M215" s="849">
        <v>266</v>
      </c>
      <c r="N215" s="849"/>
      <c r="O215" s="849"/>
      <c r="P215" s="837"/>
      <c r="Q215" s="850"/>
    </row>
    <row r="216" spans="1:17" ht="14.4" customHeight="1" x14ac:dyDescent="0.3">
      <c r="A216" s="831" t="s">
        <v>6512</v>
      </c>
      <c r="B216" s="832" t="s">
        <v>6513</v>
      </c>
      <c r="C216" s="832" t="s">
        <v>5736</v>
      </c>
      <c r="D216" s="832" t="s">
        <v>6757</v>
      </c>
      <c r="E216" s="832" t="s">
        <v>6758</v>
      </c>
      <c r="F216" s="849">
        <v>1</v>
      </c>
      <c r="G216" s="849">
        <v>127</v>
      </c>
      <c r="H216" s="849">
        <v>0.16666666666666666</v>
      </c>
      <c r="I216" s="849">
        <v>127</v>
      </c>
      <c r="J216" s="849">
        <v>6</v>
      </c>
      <c r="K216" s="849">
        <v>762</v>
      </c>
      <c r="L216" s="849">
        <v>1</v>
      </c>
      <c r="M216" s="849">
        <v>127</v>
      </c>
      <c r="N216" s="849">
        <v>2</v>
      </c>
      <c r="O216" s="849">
        <v>254</v>
      </c>
      <c r="P216" s="837">
        <v>0.33333333333333331</v>
      </c>
      <c r="Q216" s="850">
        <v>127</v>
      </c>
    </row>
    <row r="217" spans="1:17" ht="14.4" customHeight="1" x14ac:dyDescent="0.3">
      <c r="A217" s="831" t="s">
        <v>6512</v>
      </c>
      <c r="B217" s="832" t="s">
        <v>6513</v>
      </c>
      <c r="C217" s="832" t="s">
        <v>5736</v>
      </c>
      <c r="D217" s="832" t="s">
        <v>6759</v>
      </c>
      <c r="E217" s="832" t="s">
        <v>6760</v>
      </c>
      <c r="F217" s="849"/>
      <c r="G217" s="849"/>
      <c r="H217" s="849"/>
      <c r="I217" s="849"/>
      <c r="J217" s="849">
        <v>1</v>
      </c>
      <c r="K217" s="849">
        <v>310</v>
      </c>
      <c r="L217" s="849">
        <v>1</v>
      </c>
      <c r="M217" s="849">
        <v>310</v>
      </c>
      <c r="N217" s="849">
        <v>1</v>
      </c>
      <c r="O217" s="849">
        <v>310</v>
      </c>
      <c r="P217" s="837">
        <v>1</v>
      </c>
      <c r="Q217" s="850">
        <v>310</v>
      </c>
    </row>
    <row r="218" spans="1:17" ht="14.4" customHeight="1" x14ac:dyDescent="0.3">
      <c r="A218" s="831" t="s">
        <v>6512</v>
      </c>
      <c r="B218" s="832" t="s">
        <v>6513</v>
      </c>
      <c r="C218" s="832" t="s">
        <v>5736</v>
      </c>
      <c r="D218" s="832" t="s">
        <v>6761</v>
      </c>
      <c r="E218" s="832" t="s">
        <v>6762</v>
      </c>
      <c r="F218" s="849">
        <v>6</v>
      </c>
      <c r="G218" s="849">
        <v>138</v>
      </c>
      <c r="H218" s="849">
        <v>0.75</v>
      </c>
      <c r="I218" s="849">
        <v>23</v>
      </c>
      <c r="J218" s="849">
        <v>8</v>
      </c>
      <c r="K218" s="849">
        <v>184</v>
      </c>
      <c r="L218" s="849">
        <v>1</v>
      </c>
      <c r="M218" s="849">
        <v>23</v>
      </c>
      <c r="N218" s="849">
        <v>1</v>
      </c>
      <c r="O218" s="849">
        <v>23</v>
      </c>
      <c r="P218" s="837">
        <v>0.125</v>
      </c>
      <c r="Q218" s="850">
        <v>23</v>
      </c>
    </row>
    <row r="219" spans="1:17" ht="14.4" customHeight="1" x14ac:dyDescent="0.3">
      <c r="A219" s="831" t="s">
        <v>6512</v>
      </c>
      <c r="B219" s="832" t="s">
        <v>6513</v>
      </c>
      <c r="C219" s="832" t="s">
        <v>5736</v>
      </c>
      <c r="D219" s="832" t="s">
        <v>6763</v>
      </c>
      <c r="E219" s="832" t="s">
        <v>6764</v>
      </c>
      <c r="F219" s="849"/>
      <c r="G219" s="849"/>
      <c r="H219" s="849"/>
      <c r="I219" s="849"/>
      <c r="J219" s="849">
        <v>2</v>
      </c>
      <c r="K219" s="849">
        <v>34</v>
      </c>
      <c r="L219" s="849">
        <v>1</v>
      </c>
      <c r="M219" s="849">
        <v>17</v>
      </c>
      <c r="N219" s="849"/>
      <c r="O219" s="849"/>
      <c r="P219" s="837"/>
      <c r="Q219" s="850"/>
    </row>
    <row r="220" spans="1:17" ht="14.4" customHeight="1" x14ac:dyDescent="0.3">
      <c r="A220" s="831" t="s">
        <v>6512</v>
      </c>
      <c r="B220" s="832" t="s">
        <v>6513</v>
      </c>
      <c r="C220" s="832" t="s">
        <v>5736</v>
      </c>
      <c r="D220" s="832" t="s">
        <v>6765</v>
      </c>
      <c r="E220" s="832" t="s">
        <v>6766</v>
      </c>
      <c r="F220" s="849">
        <v>227</v>
      </c>
      <c r="G220" s="849">
        <v>38136</v>
      </c>
      <c r="H220" s="849">
        <v>0.74917491749174914</v>
      </c>
      <c r="I220" s="849">
        <v>168</v>
      </c>
      <c r="J220" s="849">
        <v>303</v>
      </c>
      <c r="K220" s="849">
        <v>50904</v>
      </c>
      <c r="L220" s="849">
        <v>1</v>
      </c>
      <c r="M220" s="849">
        <v>168</v>
      </c>
      <c r="N220" s="849">
        <v>254</v>
      </c>
      <c r="O220" s="849">
        <v>42672</v>
      </c>
      <c r="P220" s="837">
        <v>0.83828382838283833</v>
      </c>
      <c r="Q220" s="850">
        <v>168</v>
      </c>
    </row>
    <row r="221" spans="1:17" ht="14.4" customHeight="1" x14ac:dyDescent="0.3">
      <c r="A221" s="831" t="s">
        <v>6512</v>
      </c>
      <c r="B221" s="832" t="s">
        <v>6513</v>
      </c>
      <c r="C221" s="832" t="s">
        <v>5736</v>
      </c>
      <c r="D221" s="832" t="s">
        <v>6767</v>
      </c>
      <c r="E221" s="832" t="s">
        <v>6768</v>
      </c>
      <c r="F221" s="849">
        <v>7</v>
      </c>
      <c r="G221" s="849">
        <v>931</v>
      </c>
      <c r="H221" s="849"/>
      <c r="I221" s="849">
        <v>133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6512</v>
      </c>
      <c r="B222" s="832" t="s">
        <v>6513</v>
      </c>
      <c r="C222" s="832" t="s">
        <v>5736</v>
      </c>
      <c r="D222" s="832" t="s">
        <v>6769</v>
      </c>
      <c r="E222" s="832" t="s">
        <v>6770</v>
      </c>
      <c r="F222" s="849">
        <v>37</v>
      </c>
      <c r="G222" s="849">
        <v>24087</v>
      </c>
      <c r="H222" s="849">
        <v>1.4230769230769231</v>
      </c>
      <c r="I222" s="849">
        <v>651</v>
      </c>
      <c r="J222" s="849">
        <v>26</v>
      </c>
      <c r="K222" s="849">
        <v>16926</v>
      </c>
      <c r="L222" s="849">
        <v>1</v>
      </c>
      <c r="M222" s="849">
        <v>651</v>
      </c>
      <c r="N222" s="849">
        <v>27</v>
      </c>
      <c r="O222" s="849">
        <v>17604</v>
      </c>
      <c r="P222" s="837">
        <v>1.0400567174760724</v>
      </c>
      <c r="Q222" s="850">
        <v>652</v>
      </c>
    </row>
    <row r="223" spans="1:17" ht="14.4" customHeight="1" x14ac:dyDescent="0.3">
      <c r="A223" s="831" t="s">
        <v>6512</v>
      </c>
      <c r="B223" s="832" t="s">
        <v>6513</v>
      </c>
      <c r="C223" s="832" t="s">
        <v>5736</v>
      </c>
      <c r="D223" s="832" t="s">
        <v>6771</v>
      </c>
      <c r="E223" s="832" t="s">
        <v>6772</v>
      </c>
      <c r="F223" s="849">
        <v>1</v>
      </c>
      <c r="G223" s="849">
        <v>444</v>
      </c>
      <c r="H223" s="849">
        <v>1</v>
      </c>
      <c r="I223" s="849">
        <v>444</v>
      </c>
      <c r="J223" s="849">
        <v>1</v>
      </c>
      <c r="K223" s="849">
        <v>444</v>
      </c>
      <c r="L223" s="849">
        <v>1</v>
      </c>
      <c r="M223" s="849">
        <v>444</v>
      </c>
      <c r="N223" s="849"/>
      <c r="O223" s="849"/>
      <c r="P223" s="837"/>
      <c r="Q223" s="850"/>
    </row>
    <row r="224" spans="1:17" ht="14.4" customHeight="1" x14ac:dyDescent="0.3">
      <c r="A224" s="831" t="s">
        <v>6512</v>
      </c>
      <c r="B224" s="832" t="s">
        <v>6513</v>
      </c>
      <c r="C224" s="832" t="s">
        <v>5736</v>
      </c>
      <c r="D224" s="832" t="s">
        <v>6773</v>
      </c>
      <c r="E224" s="832" t="s">
        <v>6774</v>
      </c>
      <c r="F224" s="849">
        <v>35</v>
      </c>
      <c r="G224" s="849">
        <v>10290</v>
      </c>
      <c r="H224" s="849">
        <v>1.3952542372881356</v>
      </c>
      <c r="I224" s="849">
        <v>294</v>
      </c>
      <c r="J224" s="849">
        <v>25</v>
      </c>
      <c r="K224" s="849">
        <v>7375</v>
      </c>
      <c r="L224" s="849">
        <v>1</v>
      </c>
      <c r="M224" s="849">
        <v>295</v>
      </c>
      <c r="N224" s="849">
        <v>25</v>
      </c>
      <c r="O224" s="849">
        <v>7400</v>
      </c>
      <c r="P224" s="837">
        <v>1.0033898305084745</v>
      </c>
      <c r="Q224" s="850">
        <v>296</v>
      </c>
    </row>
    <row r="225" spans="1:17" ht="14.4" customHeight="1" x14ac:dyDescent="0.3">
      <c r="A225" s="831" t="s">
        <v>6512</v>
      </c>
      <c r="B225" s="832" t="s">
        <v>6513</v>
      </c>
      <c r="C225" s="832" t="s">
        <v>5736</v>
      </c>
      <c r="D225" s="832" t="s">
        <v>6775</v>
      </c>
      <c r="E225" s="832" t="s">
        <v>6776</v>
      </c>
      <c r="F225" s="849">
        <v>6</v>
      </c>
      <c r="G225" s="849">
        <v>270</v>
      </c>
      <c r="H225" s="849">
        <v>1.5</v>
      </c>
      <c r="I225" s="849">
        <v>45</v>
      </c>
      <c r="J225" s="849">
        <v>4</v>
      </c>
      <c r="K225" s="849">
        <v>180</v>
      </c>
      <c r="L225" s="849">
        <v>1</v>
      </c>
      <c r="M225" s="849">
        <v>45</v>
      </c>
      <c r="N225" s="849">
        <v>4</v>
      </c>
      <c r="O225" s="849">
        <v>180</v>
      </c>
      <c r="P225" s="837">
        <v>1</v>
      </c>
      <c r="Q225" s="850">
        <v>45</v>
      </c>
    </row>
    <row r="226" spans="1:17" ht="14.4" customHeight="1" x14ac:dyDescent="0.3">
      <c r="A226" s="831" t="s">
        <v>6512</v>
      </c>
      <c r="B226" s="832" t="s">
        <v>6513</v>
      </c>
      <c r="C226" s="832" t="s">
        <v>5736</v>
      </c>
      <c r="D226" s="832" t="s">
        <v>6777</v>
      </c>
      <c r="E226" s="832" t="s">
        <v>6579</v>
      </c>
      <c r="F226" s="849">
        <v>1</v>
      </c>
      <c r="G226" s="849">
        <v>187</v>
      </c>
      <c r="H226" s="849">
        <v>1</v>
      </c>
      <c r="I226" s="849">
        <v>187</v>
      </c>
      <c r="J226" s="849">
        <v>1</v>
      </c>
      <c r="K226" s="849">
        <v>187</v>
      </c>
      <c r="L226" s="849">
        <v>1</v>
      </c>
      <c r="M226" s="849">
        <v>187</v>
      </c>
      <c r="N226" s="849"/>
      <c r="O226" s="849"/>
      <c r="P226" s="837"/>
      <c r="Q226" s="850"/>
    </row>
    <row r="227" spans="1:17" ht="14.4" customHeight="1" x14ac:dyDescent="0.3">
      <c r="A227" s="831" t="s">
        <v>6512</v>
      </c>
      <c r="B227" s="832" t="s">
        <v>6513</v>
      </c>
      <c r="C227" s="832" t="s">
        <v>5736</v>
      </c>
      <c r="D227" s="832" t="s">
        <v>6778</v>
      </c>
      <c r="E227" s="832" t="s">
        <v>6779</v>
      </c>
      <c r="F227" s="849">
        <v>1</v>
      </c>
      <c r="G227" s="849">
        <v>591</v>
      </c>
      <c r="H227" s="849">
        <v>1</v>
      </c>
      <c r="I227" s="849">
        <v>591</v>
      </c>
      <c r="J227" s="849">
        <v>1</v>
      </c>
      <c r="K227" s="849">
        <v>591</v>
      </c>
      <c r="L227" s="849">
        <v>1</v>
      </c>
      <c r="M227" s="849">
        <v>591</v>
      </c>
      <c r="N227" s="849">
        <v>1</v>
      </c>
      <c r="O227" s="849">
        <v>592</v>
      </c>
      <c r="P227" s="837">
        <v>1.0016920473773265</v>
      </c>
      <c r="Q227" s="850">
        <v>592</v>
      </c>
    </row>
    <row r="228" spans="1:17" ht="14.4" customHeight="1" x14ac:dyDescent="0.3">
      <c r="A228" s="831" t="s">
        <v>6512</v>
      </c>
      <c r="B228" s="832" t="s">
        <v>6513</v>
      </c>
      <c r="C228" s="832" t="s">
        <v>5736</v>
      </c>
      <c r="D228" s="832" t="s">
        <v>6780</v>
      </c>
      <c r="E228" s="832" t="s">
        <v>6781</v>
      </c>
      <c r="F228" s="849">
        <v>1</v>
      </c>
      <c r="G228" s="849">
        <v>146</v>
      </c>
      <c r="H228" s="849"/>
      <c r="I228" s="849">
        <v>146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6512</v>
      </c>
      <c r="B229" s="832" t="s">
        <v>6513</v>
      </c>
      <c r="C229" s="832" t="s">
        <v>5736</v>
      </c>
      <c r="D229" s="832" t="s">
        <v>6782</v>
      </c>
      <c r="E229" s="832" t="s">
        <v>6783</v>
      </c>
      <c r="F229" s="849">
        <v>189</v>
      </c>
      <c r="G229" s="849">
        <v>8694</v>
      </c>
      <c r="H229" s="849">
        <v>1.4104477611940298</v>
      </c>
      <c r="I229" s="849">
        <v>46</v>
      </c>
      <c r="J229" s="849">
        <v>134</v>
      </c>
      <c r="K229" s="849">
        <v>6164</v>
      </c>
      <c r="L229" s="849">
        <v>1</v>
      </c>
      <c r="M229" s="849">
        <v>46</v>
      </c>
      <c r="N229" s="849">
        <v>180</v>
      </c>
      <c r="O229" s="849">
        <v>8280</v>
      </c>
      <c r="P229" s="837">
        <v>1.3432835820895523</v>
      </c>
      <c r="Q229" s="850">
        <v>46</v>
      </c>
    </row>
    <row r="230" spans="1:17" ht="14.4" customHeight="1" x14ac:dyDescent="0.3">
      <c r="A230" s="831" t="s">
        <v>6512</v>
      </c>
      <c r="B230" s="832" t="s">
        <v>6513</v>
      </c>
      <c r="C230" s="832" t="s">
        <v>5736</v>
      </c>
      <c r="D230" s="832" t="s">
        <v>6784</v>
      </c>
      <c r="E230" s="832" t="s">
        <v>6785</v>
      </c>
      <c r="F230" s="849">
        <v>75</v>
      </c>
      <c r="G230" s="849">
        <v>23250</v>
      </c>
      <c r="H230" s="849">
        <v>0.68807339449541283</v>
      </c>
      <c r="I230" s="849">
        <v>310</v>
      </c>
      <c r="J230" s="849">
        <v>109</v>
      </c>
      <c r="K230" s="849">
        <v>33790</v>
      </c>
      <c r="L230" s="849">
        <v>1</v>
      </c>
      <c r="M230" s="849">
        <v>310</v>
      </c>
      <c r="N230" s="849">
        <v>92</v>
      </c>
      <c r="O230" s="849">
        <v>28520</v>
      </c>
      <c r="P230" s="837">
        <v>0.84403669724770647</v>
      </c>
      <c r="Q230" s="850">
        <v>310</v>
      </c>
    </row>
    <row r="231" spans="1:17" ht="14.4" customHeight="1" x14ac:dyDescent="0.3">
      <c r="A231" s="831" t="s">
        <v>6512</v>
      </c>
      <c r="B231" s="832" t="s">
        <v>6513</v>
      </c>
      <c r="C231" s="832" t="s">
        <v>5736</v>
      </c>
      <c r="D231" s="832" t="s">
        <v>6786</v>
      </c>
      <c r="E231" s="832" t="s">
        <v>6787</v>
      </c>
      <c r="F231" s="849">
        <v>49</v>
      </c>
      <c r="G231" s="849">
        <v>2107</v>
      </c>
      <c r="H231" s="849">
        <v>1.1136363636363635</v>
      </c>
      <c r="I231" s="849">
        <v>43</v>
      </c>
      <c r="J231" s="849">
        <v>44</v>
      </c>
      <c r="K231" s="849">
        <v>1892</v>
      </c>
      <c r="L231" s="849">
        <v>1</v>
      </c>
      <c r="M231" s="849">
        <v>43</v>
      </c>
      <c r="N231" s="849">
        <v>48</v>
      </c>
      <c r="O231" s="849">
        <v>2064</v>
      </c>
      <c r="P231" s="837">
        <v>1.0909090909090908</v>
      </c>
      <c r="Q231" s="850">
        <v>43</v>
      </c>
    </row>
    <row r="232" spans="1:17" ht="14.4" customHeight="1" x14ac:dyDescent="0.3">
      <c r="A232" s="831" t="s">
        <v>6512</v>
      </c>
      <c r="B232" s="832" t="s">
        <v>6513</v>
      </c>
      <c r="C232" s="832" t="s">
        <v>5736</v>
      </c>
      <c r="D232" s="832" t="s">
        <v>6788</v>
      </c>
      <c r="E232" s="832" t="s">
        <v>6789</v>
      </c>
      <c r="F232" s="849">
        <v>1</v>
      </c>
      <c r="G232" s="849">
        <v>530</v>
      </c>
      <c r="H232" s="849">
        <v>0.5</v>
      </c>
      <c r="I232" s="849">
        <v>530</v>
      </c>
      <c r="J232" s="849">
        <v>2</v>
      </c>
      <c r="K232" s="849">
        <v>1060</v>
      </c>
      <c r="L232" s="849">
        <v>1</v>
      </c>
      <c r="M232" s="849">
        <v>530</v>
      </c>
      <c r="N232" s="849">
        <v>1</v>
      </c>
      <c r="O232" s="849">
        <v>531</v>
      </c>
      <c r="P232" s="837">
        <v>0.50094339622641515</v>
      </c>
      <c r="Q232" s="850">
        <v>531</v>
      </c>
    </row>
    <row r="233" spans="1:17" ht="14.4" customHeight="1" x14ac:dyDescent="0.3">
      <c r="A233" s="831" t="s">
        <v>6512</v>
      </c>
      <c r="B233" s="832" t="s">
        <v>6513</v>
      </c>
      <c r="C233" s="832" t="s">
        <v>5736</v>
      </c>
      <c r="D233" s="832" t="s">
        <v>6790</v>
      </c>
      <c r="E233" s="832" t="s">
        <v>6791</v>
      </c>
      <c r="F233" s="849"/>
      <c r="G233" s="849"/>
      <c r="H233" s="849"/>
      <c r="I233" s="849"/>
      <c r="J233" s="849">
        <v>1</v>
      </c>
      <c r="K233" s="849">
        <v>296</v>
      </c>
      <c r="L233" s="849">
        <v>1</v>
      </c>
      <c r="M233" s="849">
        <v>296</v>
      </c>
      <c r="N233" s="849"/>
      <c r="O233" s="849"/>
      <c r="P233" s="837"/>
      <c r="Q233" s="850"/>
    </row>
    <row r="234" spans="1:17" ht="14.4" customHeight="1" x14ac:dyDescent="0.3">
      <c r="A234" s="831" t="s">
        <v>6512</v>
      </c>
      <c r="B234" s="832" t="s">
        <v>6513</v>
      </c>
      <c r="C234" s="832" t="s">
        <v>5736</v>
      </c>
      <c r="D234" s="832" t="s">
        <v>6792</v>
      </c>
      <c r="E234" s="832" t="s">
        <v>6793</v>
      </c>
      <c r="F234" s="849">
        <v>13</v>
      </c>
      <c r="G234" s="849">
        <v>6864</v>
      </c>
      <c r="H234" s="849">
        <v>1.3</v>
      </c>
      <c r="I234" s="849">
        <v>528</v>
      </c>
      <c r="J234" s="849">
        <v>10</v>
      </c>
      <c r="K234" s="849">
        <v>5280</v>
      </c>
      <c r="L234" s="849">
        <v>1</v>
      </c>
      <c r="M234" s="849">
        <v>528</v>
      </c>
      <c r="N234" s="849">
        <v>11</v>
      </c>
      <c r="O234" s="849">
        <v>5819</v>
      </c>
      <c r="P234" s="837">
        <v>1.1020833333333333</v>
      </c>
      <c r="Q234" s="850">
        <v>529</v>
      </c>
    </row>
    <row r="235" spans="1:17" ht="14.4" customHeight="1" x14ac:dyDescent="0.3">
      <c r="A235" s="831" t="s">
        <v>6512</v>
      </c>
      <c r="B235" s="832" t="s">
        <v>6513</v>
      </c>
      <c r="C235" s="832" t="s">
        <v>5736</v>
      </c>
      <c r="D235" s="832" t="s">
        <v>6794</v>
      </c>
      <c r="E235" s="832" t="s">
        <v>6795</v>
      </c>
      <c r="F235" s="849">
        <v>4</v>
      </c>
      <c r="G235" s="849">
        <v>124</v>
      </c>
      <c r="H235" s="849">
        <v>0.5</v>
      </c>
      <c r="I235" s="849">
        <v>31</v>
      </c>
      <c r="J235" s="849">
        <v>8</v>
      </c>
      <c r="K235" s="849">
        <v>248</v>
      </c>
      <c r="L235" s="849">
        <v>1</v>
      </c>
      <c r="M235" s="849">
        <v>31</v>
      </c>
      <c r="N235" s="849">
        <v>6</v>
      </c>
      <c r="O235" s="849">
        <v>186</v>
      </c>
      <c r="P235" s="837">
        <v>0.75</v>
      </c>
      <c r="Q235" s="850">
        <v>31</v>
      </c>
    </row>
    <row r="236" spans="1:17" ht="14.4" customHeight="1" x14ac:dyDescent="0.3">
      <c r="A236" s="831" t="s">
        <v>6512</v>
      </c>
      <c r="B236" s="832" t="s">
        <v>6513</v>
      </c>
      <c r="C236" s="832" t="s">
        <v>5736</v>
      </c>
      <c r="D236" s="832" t="s">
        <v>6796</v>
      </c>
      <c r="E236" s="832" t="s">
        <v>6797</v>
      </c>
      <c r="F236" s="849">
        <v>1</v>
      </c>
      <c r="G236" s="849">
        <v>560</v>
      </c>
      <c r="H236" s="849">
        <v>0.99821746880570406</v>
      </c>
      <c r="I236" s="849">
        <v>560</v>
      </c>
      <c r="J236" s="849">
        <v>1</v>
      </c>
      <c r="K236" s="849">
        <v>561</v>
      </c>
      <c r="L236" s="849">
        <v>1</v>
      </c>
      <c r="M236" s="849">
        <v>561</v>
      </c>
      <c r="N236" s="849"/>
      <c r="O236" s="849"/>
      <c r="P236" s="837"/>
      <c r="Q236" s="850"/>
    </row>
    <row r="237" spans="1:17" ht="14.4" customHeight="1" x14ac:dyDescent="0.3">
      <c r="A237" s="831" t="s">
        <v>6512</v>
      </c>
      <c r="B237" s="832" t="s">
        <v>6513</v>
      </c>
      <c r="C237" s="832" t="s">
        <v>5736</v>
      </c>
      <c r="D237" s="832" t="s">
        <v>6798</v>
      </c>
      <c r="E237" s="832" t="s">
        <v>6799</v>
      </c>
      <c r="F237" s="849">
        <v>2</v>
      </c>
      <c r="G237" s="849">
        <v>710</v>
      </c>
      <c r="H237" s="849">
        <v>1</v>
      </c>
      <c r="I237" s="849">
        <v>355</v>
      </c>
      <c r="J237" s="849">
        <v>2</v>
      </c>
      <c r="K237" s="849">
        <v>710</v>
      </c>
      <c r="L237" s="849">
        <v>1</v>
      </c>
      <c r="M237" s="849">
        <v>355</v>
      </c>
      <c r="N237" s="849"/>
      <c r="O237" s="849"/>
      <c r="P237" s="837"/>
      <c r="Q237" s="850"/>
    </row>
    <row r="238" spans="1:17" ht="14.4" customHeight="1" x14ac:dyDescent="0.3">
      <c r="A238" s="831" t="s">
        <v>6512</v>
      </c>
      <c r="B238" s="832" t="s">
        <v>6513</v>
      </c>
      <c r="C238" s="832" t="s">
        <v>5736</v>
      </c>
      <c r="D238" s="832" t="s">
        <v>6800</v>
      </c>
      <c r="E238" s="832" t="s">
        <v>6801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185</v>
      </c>
      <c r="P238" s="837"/>
      <c r="Q238" s="850">
        <v>185</v>
      </c>
    </row>
    <row r="239" spans="1:17" ht="14.4" customHeight="1" x14ac:dyDescent="0.3">
      <c r="A239" s="831" t="s">
        <v>6512</v>
      </c>
      <c r="B239" s="832" t="s">
        <v>6513</v>
      </c>
      <c r="C239" s="832" t="s">
        <v>5736</v>
      </c>
      <c r="D239" s="832" t="s">
        <v>6802</v>
      </c>
      <c r="E239" s="832" t="s">
        <v>6803</v>
      </c>
      <c r="F239" s="849">
        <v>1</v>
      </c>
      <c r="G239" s="849">
        <v>355</v>
      </c>
      <c r="H239" s="849">
        <v>0.49859550561797755</v>
      </c>
      <c r="I239" s="849">
        <v>355</v>
      </c>
      <c r="J239" s="849">
        <v>2</v>
      </c>
      <c r="K239" s="849">
        <v>712</v>
      </c>
      <c r="L239" s="849">
        <v>1</v>
      </c>
      <c r="M239" s="849">
        <v>356</v>
      </c>
      <c r="N239" s="849"/>
      <c r="O239" s="849"/>
      <c r="P239" s="837"/>
      <c r="Q239" s="850"/>
    </row>
    <row r="240" spans="1:17" ht="14.4" customHeight="1" x14ac:dyDescent="0.3">
      <c r="A240" s="831" t="s">
        <v>6512</v>
      </c>
      <c r="B240" s="832" t="s">
        <v>6513</v>
      </c>
      <c r="C240" s="832" t="s">
        <v>5736</v>
      </c>
      <c r="D240" s="832" t="s">
        <v>6804</v>
      </c>
      <c r="E240" s="832" t="s">
        <v>6805</v>
      </c>
      <c r="F240" s="849">
        <v>1</v>
      </c>
      <c r="G240" s="849">
        <v>444</v>
      </c>
      <c r="H240" s="849">
        <v>1</v>
      </c>
      <c r="I240" s="849">
        <v>444</v>
      </c>
      <c r="J240" s="849">
        <v>1</v>
      </c>
      <c r="K240" s="849">
        <v>444</v>
      </c>
      <c r="L240" s="849">
        <v>1</v>
      </c>
      <c r="M240" s="849">
        <v>444</v>
      </c>
      <c r="N240" s="849"/>
      <c r="O240" s="849"/>
      <c r="P240" s="837"/>
      <c r="Q240" s="850"/>
    </row>
    <row r="241" spans="1:17" ht="14.4" customHeight="1" x14ac:dyDescent="0.3">
      <c r="A241" s="831" t="s">
        <v>6512</v>
      </c>
      <c r="B241" s="832" t="s">
        <v>6513</v>
      </c>
      <c r="C241" s="832" t="s">
        <v>5736</v>
      </c>
      <c r="D241" s="832" t="s">
        <v>6806</v>
      </c>
      <c r="E241" s="832" t="s">
        <v>6807</v>
      </c>
      <c r="F241" s="849">
        <v>28</v>
      </c>
      <c r="G241" s="849">
        <v>14784</v>
      </c>
      <c r="H241" s="849">
        <v>1.5555555555555556</v>
      </c>
      <c r="I241" s="849">
        <v>528</v>
      </c>
      <c r="J241" s="849">
        <v>18</v>
      </c>
      <c r="K241" s="849">
        <v>9504</v>
      </c>
      <c r="L241" s="849">
        <v>1</v>
      </c>
      <c r="M241" s="849">
        <v>528</v>
      </c>
      <c r="N241" s="849">
        <v>22</v>
      </c>
      <c r="O241" s="849">
        <v>11638</v>
      </c>
      <c r="P241" s="837">
        <v>1.224537037037037</v>
      </c>
      <c r="Q241" s="850">
        <v>529</v>
      </c>
    </row>
    <row r="242" spans="1:17" ht="14.4" customHeight="1" x14ac:dyDescent="0.3">
      <c r="A242" s="831" t="s">
        <v>6512</v>
      </c>
      <c r="B242" s="832" t="s">
        <v>6513</v>
      </c>
      <c r="C242" s="832" t="s">
        <v>5736</v>
      </c>
      <c r="D242" s="832" t="s">
        <v>6808</v>
      </c>
      <c r="E242" s="832" t="s">
        <v>6809</v>
      </c>
      <c r="F242" s="849"/>
      <c r="G242" s="849"/>
      <c r="H242" s="849"/>
      <c r="I242" s="849"/>
      <c r="J242" s="849"/>
      <c r="K242" s="849"/>
      <c r="L242" s="849"/>
      <c r="M242" s="849"/>
      <c r="N242" s="849">
        <v>9</v>
      </c>
      <c r="O242" s="849">
        <v>15975</v>
      </c>
      <c r="P242" s="837"/>
      <c r="Q242" s="850">
        <v>1775</v>
      </c>
    </row>
    <row r="243" spans="1:17" ht="14.4" customHeight="1" x14ac:dyDescent="0.3">
      <c r="A243" s="831" t="s">
        <v>6512</v>
      </c>
      <c r="B243" s="832" t="s">
        <v>6513</v>
      </c>
      <c r="C243" s="832" t="s">
        <v>5736</v>
      </c>
      <c r="D243" s="832" t="s">
        <v>6810</v>
      </c>
      <c r="E243" s="832" t="s">
        <v>6811</v>
      </c>
      <c r="F243" s="849"/>
      <c r="G243" s="849"/>
      <c r="H243" s="849"/>
      <c r="I243" s="849"/>
      <c r="J243" s="849">
        <v>1</v>
      </c>
      <c r="K243" s="849">
        <v>135</v>
      </c>
      <c r="L243" s="849">
        <v>1</v>
      </c>
      <c r="M243" s="849">
        <v>135</v>
      </c>
      <c r="N243" s="849"/>
      <c r="O243" s="849"/>
      <c r="P243" s="837"/>
      <c r="Q243" s="850"/>
    </row>
    <row r="244" spans="1:17" ht="14.4" customHeight="1" x14ac:dyDescent="0.3">
      <c r="A244" s="831" t="s">
        <v>6512</v>
      </c>
      <c r="B244" s="832" t="s">
        <v>6513</v>
      </c>
      <c r="C244" s="832" t="s">
        <v>5736</v>
      </c>
      <c r="D244" s="832" t="s">
        <v>6812</v>
      </c>
      <c r="E244" s="832" t="s">
        <v>6813</v>
      </c>
      <c r="F244" s="849">
        <v>18</v>
      </c>
      <c r="G244" s="849">
        <v>1548</v>
      </c>
      <c r="H244" s="849">
        <v>0.72</v>
      </c>
      <c r="I244" s="849">
        <v>86</v>
      </c>
      <c r="J244" s="849">
        <v>25</v>
      </c>
      <c r="K244" s="849">
        <v>2150</v>
      </c>
      <c r="L244" s="849">
        <v>1</v>
      </c>
      <c r="M244" s="849">
        <v>86</v>
      </c>
      <c r="N244" s="849">
        <v>11</v>
      </c>
      <c r="O244" s="849">
        <v>946</v>
      </c>
      <c r="P244" s="837">
        <v>0.44</v>
      </c>
      <c r="Q244" s="850">
        <v>86</v>
      </c>
    </row>
    <row r="245" spans="1:17" ht="14.4" customHeight="1" x14ac:dyDescent="0.3">
      <c r="A245" s="831" t="s">
        <v>6512</v>
      </c>
      <c r="B245" s="832" t="s">
        <v>6513</v>
      </c>
      <c r="C245" s="832" t="s">
        <v>5736</v>
      </c>
      <c r="D245" s="832" t="s">
        <v>6814</v>
      </c>
      <c r="E245" s="832" t="s">
        <v>6815</v>
      </c>
      <c r="F245" s="849">
        <v>2</v>
      </c>
      <c r="G245" s="849">
        <v>814</v>
      </c>
      <c r="H245" s="849">
        <v>2</v>
      </c>
      <c r="I245" s="849">
        <v>407</v>
      </c>
      <c r="J245" s="849">
        <v>1</v>
      </c>
      <c r="K245" s="849">
        <v>407</v>
      </c>
      <c r="L245" s="849">
        <v>1</v>
      </c>
      <c r="M245" s="849">
        <v>407</v>
      </c>
      <c r="N245" s="849"/>
      <c r="O245" s="849"/>
      <c r="P245" s="837"/>
      <c r="Q245" s="850"/>
    </row>
    <row r="246" spans="1:17" ht="14.4" customHeight="1" x14ac:dyDescent="0.3">
      <c r="A246" s="831" t="s">
        <v>6512</v>
      </c>
      <c r="B246" s="832" t="s">
        <v>6513</v>
      </c>
      <c r="C246" s="832" t="s">
        <v>5736</v>
      </c>
      <c r="D246" s="832" t="s">
        <v>6816</v>
      </c>
      <c r="E246" s="832" t="s">
        <v>6817</v>
      </c>
      <c r="F246" s="849">
        <v>114</v>
      </c>
      <c r="G246" s="849">
        <v>91656</v>
      </c>
      <c r="H246" s="849">
        <v>0.7490683229813665</v>
      </c>
      <c r="I246" s="849">
        <v>804</v>
      </c>
      <c r="J246" s="849">
        <v>152</v>
      </c>
      <c r="K246" s="849">
        <v>122360</v>
      </c>
      <c r="L246" s="849">
        <v>1</v>
      </c>
      <c r="M246" s="849">
        <v>805</v>
      </c>
      <c r="N246" s="849">
        <v>128</v>
      </c>
      <c r="O246" s="849">
        <v>103936</v>
      </c>
      <c r="P246" s="837">
        <v>0.84942791762013725</v>
      </c>
      <c r="Q246" s="850">
        <v>812</v>
      </c>
    </row>
    <row r="247" spans="1:17" ht="14.4" customHeight="1" x14ac:dyDescent="0.3">
      <c r="A247" s="831" t="s">
        <v>6512</v>
      </c>
      <c r="B247" s="832" t="s">
        <v>6513</v>
      </c>
      <c r="C247" s="832" t="s">
        <v>5736</v>
      </c>
      <c r="D247" s="832" t="s">
        <v>6818</v>
      </c>
      <c r="E247" s="832" t="s">
        <v>6819</v>
      </c>
      <c r="F247" s="849">
        <v>228</v>
      </c>
      <c r="G247" s="849">
        <v>43320</v>
      </c>
      <c r="H247" s="849">
        <v>0.74754098360655741</v>
      </c>
      <c r="I247" s="849">
        <v>190</v>
      </c>
      <c r="J247" s="849">
        <v>305</v>
      </c>
      <c r="K247" s="849">
        <v>57950</v>
      </c>
      <c r="L247" s="849">
        <v>1</v>
      </c>
      <c r="M247" s="849">
        <v>190</v>
      </c>
      <c r="N247" s="849">
        <v>260</v>
      </c>
      <c r="O247" s="849">
        <v>49400</v>
      </c>
      <c r="P247" s="837">
        <v>0.85245901639344257</v>
      </c>
      <c r="Q247" s="850">
        <v>190</v>
      </c>
    </row>
    <row r="248" spans="1:17" ht="14.4" customHeight="1" x14ac:dyDescent="0.3">
      <c r="A248" s="831" t="s">
        <v>6512</v>
      </c>
      <c r="B248" s="832" t="s">
        <v>6513</v>
      </c>
      <c r="C248" s="832" t="s">
        <v>5736</v>
      </c>
      <c r="D248" s="832" t="s">
        <v>6820</v>
      </c>
      <c r="E248" s="832" t="s">
        <v>6821</v>
      </c>
      <c r="F248" s="849">
        <v>113</v>
      </c>
      <c r="G248" s="849">
        <v>30962</v>
      </c>
      <c r="H248" s="849">
        <v>0.7533333333333333</v>
      </c>
      <c r="I248" s="849">
        <v>274</v>
      </c>
      <c r="J248" s="849">
        <v>150</v>
      </c>
      <c r="K248" s="849">
        <v>41100</v>
      </c>
      <c r="L248" s="849">
        <v>1</v>
      </c>
      <c r="M248" s="849">
        <v>274</v>
      </c>
      <c r="N248" s="849">
        <v>127</v>
      </c>
      <c r="O248" s="849">
        <v>34798</v>
      </c>
      <c r="P248" s="837">
        <v>0.84666666666666668</v>
      </c>
      <c r="Q248" s="850">
        <v>274</v>
      </c>
    </row>
    <row r="249" spans="1:17" ht="14.4" customHeight="1" x14ac:dyDescent="0.3">
      <c r="A249" s="831" t="s">
        <v>6512</v>
      </c>
      <c r="B249" s="832" t="s">
        <v>6513</v>
      </c>
      <c r="C249" s="832" t="s">
        <v>5736</v>
      </c>
      <c r="D249" s="832" t="s">
        <v>6822</v>
      </c>
      <c r="E249" s="832" t="s">
        <v>6823</v>
      </c>
      <c r="F249" s="849">
        <v>1</v>
      </c>
      <c r="G249" s="849">
        <v>294</v>
      </c>
      <c r="H249" s="849"/>
      <c r="I249" s="849">
        <v>294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6512</v>
      </c>
      <c r="B250" s="832" t="s">
        <v>6513</v>
      </c>
      <c r="C250" s="832" t="s">
        <v>5736</v>
      </c>
      <c r="D250" s="832" t="s">
        <v>6824</v>
      </c>
      <c r="E250" s="832" t="s">
        <v>6825</v>
      </c>
      <c r="F250" s="849">
        <v>124</v>
      </c>
      <c r="G250" s="849">
        <v>16492</v>
      </c>
      <c r="H250" s="849">
        <v>0.77018633540372672</v>
      </c>
      <c r="I250" s="849">
        <v>133</v>
      </c>
      <c r="J250" s="849">
        <v>161</v>
      </c>
      <c r="K250" s="849">
        <v>21413</v>
      </c>
      <c r="L250" s="849">
        <v>1</v>
      </c>
      <c r="M250" s="849">
        <v>133</v>
      </c>
      <c r="N250" s="849">
        <v>151</v>
      </c>
      <c r="O250" s="849">
        <v>20083</v>
      </c>
      <c r="P250" s="837">
        <v>0.93788819875776397</v>
      </c>
      <c r="Q250" s="850">
        <v>133</v>
      </c>
    </row>
    <row r="251" spans="1:17" ht="14.4" customHeight="1" x14ac:dyDescent="0.3">
      <c r="A251" s="831" t="s">
        <v>6512</v>
      </c>
      <c r="B251" s="832" t="s">
        <v>6513</v>
      </c>
      <c r="C251" s="832" t="s">
        <v>5736</v>
      </c>
      <c r="D251" s="832" t="s">
        <v>6826</v>
      </c>
      <c r="E251" s="832" t="s">
        <v>6827</v>
      </c>
      <c r="F251" s="849">
        <v>1028</v>
      </c>
      <c r="G251" s="849">
        <v>38036</v>
      </c>
      <c r="H251" s="849">
        <v>0.83645240032546786</v>
      </c>
      <c r="I251" s="849">
        <v>37</v>
      </c>
      <c r="J251" s="849">
        <v>1229</v>
      </c>
      <c r="K251" s="849">
        <v>45473</v>
      </c>
      <c r="L251" s="849">
        <v>1</v>
      </c>
      <c r="M251" s="849">
        <v>37</v>
      </c>
      <c r="N251" s="849">
        <v>1061</v>
      </c>
      <c r="O251" s="849">
        <v>39257</v>
      </c>
      <c r="P251" s="837">
        <v>0.86330349877949553</v>
      </c>
      <c r="Q251" s="850">
        <v>37</v>
      </c>
    </row>
    <row r="252" spans="1:17" ht="14.4" customHeight="1" x14ac:dyDescent="0.3">
      <c r="A252" s="831" t="s">
        <v>6512</v>
      </c>
      <c r="B252" s="832" t="s">
        <v>6513</v>
      </c>
      <c r="C252" s="832" t="s">
        <v>5736</v>
      </c>
      <c r="D252" s="832" t="s">
        <v>6828</v>
      </c>
      <c r="E252" s="832" t="s">
        <v>6829</v>
      </c>
      <c r="F252" s="849">
        <v>1</v>
      </c>
      <c r="G252" s="849">
        <v>171</v>
      </c>
      <c r="H252" s="849">
        <v>0.5</v>
      </c>
      <c r="I252" s="849">
        <v>171</v>
      </c>
      <c r="J252" s="849">
        <v>2</v>
      </c>
      <c r="K252" s="849">
        <v>342</v>
      </c>
      <c r="L252" s="849">
        <v>1</v>
      </c>
      <c r="M252" s="849">
        <v>171</v>
      </c>
      <c r="N252" s="849">
        <v>1</v>
      </c>
      <c r="O252" s="849">
        <v>171</v>
      </c>
      <c r="P252" s="837">
        <v>0.5</v>
      </c>
      <c r="Q252" s="850">
        <v>171</v>
      </c>
    </row>
    <row r="253" spans="1:17" ht="14.4" customHeight="1" x14ac:dyDescent="0.3">
      <c r="A253" s="831" t="s">
        <v>6512</v>
      </c>
      <c r="B253" s="832" t="s">
        <v>6513</v>
      </c>
      <c r="C253" s="832" t="s">
        <v>5736</v>
      </c>
      <c r="D253" s="832" t="s">
        <v>6830</v>
      </c>
      <c r="E253" s="832" t="s">
        <v>6831</v>
      </c>
      <c r="F253" s="849"/>
      <c r="G253" s="849"/>
      <c r="H253" s="849"/>
      <c r="I253" s="849"/>
      <c r="J253" s="849">
        <v>1</v>
      </c>
      <c r="K253" s="849">
        <v>254</v>
      </c>
      <c r="L253" s="849">
        <v>1</v>
      </c>
      <c r="M253" s="849">
        <v>254</v>
      </c>
      <c r="N253" s="849"/>
      <c r="O253" s="849"/>
      <c r="P253" s="837"/>
      <c r="Q253" s="850"/>
    </row>
    <row r="254" spans="1:17" ht="14.4" customHeight="1" x14ac:dyDescent="0.3">
      <c r="A254" s="831" t="s">
        <v>6512</v>
      </c>
      <c r="B254" s="832" t="s">
        <v>6513</v>
      </c>
      <c r="C254" s="832" t="s">
        <v>5736</v>
      </c>
      <c r="D254" s="832" t="s">
        <v>6832</v>
      </c>
      <c r="E254" s="832" t="s">
        <v>6833</v>
      </c>
      <c r="F254" s="849">
        <v>1</v>
      </c>
      <c r="G254" s="849">
        <v>173</v>
      </c>
      <c r="H254" s="849">
        <v>0.49712643678160917</v>
      </c>
      <c r="I254" s="849">
        <v>173</v>
      </c>
      <c r="J254" s="849">
        <v>2</v>
      </c>
      <c r="K254" s="849">
        <v>348</v>
      </c>
      <c r="L254" s="849">
        <v>1</v>
      </c>
      <c r="M254" s="849">
        <v>174</v>
      </c>
      <c r="N254" s="849"/>
      <c r="O254" s="849"/>
      <c r="P254" s="837"/>
      <c r="Q254" s="850"/>
    </row>
    <row r="255" spans="1:17" ht="14.4" customHeight="1" x14ac:dyDescent="0.3">
      <c r="A255" s="831" t="s">
        <v>6512</v>
      </c>
      <c r="B255" s="832" t="s">
        <v>6513</v>
      </c>
      <c r="C255" s="832" t="s">
        <v>5736</v>
      </c>
      <c r="D255" s="832" t="s">
        <v>6834</v>
      </c>
      <c r="E255" s="832" t="s">
        <v>6835</v>
      </c>
      <c r="F255" s="849">
        <v>46</v>
      </c>
      <c r="G255" s="849">
        <v>4278</v>
      </c>
      <c r="H255" s="849">
        <v>5.75</v>
      </c>
      <c r="I255" s="849">
        <v>93</v>
      </c>
      <c r="J255" s="849">
        <v>8</v>
      </c>
      <c r="K255" s="849">
        <v>744</v>
      </c>
      <c r="L255" s="849">
        <v>1</v>
      </c>
      <c r="M255" s="849">
        <v>93</v>
      </c>
      <c r="N255" s="849">
        <v>13</v>
      </c>
      <c r="O255" s="849">
        <v>1222</v>
      </c>
      <c r="P255" s="837">
        <v>1.64247311827957</v>
      </c>
      <c r="Q255" s="850">
        <v>94</v>
      </c>
    </row>
    <row r="256" spans="1:17" ht="14.4" customHeight="1" x14ac:dyDescent="0.3">
      <c r="A256" s="831" t="s">
        <v>6512</v>
      </c>
      <c r="B256" s="832" t="s">
        <v>6513</v>
      </c>
      <c r="C256" s="832" t="s">
        <v>5736</v>
      </c>
      <c r="D256" s="832" t="s">
        <v>6836</v>
      </c>
      <c r="E256" s="832" t="s">
        <v>6837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942</v>
      </c>
      <c r="P256" s="837"/>
      <c r="Q256" s="850">
        <v>942</v>
      </c>
    </row>
    <row r="257" spans="1:17" ht="14.4" customHeight="1" x14ac:dyDescent="0.3">
      <c r="A257" s="831" t="s">
        <v>6512</v>
      </c>
      <c r="B257" s="832" t="s">
        <v>6513</v>
      </c>
      <c r="C257" s="832" t="s">
        <v>5736</v>
      </c>
      <c r="D257" s="832" t="s">
        <v>6838</v>
      </c>
      <c r="E257" s="832" t="s">
        <v>6839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94</v>
      </c>
      <c r="P257" s="837"/>
      <c r="Q257" s="850">
        <v>94</v>
      </c>
    </row>
    <row r="258" spans="1:17" ht="14.4" customHeight="1" x14ac:dyDescent="0.3">
      <c r="A258" s="831" t="s">
        <v>6512</v>
      </c>
      <c r="B258" s="832" t="s">
        <v>6513</v>
      </c>
      <c r="C258" s="832" t="s">
        <v>5736</v>
      </c>
      <c r="D258" s="832" t="s">
        <v>6840</v>
      </c>
      <c r="E258" s="832" t="s">
        <v>6841</v>
      </c>
      <c r="F258" s="849"/>
      <c r="G258" s="849"/>
      <c r="H258" s="849"/>
      <c r="I258" s="849"/>
      <c r="J258" s="849"/>
      <c r="K258" s="849"/>
      <c r="L258" s="849"/>
      <c r="M258" s="849"/>
      <c r="N258" s="849">
        <v>2</v>
      </c>
      <c r="O258" s="849">
        <v>206</v>
      </c>
      <c r="P258" s="837"/>
      <c r="Q258" s="850">
        <v>103</v>
      </c>
    </row>
    <row r="259" spans="1:17" ht="14.4" customHeight="1" x14ac:dyDescent="0.3">
      <c r="A259" s="831" t="s">
        <v>6512</v>
      </c>
      <c r="B259" s="832" t="s">
        <v>6513</v>
      </c>
      <c r="C259" s="832" t="s">
        <v>5736</v>
      </c>
      <c r="D259" s="832" t="s">
        <v>6842</v>
      </c>
      <c r="E259" s="832" t="s">
        <v>6843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533</v>
      </c>
      <c r="P259" s="837"/>
      <c r="Q259" s="850">
        <v>533</v>
      </c>
    </row>
    <row r="260" spans="1:17" ht="14.4" customHeight="1" x14ac:dyDescent="0.3">
      <c r="A260" s="831" t="s">
        <v>6512</v>
      </c>
      <c r="B260" s="832" t="s">
        <v>6844</v>
      </c>
      <c r="C260" s="832" t="s">
        <v>5736</v>
      </c>
      <c r="D260" s="832" t="s">
        <v>6845</v>
      </c>
      <c r="E260" s="832" t="s">
        <v>6846</v>
      </c>
      <c r="F260" s="849">
        <v>311</v>
      </c>
      <c r="G260" s="849">
        <v>322818</v>
      </c>
      <c r="H260" s="849">
        <v>0.61706349206349209</v>
      </c>
      <c r="I260" s="849">
        <v>1038</v>
      </c>
      <c r="J260" s="849">
        <v>504</v>
      </c>
      <c r="K260" s="849">
        <v>523152</v>
      </c>
      <c r="L260" s="849">
        <v>1</v>
      </c>
      <c r="M260" s="849">
        <v>1038</v>
      </c>
      <c r="N260" s="849">
        <v>259</v>
      </c>
      <c r="O260" s="849">
        <v>269101</v>
      </c>
      <c r="P260" s="837">
        <v>0.51438396488974525</v>
      </c>
      <c r="Q260" s="850">
        <v>1039</v>
      </c>
    </row>
    <row r="261" spans="1:17" ht="14.4" customHeight="1" x14ac:dyDescent="0.3">
      <c r="A261" s="831" t="s">
        <v>6512</v>
      </c>
      <c r="B261" s="832" t="s">
        <v>6844</v>
      </c>
      <c r="C261" s="832" t="s">
        <v>5736</v>
      </c>
      <c r="D261" s="832" t="s">
        <v>6847</v>
      </c>
      <c r="E261" s="832" t="s">
        <v>6848</v>
      </c>
      <c r="F261" s="849"/>
      <c r="G261" s="849"/>
      <c r="H261" s="849"/>
      <c r="I261" s="849"/>
      <c r="J261" s="849"/>
      <c r="K261" s="849"/>
      <c r="L261" s="849"/>
      <c r="M261" s="849"/>
      <c r="N261" s="849">
        <v>39</v>
      </c>
      <c r="O261" s="849">
        <v>33774</v>
      </c>
      <c r="P261" s="837"/>
      <c r="Q261" s="850">
        <v>866</v>
      </c>
    </row>
    <row r="262" spans="1:17" ht="14.4" customHeight="1" x14ac:dyDescent="0.3">
      <c r="A262" s="831" t="s">
        <v>6849</v>
      </c>
      <c r="B262" s="832" t="s">
        <v>6850</v>
      </c>
      <c r="C262" s="832" t="s">
        <v>5692</v>
      </c>
      <c r="D262" s="832" t="s">
        <v>6851</v>
      </c>
      <c r="E262" s="832" t="s">
        <v>6852</v>
      </c>
      <c r="F262" s="849">
        <v>6</v>
      </c>
      <c r="G262" s="849">
        <v>10267.6</v>
      </c>
      <c r="H262" s="849"/>
      <c r="I262" s="849">
        <v>1711.2666666666667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6849</v>
      </c>
      <c r="B263" s="832" t="s">
        <v>6850</v>
      </c>
      <c r="C263" s="832" t="s">
        <v>5692</v>
      </c>
      <c r="D263" s="832" t="s">
        <v>6853</v>
      </c>
      <c r="E263" s="832" t="s">
        <v>6854</v>
      </c>
      <c r="F263" s="849">
        <v>4.4000000000000004</v>
      </c>
      <c r="G263" s="849">
        <v>11923.45</v>
      </c>
      <c r="H263" s="849">
        <v>1.7238664737034621</v>
      </c>
      <c r="I263" s="849">
        <v>2709.875</v>
      </c>
      <c r="J263" s="849">
        <v>2.67</v>
      </c>
      <c r="K263" s="849">
        <v>6916.6900000000005</v>
      </c>
      <c r="L263" s="849">
        <v>1</v>
      </c>
      <c r="M263" s="849">
        <v>2590.5205992509368</v>
      </c>
      <c r="N263" s="849"/>
      <c r="O263" s="849"/>
      <c r="P263" s="837"/>
      <c r="Q263" s="850"/>
    </row>
    <row r="264" spans="1:17" ht="14.4" customHeight="1" x14ac:dyDescent="0.3">
      <c r="A264" s="831" t="s">
        <v>6849</v>
      </c>
      <c r="B264" s="832" t="s">
        <v>6850</v>
      </c>
      <c r="C264" s="832" t="s">
        <v>5692</v>
      </c>
      <c r="D264" s="832" t="s">
        <v>6855</v>
      </c>
      <c r="E264" s="832" t="s">
        <v>6854</v>
      </c>
      <c r="F264" s="849">
        <v>2.8000000000000003</v>
      </c>
      <c r="G264" s="849">
        <v>18956.280000000002</v>
      </c>
      <c r="H264" s="849">
        <v>0.91469429173761863</v>
      </c>
      <c r="I264" s="849">
        <v>6770.1</v>
      </c>
      <c r="J264" s="849">
        <v>3.2</v>
      </c>
      <c r="K264" s="849">
        <v>20724.169999999998</v>
      </c>
      <c r="L264" s="849">
        <v>1</v>
      </c>
      <c r="M264" s="849">
        <v>6476.3031249999995</v>
      </c>
      <c r="N264" s="849"/>
      <c r="O264" s="849"/>
      <c r="P264" s="837"/>
      <c r="Q264" s="850"/>
    </row>
    <row r="265" spans="1:17" ht="14.4" customHeight="1" x14ac:dyDescent="0.3">
      <c r="A265" s="831" t="s">
        <v>6849</v>
      </c>
      <c r="B265" s="832" t="s">
        <v>6850</v>
      </c>
      <c r="C265" s="832" t="s">
        <v>5692</v>
      </c>
      <c r="D265" s="832" t="s">
        <v>6856</v>
      </c>
      <c r="E265" s="832" t="s">
        <v>6857</v>
      </c>
      <c r="F265" s="849">
        <v>0.73</v>
      </c>
      <c r="G265" s="849">
        <v>3609.06</v>
      </c>
      <c r="H265" s="849">
        <v>0.81110856403133802</v>
      </c>
      <c r="I265" s="849">
        <v>4943.9178082191784</v>
      </c>
      <c r="J265" s="849">
        <v>0.9</v>
      </c>
      <c r="K265" s="849">
        <v>4449.54</v>
      </c>
      <c r="L265" s="849">
        <v>1</v>
      </c>
      <c r="M265" s="849">
        <v>4943.9333333333334</v>
      </c>
      <c r="N265" s="849">
        <v>1.67</v>
      </c>
      <c r="O265" s="849">
        <v>8121.4400000000005</v>
      </c>
      <c r="P265" s="837">
        <v>1.8252313722317364</v>
      </c>
      <c r="Q265" s="850">
        <v>4863.1377245508984</v>
      </c>
    </row>
    <row r="266" spans="1:17" ht="14.4" customHeight="1" x14ac:dyDescent="0.3">
      <c r="A266" s="831" t="s">
        <v>6849</v>
      </c>
      <c r="B266" s="832" t="s">
        <v>6850</v>
      </c>
      <c r="C266" s="832" t="s">
        <v>5692</v>
      </c>
      <c r="D266" s="832" t="s">
        <v>6858</v>
      </c>
      <c r="E266" s="832" t="s">
        <v>6859</v>
      </c>
      <c r="F266" s="849">
        <v>22.7</v>
      </c>
      <c r="G266" s="849">
        <v>22809.420000000002</v>
      </c>
      <c r="H266" s="849"/>
      <c r="I266" s="849">
        <v>1004.8202643171808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6849</v>
      </c>
      <c r="B267" s="832" t="s">
        <v>6850</v>
      </c>
      <c r="C267" s="832" t="s">
        <v>5692</v>
      </c>
      <c r="D267" s="832" t="s">
        <v>6860</v>
      </c>
      <c r="E267" s="832" t="s">
        <v>6857</v>
      </c>
      <c r="F267" s="849">
        <v>4.3000000000000007</v>
      </c>
      <c r="G267" s="849">
        <v>42478.36</v>
      </c>
      <c r="H267" s="849">
        <v>1.0156025818532453</v>
      </c>
      <c r="I267" s="849">
        <v>9878.6883720930218</v>
      </c>
      <c r="J267" s="849">
        <v>4.2299999999999995</v>
      </c>
      <c r="K267" s="849">
        <v>41825.76999999999</v>
      </c>
      <c r="L267" s="849">
        <v>1</v>
      </c>
      <c r="M267" s="849">
        <v>9887.8888888888869</v>
      </c>
      <c r="N267" s="849">
        <v>4.870000000000001</v>
      </c>
      <c r="O267" s="849">
        <v>42564.850000000006</v>
      </c>
      <c r="P267" s="837">
        <v>1.0176704457562888</v>
      </c>
      <c r="Q267" s="850">
        <v>8740.2156057494867</v>
      </c>
    </row>
    <row r="268" spans="1:17" ht="14.4" customHeight="1" x14ac:dyDescent="0.3">
      <c r="A268" s="831" t="s">
        <v>6849</v>
      </c>
      <c r="B268" s="832" t="s">
        <v>6850</v>
      </c>
      <c r="C268" s="832" t="s">
        <v>5692</v>
      </c>
      <c r="D268" s="832" t="s">
        <v>6861</v>
      </c>
      <c r="E268" s="832" t="s">
        <v>6857</v>
      </c>
      <c r="F268" s="849"/>
      <c r="G268" s="849"/>
      <c r="H268" s="849"/>
      <c r="I268" s="849"/>
      <c r="J268" s="849"/>
      <c r="K268" s="849"/>
      <c r="L268" s="849"/>
      <c r="M268" s="849"/>
      <c r="N268" s="849">
        <v>0.08</v>
      </c>
      <c r="O268" s="849">
        <v>392.91</v>
      </c>
      <c r="P268" s="837"/>
      <c r="Q268" s="850">
        <v>4911.375</v>
      </c>
    </row>
    <row r="269" spans="1:17" ht="14.4" customHeight="1" x14ac:dyDescent="0.3">
      <c r="A269" s="831" t="s">
        <v>6849</v>
      </c>
      <c r="B269" s="832" t="s">
        <v>6850</v>
      </c>
      <c r="C269" s="832" t="s">
        <v>5692</v>
      </c>
      <c r="D269" s="832" t="s">
        <v>6862</v>
      </c>
      <c r="E269" s="832" t="s">
        <v>6863</v>
      </c>
      <c r="F269" s="849">
        <v>12</v>
      </c>
      <c r="G269" s="849">
        <v>10121.52</v>
      </c>
      <c r="H269" s="849">
        <v>0.38709677419354838</v>
      </c>
      <c r="I269" s="849">
        <v>843.46</v>
      </c>
      <c r="J269" s="849">
        <v>31</v>
      </c>
      <c r="K269" s="849">
        <v>26147.260000000002</v>
      </c>
      <c r="L269" s="849">
        <v>1</v>
      </c>
      <c r="M269" s="849">
        <v>843.46</v>
      </c>
      <c r="N269" s="849">
        <v>17.100000000000001</v>
      </c>
      <c r="O269" s="849">
        <v>8840.7000000000007</v>
      </c>
      <c r="P269" s="837">
        <v>0.33811190924020335</v>
      </c>
      <c r="Q269" s="850">
        <v>517</v>
      </c>
    </row>
    <row r="270" spans="1:17" ht="14.4" customHeight="1" x14ac:dyDescent="0.3">
      <c r="A270" s="831" t="s">
        <v>6849</v>
      </c>
      <c r="B270" s="832" t="s">
        <v>6850</v>
      </c>
      <c r="C270" s="832" t="s">
        <v>5692</v>
      </c>
      <c r="D270" s="832" t="s">
        <v>6864</v>
      </c>
      <c r="E270" s="832" t="s">
        <v>6863</v>
      </c>
      <c r="F270" s="849">
        <v>1</v>
      </c>
      <c r="G270" s="849">
        <v>1686.92</v>
      </c>
      <c r="H270" s="849"/>
      <c r="I270" s="849">
        <v>1686.92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6849</v>
      </c>
      <c r="B271" s="832" t="s">
        <v>6850</v>
      </c>
      <c r="C271" s="832" t="s">
        <v>5692</v>
      </c>
      <c r="D271" s="832" t="s">
        <v>6865</v>
      </c>
      <c r="E271" s="832" t="s">
        <v>6350</v>
      </c>
      <c r="F271" s="849">
        <v>0.3</v>
      </c>
      <c r="G271" s="849">
        <v>1364.28</v>
      </c>
      <c r="H271" s="849"/>
      <c r="I271" s="849">
        <v>4547.6000000000004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6849</v>
      </c>
      <c r="B272" s="832" t="s">
        <v>6850</v>
      </c>
      <c r="C272" s="832" t="s">
        <v>5692</v>
      </c>
      <c r="D272" s="832" t="s">
        <v>6866</v>
      </c>
      <c r="E272" s="832" t="s">
        <v>6350</v>
      </c>
      <c r="F272" s="849">
        <v>0.25</v>
      </c>
      <c r="G272" s="849">
        <v>2273.79</v>
      </c>
      <c r="H272" s="849">
        <v>4.1666636125414591</v>
      </c>
      <c r="I272" s="849">
        <v>9095.16</v>
      </c>
      <c r="J272" s="849">
        <v>0.06</v>
      </c>
      <c r="K272" s="849">
        <v>545.71</v>
      </c>
      <c r="L272" s="849">
        <v>1</v>
      </c>
      <c r="M272" s="849">
        <v>9095.1666666666679</v>
      </c>
      <c r="N272" s="849"/>
      <c r="O272" s="849"/>
      <c r="P272" s="837"/>
      <c r="Q272" s="850"/>
    </row>
    <row r="273" spans="1:17" ht="14.4" customHeight="1" x14ac:dyDescent="0.3">
      <c r="A273" s="831" t="s">
        <v>6849</v>
      </c>
      <c r="B273" s="832" t="s">
        <v>6850</v>
      </c>
      <c r="C273" s="832" t="s">
        <v>5692</v>
      </c>
      <c r="D273" s="832" t="s">
        <v>6867</v>
      </c>
      <c r="E273" s="832" t="s">
        <v>6868</v>
      </c>
      <c r="F273" s="849"/>
      <c r="G273" s="849"/>
      <c r="H273" s="849"/>
      <c r="I273" s="849"/>
      <c r="J273" s="849">
        <v>0.1</v>
      </c>
      <c r="K273" s="849">
        <v>194.93</v>
      </c>
      <c r="L273" s="849">
        <v>1</v>
      </c>
      <c r="M273" s="849">
        <v>1949.3</v>
      </c>
      <c r="N273" s="849"/>
      <c r="O273" s="849"/>
      <c r="P273" s="837"/>
      <c r="Q273" s="850"/>
    </row>
    <row r="274" spans="1:17" ht="14.4" customHeight="1" x14ac:dyDescent="0.3">
      <c r="A274" s="831" t="s">
        <v>6849</v>
      </c>
      <c r="B274" s="832" t="s">
        <v>6850</v>
      </c>
      <c r="C274" s="832" t="s">
        <v>5692</v>
      </c>
      <c r="D274" s="832" t="s">
        <v>6349</v>
      </c>
      <c r="E274" s="832" t="s">
        <v>6350</v>
      </c>
      <c r="F274" s="849">
        <v>17.55</v>
      </c>
      <c r="G274" s="849">
        <v>31924.049999999992</v>
      </c>
      <c r="H274" s="849">
        <v>0.71632681361171369</v>
      </c>
      <c r="I274" s="849">
        <v>1819.0341880341875</v>
      </c>
      <c r="J274" s="849">
        <v>24.500000000000011</v>
      </c>
      <c r="K274" s="849">
        <v>44566.320000000007</v>
      </c>
      <c r="L274" s="849">
        <v>1</v>
      </c>
      <c r="M274" s="849">
        <v>1819.0334693877546</v>
      </c>
      <c r="N274" s="849"/>
      <c r="O274" s="849"/>
      <c r="P274" s="837"/>
      <c r="Q274" s="850"/>
    </row>
    <row r="275" spans="1:17" ht="14.4" customHeight="1" x14ac:dyDescent="0.3">
      <c r="A275" s="831" t="s">
        <v>6849</v>
      </c>
      <c r="B275" s="832" t="s">
        <v>6850</v>
      </c>
      <c r="C275" s="832" t="s">
        <v>5692</v>
      </c>
      <c r="D275" s="832" t="s">
        <v>6351</v>
      </c>
      <c r="E275" s="832" t="s">
        <v>6352</v>
      </c>
      <c r="F275" s="849">
        <v>0.1</v>
      </c>
      <c r="G275" s="849">
        <v>90.38</v>
      </c>
      <c r="H275" s="849"/>
      <c r="I275" s="849">
        <v>903.8</v>
      </c>
      <c r="J275" s="849"/>
      <c r="K275" s="849"/>
      <c r="L275" s="849"/>
      <c r="M275" s="849"/>
      <c r="N275" s="849">
        <v>0.05</v>
      </c>
      <c r="O275" s="849">
        <v>35.94</v>
      </c>
      <c r="P275" s="837"/>
      <c r="Q275" s="850">
        <v>718.8</v>
      </c>
    </row>
    <row r="276" spans="1:17" ht="14.4" customHeight="1" x14ac:dyDescent="0.3">
      <c r="A276" s="831" t="s">
        <v>6849</v>
      </c>
      <c r="B276" s="832" t="s">
        <v>6850</v>
      </c>
      <c r="C276" s="832" t="s">
        <v>5692</v>
      </c>
      <c r="D276" s="832" t="s">
        <v>6869</v>
      </c>
      <c r="E276" s="832" t="s">
        <v>6350</v>
      </c>
      <c r="F276" s="849">
        <v>0.63000000000000012</v>
      </c>
      <c r="G276" s="849">
        <v>19972.969999999998</v>
      </c>
      <c r="H276" s="849">
        <v>0.64588197477910048</v>
      </c>
      <c r="I276" s="849">
        <v>31703.126984126975</v>
      </c>
      <c r="J276" s="849">
        <v>1.0500000000000003</v>
      </c>
      <c r="K276" s="849">
        <v>30923.559999999998</v>
      </c>
      <c r="L276" s="849">
        <v>1</v>
      </c>
      <c r="M276" s="849">
        <v>29451.009523809513</v>
      </c>
      <c r="N276" s="849"/>
      <c r="O276" s="849"/>
      <c r="P276" s="837"/>
      <c r="Q276" s="850"/>
    </row>
    <row r="277" spans="1:17" ht="14.4" customHeight="1" x14ac:dyDescent="0.3">
      <c r="A277" s="831" t="s">
        <v>6849</v>
      </c>
      <c r="B277" s="832" t="s">
        <v>6850</v>
      </c>
      <c r="C277" s="832" t="s">
        <v>5692</v>
      </c>
      <c r="D277" s="832" t="s">
        <v>6353</v>
      </c>
      <c r="E277" s="832" t="s">
        <v>6350</v>
      </c>
      <c r="F277" s="849"/>
      <c r="G277" s="849"/>
      <c r="H277" s="849"/>
      <c r="I277" s="849"/>
      <c r="J277" s="849"/>
      <c r="K277" s="849"/>
      <c r="L277" s="849"/>
      <c r="M277" s="849"/>
      <c r="N277" s="849">
        <v>32.919999999999995</v>
      </c>
      <c r="O277" s="849">
        <v>21581.96</v>
      </c>
      <c r="P277" s="837"/>
      <c r="Q277" s="850">
        <v>655.58809234507908</v>
      </c>
    </row>
    <row r="278" spans="1:17" ht="14.4" customHeight="1" x14ac:dyDescent="0.3">
      <c r="A278" s="831" t="s">
        <v>6849</v>
      </c>
      <c r="B278" s="832" t="s">
        <v>6850</v>
      </c>
      <c r="C278" s="832" t="s">
        <v>5692</v>
      </c>
      <c r="D278" s="832" t="s">
        <v>6870</v>
      </c>
      <c r="E278" s="832" t="s">
        <v>6350</v>
      </c>
      <c r="F278" s="849"/>
      <c r="G278" s="849"/>
      <c r="H278" s="849"/>
      <c r="I278" s="849"/>
      <c r="J278" s="849"/>
      <c r="K278" s="849"/>
      <c r="L278" s="849"/>
      <c r="M278" s="849"/>
      <c r="N278" s="849">
        <v>0.45999999999999996</v>
      </c>
      <c r="O278" s="849">
        <v>4982.2700000000004</v>
      </c>
      <c r="P278" s="837"/>
      <c r="Q278" s="850">
        <v>10831.021739130436</v>
      </c>
    </row>
    <row r="279" spans="1:17" ht="14.4" customHeight="1" x14ac:dyDescent="0.3">
      <c r="A279" s="831" t="s">
        <v>6849</v>
      </c>
      <c r="B279" s="832" t="s">
        <v>6850</v>
      </c>
      <c r="C279" s="832" t="s">
        <v>5692</v>
      </c>
      <c r="D279" s="832" t="s">
        <v>6871</v>
      </c>
      <c r="E279" s="832" t="s">
        <v>6854</v>
      </c>
      <c r="F279" s="849"/>
      <c r="G279" s="849"/>
      <c r="H279" s="849"/>
      <c r="I279" s="849"/>
      <c r="J279" s="849"/>
      <c r="K279" s="849"/>
      <c r="L279" s="849"/>
      <c r="M279" s="849"/>
      <c r="N279" s="849">
        <v>3.16</v>
      </c>
      <c r="O279" s="849">
        <v>4602.79</v>
      </c>
      <c r="P279" s="837"/>
      <c r="Q279" s="850">
        <v>1456.5791139240505</v>
      </c>
    </row>
    <row r="280" spans="1:17" ht="14.4" customHeight="1" x14ac:dyDescent="0.3">
      <c r="A280" s="831" t="s">
        <v>6849</v>
      </c>
      <c r="B280" s="832" t="s">
        <v>6850</v>
      </c>
      <c r="C280" s="832" t="s">
        <v>5692</v>
      </c>
      <c r="D280" s="832" t="s">
        <v>6872</v>
      </c>
      <c r="E280" s="832" t="s">
        <v>6854</v>
      </c>
      <c r="F280" s="849"/>
      <c r="G280" s="849"/>
      <c r="H280" s="849"/>
      <c r="I280" s="849"/>
      <c r="J280" s="849"/>
      <c r="K280" s="849"/>
      <c r="L280" s="849"/>
      <c r="M280" s="849"/>
      <c r="N280" s="849">
        <v>5.3999999999999995</v>
      </c>
      <c r="O280" s="849">
        <v>23631.02</v>
      </c>
      <c r="P280" s="837"/>
      <c r="Q280" s="850">
        <v>4376.114814814815</v>
      </c>
    </row>
    <row r="281" spans="1:17" ht="14.4" customHeight="1" x14ac:dyDescent="0.3">
      <c r="A281" s="831" t="s">
        <v>6849</v>
      </c>
      <c r="B281" s="832" t="s">
        <v>6850</v>
      </c>
      <c r="C281" s="832" t="s">
        <v>5692</v>
      </c>
      <c r="D281" s="832" t="s">
        <v>6873</v>
      </c>
      <c r="E281" s="832" t="s">
        <v>6868</v>
      </c>
      <c r="F281" s="849"/>
      <c r="G281" s="849"/>
      <c r="H281" s="849"/>
      <c r="I281" s="849"/>
      <c r="J281" s="849"/>
      <c r="K281" s="849"/>
      <c r="L281" s="849"/>
      <c r="M281" s="849"/>
      <c r="N281" s="849">
        <v>0.2</v>
      </c>
      <c r="O281" s="849">
        <v>106.46</v>
      </c>
      <c r="P281" s="837"/>
      <c r="Q281" s="850">
        <v>532.29999999999995</v>
      </c>
    </row>
    <row r="282" spans="1:17" ht="14.4" customHeight="1" x14ac:dyDescent="0.3">
      <c r="A282" s="831" t="s">
        <v>6849</v>
      </c>
      <c r="B282" s="832" t="s">
        <v>6850</v>
      </c>
      <c r="C282" s="832" t="s">
        <v>5940</v>
      </c>
      <c r="D282" s="832" t="s">
        <v>6874</v>
      </c>
      <c r="E282" s="832" t="s">
        <v>6875</v>
      </c>
      <c r="F282" s="849">
        <v>3</v>
      </c>
      <c r="G282" s="849">
        <v>2916.96</v>
      </c>
      <c r="H282" s="849">
        <v>0.6</v>
      </c>
      <c r="I282" s="849">
        <v>972.32</v>
      </c>
      <c r="J282" s="849">
        <v>5</v>
      </c>
      <c r="K282" s="849">
        <v>4861.6000000000004</v>
      </c>
      <c r="L282" s="849">
        <v>1</v>
      </c>
      <c r="M282" s="849">
        <v>972.32</v>
      </c>
      <c r="N282" s="849">
        <v>8</v>
      </c>
      <c r="O282" s="849">
        <v>7778.56</v>
      </c>
      <c r="P282" s="837">
        <v>1.5999999999999999</v>
      </c>
      <c r="Q282" s="850">
        <v>972.32</v>
      </c>
    </row>
    <row r="283" spans="1:17" ht="14.4" customHeight="1" x14ac:dyDescent="0.3">
      <c r="A283" s="831" t="s">
        <v>6849</v>
      </c>
      <c r="B283" s="832" t="s">
        <v>6850</v>
      </c>
      <c r="C283" s="832" t="s">
        <v>5940</v>
      </c>
      <c r="D283" s="832" t="s">
        <v>6876</v>
      </c>
      <c r="E283" s="832" t="s">
        <v>6875</v>
      </c>
      <c r="F283" s="849">
        <v>2</v>
      </c>
      <c r="G283" s="849">
        <v>2816.84</v>
      </c>
      <c r="H283" s="849"/>
      <c r="I283" s="849">
        <v>1408.42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6849</v>
      </c>
      <c r="B284" s="832" t="s">
        <v>6850</v>
      </c>
      <c r="C284" s="832" t="s">
        <v>5940</v>
      </c>
      <c r="D284" s="832" t="s">
        <v>6877</v>
      </c>
      <c r="E284" s="832" t="s">
        <v>6875</v>
      </c>
      <c r="F284" s="849">
        <v>27</v>
      </c>
      <c r="G284" s="849">
        <v>46097.369999999988</v>
      </c>
      <c r="H284" s="849">
        <v>0.8129988830768593</v>
      </c>
      <c r="I284" s="849">
        <v>1707.3099999999995</v>
      </c>
      <c r="J284" s="849">
        <v>35</v>
      </c>
      <c r="K284" s="849">
        <v>56700.41</v>
      </c>
      <c r="L284" s="849">
        <v>1</v>
      </c>
      <c r="M284" s="849">
        <v>1620.0117142857143</v>
      </c>
      <c r="N284" s="849">
        <v>48</v>
      </c>
      <c r="O284" s="849">
        <v>43560</v>
      </c>
      <c r="P284" s="837">
        <v>0.7682484130185302</v>
      </c>
      <c r="Q284" s="850">
        <v>907.5</v>
      </c>
    </row>
    <row r="285" spans="1:17" ht="14.4" customHeight="1" x14ac:dyDescent="0.3">
      <c r="A285" s="831" t="s">
        <v>6849</v>
      </c>
      <c r="B285" s="832" t="s">
        <v>6850</v>
      </c>
      <c r="C285" s="832" t="s">
        <v>5940</v>
      </c>
      <c r="D285" s="832" t="s">
        <v>6878</v>
      </c>
      <c r="E285" s="832" t="s">
        <v>6875</v>
      </c>
      <c r="F285" s="849">
        <v>6</v>
      </c>
      <c r="G285" s="849">
        <v>12397.800000000001</v>
      </c>
      <c r="H285" s="849">
        <v>1.0380461175209739</v>
      </c>
      <c r="I285" s="849">
        <v>2066.3000000000002</v>
      </c>
      <c r="J285" s="849">
        <v>6</v>
      </c>
      <c r="K285" s="849">
        <v>11943.400000000001</v>
      </c>
      <c r="L285" s="849">
        <v>1</v>
      </c>
      <c r="M285" s="849">
        <v>1990.5666666666668</v>
      </c>
      <c r="N285" s="849">
        <v>3</v>
      </c>
      <c r="O285" s="849">
        <v>3932.49</v>
      </c>
      <c r="P285" s="837">
        <v>0.32926051208198664</v>
      </c>
      <c r="Q285" s="850">
        <v>1310.83</v>
      </c>
    </row>
    <row r="286" spans="1:17" ht="14.4" customHeight="1" x14ac:dyDescent="0.3">
      <c r="A286" s="831" t="s">
        <v>6849</v>
      </c>
      <c r="B286" s="832" t="s">
        <v>6850</v>
      </c>
      <c r="C286" s="832" t="s">
        <v>5940</v>
      </c>
      <c r="D286" s="832" t="s">
        <v>6879</v>
      </c>
      <c r="E286" s="832" t="s">
        <v>6880</v>
      </c>
      <c r="F286" s="849">
        <v>3</v>
      </c>
      <c r="G286" s="849">
        <v>5796.2699999999995</v>
      </c>
      <c r="H286" s="849"/>
      <c r="I286" s="849">
        <v>1932.09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6849</v>
      </c>
      <c r="B287" s="832" t="s">
        <v>6850</v>
      </c>
      <c r="C287" s="832" t="s">
        <v>5940</v>
      </c>
      <c r="D287" s="832" t="s">
        <v>6881</v>
      </c>
      <c r="E287" s="832" t="s">
        <v>6882</v>
      </c>
      <c r="F287" s="849">
        <v>1</v>
      </c>
      <c r="G287" s="849">
        <v>1027.76</v>
      </c>
      <c r="H287" s="849"/>
      <c r="I287" s="849">
        <v>1027.76</v>
      </c>
      <c r="J287" s="849"/>
      <c r="K287" s="849"/>
      <c r="L287" s="849"/>
      <c r="M287" s="849"/>
      <c r="N287" s="849">
        <v>1</v>
      </c>
      <c r="O287" s="849">
        <v>939.14</v>
      </c>
      <c r="P287" s="837"/>
      <c r="Q287" s="850">
        <v>939.14</v>
      </c>
    </row>
    <row r="288" spans="1:17" ht="14.4" customHeight="1" x14ac:dyDescent="0.3">
      <c r="A288" s="831" t="s">
        <v>6849</v>
      </c>
      <c r="B288" s="832" t="s">
        <v>6850</v>
      </c>
      <c r="C288" s="832" t="s">
        <v>5940</v>
      </c>
      <c r="D288" s="832" t="s">
        <v>6883</v>
      </c>
      <c r="E288" s="832" t="s">
        <v>6882</v>
      </c>
      <c r="F288" s="849">
        <v>7</v>
      </c>
      <c r="G288" s="849">
        <v>14992.949999999999</v>
      </c>
      <c r="H288" s="849">
        <v>1.8453315773926742</v>
      </c>
      <c r="I288" s="849">
        <v>2141.85</v>
      </c>
      <c r="J288" s="849">
        <v>4</v>
      </c>
      <c r="K288" s="849">
        <v>8124.8</v>
      </c>
      <c r="L288" s="849">
        <v>1</v>
      </c>
      <c r="M288" s="849">
        <v>2031.2</v>
      </c>
      <c r="N288" s="849">
        <v>1</v>
      </c>
      <c r="O288" s="849">
        <v>998.25</v>
      </c>
      <c r="P288" s="837">
        <v>0.12286456282000788</v>
      </c>
      <c r="Q288" s="850">
        <v>998.25</v>
      </c>
    </row>
    <row r="289" spans="1:17" ht="14.4" customHeight="1" x14ac:dyDescent="0.3">
      <c r="A289" s="831" t="s">
        <v>6849</v>
      </c>
      <c r="B289" s="832" t="s">
        <v>6850</v>
      </c>
      <c r="C289" s="832" t="s">
        <v>5940</v>
      </c>
      <c r="D289" s="832" t="s">
        <v>6884</v>
      </c>
      <c r="E289" s="832" t="s">
        <v>6885</v>
      </c>
      <c r="F289" s="849">
        <v>6</v>
      </c>
      <c r="G289" s="849">
        <v>51219.3</v>
      </c>
      <c r="H289" s="849">
        <v>3.0000000000000004</v>
      </c>
      <c r="I289" s="849">
        <v>8536.5500000000011</v>
      </c>
      <c r="J289" s="849">
        <v>2</v>
      </c>
      <c r="K289" s="849">
        <v>17073.099999999999</v>
      </c>
      <c r="L289" s="849">
        <v>1</v>
      </c>
      <c r="M289" s="849">
        <v>8536.5499999999993</v>
      </c>
      <c r="N289" s="849">
        <v>3</v>
      </c>
      <c r="O289" s="849">
        <v>25609.649999999998</v>
      </c>
      <c r="P289" s="837">
        <v>1.5</v>
      </c>
      <c r="Q289" s="850">
        <v>8536.5499999999993</v>
      </c>
    </row>
    <row r="290" spans="1:17" ht="14.4" customHeight="1" x14ac:dyDescent="0.3">
      <c r="A290" s="831" t="s">
        <v>6849</v>
      </c>
      <c r="B290" s="832" t="s">
        <v>6850</v>
      </c>
      <c r="C290" s="832" t="s">
        <v>5940</v>
      </c>
      <c r="D290" s="832" t="s">
        <v>6886</v>
      </c>
      <c r="E290" s="832" t="s">
        <v>6887</v>
      </c>
      <c r="F290" s="849">
        <v>14</v>
      </c>
      <c r="G290" s="849">
        <v>164808</v>
      </c>
      <c r="H290" s="849">
        <v>1.8405080627761465</v>
      </c>
      <c r="I290" s="849">
        <v>11772</v>
      </c>
      <c r="J290" s="849">
        <v>8</v>
      </c>
      <c r="K290" s="849">
        <v>89544.84</v>
      </c>
      <c r="L290" s="849">
        <v>1</v>
      </c>
      <c r="M290" s="849">
        <v>11193.105</v>
      </c>
      <c r="N290" s="849">
        <v>34</v>
      </c>
      <c r="O290" s="849">
        <v>272879.5</v>
      </c>
      <c r="P290" s="837">
        <v>3.0474061933663625</v>
      </c>
      <c r="Q290" s="850">
        <v>8025.8676470588234</v>
      </c>
    </row>
    <row r="291" spans="1:17" ht="14.4" customHeight="1" x14ac:dyDescent="0.3">
      <c r="A291" s="831" t="s">
        <v>6849</v>
      </c>
      <c r="B291" s="832" t="s">
        <v>6850</v>
      </c>
      <c r="C291" s="832" t="s">
        <v>5940</v>
      </c>
      <c r="D291" s="832" t="s">
        <v>6888</v>
      </c>
      <c r="E291" s="832" t="s">
        <v>6889</v>
      </c>
      <c r="F291" s="849">
        <v>9</v>
      </c>
      <c r="G291" s="849">
        <v>20128.5</v>
      </c>
      <c r="H291" s="849">
        <v>3</v>
      </c>
      <c r="I291" s="849">
        <v>2236.5</v>
      </c>
      <c r="J291" s="849">
        <v>3</v>
      </c>
      <c r="K291" s="849">
        <v>6709.5</v>
      </c>
      <c r="L291" s="849">
        <v>1</v>
      </c>
      <c r="M291" s="849">
        <v>2236.5</v>
      </c>
      <c r="N291" s="849">
        <v>5</v>
      </c>
      <c r="O291" s="849">
        <v>11182.5</v>
      </c>
      <c r="P291" s="837">
        <v>1.6666666666666667</v>
      </c>
      <c r="Q291" s="850">
        <v>2236.5</v>
      </c>
    </row>
    <row r="292" spans="1:17" ht="14.4" customHeight="1" x14ac:dyDescent="0.3">
      <c r="A292" s="831" t="s">
        <v>6849</v>
      </c>
      <c r="B292" s="832" t="s">
        <v>6850</v>
      </c>
      <c r="C292" s="832" t="s">
        <v>5940</v>
      </c>
      <c r="D292" s="832" t="s">
        <v>6890</v>
      </c>
      <c r="E292" s="832" t="s">
        <v>6891</v>
      </c>
      <c r="F292" s="849">
        <v>17</v>
      </c>
      <c r="G292" s="849">
        <v>17047.599999999999</v>
      </c>
      <c r="H292" s="849">
        <v>1.615212612749185</v>
      </c>
      <c r="I292" s="849">
        <v>1002.8</v>
      </c>
      <c r="J292" s="849">
        <v>11</v>
      </c>
      <c r="K292" s="849">
        <v>10554.4</v>
      </c>
      <c r="L292" s="849">
        <v>1</v>
      </c>
      <c r="M292" s="849">
        <v>959.4909090909091</v>
      </c>
      <c r="N292" s="849">
        <v>11</v>
      </c>
      <c r="O292" s="849">
        <v>9849.4</v>
      </c>
      <c r="P292" s="837">
        <v>0.93320321382551352</v>
      </c>
      <c r="Q292" s="850">
        <v>895.4</v>
      </c>
    </row>
    <row r="293" spans="1:17" ht="14.4" customHeight="1" x14ac:dyDescent="0.3">
      <c r="A293" s="831" t="s">
        <v>6849</v>
      </c>
      <c r="B293" s="832" t="s">
        <v>6850</v>
      </c>
      <c r="C293" s="832" t="s">
        <v>5940</v>
      </c>
      <c r="D293" s="832" t="s">
        <v>6892</v>
      </c>
      <c r="E293" s="832" t="s">
        <v>6893</v>
      </c>
      <c r="F293" s="849">
        <v>26</v>
      </c>
      <c r="G293" s="849">
        <v>136739.98000000001</v>
      </c>
      <c r="H293" s="849">
        <v>0.84925408600335417</v>
      </c>
      <c r="I293" s="849">
        <v>5259.2300000000005</v>
      </c>
      <c r="J293" s="849">
        <v>32</v>
      </c>
      <c r="K293" s="849">
        <v>161011.85999999999</v>
      </c>
      <c r="L293" s="849">
        <v>1</v>
      </c>
      <c r="M293" s="849">
        <v>5031.6206249999996</v>
      </c>
      <c r="N293" s="849">
        <v>45</v>
      </c>
      <c r="O293" s="849">
        <v>127882.84999999998</v>
      </c>
      <c r="P293" s="837">
        <v>0.79424490841854745</v>
      </c>
      <c r="Q293" s="850">
        <v>2841.8411111111104</v>
      </c>
    </row>
    <row r="294" spans="1:17" ht="14.4" customHeight="1" x14ac:dyDescent="0.3">
      <c r="A294" s="831" t="s">
        <v>6849</v>
      </c>
      <c r="B294" s="832" t="s">
        <v>6850</v>
      </c>
      <c r="C294" s="832" t="s">
        <v>5940</v>
      </c>
      <c r="D294" s="832" t="s">
        <v>6894</v>
      </c>
      <c r="E294" s="832" t="s">
        <v>6895</v>
      </c>
      <c r="F294" s="849">
        <v>19</v>
      </c>
      <c r="G294" s="849">
        <v>15792.039999999999</v>
      </c>
      <c r="H294" s="849">
        <v>0.76</v>
      </c>
      <c r="I294" s="849">
        <v>831.16</v>
      </c>
      <c r="J294" s="849">
        <v>25</v>
      </c>
      <c r="K294" s="849">
        <v>20779</v>
      </c>
      <c r="L294" s="849">
        <v>1</v>
      </c>
      <c r="M294" s="849">
        <v>831.16</v>
      </c>
      <c r="N294" s="849">
        <v>36</v>
      </c>
      <c r="O294" s="849">
        <v>29921.759999999998</v>
      </c>
      <c r="P294" s="837">
        <v>1.44</v>
      </c>
      <c r="Q294" s="850">
        <v>831.16</v>
      </c>
    </row>
    <row r="295" spans="1:17" ht="14.4" customHeight="1" x14ac:dyDescent="0.3">
      <c r="A295" s="831" t="s">
        <v>6849</v>
      </c>
      <c r="B295" s="832" t="s">
        <v>6850</v>
      </c>
      <c r="C295" s="832" t="s">
        <v>5940</v>
      </c>
      <c r="D295" s="832" t="s">
        <v>6896</v>
      </c>
      <c r="E295" s="832" t="s">
        <v>6895</v>
      </c>
      <c r="F295" s="849">
        <v>1</v>
      </c>
      <c r="G295" s="849">
        <v>888.06</v>
      </c>
      <c r="H295" s="849"/>
      <c r="I295" s="849">
        <v>888.06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6849</v>
      </c>
      <c r="B296" s="832" t="s">
        <v>6850</v>
      </c>
      <c r="C296" s="832" t="s">
        <v>5940</v>
      </c>
      <c r="D296" s="832" t="s">
        <v>6897</v>
      </c>
      <c r="E296" s="832" t="s">
        <v>6898</v>
      </c>
      <c r="F296" s="849">
        <v>3</v>
      </c>
      <c r="G296" s="849">
        <v>120632.73000000001</v>
      </c>
      <c r="H296" s="849">
        <v>1</v>
      </c>
      <c r="I296" s="849">
        <v>40210.910000000003</v>
      </c>
      <c r="J296" s="849">
        <v>3</v>
      </c>
      <c r="K296" s="849">
        <v>120632.73000000001</v>
      </c>
      <c r="L296" s="849">
        <v>1</v>
      </c>
      <c r="M296" s="849">
        <v>40210.910000000003</v>
      </c>
      <c r="N296" s="849">
        <v>4</v>
      </c>
      <c r="O296" s="849">
        <v>160843.64000000001</v>
      </c>
      <c r="P296" s="837">
        <v>1.3333333333333333</v>
      </c>
      <c r="Q296" s="850">
        <v>40210.910000000003</v>
      </c>
    </row>
    <row r="297" spans="1:17" ht="14.4" customHeight="1" x14ac:dyDescent="0.3">
      <c r="A297" s="831" t="s">
        <v>6849</v>
      </c>
      <c r="B297" s="832" t="s">
        <v>6850</v>
      </c>
      <c r="C297" s="832" t="s">
        <v>5940</v>
      </c>
      <c r="D297" s="832" t="s">
        <v>6899</v>
      </c>
      <c r="E297" s="832" t="s">
        <v>6900</v>
      </c>
      <c r="F297" s="849">
        <v>7</v>
      </c>
      <c r="G297" s="849">
        <v>8024.3099999999995</v>
      </c>
      <c r="H297" s="849">
        <v>1.8469277369104282</v>
      </c>
      <c r="I297" s="849">
        <v>1146.33</v>
      </c>
      <c r="J297" s="849">
        <v>4</v>
      </c>
      <c r="K297" s="849">
        <v>4344.68</v>
      </c>
      <c r="L297" s="849">
        <v>1</v>
      </c>
      <c r="M297" s="849">
        <v>1086.17</v>
      </c>
      <c r="N297" s="849">
        <v>6</v>
      </c>
      <c r="O297" s="849">
        <v>6517.02</v>
      </c>
      <c r="P297" s="837">
        <v>1.5</v>
      </c>
      <c r="Q297" s="850">
        <v>1086.17</v>
      </c>
    </row>
    <row r="298" spans="1:17" ht="14.4" customHeight="1" x14ac:dyDescent="0.3">
      <c r="A298" s="831" t="s">
        <v>6849</v>
      </c>
      <c r="B298" s="832" t="s">
        <v>6850</v>
      </c>
      <c r="C298" s="832" t="s">
        <v>5940</v>
      </c>
      <c r="D298" s="832" t="s">
        <v>6901</v>
      </c>
      <c r="E298" s="832" t="s">
        <v>6902</v>
      </c>
      <c r="F298" s="849">
        <v>11</v>
      </c>
      <c r="G298" s="849">
        <v>3950.1</v>
      </c>
      <c r="H298" s="849">
        <v>0.84615384615384592</v>
      </c>
      <c r="I298" s="849">
        <v>359.09999999999997</v>
      </c>
      <c r="J298" s="849">
        <v>13</v>
      </c>
      <c r="K298" s="849">
        <v>4668.3000000000011</v>
      </c>
      <c r="L298" s="849">
        <v>1</v>
      </c>
      <c r="M298" s="849">
        <v>359.10000000000008</v>
      </c>
      <c r="N298" s="849">
        <v>26</v>
      </c>
      <c r="O298" s="849">
        <v>9336.6000000000022</v>
      </c>
      <c r="P298" s="837">
        <v>2</v>
      </c>
      <c r="Q298" s="850">
        <v>359.10000000000008</v>
      </c>
    </row>
    <row r="299" spans="1:17" ht="14.4" customHeight="1" x14ac:dyDescent="0.3">
      <c r="A299" s="831" t="s">
        <v>6849</v>
      </c>
      <c r="B299" s="832" t="s">
        <v>6850</v>
      </c>
      <c r="C299" s="832" t="s">
        <v>5940</v>
      </c>
      <c r="D299" s="832" t="s">
        <v>6903</v>
      </c>
      <c r="E299" s="832" t="s">
        <v>6904</v>
      </c>
      <c r="F299" s="849">
        <v>4</v>
      </c>
      <c r="G299" s="849">
        <v>52312</v>
      </c>
      <c r="H299" s="849"/>
      <c r="I299" s="849">
        <v>13078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6849</v>
      </c>
      <c r="B300" s="832" t="s">
        <v>6850</v>
      </c>
      <c r="C300" s="832" t="s">
        <v>5940</v>
      </c>
      <c r="D300" s="832" t="s">
        <v>6905</v>
      </c>
      <c r="E300" s="832" t="s">
        <v>6906</v>
      </c>
      <c r="F300" s="849">
        <v>1</v>
      </c>
      <c r="G300" s="849">
        <v>34960</v>
      </c>
      <c r="H300" s="849"/>
      <c r="I300" s="849">
        <v>34960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6849</v>
      </c>
      <c r="B301" s="832" t="s">
        <v>6850</v>
      </c>
      <c r="C301" s="832" t="s">
        <v>5940</v>
      </c>
      <c r="D301" s="832" t="s">
        <v>6907</v>
      </c>
      <c r="E301" s="832" t="s">
        <v>6908</v>
      </c>
      <c r="F301" s="849">
        <v>29</v>
      </c>
      <c r="G301" s="849">
        <v>488119.01</v>
      </c>
      <c r="H301" s="849">
        <v>0.69047619047619047</v>
      </c>
      <c r="I301" s="849">
        <v>16831.689999999999</v>
      </c>
      <c r="J301" s="849">
        <v>42</v>
      </c>
      <c r="K301" s="849">
        <v>706930.98</v>
      </c>
      <c r="L301" s="849">
        <v>1</v>
      </c>
      <c r="M301" s="849">
        <v>16831.689999999999</v>
      </c>
      <c r="N301" s="849">
        <v>17</v>
      </c>
      <c r="O301" s="849">
        <v>242431.90000000002</v>
      </c>
      <c r="P301" s="837">
        <v>0.3429357417608152</v>
      </c>
      <c r="Q301" s="850">
        <v>14260.7</v>
      </c>
    </row>
    <row r="302" spans="1:17" ht="14.4" customHeight="1" x14ac:dyDescent="0.3">
      <c r="A302" s="831" t="s">
        <v>6849</v>
      </c>
      <c r="B302" s="832" t="s">
        <v>6850</v>
      </c>
      <c r="C302" s="832" t="s">
        <v>5940</v>
      </c>
      <c r="D302" s="832" t="s">
        <v>6909</v>
      </c>
      <c r="E302" s="832" t="s">
        <v>6910</v>
      </c>
      <c r="F302" s="849">
        <v>31</v>
      </c>
      <c r="G302" s="849">
        <v>204201.03000000003</v>
      </c>
      <c r="H302" s="849">
        <v>0.78260797080281452</v>
      </c>
      <c r="I302" s="849">
        <v>6587.130000000001</v>
      </c>
      <c r="J302" s="849">
        <v>42</v>
      </c>
      <c r="K302" s="849">
        <v>260923.78000000003</v>
      </c>
      <c r="L302" s="849">
        <v>1</v>
      </c>
      <c r="M302" s="849">
        <v>6212.4709523809533</v>
      </c>
      <c r="N302" s="849">
        <v>54</v>
      </c>
      <c r="O302" s="849">
        <v>189319.82</v>
      </c>
      <c r="P302" s="837">
        <v>0.72557518521309172</v>
      </c>
      <c r="Q302" s="850">
        <v>3505.9225925925925</v>
      </c>
    </row>
    <row r="303" spans="1:17" ht="14.4" customHeight="1" x14ac:dyDescent="0.3">
      <c r="A303" s="831" t="s">
        <v>6849</v>
      </c>
      <c r="B303" s="832" t="s">
        <v>6850</v>
      </c>
      <c r="C303" s="832" t="s">
        <v>5940</v>
      </c>
      <c r="D303" s="832" t="s">
        <v>6911</v>
      </c>
      <c r="E303" s="832" t="s">
        <v>6912</v>
      </c>
      <c r="F303" s="849"/>
      <c r="G303" s="849"/>
      <c r="H303" s="849"/>
      <c r="I303" s="849"/>
      <c r="J303" s="849">
        <v>1</v>
      </c>
      <c r="K303" s="849">
        <v>1726.4</v>
      </c>
      <c r="L303" s="849">
        <v>1</v>
      </c>
      <c r="M303" s="849">
        <v>1726.4</v>
      </c>
      <c r="N303" s="849">
        <v>1</v>
      </c>
      <c r="O303" s="849">
        <v>1726.4</v>
      </c>
      <c r="P303" s="837">
        <v>1</v>
      </c>
      <c r="Q303" s="850">
        <v>1726.4</v>
      </c>
    </row>
    <row r="304" spans="1:17" ht="14.4" customHeight="1" x14ac:dyDescent="0.3">
      <c r="A304" s="831" t="s">
        <v>6849</v>
      </c>
      <c r="B304" s="832" t="s">
        <v>6850</v>
      </c>
      <c r="C304" s="832" t="s">
        <v>5940</v>
      </c>
      <c r="D304" s="832" t="s">
        <v>6913</v>
      </c>
      <c r="E304" s="832" t="s">
        <v>6914</v>
      </c>
      <c r="F304" s="849">
        <v>35</v>
      </c>
      <c r="G304" s="849">
        <v>2832774</v>
      </c>
      <c r="H304" s="849">
        <v>0.85365853658536583</v>
      </c>
      <c r="I304" s="849">
        <v>80936.399999999994</v>
      </c>
      <c r="J304" s="849">
        <v>41</v>
      </c>
      <c r="K304" s="849">
        <v>3318392.4</v>
      </c>
      <c r="L304" s="849">
        <v>1</v>
      </c>
      <c r="M304" s="849">
        <v>80936.399999999994</v>
      </c>
      <c r="N304" s="849">
        <v>48</v>
      </c>
      <c r="O304" s="849">
        <v>3260332.8</v>
      </c>
      <c r="P304" s="837">
        <v>0.98250369666950776</v>
      </c>
      <c r="Q304" s="850">
        <v>67923.599999999991</v>
      </c>
    </row>
    <row r="305" spans="1:17" ht="14.4" customHeight="1" x14ac:dyDescent="0.3">
      <c r="A305" s="831" t="s">
        <v>6849</v>
      </c>
      <c r="B305" s="832" t="s">
        <v>6850</v>
      </c>
      <c r="C305" s="832" t="s">
        <v>5940</v>
      </c>
      <c r="D305" s="832" t="s">
        <v>6915</v>
      </c>
      <c r="E305" s="832" t="s">
        <v>6916</v>
      </c>
      <c r="F305" s="849">
        <v>7</v>
      </c>
      <c r="G305" s="849">
        <v>91458.78</v>
      </c>
      <c r="H305" s="849">
        <v>6.9999999999999991</v>
      </c>
      <c r="I305" s="849">
        <v>13065.539999999999</v>
      </c>
      <c r="J305" s="849">
        <v>1</v>
      </c>
      <c r="K305" s="849">
        <v>13065.54</v>
      </c>
      <c r="L305" s="849">
        <v>1</v>
      </c>
      <c r="M305" s="849">
        <v>13065.54</v>
      </c>
      <c r="N305" s="849"/>
      <c r="O305" s="849"/>
      <c r="P305" s="837"/>
      <c r="Q305" s="850"/>
    </row>
    <row r="306" spans="1:17" ht="14.4" customHeight="1" x14ac:dyDescent="0.3">
      <c r="A306" s="831" t="s">
        <v>6849</v>
      </c>
      <c r="B306" s="832" t="s">
        <v>6850</v>
      </c>
      <c r="C306" s="832" t="s">
        <v>5940</v>
      </c>
      <c r="D306" s="832" t="s">
        <v>6917</v>
      </c>
      <c r="E306" s="832" t="s">
        <v>6918</v>
      </c>
      <c r="F306" s="849">
        <v>8</v>
      </c>
      <c r="G306" s="849">
        <v>34880</v>
      </c>
      <c r="H306" s="849">
        <v>4.3705001265540462</v>
      </c>
      <c r="I306" s="849">
        <v>4360</v>
      </c>
      <c r="J306" s="849">
        <v>2</v>
      </c>
      <c r="K306" s="849">
        <v>7980.78</v>
      </c>
      <c r="L306" s="849">
        <v>1</v>
      </c>
      <c r="M306" s="849">
        <v>3990.39</v>
      </c>
      <c r="N306" s="849">
        <v>1</v>
      </c>
      <c r="O306" s="849">
        <v>3357.2</v>
      </c>
      <c r="P306" s="837">
        <v>0.42066063718082691</v>
      </c>
      <c r="Q306" s="850">
        <v>3357.2</v>
      </c>
    </row>
    <row r="307" spans="1:17" ht="14.4" customHeight="1" x14ac:dyDescent="0.3">
      <c r="A307" s="831" t="s">
        <v>6849</v>
      </c>
      <c r="B307" s="832" t="s">
        <v>6850</v>
      </c>
      <c r="C307" s="832" t="s">
        <v>5940</v>
      </c>
      <c r="D307" s="832" t="s">
        <v>6919</v>
      </c>
      <c r="E307" s="832" t="s">
        <v>6920</v>
      </c>
      <c r="F307" s="849">
        <v>10</v>
      </c>
      <c r="G307" s="849">
        <v>3808.6000000000004</v>
      </c>
      <c r="H307" s="849">
        <v>1.4285714285714288</v>
      </c>
      <c r="I307" s="849">
        <v>380.86</v>
      </c>
      <c r="J307" s="849">
        <v>7</v>
      </c>
      <c r="K307" s="849">
        <v>2666.02</v>
      </c>
      <c r="L307" s="849">
        <v>1</v>
      </c>
      <c r="M307" s="849">
        <v>380.86</v>
      </c>
      <c r="N307" s="849">
        <v>3</v>
      </c>
      <c r="O307" s="849">
        <v>1142.58</v>
      </c>
      <c r="P307" s="837">
        <v>0.42857142857142855</v>
      </c>
      <c r="Q307" s="850">
        <v>380.85999999999996</v>
      </c>
    </row>
    <row r="308" spans="1:17" ht="14.4" customHeight="1" x14ac:dyDescent="0.3">
      <c r="A308" s="831" t="s">
        <v>6849</v>
      </c>
      <c r="B308" s="832" t="s">
        <v>6850</v>
      </c>
      <c r="C308" s="832" t="s">
        <v>5940</v>
      </c>
      <c r="D308" s="832" t="s">
        <v>6921</v>
      </c>
      <c r="E308" s="832" t="s">
        <v>6922</v>
      </c>
      <c r="F308" s="849">
        <v>5</v>
      </c>
      <c r="G308" s="849">
        <v>106840</v>
      </c>
      <c r="H308" s="849">
        <v>1.8449496317008072</v>
      </c>
      <c r="I308" s="849">
        <v>21368</v>
      </c>
      <c r="J308" s="849">
        <v>3</v>
      </c>
      <c r="K308" s="849">
        <v>57909.440000000002</v>
      </c>
      <c r="L308" s="849">
        <v>1</v>
      </c>
      <c r="M308" s="849">
        <v>19303.146666666667</v>
      </c>
      <c r="N308" s="849">
        <v>33</v>
      </c>
      <c r="O308" s="849">
        <v>602933.76000000001</v>
      </c>
      <c r="P308" s="837">
        <v>10.411666215387335</v>
      </c>
      <c r="Q308" s="850">
        <v>18270.72</v>
      </c>
    </row>
    <row r="309" spans="1:17" ht="14.4" customHeight="1" x14ac:dyDescent="0.3">
      <c r="A309" s="831" t="s">
        <v>6849</v>
      </c>
      <c r="B309" s="832" t="s">
        <v>6850</v>
      </c>
      <c r="C309" s="832" t="s">
        <v>5940</v>
      </c>
      <c r="D309" s="832" t="s">
        <v>6923</v>
      </c>
      <c r="E309" s="832" t="s">
        <v>6924</v>
      </c>
      <c r="F309" s="849">
        <v>19</v>
      </c>
      <c r="G309" s="849">
        <v>209294.5</v>
      </c>
      <c r="H309" s="849">
        <v>1.9</v>
      </c>
      <c r="I309" s="849">
        <v>11015.5</v>
      </c>
      <c r="J309" s="849">
        <v>10</v>
      </c>
      <c r="K309" s="849">
        <v>110155</v>
      </c>
      <c r="L309" s="849">
        <v>1</v>
      </c>
      <c r="M309" s="849">
        <v>11015.5</v>
      </c>
      <c r="N309" s="849">
        <v>13</v>
      </c>
      <c r="O309" s="849">
        <v>143201.5</v>
      </c>
      <c r="P309" s="837">
        <v>1.3</v>
      </c>
      <c r="Q309" s="850">
        <v>11015.5</v>
      </c>
    </row>
    <row r="310" spans="1:17" ht="14.4" customHeight="1" x14ac:dyDescent="0.3">
      <c r="A310" s="831" t="s">
        <v>6849</v>
      </c>
      <c r="B310" s="832" t="s">
        <v>6850</v>
      </c>
      <c r="C310" s="832" t="s">
        <v>5940</v>
      </c>
      <c r="D310" s="832" t="s">
        <v>6925</v>
      </c>
      <c r="E310" s="832" t="s">
        <v>6926</v>
      </c>
      <c r="F310" s="849">
        <v>2</v>
      </c>
      <c r="G310" s="849">
        <v>60270</v>
      </c>
      <c r="H310" s="849">
        <v>1</v>
      </c>
      <c r="I310" s="849">
        <v>30135</v>
      </c>
      <c r="J310" s="849">
        <v>2</v>
      </c>
      <c r="K310" s="849">
        <v>60270</v>
      </c>
      <c r="L310" s="849">
        <v>1</v>
      </c>
      <c r="M310" s="849">
        <v>30135</v>
      </c>
      <c r="N310" s="849">
        <v>1</v>
      </c>
      <c r="O310" s="849">
        <v>30135</v>
      </c>
      <c r="P310" s="837">
        <v>0.5</v>
      </c>
      <c r="Q310" s="850">
        <v>30135</v>
      </c>
    </row>
    <row r="311" spans="1:17" ht="14.4" customHeight="1" x14ac:dyDescent="0.3">
      <c r="A311" s="831" t="s">
        <v>6849</v>
      </c>
      <c r="B311" s="832" t="s">
        <v>6850</v>
      </c>
      <c r="C311" s="832" t="s">
        <v>5940</v>
      </c>
      <c r="D311" s="832" t="s">
        <v>6927</v>
      </c>
      <c r="E311" s="832" t="s">
        <v>6928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310</v>
      </c>
      <c r="P311" s="837"/>
      <c r="Q311" s="850">
        <v>310</v>
      </c>
    </row>
    <row r="312" spans="1:17" ht="14.4" customHeight="1" x14ac:dyDescent="0.3">
      <c r="A312" s="831" t="s">
        <v>6849</v>
      </c>
      <c r="B312" s="832" t="s">
        <v>6850</v>
      </c>
      <c r="C312" s="832" t="s">
        <v>5940</v>
      </c>
      <c r="D312" s="832" t="s">
        <v>6929</v>
      </c>
      <c r="E312" s="832" t="s">
        <v>6885</v>
      </c>
      <c r="F312" s="849">
        <v>7</v>
      </c>
      <c r="G312" s="849">
        <v>59755.85</v>
      </c>
      <c r="H312" s="849">
        <v>2.3333333333333335</v>
      </c>
      <c r="I312" s="849">
        <v>8536.5499999999993</v>
      </c>
      <c r="J312" s="849">
        <v>3</v>
      </c>
      <c r="K312" s="849">
        <v>25609.649999999998</v>
      </c>
      <c r="L312" s="849">
        <v>1</v>
      </c>
      <c r="M312" s="849">
        <v>8536.5499999999993</v>
      </c>
      <c r="N312" s="849"/>
      <c r="O312" s="849"/>
      <c r="P312" s="837"/>
      <c r="Q312" s="850"/>
    </row>
    <row r="313" spans="1:17" ht="14.4" customHeight="1" x14ac:dyDescent="0.3">
      <c r="A313" s="831" t="s">
        <v>6849</v>
      </c>
      <c r="B313" s="832" t="s">
        <v>6850</v>
      </c>
      <c r="C313" s="832" t="s">
        <v>5940</v>
      </c>
      <c r="D313" s="832" t="s">
        <v>6930</v>
      </c>
      <c r="E313" s="832" t="s">
        <v>6931</v>
      </c>
      <c r="F313" s="849">
        <v>5</v>
      </c>
      <c r="G313" s="849">
        <v>161000</v>
      </c>
      <c r="H313" s="849"/>
      <c r="I313" s="849">
        <v>32200</v>
      </c>
      <c r="J313" s="849"/>
      <c r="K313" s="849"/>
      <c r="L313" s="849"/>
      <c r="M313" s="849"/>
      <c r="N313" s="849">
        <v>1</v>
      </c>
      <c r="O313" s="849">
        <v>32200</v>
      </c>
      <c r="P313" s="837"/>
      <c r="Q313" s="850">
        <v>32200</v>
      </c>
    </row>
    <row r="314" spans="1:17" ht="14.4" customHeight="1" x14ac:dyDescent="0.3">
      <c r="A314" s="831" t="s">
        <v>6849</v>
      </c>
      <c r="B314" s="832" t="s">
        <v>6850</v>
      </c>
      <c r="C314" s="832" t="s">
        <v>5940</v>
      </c>
      <c r="D314" s="832" t="s">
        <v>6932</v>
      </c>
      <c r="E314" s="832" t="s">
        <v>6880</v>
      </c>
      <c r="F314" s="849"/>
      <c r="G314" s="849"/>
      <c r="H314" s="849"/>
      <c r="I314" s="849"/>
      <c r="J314" s="849">
        <v>1</v>
      </c>
      <c r="K314" s="849">
        <v>1932.09</v>
      </c>
      <c r="L314" s="849">
        <v>1</v>
      </c>
      <c r="M314" s="849">
        <v>1932.09</v>
      </c>
      <c r="N314" s="849">
        <v>1</v>
      </c>
      <c r="O314" s="849">
        <v>1932.09</v>
      </c>
      <c r="P314" s="837">
        <v>1</v>
      </c>
      <c r="Q314" s="850">
        <v>1932.09</v>
      </c>
    </row>
    <row r="315" spans="1:17" ht="14.4" customHeight="1" x14ac:dyDescent="0.3">
      <c r="A315" s="831" t="s">
        <v>6849</v>
      </c>
      <c r="B315" s="832" t="s">
        <v>6850</v>
      </c>
      <c r="C315" s="832" t="s">
        <v>5940</v>
      </c>
      <c r="D315" s="832" t="s">
        <v>6933</v>
      </c>
      <c r="E315" s="832" t="s">
        <v>6934</v>
      </c>
      <c r="F315" s="849">
        <v>1</v>
      </c>
      <c r="G315" s="849">
        <v>8276.4</v>
      </c>
      <c r="H315" s="849"/>
      <c r="I315" s="849">
        <v>8276.4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6849</v>
      </c>
      <c r="B316" s="832" t="s">
        <v>6850</v>
      </c>
      <c r="C316" s="832" t="s">
        <v>5940</v>
      </c>
      <c r="D316" s="832" t="s">
        <v>6935</v>
      </c>
      <c r="E316" s="832" t="s">
        <v>6936</v>
      </c>
      <c r="F316" s="849"/>
      <c r="G316" s="849"/>
      <c r="H316" s="849"/>
      <c r="I316" s="849"/>
      <c r="J316" s="849"/>
      <c r="K316" s="849"/>
      <c r="L316" s="849"/>
      <c r="M316" s="849"/>
      <c r="N316" s="849">
        <v>10</v>
      </c>
      <c r="O316" s="849">
        <v>78408</v>
      </c>
      <c r="P316" s="837"/>
      <c r="Q316" s="850">
        <v>7840.8</v>
      </c>
    </row>
    <row r="317" spans="1:17" ht="14.4" customHeight="1" x14ac:dyDescent="0.3">
      <c r="A317" s="831" t="s">
        <v>6849</v>
      </c>
      <c r="B317" s="832" t="s">
        <v>6850</v>
      </c>
      <c r="C317" s="832" t="s">
        <v>5940</v>
      </c>
      <c r="D317" s="832" t="s">
        <v>6937</v>
      </c>
      <c r="E317" s="832" t="s">
        <v>6938</v>
      </c>
      <c r="F317" s="849">
        <v>2</v>
      </c>
      <c r="G317" s="849">
        <v>22020</v>
      </c>
      <c r="H317" s="849"/>
      <c r="I317" s="849">
        <v>11010</v>
      </c>
      <c r="J317" s="849"/>
      <c r="K317" s="849"/>
      <c r="L317" s="849"/>
      <c r="M317" s="849"/>
      <c r="N317" s="849">
        <v>8</v>
      </c>
      <c r="O317" s="849">
        <v>88080</v>
      </c>
      <c r="P317" s="837"/>
      <c r="Q317" s="850">
        <v>11010</v>
      </c>
    </row>
    <row r="318" spans="1:17" ht="14.4" customHeight="1" x14ac:dyDescent="0.3">
      <c r="A318" s="831" t="s">
        <v>6849</v>
      </c>
      <c r="B318" s="832" t="s">
        <v>6850</v>
      </c>
      <c r="C318" s="832" t="s">
        <v>5940</v>
      </c>
      <c r="D318" s="832" t="s">
        <v>6939</v>
      </c>
      <c r="E318" s="832" t="s">
        <v>6940</v>
      </c>
      <c r="F318" s="849"/>
      <c r="G318" s="849"/>
      <c r="H318" s="849"/>
      <c r="I318" s="849"/>
      <c r="J318" s="849">
        <v>6</v>
      </c>
      <c r="K318" s="849">
        <v>29142</v>
      </c>
      <c r="L318" s="849">
        <v>1</v>
      </c>
      <c r="M318" s="849">
        <v>4857</v>
      </c>
      <c r="N318" s="849"/>
      <c r="O318" s="849"/>
      <c r="P318" s="837"/>
      <c r="Q318" s="850"/>
    </row>
    <row r="319" spans="1:17" ht="14.4" customHeight="1" x14ac:dyDescent="0.3">
      <c r="A319" s="831" t="s">
        <v>6849</v>
      </c>
      <c r="B319" s="832" t="s">
        <v>6850</v>
      </c>
      <c r="C319" s="832" t="s">
        <v>5940</v>
      </c>
      <c r="D319" s="832" t="s">
        <v>6941</v>
      </c>
      <c r="E319" s="832" t="s">
        <v>6942</v>
      </c>
      <c r="F319" s="849"/>
      <c r="G319" s="849"/>
      <c r="H319" s="849"/>
      <c r="I319" s="849"/>
      <c r="J319" s="849">
        <v>10</v>
      </c>
      <c r="K319" s="849">
        <v>13566</v>
      </c>
      <c r="L319" s="849">
        <v>1</v>
      </c>
      <c r="M319" s="849">
        <v>1356.6</v>
      </c>
      <c r="N319" s="849">
        <v>8</v>
      </c>
      <c r="O319" s="849">
        <v>10852.800000000001</v>
      </c>
      <c r="P319" s="837">
        <v>0.8</v>
      </c>
      <c r="Q319" s="850">
        <v>1356.6000000000001</v>
      </c>
    </row>
    <row r="320" spans="1:17" ht="14.4" customHeight="1" x14ac:dyDescent="0.3">
      <c r="A320" s="831" t="s">
        <v>6849</v>
      </c>
      <c r="B320" s="832" t="s">
        <v>6850</v>
      </c>
      <c r="C320" s="832" t="s">
        <v>5940</v>
      </c>
      <c r="D320" s="832" t="s">
        <v>6943</v>
      </c>
      <c r="E320" s="832" t="s">
        <v>6944</v>
      </c>
      <c r="F320" s="849"/>
      <c r="G320" s="849"/>
      <c r="H320" s="849"/>
      <c r="I320" s="849"/>
      <c r="J320" s="849">
        <v>1</v>
      </c>
      <c r="K320" s="849">
        <v>4066.69</v>
      </c>
      <c r="L320" s="849">
        <v>1</v>
      </c>
      <c r="M320" s="849">
        <v>4066.69</v>
      </c>
      <c r="N320" s="849"/>
      <c r="O320" s="849"/>
      <c r="P320" s="837"/>
      <c r="Q320" s="850"/>
    </row>
    <row r="321" spans="1:17" ht="14.4" customHeight="1" x14ac:dyDescent="0.3">
      <c r="A321" s="831" t="s">
        <v>6849</v>
      </c>
      <c r="B321" s="832" t="s">
        <v>6850</v>
      </c>
      <c r="C321" s="832" t="s">
        <v>5940</v>
      </c>
      <c r="D321" s="832" t="s">
        <v>6945</v>
      </c>
      <c r="E321" s="832" t="s">
        <v>6946</v>
      </c>
      <c r="F321" s="849"/>
      <c r="G321" s="849"/>
      <c r="H321" s="849"/>
      <c r="I321" s="849"/>
      <c r="J321" s="849"/>
      <c r="K321" s="849"/>
      <c r="L321" s="849"/>
      <c r="M321" s="849"/>
      <c r="N321" s="849">
        <v>5</v>
      </c>
      <c r="O321" s="849">
        <v>59305.9</v>
      </c>
      <c r="P321" s="837"/>
      <c r="Q321" s="850">
        <v>11861.18</v>
      </c>
    </row>
    <row r="322" spans="1:17" ht="14.4" customHeight="1" x14ac:dyDescent="0.3">
      <c r="A322" s="831" t="s">
        <v>6849</v>
      </c>
      <c r="B322" s="832" t="s">
        <v>6850</v>
      </c>
      <c r="C322" s="832" t="s">
        <v>5940</v>
      </c>
      <c r="D322" s="832" t="s">
        <v>6947</v>
      </c>
      <c r="E322" s="832" t="s">
        <v>6948</v>
      </c>
      <c r="F322" s="849"/>
      <c r="G322" s="849"/>
      <c r="H322" s="849"/>
      <c r="I322" s="849"/>
      <c r="J322" s="849"/>
      <c r="K322" s="849"/>
      <c r="L322" s="849"/>
      <c r="M322" s="849"/>
      <c r="N322" s="849">
        <v>2</v>
      </c>
      <c r="O322" s="849">
        <v>19636</v>
      </c>
      <c r="P322" s="837"/>
      <c r="Q322" s="850">
        <v>9818</v>
      </c>
    </row>
    <row r="323" spans="1:17" ht="14.4" customHeight="1" x14ac:dyDescent="0.3">
      <c r="A323" s="831" t="s">
        <v>6849</v>
      </c>
      <c r="B323" s="832" t="s">
        <v>6850</v>
      </c>
      <c r="C323" s="832" t="s">
        <v>5940</v>
      </c>
      <c r="D323" s="832" t="s">
        <v>6949</v>
      </c>
      <c r="E323" s="832" t="s">
        <v>6950</v>
      </c>
      <c r="F323" s="849"/>
      <c r="G323" s="849"/>
      <c r="H323" s="849"/>
      <c r="I323" s="849"/>
      <c r="J323" s="849"/>
      <c r="K323" s="849"/>
      <c r="L323" s="849"/>
      <c r="M323" s="849"/>
      <c r="N323" s="849">
        <v>3</v>
      </c>
      <c r="O323" s="849">
        <v>2223</v>
      </c>
      <c r="P323" s="837"/>
      <c r="Q323" s="850">
        <v>741</v>
      </c>
    </row>
    <row r="324" spans="1:17" ht="14.4" customHeight="1" x14ac:dyDescent="0.3">
      <c r="A324" s="831" t="s">
        <v>6849</v>
      </c>
      <c r="B324" s="832" t="s">
        <v>6850</v>
      </c>
      <c r="C324" s="832" t="s">
        <v>5940</v>
      </c>
      <c r="D324" s="832" t="s">
        <v>6951</v>
      </c>
      <c r="E324" s="832" t="s">
        <v>6952</v>
      </c>
      <c r="F324" s="849"/>
      <c r="G324" s="849"/>
      <c r="H324" s="849"/>
      <c r="I324" s="849"/>
      <c r="J324" s="849"/>
      <c r="K324" s="849"/>
      <c r="L324" s="849"/>
      <c r="M324" s="849"/>
      <c r="N324" s="849">
        <v>1</v>
      </c>
      <c r="O324" s="849">
        <v>24112.51</v>
      </c>
      <c r="P324" s="837"/>
      <c r="Q324" s="850">
        <v>24112.51</v>
      </c>
    </row>
    <row r="325" spans="1:17" ht="14.4" customHeight="1" x14ac:dyDescent="0.3">
      <c r="A325" s="831" t="s">
        <v>6849</v>
      </c>
      <c r="B325" s="832" t="s">
        <v>6850</v>
      </c>
      <c r="C325" s="832" t="s">
        <v>5736</v>
      </c>
      <c r="D325" s="832" t="s">
        <v>6953</v>
      </c>
      <c r="E325" s="832" t="s">
        <v>6954</v>
      </c>
      <c r="F325" s="849">
        <v>6</v>
      </c>
      <c r="G325" s="849">
        <v>1278</v>
      </c>
      <c r="H325" s="849">
        <v>1.4929906542056075</v>
      </c>
      <c r="I325" s="849">
        <v>213</v>
      </c>
      <c r="J325" s="849">
        <v>4</v>
      </c>
      <c r="K325" s="849">
        <v>856</v>
      </c>
      <c r="L325" s="849">
        <v>1</v>
      </c>
      <c r="M325" s="849">
        <v>214</v>
      </c>
      <c r="N325" s="849">
        <v>1</v>
      </c>
      <c r="O325" s="849">
        <v>215</v>
      </c>
      <c r="P325" s="837">
        <v>0.25116822429906543</v>
      </c>
      <c r="Q325" s="850">
        <v>215</v>
      </c>
    </row>
    <row r="326" spans="1:17" ht="14.4" customHeight="1" x14ac:dyDescent="0.3">
      <c r="A326" s="831" t="s">
        <v>6849</v>
      </c>
      <c r="B326" s="832" t="s">
        <v>6850</v>
      </c>
      <c r="C326" s="832" t="s">
        <v>5736</v>
      </c>
      <c r="D326" s="832" t="s">
        <v>6955</v>
      </c>
      <c r="E326" s="832" t="s">
        <v>6956</v>
      </c>
      <c r="F326" s="849">
        <v>30</v>
      </c>
      <c r="G326" s="849">
        <v>4650</v>
      </c>
      <c r="H326" s="849">
        <v>0.88235294117647056</v>
      </c>
      <c r="I326" s="849">
        <v>155</v>
      </c>
      <c r="J326" s="849">
        <v>34</v>
      </c>
      <c r="K326" s="849">
        <v>5270</v>
      </c>
      <c r="L326" s="849">
        <v>1</v>
      </c>
      <c r="M326" s="849">
        <v>155</v>
      </c>
      <c r="N326" s="849">
        <v>20</v>
      </c>
      <c r="O326" s="849">
        <v>3120</v>
      </c>
      <c r="P326" s="837">
        <v>0.59203036053130931</v>
      </c>
      <c r="Q326" s="850">
        <v>156</v>
      </c>
    </row>
    <row r="327" spans="1:17" ht="14.4" customHeight="1" x14ac:dyDescent="0.3">
      <c r="A327" s="831" t="s">
        <v>6849</v>
      </c>
      <c r="B327" s="832" t="s">
        <v>6850</v>
      </c>
      <c r="C327" s="832" t="s">
        <v>5736</v>
      </c>
      <c r="D327" s="832" t="s">
        <v>6957</v>
      </c>
      <c r="E327" s="832" t="s">
        <v>6958</v>
      </c>
      <c r="F327" s="849">
        <v>77</v>
      </c>
      <c r="G327" s="849">
        <v>14399</v>
      </c>
      <c r="H327" s="849">
        <v>0.68141592920353977</v>
      </c>
      <c r="I327" s="849">
        <v>187</v>
      </c>
      <c r="J327" s="849">
        <v>113</v>
      </c>
      <c r="K327" s="849">
        <v>21131</v>
      </c>
      <c r="L327" s="849">
        <v>1</v>
      </c>
      <c r="M327" s="849">
        <v>187</v>
      </c>
      <c r="N327" s="849">
        <v>55</v>
      </c>
      <c r="O327" s="849">
        <v>10340</v>
      </c>
      <c r="P327" s="837">
        <v>0.48932847475273294</v>
      </c>
      <c r="Q327" s="850">
        <v>188</v>
      </c>
    </row>
    <row r="328" spans="1:17" ht="14.4" customHeight="1" x14ac:dyDescent="0.3">
      <c r="A328" s="831" t="s">
        <v>6849</v>
      </c>
      <c r="B328" s="832" t="s">
        <v>6850</v>
      </c>
      <c r="C328" s="832" t="s">
        <v>5736</v>
      </c>
      <c r="D328" s="832" t="s">
        <v>6959</v>
      </c>
      <c r="E328" s="832" t="s">
        <v>6960</v>
      </c>
      <c r="F328" s="849">
        <v>40</v>
      </c>
      <c r="G328" s="849">
        <v>5120</v>
      </c>
      <c r="H328" s="849">
        <v>1</v>
      </c>
      <c r="I328" s="849">
        <v>128</v>
      </c>
      <c r="J328" s="849">
        <v>40</v>
      </c>
      <c r="K328" s="849">
        <v>5120</v>
      </c>
      <c r="L328" s="849">
        <v>1</v>
      </c>
      <c r="M328" s="849">
        <v>128</v>
      </c>
      <c r="N328" s="849">
        <v>29</v>
      </c>
      <c r="O328" s="849">
        <v>3741</v>
      </c>
      <c r="P328" s="837">
        <v>0.73066406250000004</v>
      </c>
      <c r="Q328" s="850">
        <v>129</v>
      </c>
    </row>
    <row r="329" spans="1:17" ht="14.4" customHeight="1" x14ac:dyDescent="0.3">
      <c r="A329" s="831" t="s">
        <v>6849</v>
      </c>
      <c r="B329" s="832" t="s">
        <v>6850</v>
      </c>
      <c r="C329" s="832" t="s">
        <v>5736</v>
      </c>
      <c r="D329" s="832" t="s">
        <v>6961</v>
      </c>
      <c r="E329" s="832" t="s">
        <v>6962</v>
      </c>
      <c r="F329" s="849">
        <v>49</v>
      </c>
      <c r="G329" s="849">
        <v>10927</v>
      </c>
      <c r="H329" s="849">
        <v>1.9512499999999999</v>
      </c>
      <c r="I329" s="849">
        <v>223</v>
      </c>
      <c r="J329" s="849">
        <v>25</v>
      </c>
      <c r="K329" s="849">
        <v>5600</v>
      </c>
      <c r="L329" s="849">
        <v>1</v>
      </c>
      <c r="M329" s="849">
        <v>224</v>
      </c>
      <c r="N329" s="849">
        <v>24</v>
      </c>
      <c r="O329" s="849">
        <v>5400</v>
      </c>
      <c r="P329" s="837">
        <v>0.9642857142857143</v>
      </c>
      <c r="Q329" s="850">
        <v>225</v>
      </c>
    </row>
    <row r="330" spans="1:17" ht="14.4" customHeight="1" x14ac:dyDescent="0.3">
      <c r="A330" s="831" t="s">
        <v>6849</v>
      </c>
      <c r="B330" s="832" t="s">
        <v>6850</v>
      </c>
      <c r="C330" s="832" t="s">
        <v>5736</v>
      </c>
      <c r="D330" s="832" t="s">
        <v>6963</v>
      </c>
      <c r="E330" s="832" t="s">
        <v>6964</v>
      </c>
      <c r="F330" s="849">
        <v>3</v>
      </c>
      <c r="G330" s="849">
        <v>669</v>
      </c>
      <c r="H330" s="849"/>
      <c r="I330" s="849">
        <v>223</v>
      </c>
      <c r="J330" s="849"/>
      <c r="K330" s="849"/>
      <c r="L330" s="849"/>
      <c r="M330" s="849"/>
      <c r="N330" s="849">
        <v>5</v>
      </c>
      <c r="O330" s="849">
        <v>1125</v>
      </c>
      <c r="P330" s="837"/>
      <c r="Q330" s="850">
        <v>225</v>
      </c>
    </row>
    <row r="331" spans="1:17" ht="14.4" customHeight="1" x14ac:dyDescent="0.3">
      <c r="A331" s="831" t="s">
        <v>6849</v>
      </c>
      <c r="B331" s="832" t="s">
        <v>6850</v>
      </c>
      <c r="C331" s="832" t="s">
        <v>5736</v>
      </c>
      <c r="D331" s="832" t="s">
        <v>6965</v>
      </c>
      <c r="E331" s="832" t="s">
        <v>6966</v>
      </c>
      <c r="F331" s="849">
        <v>18</v>
      </c>
      <c r="G331" s="849">
        <v>4050</v>
      </c>
      <c r="H331" s="849">
        <v>1.4933628318584071</v>
      </c>
      <c r="I331" s="849">
        <v>225</v>
      </c>
      <c r="J331" s="849">
        <v>12</v>
      </c>
      <c r="K331" s="849">
        <v>2712</v>
      </c>
      <c r="L331" s="849">
        <v>1</v>
      </c>
      <c r="M331" s="849">
        <v>226</v>
      </c>
      <c r="N331" s="849">
        <v>13</v>
      </c>
      <c r="O331" s="849">
        <v>2951</v>
      </c>
      <c r="P331" s="837">
        <v>1.0881268436578171</v>
      </c>
      <c r="Q331" s="850">
        <v>227</v>
      </c>
    </row>
    <row r="332" spans="1:17" ht="14.4" customHeight="1" x14ac:dyDescent="0.3">
      <c r="A332" s="831" t="s">
        <v>6849</v>
      </c>
      <c r="B332" s="832" t="s">
        <v>6850</v>
      </c>
      <c r="C332" s="832" t="s">
        <v>5736</v>
      </c>
      <c r="D332" s="832" t="s">
        <v>6967</v>
      </c>
      <c r="E332" s="832" t="s">
        <v>6968</v>
      </c>
      <c r="F332" s="849">
        <v>1</v>
      </c>
      <c r="G332" s="849">
        <v>13845</v>
      </c>
      <c r="H332" s="849">
        <v>0.33326112073945696</v>
      </c>
      <c r="I332" s="849">
        <v>13845</v>
      </c>
      <c r="J332" s="849">
        <v>3</v>
      </c>
      <c r="K332" s="849">
        <v>41544</v>
      </c>
      <c r="L332" s="849">
        <v>1</v>
      </c>
      <c r="M332" s="849">
        <v>13848</v>
      </c>
      <c r="N332" s="849">
        <v>3</v>
      </c>
      <c r="O332" s="849">
        <v>41586</v>
      </c>
      <c r="P332" s="837">
        <v>1.0010109763142692</v>
      </c>
      <c r="Q332" s="850">
        <v>13862</v>
      </c>
    </row>
    <row r="333" spans="1:17" ht="14.4" customHeight="1" x14ac:dyDescent="0.3">
      <c r="A333" s="831" t="s">
        <v>6849</v>
      </c>
      <c r="B333" s="832" t="s">
        <v>6850</v>
      </c>
      <c r="C333" s="832" t="s">
        <v>5736</v>
      </c>
      <c r="D333" s="832" t="s">
        <v>6969</v>
      </c>
      <c r="E333" s="832" t="s">
        <v>6970</v>
      </c>
      <c r="F333" s="849">
        <v>29</v>
      </c>
      <c r="G333" s="849">
        <v>120756</v>
      </c>
      <c r="H333" s="849">
        <v>0.74323276339598954</v>
      </c>
      <c r="I333" s="849">
        <v>4164</v>
      </c>
      <c r="J333" s="849">
        <v>39</v>
      </c>
      <c r="K333" s="849">
        <v>162474</v>
      </c>
      <c r="L333" s="849">
        <v>1</v>
      </c>
      <c r="M333" s="849">
        <v>4166</v>
      </c>
      <c r="N333" s="849">
        <v>47</v>
      </c>
      <c r="O333" s="849">
        <v>196131</v>
      </c>
      <c r="P333" s="837">
        <v>1.2071531445031205</v>
      </c>
      <c r="Q333" s="850">
        <v>4173</v>
      </c>
    </row>
    <row r="334" spans="1:17" ht="14.4" customHeight="1" x14ac:dyDescent="0.3">
      <c r="A334" s="831" t="s">
        <v>6849</v>
      </c>
      <c r="B334" s="832" t="s">
        <v>6850</v>
      </c>
      <c r="C334" s="832" t="s">
        <v>5736</v>
      </c>
      <c r="D334" s="832" t="s">
        <v>6971</v>
      </c>
      <c r="E334" s="832" t="s">
        <v>6972</v>
      </c>
      <c r="F334" s="849">
        <v>70</v>
      </c>
      <c r="G334" s="849">
        <v>270200</v>
      </c>
      <c r="H334" s="849">
        <v>0.79504260628030698</v>
      </c>
      <c r="I334" s="849">
        <v>3860</v>
      </c>
      <c r="J334" s="849">
        <v>88</v>
      </c>
      <c r="K334" s="849">
        <v>339856</v>
      </c>
      <c r="L334" s="849">
        <v>1</v>
      </c>
      <c r="M334" s="849">
        <v>3862</v>
      </c>
      <c r="N334" s="849">
        <v>98</v>
      </c>
      <c r="O334" s="849">
        <v>378966</v>
      </c>
      <c r="P334" s="837">
        <v>1.1150781507461984</v>
      </c>
      <c r="Q334" s="850">
        <v>3867</v>
      </c>
    </row>
    <row r="335" spans="1:17" ht="14.4" customHeight="1" x14ac:dyDescent="0.3">
      <c r="A335" s="831" t="s">
        <v>6849</v>
      </c>
      <c r="B335" s="832" t="s">
        <v>6850</v>
      </c>
      <c r="C335" s="832" t="s">
        <v>5736</v>
      </c>
      <c r="D335" s="832" t="s">
        <v>6973</v>
      </c>
      <c r="E335" s="832" t="s">
        <v>6974</v>
      </c>
      <c r="F335" s="849">
        <v>12</v>
      </c>
      <c r="G335" s="849">
        <v>95112</v>
      </c>
      <c r="H335" s="849">
        <v>2.3993945509586276</v>
      </c>
      <c r="I335" s="849">
        <v>7926</v>
      </c>
      <c r="J335" s="849">
        <v>5</v>
      </c>
      <c r="K335" s="849">
        <v>39640</v>
      </c>
      <c r="L335" s="849">
        <v>1</v>
      </c>
      <c r="M335" s="849">
        <v>7928</v>
      </c>
      <c r="N335" s="849">
        <v>6</v>
      </c>
      <c r="O335" s="849">
        <v>47628</v>
      </c>
      <c r="P335" s="837">
        <v>1.2015136226034309</v>
      </c>
      <c r="Q335" s="850">
        <v>7938</v>
      </c>
    </row>
    <row r="336" spans="1:17" ht="14.4" customHeight="1" x14ac:dyDescent="0.3">
      <c r="A336" s="831" t="s">
        <v>6849</v>
      </c>
      <c r="B336" s="832" t="s">
        <v>6850</v>
      </c>
      <c r="C336" s="832" t="s">
        <v>5736</v>
      </c>
      <c r="D336" s="832" t="s">
        <v>6975</v>
      </c>
      <c r="E336" s="832" t="s">
        <v>6976</v>
      </c>
      <c r="F336" s="849"/>
      <c r="G336" s="849"/>
      <c r="H336" s="849"/>
      <c r="I336" s="849"/>
      <c r="J336" s="849">
        <v>1</v>
      </c>
      <c r="K336" s="849">
        <v>1055</v>
      </c>
      <c r="L336" s="849">
        <v>1</v>
      </c>
      <c r="M336" s="849">
        <v>1055</v>
      </c>
      <c r="N336" s="849"/>
      <c r="O336" s="849"/>
      <c r="P336" s="837"/>
      <c r="Q336" s="850"/>
    </row>
    <row r="337" spans="1:17" ht="14.4" customHeight="1" x14ac:dyDescent="0.3">
      <c r="A337" s="831" t="s">
        <v>6849</v>
      </c>
      <c r="B337" s="832" t="s">
        <v>6850</v>
      </c>
      <c r="C337" s="832" t="s">
        <v>5736</v>
      </c>
      <c r="D337" s="832" t="s">
        <v>6977</v>
      </c>
      <c r="E337" s="832" t="s">
        <v>6978</v>
      </c>
      <c r="F337" s="849">
        <v>6</v>
      </c>
      <c r="G337" s="849">
        <v>7764</v>
      </c>
      <c r="H337" s="849">
        <v>3</v>
      </c>
      <c r="I337" s="849">
        <v>1294</v>
      </c>
      <c r="J337" s="849">
        <v>2</v>
      </c>
      <c r="K337" s="849">
        <v>2588</v>
      </c>
      <c r="L337" s="849">
        <v>1</v>
      </c>
      <c r="M337" s="849">
        <v>1294</v>
      </c>
      <c r="N337" s="849">
        <v>6</v>
      </c>
      <c r="O337" s="849">
        <v>7782</v>
      </c>
      <c r="P337" s="837">
        <v>3.0069551777434311</v>
      </c>
      <c r="Q337" s="850">
        <v>1297</v>
      </c>
    </row>
    <row r="338" spans="1:17" ht="14.4" customHeight="1" x14ac:dyDescent="0.3">
      <c r="A338" s="831" t="s">
        <v>6849</v>
      </c>
      <c r="B338" s="832" t="s">
        <v>6850</v>
      </c>
      <c r="C338" s="832" t="s">
        <v>5736</v>
      </c>
      <c r="D338" s="832" t="s">
        <v>6979</v>
      </c>
      <c r="E338" s="832" t="s">
        <v>6980</v>
      </c>
      <c r="F338" s="849">
        <v>2</v>
      </c>
      <c r="G338" s="849">
        <v>2356</v>
      </c>
      <c r="H338" s="849">
        <v>1</v>
      </c>
      <c r="I338" s="849">
        <v>1178</v>
      </c>
      <c r="J338" s="849">
        <v>2</v>
      </c>
      <c r="K338" s="849">
        <v>2356</v>
      </c>
      <c r="L338" s="849">
        <v>1</v>
      </c>
      <c r="M338" s="849">
        <v>1178</v>
      </c>
      <c r="N338" s="849">
        <v>4</v>
      </c>
      <c r="O338" s="849">
        <v>4720</v>
      </c>
      <c r="P338" s="837">
        <v>2.0033955857385397</v>
      </c>
      <c r="Q338" s="850">
        <v>1180</v>
      </c>
    </row>
    <row r="339" spans="1:17" ht="14.4" customHeight="1" x14ac:dyDescent="0.3">
      <c r="A339" s="831" t="s">
        <v>6849</v>
      </c>
      <c r="B339" s="832" t="s">
        <v>6850</v>
      </c>
      <c r="C339" s="832" t="s">
        <v>5736</v>
      </c>
      <c r="D339" s="832" t="s">
        <v>6981</v>
      </c>
      <c r="E339" s="832" t="s">
        <v>6982</v>
      </c>
      <c r="F339" s="849">
        <v>581</v>
      </c>
      <c r="G339" s="849">
        <v>2996217</v>
      </c>
      <c r="H339" s="849">
        <v>0.90199900534416777</v>
      </c>
      <c r="I339" s="849">
        <v>5157</v>
      </c>
      <c r="J339" s="849">
        <v>644</v>
      </c>
      <c r="K339" s="849">
        <v>3321752</v>
      </c>
      <c r="L339" s="849">
        <v>1</v>
      </c>
      <c r="M339" s="849">
        <v>5158</v>
      </c>
      <c r="N339" s="849">
        <v>609</v>
      </c>
      <c r="O339" s="849">
        <v>3143658</v>
      </c>
      <c r="P339" s="837">
        <v>0.94638552185714042</v>
      </c>
      <c r="Q339" s="850">
        <v>5162</v>
      </c>
    </row>
    <row r="340" spans="1:17" ht="14.4" customHeight="1" x14ac:dyDescent="0.3">
      <c r="A340" s="831" t="s">
        <v>6849</v>
      </c>
      <c r="B340" s="832" t="s">
        <v>6850</v>
      </c>
      <c r="C340" s="832" t="s">
        <v>5736</v>
      </c>
      <c r="D340" s="832" t="s">
        <v>6983</v>
      </c>
      <c r="E340" s="832" t="s">
        <v>6984</v>
      </c>
      <c r="F340" s="849">
        <v>75</v>
      </c>
      <c r="G340" s="849">
        <v>421500</v>
      </c>
      <c r="H340" s="849">
        <v>0.81507236063519561</v>
      </c>
      <c r="I340" s="849">
        <v>5620</v>
      </c>
      <c r="J340" s="849">
        <v>92</v>
      </c>
      <c r="K340" s="849">
        <v>517132</v>
      </c>
      <c r="L340" s="849">
        <v>1</v>
      </c>
      <c r="M340" s="849">
        <v>5621</v>
      </c>
      <c r="N340" s="849">
        <v>77</v>
      </c>
      <c r="O340" s="849">
        <v>433202</v>
      </c>
      <c r="P340" s="837">
        <v>0.83770101250744489</v>
      </c>
      <c r="Q340" s="850">
        <v>5626</v>
      </c>
    </row>
    <row r="341" spans="1:17" ht="14.4" customHeight="1" x14ac:dyDescent="0.3">
      <c r="A341" s="831" t="s">
        <v>6849</v>
      </c>
      <c r="B341" s="832" t="s">
        <v>6850</v>
      </c>
      <c r="C341" s="832" t="s">
        <v>5736</v>
      </c>
      <c r="D341" s="832" t="s">
        <v>6985</v>
      </c>
      <c r="E341" s="832" t="s">
        <v>6986</v>
      </c>
      <c r="F341" s="849">
        <v>1</v>
      </c>
      <c r="G341" s="849">
        <v>801</v>
      </c>
      <c r="H341" s="849">
        <v>0.19975062344139652</v>
      </c>
      <c r="I341" s="849">
        <v>801</v>
      </c>
      <c r="J341" s="849">
        <v>5</v>
      </c>
      <c r="K341" s="849">
        <v>4010</v>
      </c>
      <c r="L341" s="849">
        <v>1</v>
      </c>
      <c r="M341" s="849">
        <v>802</v>
      </c>
      <c r="N341" s="849">
        <v>1</v>
      </c>
      <c r="O341" s="849">
        <v>808</v>
      </c>
      <c r="P341" s="837">
        <v>0.20149625935162094</v>
      </c>
      <c r="Q341" s="850">
        <v>808</v>
      </c>
    </row>
    <row r="342" spans="1:17" ht="14.4" customHeight="1" x14ac:dyDescent="0.3">
      <c r="A342" s="831" t="s">
        <v>6849</v>
      </c>
      <c r="B342" s="832" t="s">
        <v>6850</v>
      </c>
      <c r="C342" s="832" t="s">
        <v>5736</v>
      </c>
      <c r="D342" s="832" t="s">
        <v>6987</v>
      </c>
      <c r="E342" s="832" t="s">
        <v>6988</v>
      </c>
      <c r="F342" s="849">
        <v>382</v>
      </c>
      <c r="G342" s="849">
        <v>67614</v>
      </c>
      <c r="H342" s="849">
        <v>0.88338123856806894</v>
      </c>
      <c r="I342" s="849">
        <v>177</v>
      </c>
      <c r="J342" s="849">
        <v>430</v>
      </c>
      <c r="K342" s="849">
        <v>76540</v>
      </c>
      <c r="L342" s="849">
        <v>1</v>
      </c>
      <c r="M342" s="849">
        <v>178</v>
      </c>
      <c r="N342" s="849">
        <v>411</v>
      </c>
      <c r="O342" s="849">
        <v>73569</v>
      </c>
      <c r="P342" s="837">
        <v>0.96118369480010457</v>
      </c>
      <c r="Q342" s="850">
        <v>179</v>
      </c>
    </row>
    <row r="343" spans="1:17" ht="14.4" customHeight="1" x14ac:dyDescent="0.3">
      <c r="A343" s="831" t="s">
        <v>6849</v>
      </c>
      <c r="B343" s="832" t="s">
        <v>6850</v>
      </c>
      <c r="C343" s="832" t="s">
        <v>5736</v>
      </c>
      <c r="D343" s="832" t="s">
        <v>6989</v>
      </c>
      <c r="E343" s="832" t="s">
        <v>6990</v>
      </c>
      <c r="F343" s="849">
        <v>344</v>
      </c>
      <c r="G343" s="849">
        <v>704856</v>
      </c>
      <c r="H343" s="849">
        <v>0.86607605824169076</v>
      </c>
      <c r="I343" s="849">
        <v>2049</v>
      </c>
      <c r="J343" s="849">
        <v>397</v>
      </c>
      <c r="K343" s="849">
        <v>813850</v>
      </c>
      <c r="L343" s="849">
        <v>1</v>
      </c>
      <c r="M343" s="849">
        <v>2050</v>
      </c>
      <c r="N343" s="849">
        <v>342</v>
      </c>
      <c r="O343" s="849">
        <v>702126</v>
      </c>
      <c r="P343" s="837">
        <v>0.86272163175032257</v>
      </c>
      <c r="Q343" s="850">
        <v>2053</v>
      </c>
    </row>
    <row r="344" spans="1:17" ht="14.4" customHeight="1" x14ac:dyDescent="0.3">
      <c r="A344" s="831" t="s">
        <v>6849</v>
      </c>
      <c r="B344" s="832" t="s">
        <v>6850</v>
      </c>
      <c r="C344" s="832" t="s">
        <v>5736</v>
      </c>
      <c r="D344" s="832" t="s">
        <v>6991</v>
      </c>
      <c r="E344" s="832" t="s">
        <v>6992</v>
      </c>
      <c r="F344" s="849">
        <v>43</v>
      </c>
      <c r="G344" s="849">
        <v>117691</v>
      </c>
      <c r="H344" s="849">
        <v>0.79629629629629628</v>
      </c>
      <c r="I344" s="849">
        <v>2737</v>
      </c>
      <c r="J344" s="849">
        <v>54</v>
      </c>
      <c r="K344" s="849">
        <v>147798</v>
      </c>
      <c r="L344" s="849">
        <v>1</v>
      </c>
      <c r="M344" s="849">
        <v>2737</v>
      </c>
      <c r="N344" s="849">
        <v>50</v>
      </c>
      <c r="O344" s="849">
        <v>137000</v>
      </c>
      <c r="P344" s="837">
        <v>0.92694082463903438</v>
      </c>
      <c r="Q344" s="850">
        <v>2740</v>
      </c>
    </row>
    <row r="345" spans="1:17" ht="14.4" customHeight="1" x14ac:dyDescent="0.3">
      <c r="A345" s="831" t="s">
        <v>6849</v>
      </c>
      <c r="B345" s="832" t="s">
        <v>6850</v>
      </c>
      <c r="C345" s="832" t="s">
        <v>5736</v>
      </c>
      <c r="D345" s="832" t="s">
        <v>6993</v>
      </c>
      <c r="E345" s="832" t="s">
        <v>6994</v>
      </c>
      <c r="F345" s="849">
        <v>1</v>
      </c>
      <c r="G345" s="849">
        <v>5269</v>
      </c>
      <c r="H345" s="849">
        <v>0.99981024667931684</v>
      </c>
      <c r="I345" s="849">
        <v>5269</v>
      </c>
      <c r="J345" s="849">
        <v>1</v>
      </c>
      <c r="K345" s="849">
        <v>5270</v>
      </c>
      <c r="L345" s="849">
        <v>1</v>
      </c>
      <c r="M345" s="849">
        <v>5270</v>
      </c>
      <c r="N345" s="849">
        <v>1</v>
      </c>
      <c r="O345" s="849">
        <v>5274</v>
      </c>
      <c r="P345" s="837">
        <v>1.0007590132827324</v>
      </c>
      <c r="Q345" s="850">
        <v>5274</v>
      </c>
    </row>
    <row r="346" spans="1:17" ht="14.4" customHeight="1" x14ac:dyDescent="0.3">
      <c r="A346" s="831" t="s">
        <v>6849</v>
      </c>
      <c r="B346" s="832" t="s">
        <v>6850</v>
      </c>
      <c r="C346" s="832" t="s">
        <v>5736</v>
      </c>
      <c r="D346" s="832" t="s">
        <v>6995</v>
      </c>
      <c r="E346" s="832" t="s">
        <v>6996</v>
      </c>
      <c r="F346" s="849">
        <v>37</v>
      </c>
      <c r="G346" s="849">
        <v>78181</v>
      </c>
      <c r="H346" s="849">
        <v>12.327499211605172</v>
      </c>
      <c r="I346" s="849">
        <v>2113</v>
      </c>
      <c r="J346" s="849">
        <v>3</v>
      </c>
      <c r="K346" s="849">
        <v>6342</v>
      </c>
      <c r="L346" s="849">
        <v>1</v>
      </c>
      <c r="M346" s="849">
        <v>2114</v>
      </c>
      <c r="N346" s="849">
        <v>4</v>
      </c>
      <c r="O346" s="849">
        <v>8468</v>
      </c>
      <c r="P346" s="837">
        <v>1.3352254809208453</v>
      </c>
      <c r="Q346" s="850">
        <v>2117</v>
      </c>
    </row>
    <row r="347" spans="1:17" ht="14.4" customHeight="1" x14ac:dyDescent="0.3">
      <c r="A347" s="831" t="s">
        <v>6849</v>
      </c>
      <c r="B347" s="832" t="s">
        <v>6850</v>
      </c>
      <c r="C347" s="832" t="s">
        <v>5736</v>
      </c>
      <c r="D347" s="832" t="s">
        <v>6997</v>
      </c>
      <c r="E347" s="832" t="s">
        <v>6998</v>
      </c>
      <c r="F347" s="849">
        <v>6</v>
      </c>
      <c r="G347" s="849">
        <v>930</v>
      </c>
      <c r="H347" s="849">
        <v>1.5</v>
      </c>
      <c r="I347" s="849">
        <v>155</v>
      </c>
      <c r="J347" s="849">
        <v>4</v>
      </c>
      <c r="K347" s="849">
        <v>620</v>
      </c>
      <c r="L347" s="849">
        <v>1</v>
      </c>
      <c r="M347" s="849">
        <v>155</v>
      </c>
      <c r="N347" s="849">
        <v>4</v>
      </c>
      <c r="O347" s="849">
        <v>624</v>
      </c>
      <c r="P347" s="837">
        <v>1.0064516129032257</v>
      </c>
      <c r="Q347" s="850">
        <v>156</v>
      </c>
    </row>
    <row r="348" spans="1:17" ht="14.4" customHeight="1" x14ac:dyDescent="0.3">
      <c r="A348" s="831" t="s">
        <v>6849</v>
      </c>
      <c r="B348" s="832" t="s">
        <v>6850</v>
      </c>
      <c r="C348" s="832" t="s">
        <v>5736</v>
      </c>
      <c r="D348" s="832" t="s">
        <v>6999</v>
      </c>
      <c r="E348" s="832" t="s">
        <v>7000</v>
      </c>
      <c r="F348" s="849">
        <v>12</v>
      </c>
      <c r="G348" s="849">
        <v>2388</v>
      </c>
      <c r="H348" s="849">
        <v>0.91846153846153844</v>
      </c>
      <c r="I348" s="849">
        <v>199</v>
      </c>
      <c r="J348" s="849">
        <v>13</v>
      </c>
      <c r="K348" s="849">
        <v>2600</v>
      </c>
      <c r="L348" s="849">
        <v>1</v>
      </c>
      <c r="M348" s="849">
        <v>200</v>
      </c>
      <c r="N348" s="849">
        <v>13</v>
      </c>
      <c r="O348" s="849">
        <v>2613</v>
      </c>
      <c r="P348" s="837">
        <v>1.0049999999999999</v>
      </c>
      <c r="Q348" s="850">
        <v>201</v>
      </c>
    </row>
    <row r="349" spans="1:17" ht="14.4" customHeight="1" x14ac:dyDescent="0.3">
      <c r="A349" s="831" t="s">
        <v>6849</v>
      </c>
      <c r="B349" s="832" t="s">
        <v>6850</v>
      </c>
      <c r="C349" s="832" t="s">
        <v>5736</v>
      </c>
      <c r="D349" s="832" t="s">
        <v>7001</v>
      </c>
      <c r="E349" s="832" t="s">
        <v>7002</v>
      </c>
      <c r="F349" s="849">
        <v>34</v>
      </c>
      <c r="G349" s="849">
        <v>6936</v>
      </c>
      <c r="H349" s="849">
        <v>0.32848685768411084</v>
      </c>
      <c r="I349" s="849">
        <v>204</v>
      </c>
      <c r="J349" s="849">
        <v>103</v>
      </c>
      <c r="K349" s="849">
        <v>21115</v>
      </c>
      <c r="L349" s="849">
        <v>1</v>
      </c>
      <c r="M349" s="849">
        <v>205</v>
      </c>
      <c r="N349" s="849">
        <v>24</v>
      </c>
      <c r="O349" s="849">
        <v>4968</v>
      </c>
      <c r="P349" s="837">
        <v>0.23528297418896518</v>
      </c>
      <c r="Q349" s="850">
        <v>207</v>
      </c>
    </row>
    <row r="350" spans="1:17" ht="14.4" customHeight="1" x14ac:dyDescent="0.3">
      <c r="A350" s="831" t="s">
        <v>6849</v>
      </c>
      <c r="B350" s="832" t="s">
        <v>6850</v>
      </c>
      <c r="C350" s="832" t="s">
        <v>5736</v>
      </c>
      <c r="D350" s="832" t="s">
        <v>7003</v>
      </c>
      <c r="E350" s="832" t="s">
        <v>7004</v>
      </c>
      <c r="F350" s="849">
        <v>4</v>
      </c>
      <c r="G350" s="849">
        <v>652</v>
      </c>
      <c r="H350" s="849">
        <v>0.5714285714285714</v>
      </c>
      <c r="I350" s="849">
        <v>163</v>
      </c>
      <c r="J350" s="849">
        <v>7</v>
      </c>
      <c r="K350" s="849">
        <v>1141</v>
      </c>
      <c r="L350" s="849">
        <v>1</v>
      </c>
      <c r="M350" s="849">
        <v>163</v>
      </c>
      <c r="N350" s="849">
        <v>2</v>
      </c>
      <c r="O350" s="849">
        <v>328</v>
      </c>
      <c r="P350" s="837">
        <v>0.28746713409290098</v>
      </c>
      <c r="Q350" s="850">
        <v>164</v>
      </c>
    </row>
    <row r="351" spans="1:17" ht="14.4" customHeight="1" x14ac:dyDescent="0.3">
      <c r="A351" s="831" t="s">
        <v>6849</v>
      </c>
      <c r="B351" s="832" t="s">
        <v>6850</v>
      </c>
      <c r="C351" s="832" t="s">
        <v>5736</v>
      </c>
      <c r="D351" s="832" t="s">
        <v>7005</v>
      </c>
      <c r="E351" s="832" t="s">
        <v>7006</v>
      </c>
      <c r="F351" s="849">
        <v>257</v>
      </c>
      <c r="G351" s="849">
        <v>553835</v>
      </c>
      <c r="H351" s="849">
        <v>0.99566200687463147</v>
      </c>
      <c r="I351" s="849">
        <v>2155</v>
      </c>
      <c r="J351" s="849">
        <v>258</v>
      </c>
      <c r="K351" s="849">
        <v>556248</v>
      </c>
      <c r="L351" s="849">
        <v>1</v>
      </c>
      <c r="M351" s="849">
        <v>2156</v>
      </c>
      <c r="N351" s="849">
        <v>261</v>
      </c>
      <c r="O351" s="849">
        <v>563499</v>
      </c>
      <c r="P351" s="837">
        <v>1.0130355524873798</v>
      </c>
      <c r="Q351" s="850">
        <v>2159</v>
      </c>
    </row>
    <row r="352" spans="1:17" ht="14.4" customHeight="1" x14ac:dyDescent="0.3">
      <c r="A352" s="831" t="s">
        <v>6849</v>
      </c>
      <c r="B352" s="832" t="s">
        <v>6850</v>
      </c>
      <c r="C352" s="832" t="s">
        <v>5736</v>
      </c>
      <c r="D352" s="832" t="s">
        <v>7007</v>
      </c>
      <c r="E352" s="832" t="s">
        <v>6972</v>
      </c>
      <c r="F352" s="849">
        <v>78</v>
      </c>
      <c r="G352" s="849">
        <v>147342</v>
      </c>
      <c r="H352" s="849">
        <v>0.82978723404255317</v>
      </c>
      <c r="I352" s="849">
        <v>1889</v>
      </c>
      <c r="J352" s="849">
        <v>94</v>
      </c>
      <c r="K352" s="849">
        <v>177566</v>
      </c>
      <c r="L352" s="849">
        <v>1</v>
      </c>
      <c r="M352" s="849">
        <v>1889</v>
      </c>
      <c r="N352" s="849">
        <v>100</v>
      </c>
      <c r="O352" s="849">
        <v>189200</v>
      </c>
      <c r="P352" s="837">
        <v>1.0655192998659653</v>
      </c>
      <c r="Q352" s="850">
        <v>1892</v>
      </c>
    </row>
    <row r="353" spans="1:17" ht="14.4" customHeight="1" x14ac:dyDescent="0.3">
      <c r="A353" s="831" t="s">
        <v>6849</v>
      </c>
      <c r="B353" s="832" t="s">
        <v>6850</v>
      </c>
      <c r="C353" s="832" t="s">
        <v>5736</v>
      </c>
      <c r="D353" s="832" t="s">
        <v>7008</v>
      </c>
      <c r="E353" s="832" t="s">
        <v>7009</v>
      </c>
      <c r="F353" s="849">
        <v>14</v>
      </c>
      <c r="G353" s="849">
        <v>2282</v>
      </c>
      <c r="H353" s="849">
        <v>1.1666666666666667</v>
      </c>
      <c r="I353" s="849">
        <v>163</v>
      </c>
      <c r="J353" s="849">
        <v>12</v>
      </c>
      <c r="K353" s="849">
        <v>1956</v>
      </c>
      <c r="L353" s="849">
        <v>1</v>
      </c>
      <c r="M353" s="849">
        <v>163</v>
      </c>
      <c r="N353" s="849">
        <v>11</v>
      </c>
      <c r="O353" s="849">
        <v>1804</v>
      </c>
      <c r="P353" s="837">
        <v>0.92229038854805723</v>
      </c>
      <c r="Q353" s="850">
        <v>164</v>
      </c>
    </row>
    <row r="354" spans="1:17" ht="14.4" customHeight="1" x14ac:dyDescent="0.3">
      <c r="A354" s="831" t="s">
        <v>6849</v>
      </c>
      <c r="B354" s="832" t="s">
        <v>6850</v>
      </c>
      <c r="C354" s="832" t="s">
        <v>5736</v>
      </c>
      <c r="D354" s="832" t="s">
        <v>7010</v>
      </c>
      <c r="E354" s="832" t="s">
        <v>7011</v>
      </c>
      <c r="F354" s="849">
        <v>27</v>
      </c>
      <c r="G354" s="849">
        <v>265626</v>
      </c>
      <c r="H354" s="849">
        <v>0.67486280487804873</v>
      </c>
      <c r="I354" s="849">
        <v>9838</v>
      </c>
      <c r="J354" s="849">
        <v>40</v>
      </c>
      <c r="K354" s="849">
        <v>393600</v>
      </c>
      <c r="L354" s="849">
        <v>1</v>
      </c>
      <c r="M354" s="849">
        <v>9840</v>
      </c>
      <c r="N354" s="849">
        <v>46</v>
      </c>
      <c r="O354" s="849">
        <v>453100</v>
      </c>
      <c r="P354" s="837">
        <v>1.1511686991869918</v>
      </c>
      <c r="Q354" s="850">
        <v>9850</v>
      </c>
    </row>
    <row r="355" spans="1:17" ht="14.4" customHeight="1" x14ac:dyDescent="0.3">
      <c r="A355" s="831" t="s">
        <v>6849</v>
      </c>
      <c r="B355" s="832" t="s">
        <v>6850</v>
      </c>
      <c r="C355" s="832" t="s">
        <v>5736</v>
      </c>
      <c r="D355" s="832" t="s">
        <v>7012</v>
      </c>
      <c r="E355" s="832" t="s">
        <v>7013</v>
      </c>
      <c r="F355" s="849">
        <v>40</v>
      </c>
      <c r="G355" s="849">
        <v>338400</v>
      </c>
      <c r="H355" s="849">
        <v>0.85086268021744271</v>
      </c>
      <c r="I355" s="849">
        <v>8460</v>
      </c>
      <c r="J355" s="849">
        <v>47</v>
      </c>
      <c r="K355" s="849">
        <v>397714</v>
      </c>
      <c r="L355" s="849">
        <v>1</v>
      </c>
      <c r="M355" s="849">
        <v>8462</v>
      </c>
      <c r="N355" s="849">
        <v>51</v>
      </c>
      <c r="O355" s="849">
        <v>431970</v>
      </c>
      <c r="P355" s="837">
        <v>1.0861322457846594</v>
      </c>
      <c r="Q355" s="850">
        <v>8470</v>
      </c>
    </row>
    <row r="356" spans="1:17" ht="14.4" customHeight="1" x14ac:dyDescent="0.3">
      <c r="A356" s="831" t="s">
        <v>6849</v>
      </c>
      <c r="B356" s="832" t="s">
        <v>6850</v>
      </c>
      <c r="C356" s="832" t="s">
        <v>5736</v>
      </c>
      <c r="D356" s="832" t="s">
        <v>7014</v>
      </c>
      <c r="E356" s="832" t="s">
        <v>7015</v>
      </c>
      <c r="F356" s="849"/>
      <c r="G356" s="849"/>
      <c r="H356" s="849"/>
      <c r="I356" s="849"/>
      <c r="J356" s="849">
        <v>1</v>
      </c>
      <c r="K356" s="849">
        <v>2055</v>
      </c>
      <c r="L356" s="849">
        <v>1</v>
      </c>
      <c r="M356" s="849">
        <v>2055</v>
      </c>
      <c r="N356" s="849">
        <v>1</v>
      </c>
      <c r="O356" s="849">
        <v>2062</v>
      </c>
      <c r="P356" s="837">
        <v>1.0034063260340633</v>
      </c>
      <c r="Q356" s="850">
        <v>2062</v>
      </c>
    </row>
    <row r="357" spans="1:17" ht="14.4" customHeight="1" x14ac:dyDescent="0.3">
      <c r="A357" s="831" t="s">
        <v>6849</v>
      </c>
      <c r="B357" s="832" t="s">
        <v>6850</v>
      </c>
      <c r="C357" s="832" t="s">
        <v>5736</v>
      </c>
      <c r="D357" s="832" t="s">
        <v>7016</v>
      </c>
      <c r="E357" s="832" t="s">
        <v>7017</v>
      </c>
      <c r="F357" s="849">
        <v>1</v>
      </c>
      <c r="G357" s="849">
        <v>283</v>
      </c>
      <c r="H357" s="849"/>
      <c r="I357" s="849">
        <v>283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6849</v>
      </c>
      <c r="B358" s="832" t="s">
        <v>6850</v>
      </c>
      <c r="C358" s="832" t="s">
        <v>5736</v>
      </c>
      <c r="D358" s="832" t="s">
        <v>7018</v>
      </c>
      <c r="E358" s="832" t="s">
        <v>7019</v>
      </c>
      <c r="F358" s="849">
        <v>4</v>
      </c>
      <c r="G358" s="849">
        <v>1408</v>
      </c>
      <c r="H358" s="849">
        <v>1.9943342776203965</v>
      </c>
      <c r="I358" s="849">
        <v>352</v>
      </c>
      <c r="J358" s="849">
        <v>2</v>
      </c>
      <c r="K358" s="849">
        <v>706</v>
      </c>
      <c r="L358" s="849">
        <v>1</v>
      </c>
      <c r="M358" s="849">
        <v>353</v>
      </c>
      <c r="N358" s="849">
        <v>2</v>
      </c>
      <c r="O358" s="849">
        <v>708</v>
      </c>
      <c r="P358" s="837">
        <v>1.0028328611898016</v>
      </c>
      <c r="Q358" s="850">
        <v>354</v>
      </c>
    </row>
    <row r="359" spans="1:17" ht="14.4" customHeight="1" x14ac:dyDescent="0.3">
      <c r="A359" s="831" t="s">
        <v>7020</v>
      </c>
      <c r="B359" s="832" t="s">
        <v>7021</v>
      </c>
      <c r="C359" s="832" t="s">
        <v>5736</v>
      </c>
      <c r="D359" s="832" t="s">
        <v>7022</v>
      </c>
      <c r="E359" s="832" t="s">
        <v>7023</v>
      </c>
      <c r="F359" s="849">
        <v>16</v>
      </c>
      <c r="G359" s="849">
        <v>3376</v>
      </c>
      <c r="H359" s="849">
        <v>0.46836847946725862</v>
      </c>
      <c r="I359" s="849">
        <v>211</v>
      </c>
      <c r="J359" s="849">
        <v>34</v>
      </c>
      <c r="K359" s="849">
        <v>7208</v>
      </c>
      <c r="L359" s="849">
        <v>1</v>
      </c>
      <c r="M359" s="849">
        <v>212</v>
      </c>
      <c r="N359" s="849">
        <v>20</v>
      </c>
      <c r="O359" s="849">
        <v>4260</v>
      </c>
      <c r="P359" s="837">
        <v>0.59100998890122092</v>
      </c>
      <c r="Q359" s="850">
        <v>213</v>
      </c>
    </row>
    <row r="360" spans="1:17" ht="14.4" customHeight="1" x14ac:dyDescent="0.3">
      <c r="A360" s="831" t="s">
        <v>7020</v>
      </c>
      <c r="B360" s="832" t="s">
        <v>7021</v>
      </c>
      <c r="C360" s="832" t="s">
        <v>5736</v>
      </c>
      <c r="D360" s="832" t="s">
        <v>7024</v>
      </c>
      <c r="E360" s="832" t="s">
        <v>7025</v>
      </c>
      <c r="F360" s="849">
        <v>28</v>
      </c>
      <c r="G360" s="849">
        <v>8428</v>
      </c>
      <c r="H360" s="849">
        <v>1.4688044614848379</v>
      </c>
      <c r="I360" s="849">
        <v>301</v>
      </c>
      <c r="J360" s="849">
        <v>19</v>
      </c>
      <c r="K360" s="849">
        <v>5738</v>
      </c>
      <c r="L360" s="849">
        <v>1</v>
      </c>
      <c r="M360" s="849">
        <v>302</v>
      </c>
      <c r="N360" s="849">
        <v>25</v>
      </c>
      <c r="O360" s="849">
        <v>7575</v>
      </c>
      <c r="P360" s="837">
        <v>1.3201463924712444</v>
      </c>
      <c r="Q360" s="850">
        <v>303</v>
      </c>
    </row>
    <row r="361" spans="1:17" ht="14.4" customHeight="1" x14ac:dyDescent="0.3">
      <c r="A361" s="831" t="s">
        <v>7020</v>
      </c>
      <c r="B361" s="832" t="s">
        <v>7021</v>
      </c>
      <c r="C361" s="832" t="s">
        <v>5736</v>
      </c>
      <c r="D361" s="832" t="s">
        <v>7026</v>
      </c>
      <c r="E361" s="832" t="s">
        <v>7027</v>
      </c>
      <c r="F361" s="849">
        <v>3</v>
      </c>
      <c r="G361" s="849">
        <v>411</v>
      </c>
      <c r="H361" s="849">
        <v>1</v>
      </c>
      <c r="I361" s="849">
        <v>137</v>
      </c>
      <c r="J361" s="849">
        <v>3</v>
      </c>
      <c r="K361" s="849">
        <v>411</v>
      </c>
      <c r="L361" s="849">
        <v>1</v>
      </c>
      <c r="M361" s="849">
        <v>137</v>
      </c>
      <c r="N361" s="849">
        <v>3</v>
      </c>
      <c r="O361" s="849">
        <v>414</v>
      </c>
      <c r="P361" s="837">
        <v>1.0072992700729928</v>
      </c>
      <c r="Q361" s="850">
        <v>138</v>
      </c>
    </row>
    <row r="362" spans="1:17" ht="14.4" customHeight="1" x14ac:dyDescent="0.3">
      <c r="A362" s="831" t="s">
        <v>7020</v>
      </c>
      <c r="B362" s="832" t="s">
        <v>7021</v>
      </c>
      <c r="C362" s="832" t="s">
        <v>5736</v>
      </c>
      <c r="D362" s="832" t="s">
        <v>7028</v>
      </c>
      <c r="E362" s="832" t="s">
        <v>7029</v>
      </c>
      <c r="F362" s="849">
        <v>1</v>
      </c>
      <c r="G362" s="849">
        <v>639</v>
      </c>
      <c r="H362" s="849"/>
      <c r="I362" s="849">
        <v>639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7020</v>
      </c>
      <c r="B363" s="832" t="s">
        <v>7021</v>
      </c>
      <c r="C363" s="832" t="s">
        <v>5736</v>
      </c>
      <c r="D363" s="832" t="s">
        <v>7030</v>
      </c>
      <c r="E363" s="832" t="s">
        <v>7031</v>
      </c>
      <c r="F363" s="849">
        <v>2</v>
      </c>
      <c r="G363" s="849">
        <v>346</v>
      </c>
      <c r="H363" s="849">
        <v>1.9885057471264367</v>
      </c>
      <c r="I363" s="849">
        <v>173</v>
      </c>
      <c r="J363" s="849">
        <v>1</v>
      </c>
      <c r="K363" s="849">
        <v>174</v>
      </c>
      <c r="L363" s="849">
        <v>1</v>
      </c>
      <c r="M363" s="849">
        <v>174</v>
      </c>
      <c r="N363" s="849">
        <v>1</v>
      </c>
      <c r="O363" s="849">
        <v>175</v>
      </c>
      <c r="P363" s="837">
        <v>1.0057471264367817</v>
      </c>
      <c r="Q363" s="850">
        <v>175</v>
      </c>
    </row>
    <row r="364" spans="1:17" ht="14.4" customHeight="1" x14ac:dyDescent="0.3">
      <c r="A364" s="831" t="s">
        <v>7020</v>
      </c>
      <c r="B364" s="832" t="s">
        <v>7021</v>
      </c>
      <c r="C364" s="832" t="s">
        <v>5736</v>
      </c>
      <c r="D364" s="832" t="s">
        <v>7032</v>
      </c>
      <c r="E364" s="832" t="s">
        <v>7033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348</v>
      </c>
      <c r="P364" s="837"/>
      <c r="Q364" s="850">
        <v>348</v>
      </c>
    </row>
    <row r="365" spans="1:17" ht="14.4" customHeight="1" x14ac:dyDescent="0.3">
      <c r="A365" s="831" t="s">
        <v>7020</v>
      </c>
      <c r="B365" s="832" t="s">
        <v>7021</v>
      </c>
      <c r="C365" s="832" t="s">
        <v>5736</v>
      </c>
      <c r="D365" s="832" t="s">
        <v>7034</v>
      </c>
      <c r="E365" s="832" t="s">
        <v>7035</v>
      </c>
      <c r="F365" s="849"/>
      <c r="G365" s="849"/>
      <c r="H365" s="849"/>
      <c r="I365" s="849"/>
      <c r="J365" s="849">
        <v>10</v>
      </c>
      <c r="K365" s="849">
        <v>2740</v>
      </c>
      <c r="L365" s="849">
        <v>1</v>
      </c>
      <c r="M365" s="849">
        <v>274</v>
      </c>
      <c r="N365" s="849">
        <v>7</v>
      </c>
      <c r="O365" s="849">
        <v>1939</v>
      </c>
      <c r="P365" s="837">
        <v>0.70766423357664232</v>
      </c>
      <c r="Q365" s="850">
        <v>277</v>
      </c>
    </row>
    <row r="366" spans="1:17" ht="14.4" customHeight="1" x14ac:dyDescent="0.3">
      <c r="A366" s="831" t="s">
        <v>7020</v>
      </c>
      <c r="B366" s="832" t="s">
        <v>7021</v>
      </c>
      <c r="C366" s="832" t="s">
        <v>5736</v>
      </c>
      <c r="D366" s="832" t="s">
        <v>7036</v>
      </c>
      <c r="E366" s="832" t="s">
        <v>7037</v>
      </c>
      <c r="F366" s="849">
        <v>6</v>
      </c>
      <c r="G366" s="849">
        <v>852</v>
      </c>
      <c r="H366" s="849">
        <v>0.42857142857142855</v>
      </c>
      <c r="I366" s="849">
        <v>142</v>
      </c>
      <c r="J366" s="849">
        <v>14</v>
      </c>
      <c r="K366" s="849">
        <v>1988</v>
      </c>
      <c r="L366" s="849">
        <v>1</v>
      </c>
      <c r="M366" s="849">
        <v>142</v>
      </c>
      <c r="N366" s="849">
        <v>8</v>
      </c>
      <c r="O366" s="849">
        <v>1128</v>
      </c>
      <c r="P366" s="837">
        <v>0.56740442655935619</v>
      </c>
      <c r="Q366" s="850">
        <v>141</v>
      </c>
    </row>
    <row r="367" spans="1:17" ht="14.4" customHeight="1" x14ac:dyDescent="0.3">
      <c r="A367" s="831" t="s">
        <v>7020</v>
      </c>
      <c r="B367" s="832" t="s">
        <v>7021</v>
      </c>
      <c r="C367" s="832" t="s">
        <v>5736</v>
      </c>
      <c r="D367" s="832" t="s">
        <v>7038</v>
      </c>
      <c r="E367" s="832" t="s">
        <v>7037</v>
      </c>
      <c r="F367" s="849">
        <v>3</v>
      </c>
      <c r="G367" s="849">
        <v>234</v>
      </c>
      <c r="H367" s="849">
        <v>1</v>
      </c>
      <c r="I367" s="849">
        <v>78</v>
      </c>
      <c r="J367" s="849">
        <v>3</v>
      </c>
      <c r="K367" s="849">
        <v>234</v>
      </c>
      <c r="L367" s="849">
        <v>1</v>
      </c>
      <c r="M367" s="849">
        <v>78</v>
      </c>
      <c r="N367" s="849">
        <v>3</v>
      </c>
      <c r="O367" s="849">
        <v>237</v>
      </c>
      <c r="P367" s="837">
        <v>1.0128205128205128</v>
      </c>
      <c r="Q367" s="850">
        <v>79</v>
      </c>
    </row>
    <row r="368" spans="1:17" ht="14.4" customHeight="1" x14ac:dyDescent="0.3">
      <c r="A368" s="831" t="s">
        <v>7020</v>
      </c>
      <c r="B368" s="832" t="s">
        <v>7021</v>
      </c>
      <c r="C368" s="832" t="s">
        <v>5736</v>
      </c>
      <c r="D368" s="832" t="s">
        <v>7039</v>
      </c>
      <c r="E368" s="832" t="s">
        <v>7040</v>
      </c>
      <c r="F368" s="849">
        <v>6</v>
      </c>
      <c r="G368" s="849">
        <v>1884</v>
      </c>
      <c r="H368" s="849">
        <v>0.42857142857142855</v>
      </c>
      <c r="I368" s="849">
        <v>314</v>
      </c>
      <c r="J368" s="849">
        <v>14</v>
      </c>
      <c r="K368" s="849">
        <v>4396</v>
      </c>
      <c r="L368" s="849">
        <v>1</v>
      </c>
      <c r="M368" s="849">
        <v>314</v>
      </c>
      <c r="N368" s="849">
        <v>8</v>
      </c>
      <c r="O368" s="849">
        <v>2528</v>
      </c>
      <c r="P368" s="837">
        <v>0.57506824385805277</v>
      </c>
      <c r="Q368" s="850">
        <v>316</v>
      </c>
    </row>
    <row r="369" spans="1:17" ht="14.4" customHeight="1" x14ac:dyDescent="0.3">
      <c r="A369" s="831" t="s">
        <v>7020</v>
      </c>
      <c r="B369" s="832" t="s">
        <v>7021</v>
      </c>
      <c r="C369" s="832" t="s">
        <v>5736</v>
      </c>
      <c r="D369" s="832" t="s">
        <v>7041</v>
      </c>
      <c r="E369" s="832" t="s">
        <v>7042</v>
      </c>
      <c r="F369" s="849">
        <v>9</v>
      </c>
      <c r="G369" s="849">
        <v>1467</v>
      </c>
      <c r="H369" s="849">
        <v>2.25</v>
      </c>
      <c r="I369" s="849">
        <v>163</v>
      </c>
      <c r="J369" s="849">
        <v>4</v>
      </c>
      <c r="K369" s="849">
        <v>652</v>
      </c>
      <c r="L369" s="849">
        <v>1</v>
      </c>
      <c r="M369" s="849">
        <v>163</v>
      </c>
      <c r="N369" s="849">
        <v>7</v>
      </c>
      <c r="O369" s="849">
        <v>1155</v>
      </c>
      <c r="P369" s="837">
        <v>1.7714723926380369</v>
      </c>
      <c r="Q369" s="850">
        <v>165</v>
      </c>
    </row>
    <row r="370" spans="1:17" ht="14.4" customHeight="1" x14ac:dyDescent="0.3">
      <c r="A370" s="831" t="s">
        <v>7020</v>
      </c>
      <c r="B370" s="832" t="s">
        <v>7021</v>
      </c>
      <c r="C370" s="832" t="s">
        <v>5736</v>
      </c>
      <c r="D370" s="832" t="s">
        <v>7043</v>
      </c>
      <c r="E370" s="832" t="s">
        <v>7023</v>
      </c>
      <c r="F370" s="849">
        <v>8</v>
      </c>
      <c r="G370" s="849">
        <v>576</v>
      </c>
      <c r="H370" s="849">
        <v>0.72727272727272729</v>
      </c>
      <c r="I370" s="849">
        <v>72</v>
      </c>
      <c r="J370" s="849">
        <v>11</v>
      </c>
      <c r="K370" s="849">
        <v>792</v>
      </c>
      <c r="L370" s="849">
        <v>1</v>
      </c>
      <c r="M370" s="849">
        <v>72</v>
      </c>
      <c r="N370" s="849">
        <v>9</v>
      </c>
      <c r="O370" s="849">
        <v>666</v>
      </c>
      <c r="P370" s="837">
        <v>0.84090909090909094</v>
      </c>
      <c r="Q370" s="850">
        <v>74</v>
      </c>
    </row>
    <row r="371" spans="1:17" ht="14.4" customHeight="1" x14ac:dyDescent="0.3">
      <c r="A371" s="831" t="s">
        <v>7020</v>
      </c>
      <c r="B371" s="832" t="s">
        <v>7021</v>
      </c>
      <c r="C371" s="832" t="s">
        <v>5736</v>
      </c>
      <c r="D371" s="832" t="s">
        <v>7044</v>
      </c>
      <c r="E371" s="832" t="s">
        <v>7045</v>
      </c>
      <c r="F371" s="849">
        <v>4</v>
      </c>
      <c r="G371" s="849">
        <v>4844</v>
      </c>
      <c r="H371" s="849">
        <v>1.9983498349834983</v>
      </c>
      <c r="I371" s="849">
        <v>1211</v>
      </c>
      <c r="J371" s="849">
        <v>2</v>
      </c>
      <c r="K371" s="849">
        <v>2424</v>
      </c>
      <c r="L371" s="849">
        <v>1</v>
      </c>
      <c r="M371" s="849">
        <v>1212</v>
      </c>
      <c r="N371" s="849"/>
      <c r="O371" s="849"/>
      <c r="P371" s="837"/>
      <c r="Q371" s="850"/>
    </row>
    <row r="372" spans="1:17" ht="14.4" customHeight="1" x14ac:dyDescent="0.3">
      <c r="A372" s="831" t="s">
        <v>7020</v>
      </c>
      <c r="B372" s="832" t="s">
        <v>7021</v>
      </c>
      <c r="C372" s="832" t="s">
        <v>5736</v>
      </c>
      <c r="D372" s="832" t="s">
        <v>7046</v>
      </c>
      <c r="E372" s="832" t="s">
        <v>7047</v>
      </c>
      <c r="F372" s="849">
        <v>2</v>
      </c>
      <c r="G372" s="849">
        <v>228</v>
      </c>
      <c r="H372" s="849">
        <v>1.982608695652174</v>
      </c>
      <c r="I372" s="849">
        <v>114</v>
      </c>
      <c r="J372" s="849">
        <v>1</v>
      </c>
      <c r="K372" s="849">
        <v>115</v>
      </c>
      <c r="L372" s="849">
        <v>1</v>
      </c>
      <c r="M372" s="849">
        <v>115</v>
      </c>
      <c r="N372" s="849"/>
      <c r="O372" s="849"/>
      <c r="P372" s="837"/>
      <c r="Q372" s="850"/>
    </row>
    <row r="373" spans="1:17" ht="14.4" customHeight="1" x14ac:dyDescent="0.3">
      <c r="A373" s="831" t="s">
        <v>7048</v>
      </c>
      <c r="B373" s="832" t="s">
        <v>7049</v>
      </c>
      <c r="C373" s="832" t="s">
        <v>5736</v>
      </c>
      <c r="D373" s="832" t="s">
        <v>7050</v>
      </c>
      <c r="E373" s="832" t="s">
        <v>7051</v>
      </c>
      <c r="F373" s="849">
        <v>1</v>
      </c>
      <c r="G373" s="849">
        <v>58</v>
      </c>
      <c r="H373" s="849">
        <v>1</v>
      </c>
      <c r="I373" s="849">
        <v>58</v>
      </c>
      <c r="J373" s="849">
        <v>1</v>
      </c>
      <c r="K373" s="849">
        <v>58</v>
      </c>
      <c r="L373" s="849">
        <v>1</v>
      </c>
      <c r="M373" s="849">
        <v>58</v>
      </c>
      <c r="N373" s="849"/>
      <c r="O373" s="849"/>
      <c r="P373" s="837"/>
      <c r="Q373" s="850"/>
    </row>
    <row r="374" spans="1:17" ht="14.4" customHeight="1" x14ac:dyDescent="0.3">
      <c r="A374" s="831" t="s">
        <v>7048</v>
      </c>
      <c r="B374" s="832" t="s">
        <v>7049</v>
      </c>
      <c r="C374" s="832" t="s">
        <v>5736</v>
      </c>
      <c r="D374" s="832" t="s">
        <v>7052</v>
      </c>
      <c r="E374" s="832" t="s">
        <v>7053</v>
      </c>
      <c r="F374" s="849">
        <v>2</v>
      </c>
      <c r="G374" s="849">
        <v>360</v>
      </c>
      <c r="H374" s="849">
        <v>0.4</v>
      </c>
      <c r="I374" s="849">
        <v>180</v>
      </c>
      <c r="J374" s="849">
        <v>5</v>
      </c>
      <c r="K374" s="849">
        <v>900</v>
      </c>
      <c r="L374" s="849">
        <v>1</v>
      </c>
      <c r="M374" s="849">
        <v>180</v>
      </c>
      <c r="N374" s="849"/>
      <c r="O374" s="849"/>
      <c r="P374" s="837"/>
      <c r="Q374" s="850"/>
    </row>
    <row r="375" spans="1:17" ht="14.4" customHeight="1" x14ac:dyDescent="0.3">
      <c r="A375" s="831" t="s">
        <v>7048</v>
      </c>
      <c r="B375" s="832" t="s">
        <v>7049</v>
      </c>
      <c r="C375" s="832" t="s">
        <v>5736</v>
      </c>
      <c r="D375" s="832" t="s">
        <v>7054</v>
      </c>
      <c r="E375" s="832" t="s">
        <v>7055</v>
      </c>
      <c r="F375" s="849">
        <v>3</v>
      </c>
      <c r="G375" s="849">
        <v>1008</v>
      </c>
      <c r="H375" s="849"/>
      <c r="I375" s="849">
        <v>336</v>
      </c>
      <c r="J375" s="849">
        <v>0</v>
      </c>
      <c r="K375" s="849">
        <v>0</v>
      </c>
      <c r="L375" s="849"/>
      <c r="M375" s="849"/>
      <c r="N375" s="849">
        <v>8</v>
      </c>
      <c r="O375" s="849">
        <v>2728</v>
      </c>
      <c r="P375" s="837"/>
      <c r="Q375" s="850">
        <v>341</v>
      </c>
    </row>
    <row r="376" spans="1:17" ht="14.4" customHeight="1" x14ac:dyDescent="0.3">
      <c r="A376" s="831" t="s">
        <v>7048</v>
      </c>
      <c r="B376" s="832" t="s">
        <v>7049</v>
      </c>
      <c r="C376" s="832" t="s">
        <v>5736</v>
      </c>
      <c r="D376" s="832" t="s">
        <v>7056</v>
      </c>
      <c r="E376" s="832" t="s">
        <v>7057</v>
      </c>
      <c r="F376" s="849">
        <v>1</v>
      </c>
      <c r="G376" s="849">
        <v>459</v>
      </c>
      <c r="H376" s="849"/>
      <c r="I376" s="849">
        <v>459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7048</v>
      </c>
      <c r="B377" s="832" t="s">
        <v>7049</v>
      </c>
      <c r="C377" s="832" t="s">
        <v>5736</v>
      </c>
      <c r="D377" s="832" t="s">
        <v>7058</v>
      </c>
      <c r="E377" s="832" t="s">
        <v>7059</v>
      </c>
      <c r="F377" s="849">
        <v>3</v>
      </c>
      <c r="G377" s="849">
        <v>1047</v>
      </c>
      <c r="H377" s="849">
        <v>0.33238095238095239</v>
      </c>
      <c r="I377" s="849">
        <v>349</v>
      </c>
      <c r="J377" s="849">
        <v>9</v>
      </c>
      <c r="K377" s="849">
        <v>3150</v>
      </c>
      <c r="L377" s="849">
        <v>1</v>
      </c>
      <c r="M377" s="849">
        <v>350</v>
      </c>
      <c r="N377" s="849"/>
      <c r="O377" s="849"/>
      <c r="P377" s="837"/>
      <c r="Q377" s="850"/>
    </row>
    <row r="378" spans="1:17" ht="14.4" customHeight="1" x14ac:dyDescent="0.3">
      <c r="A378" s="831" t="s">
        <v>7048</v>
      </c>
      <c r="B378" s="832" t="s">
        <v>7049</v>
      </c>
      <c r="C378" s="832" t="s">
        <v>5736</v>
      </c>
      <c r="D378" s="832" t="s">
        <v>6391</v>
      </c>
      <c r="E378" s="832" t="s">
        <v>6392</v>
      </c>
      <c r="F378" s="849">
        <v>1</v>
      </c>
      <c r="G378" s="849">
        <v>49</v>
      </c>
      <c r="H378" s="849"/>
      <c r="I378" s="849">
        <v>49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7048</v>
      </c>
      <c r="B379" s="832" t="s">
        <v>7049</v>
      </c>
      <c r="C379" s="832" t="s">
        <v>5736</v>
      </c>
      <c r="D379" s="832" t="s">
        <v>7060</v>
      </c>
      <c r="E379" s="832" t="s">
        <v>7061</v>
      </c>
      <c r="F379" s="849"/>
      <c r="G379" s="849"/>
      <c r="H379" s="849"/>
      <c r="I379" s="849"/>
      <c r="J379" s="849">
        <v>1</v>
      </c>
      <c r="K379" s="849">
        <v>392</v>
      </c>
      <c r="L379" s="849">
        <v>1</v>
      </c>
      <c r="M379" s="849">
        <v>392</v>
      </c>
      <c r="N379" s="849"/>
      <c r="O379" s="849"/>
      <c r="P379" s="837"/>
      <c r="Q379" s="850"/>
    </row>
    <row r="380" spans="1:17" ht="14.4" customHeight="1" x14ac:dyDescent="0.3">
      <c r="A380" s="831" t="s">
        <v>7048</v>
      </c>
      <c r="B380" s="832" t="s">
        <v>7049</v>
      </c>
      <c r="C380" s="832" t="s">
        <v>5736</v>
      </c>
      <c r="D380" s="832" t="s">
        <v>7062</v>
      </c>
      <c r="E380" s="832" t="s">
        <v>7063</v>
      </c>
      <c r="F380" s="849"/>
      <c r="G380" s="849"/>
      <c r="H380" s="849"/>
      <c r="I380" s="849"/>
      <c r="J380" s="849">
        <v>1</v>
      </c>
      <c r="K380" s="849">
        <v>305</v>
      </c>
      <c r="L380" s="849">
        <v>1</v>
      </c>
      <c r="M380" s="849">
        <v>305</v>
      </c>
      <c r="N380" s="849"/>
      <c r="O380" s="849"/>
      <c r="P380" s="837"/>
      <c r="Q380" s="850"/>
    </row>
    <row r="381" spans="1:17" ht="14.4" customHeight="1" x14ac:dyDescent="0.3">
      <c r="A381" s="831" t="s">
        <v>7048</v>
      </c>
      <c r="B381" s="832" t="s">
        <v>7049</v>
      </c>
      <c r="C381" s="832" t="s">
        <v>5736</v>
      </c>
      <c r="D381" s="832" t="s">
        <v>7064</v>
      </c>
      <c r="E381" s="832" t="s">
        <v>7065</v>
      </c>
      <c r="F381" s="849">
        <v>4</v>
      </c>
      <c r="G381" s="849">
        <v>1976</v>
      </c>
      <c r="H381" s="849">
        <v>3.9919191919191919</v>
      </c>
      <c r="I381" s="849">
        <v>494</v>
      </c>
      <c r="J381" s="849">
        <v>1</v>
      </c>
      <c r="K381" s="849">
        <v>495</v>
      </c>
      <c r="L381" s="849">
        <v>1</v>
      </c>
      <c r="M381" s="849">
        <v>495</v>
      </c>
      <c r="N381" s="849">
        <v>3</v>
      </c>
      <c r="O381" s="849">
        <v>1497</v>
      </c>
      <c r="P381" s="837">
        <v>3.0242424242424244</v>
      </c>
      <c r="Q381" s="850">
        <v>499</v>
      </c>
    </row>
    <row r="382" spans="1:17" ht="14.4" customHeight="1" x14ac:dyDescent="0.3">
      <c r="A382" s="831" t="s">
        <v>7048</v>
      </c>
      <c r="B382" s="832" t="s">
        <v>7049</v>
      </c>
      <c r="C382" s="832" t="s">
        <v>5736</v>
      </c>
      <c r="D382" s="832" t="s">
        <v>7066</v>
      </c>
      <c r="E382" s="832" t="s">
        <v>7067</v>
      </c>
      <c r="F382" s="849">
        <v>3</v>
      </c>
      <c r="G382" s="849">
        <v>1110</v>
      </c>
      <c r="H382" s="849">
        <v>1.4959568733153639</v>
      </c>
      <c r="I382" s="849">
        <v>370</v>
      </c>
      <c r="J382" s="849">
        <v>2</v>
      </c>
      <c r="K382" s="849">
        <v>742</v>
      </c>
      <c r="L382" s="849">
        <v>1</v>
      </c>
      <c r="M382" s="849">
        <v>371</v>
      </c>
      <c r="N382" s="849">
        <v>2</v>
      </c>
      <c r="O382" s="849">
        <v>752</v>
      </c>
      <c r="P382" s="837">
        <v>1.013477088948787</v>
      </c>
      <c r="Q382" s="850">
        <v>376</v>
      </c>
    </row>
    <row r="383" spans="1:17" ht="14.4" customHeight="1" x14ac:dyDescent="0.3">
      <c r="A383" s="831" t="s">
        <v>7048</v>
      </c>
      <c r="B383" s="832" t="s">
        <v>7049</v>
      </c>
      <c r="C383" s="832" t="s">
        <v>5736</v>
      </c>
      <c r="D383" s="832" t="s">
        <v>7068</v>
      </c>
      <c r="E383" s="832" t="s">
        <v>7069</v>
      </c>
      <c r="F383" s="849">
        <v>2</v>
      </c>
      <c r="G383" s="849">
        <v>222</v>
      </c>
      <c r="H383" s="849"/>
      <c r="I383" s="849">
        <v>111</v>
      </c>
      <c r="J383" s="849"/>
      <c r="K383" s="849"/>
      <c r="L383" s="849"/>
      <c r="M383" s="849"/>
      <c r="N383" s="849">
        <v>5</v>
      </c>
      <c r="O383" s="849">
        <v>565</v>
      </c>
      <c r="P383" s="837"/>
      <c r="Q383" s="850">
        <v>113</v>
      </c>
    </row>
    <row r="384" spans="1:17" ht="14.4" customHeight="1" x14ac:dyDescent="0.3">
      <c r="A384" s="831" t="s">
        <v>7048</v>
      </c>
      <c r="B384" s="832" t="s">
        <v>7049</v>
      </c>
      <c r="C384" s="832" t="s">
        <v>5736</v>
      </c>
      <c r="D384" s="832" t="s">
        <v>7070</v>
      </c>
      <c r="E384" s="832" t="s">
        <v>7071</v>
      </c>
      <c r="F384" s="849">
        <v>3</v>
      </c>
      <c r="G384" s="849">
        <v>1368</v>
      </c>
      <c r="H384" s="849"/>
      <c r="I384" s="849">
        <v>456</v>
      </c>
      <c r="J384" s="849"/>
      <c r="K384" s="849"/>
      <c r="L384" s="849"/>
      <c r="M384" s="849"/>
      <c r="N384" s="849">
        <v>4</v>
      </c>
      <c r="O384" s="849">
        <v>1852</v>
      </c>
      <c r="P384" s="837"/>
      <c r="Q384" s="850">
        <v>463</v>
      </c>
    </row>
    <row r="385" spans="1:17" ht="14.4" customHeight="1" x14ac:dyDescent="0.3">
      <c r="A385" s="831" t="s">
        <v>7048</v>
      </c>
      <c r="B385" s="832" t="s">
        <v>7049</v>
      </c>
      <c r="C385" s="832" t="s">
        <v>5736</v>
      </c>
      <c r="D385" s="832" t="s">
        <v>7072</v>
      </c>
      <c r="E385" s="832" t="s">
        <v>7073</v>
      </c>
      <c r="F385" s="849">
        <v>5</v>
      </c>
      <c r="G385" s="849">
        <v>290</v>
      </c>
      <c r="H385" s="849">
        <v>5</v>
      </c>
      <c r="I385" s="849">
        <v>58</v>
      </c>
      <c r="J385" s="849">
        <v>1</v>
      </c>
      <c r="K385" s="849">
        <v>58</v>
      </c>
      <c r="L385" s="849">
        <v>1</v>
      </c>
      <c r="M385" s="849">
        <v>58</v>
      </c>
      <c r="N385" s="849">
        <v>6</v>
      </c>
      <c r="O385" s="849">
        <v>354</v>
      </c>
      <c r="P385" s="837">
        <v>6.1034482758620694</v>
      </c>
      <c r="Q385" s="850">
        <v>59</v>
      </c>
    </row>
    <row r="386" spans="1:17" ht="14.4" customHeight="1" x14ac:dyDescent="0.3">
      <c r="A386" s="831" t="s">
        <v>7048</v>
      </c>
      <c r="B386" s="832" t="s">
        <v>7049</v>
      </c>
      <c r="C386" s="832" t="s">
        <v>5736</v>
      </c>
      <c r="D386" s="832" t="s">
        <v>7074</v>
      </c>
      <c r="E386" s="832" t="s">
        <v>7075</v>
      </c>
      <c r="F386" s="849"/>
      <c r="G386" s="849"/>
      <c r="H386" s="849"/>
      <c r="I386" s="849"/>
      <c r="J386" s="849"/>
      <c r="K386" s="849"/>
      <c r="L386" s="849"/>
      <c r="M386" s="849"/>
      <c r="N386" s="849">
        <v>50</v>
      </c>
      <c r="O386" s="849">
        <v>8950</v>
      </c>
      <c r="P386" s="837"/>
      <c r="Q386" s="850">
        <v>179</v>
      </c>
    </row>
    <row r="387" spans="1:17" ht="14.4" customHeight="1" x14ac:dyDescent="0.3">
      <c r="A387" s="831" t="s">
        <v>7048</v>
      </c>
      <c r="B387" s="832" t="s">
        <v>7049</v>
      </c>
      <c r="C387" s="832" t="s">
        <v>5736</v>
      </c>
      <c r="D387" s="832" t="s">
        <v>7076</v>
      </c>
      <c r="E387" s="832" t="s">
        <v>7077</v>
      </c>
      <c r="F387" s="849">
        <v>1</v>
      </c>
      <c r="G387" s="849">
        <v>170</v>
      </c>
      <c r="H387" s="849"/>
      <c r="I387" s="849">
        <v>170</v>
      </c>
      <c r="J387" s="849"/>
      <c r="K387" s="849"/>
      <c r="L387" s="849"/>
      <c r="M387" s="849"/>
      <c r="N387" s="849">
        <v>3</v>
      </c>
      <c r="O387" s="849">
        <v>516</v>
      </c>
      <c r="P387" s="837"/>
      <c r="Q387" s="850">
        <v>172</v>
      </c>
    </row>
    <row r="388" spans="1:17" ht="14.4" customHeight="1" x14ac:dyDescent="0.3">
      <c r="A388" s="831" t="s">
        <v>7048</v>
      </c>
      <c r="B388" s="832" t="s">
        <v>7049</v>
      </c>
      <c r="C388" s="832" t="s">
        <v>5736</v>
      </c>
      <c r="D388" s="832" t="s">
        <v>6345</v>
      </c>
      <c r="E388" s="832" t="s">
        <v>6346</v>
      </c>
      <c r="F388" s="849">
        <v>1</v>
      </c>
      <c r="G388" s="849">
        <v>176</v>
      </c>
      <c r="H388" s="849"/>
      <c r="I388" s="849">
        <v>176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7048</v>
      </c>
      <c r="B389" s="832" t="s">
        <v>7049</v>
      </c>
      <c r="C389" s="832" t="s">
        <v>5736</v>
      </c>
      <c r="D389" s="832" t="s">
        <v>7078</v>
      </c>
      <c r="E389" s="832" t="s">
        <v>7079</v>
      </c>
      <c r="F389" s="849">
        <v>1</v>
      </c>
      <c r="G389" s="849">
        <v>264</v>
      </c>
      <c r="H389" s="849">
        <v>1</v>
      </c>
      <c r="I389" s="849">
        <v>264</v>
      </c>
      <c r="J389" s="849">
        <v>1</v>
      </c>
      <c r="K389" s="849">
        <v>264</v>
      </c>
      <c r="L389" s="849">
        <v>1</v>
      </c>
      <c r="M389" s="849">
        <v>264</v>
      </c>
      <c r="N389" s="849"/>
      <c r="O389" s="849"/>
      <c r="P389" s="837"/>
      <c r="Q389" s="850"/>
    </row>
    <row r="390" spans="1:17" ht="14.4" customHeight="1" x14ac:dyDescent="0.3">
      <c r="A390" s="831" t="s">
        <v>7048</v>
      </c>
      <c r="B390" s="832" t="s">
        <v>7049</v>
      </c>
      <c r="C390" s="832" t="s">
        <v>5736</v>
      </c>
      <c r="D390" s="832" t="s">
        <v>7080</v>
      </c>
      <c r="E390" s="832" t="s">
        <v>7081</v>
      </c>
      <c r="F390" s="849"/>
      <c r="G390" s="849"/>
      <c r="H390" s="849"/>
      <c r="I390" s="849"/>
      <c r="J390" s="849">
        <v>3</v>
      </c>
      <c r="K390" s="849">
        <v>6402</v>
      </c>
      <c r="L390" s="849">
        <v>1</v>
      </c>
      <c r="M390" s="849">
        <v>2134</v>
      </c>
      <c r="N390" s="849"/>
      <c r="O390" s="849"/>
      <c r="P390" s="837"/>
      <c r="Q390" s="850"/>
    </row>
    <row r="391" spans="1:17" ht="14.4" customHeight="1" x14ac:dyDescent="0.3">
      <c r="A391" s="831" t="s">
        <v>7048</v>
      </c>
      <c r="B391" s="832" t="s">
        <v>7049</v>
      </c>
      <c r="C391" s="832" t="s">
        <v>5736</v>
      </c>
      <c r="D391" s="832" t="s">
        <v>7082</v>
      </c>
      <c r="E391" s="832" t="s">
        <v>7083</v>
      </c>
      <c r="F391" s="849"/>
      <c r="G391" s="849"/>
      <c r="H391" s="849"/>
      <c r="I391" s="849"/>
      <c r="J391" s="849"/>
      <c r="K391" s="849"/>
      <c r="L391" s="849"/>
      <c r="M391" s="849"/>
      <c r="N391" s="849">
        <v>4</v>
      </c>
      <c r="O391" s="849">
        <v>1740</v>
      </c>
      <c r="P391" s="837"/>
      <c r="Q391" s="850">
        <v>435</v>
      </c>
    </row>
    <row r="392" spans="1:17" ht="14.4" customHeight="1" x14ac:dyDescent="0.3">
      <c r="A392" s="831" t="s">
        <v>7048</v>
      </c>
      <c r="B392" s="832" t="s">
        <v>7049</v>
      </c>
      <c r="C392" s="832" t="s">
        <v>5736</v>
      </c>
      <c r="D392" s="832" t="s">
        <v>7084</v>
      </c>
      <c r="E392" s="832" t="s">
        <v>7085</v>
      </c>
      <c r="F392" s="849"/>
      <c r="G392" s="849"/>
      <c r="H392" s="849"/>
      <c r="I392" s="849"/>
      <c r="J392" s="849">
        <v>1</v>
      </c>
      <c r="K392" s="849">
        <v>289</v>
      </c>
      <c r="L392" s="849">
        <v>1</v>
      </c>
      <c r="M392" s="849">
        <v>289</v>
      </c>
      <c r="N392" s="849"/>
      <c r="O392" s="849"/>
      <c r="P392" s="837"/>
      <c r="Q392" s="850"/>
    </row>
    <row r="393" spans="1:17" ht="14.4" customHeight="1" x14ac:dyDescent="0.3">
      <c r="A393" s="831" t="s">
        <v>7048</v>
      </c>
      <c r="B393" s="832" t="s">
        <v>7049</v>
      </c>
      <c r="C393" s="832" t="s">
        <v>5736</v>
      </c>
      <c r="D393" s="832" t="s">
        <v>7086</v>
      </c>
      <c r="E393" s="832" t="s">
        <v>7087</v>
      </c>
      <c r="F393" s="849"/>
      <c r="G393" s="849"/>
      <c r="H393" s="849"/>
      <c r="I393" s="849"/>
      <c r="J393" s="849">
        <v>1</v>
      </c>
      <c r="K393" s="849">
        <v>0</v>
      </c>
      <c r="L393" s="849"/>
      <c r="M393" s="849">
        <v>0</v>
      </c>
      <c r="N393" s="849"/>
      <c r="O393" s="849"/>
      <c r="P393" s="837"/>
      <c r="Q393" s="850"/>
    </row>
    <row r="394" spans="1:17" ht="14.4" customHeight="1" x14ac:dyDescent="0.3">
      <c r="A394" s="831" t="s">
        <v>7048</v>
      </c>
      <c r="B394" s="832" t="s">
        <v>7049</v>
      </c>
      <c r="C394" s="832" t="s">
        <v>5736</v>
      </c>
      <c r="D394" s="832" t="s">
        <v>7088</v>
      </c>
      <c r="E394" s="832" t="s">
        <v>7089</v>
      </c>
      <c r="F394" s="849"/>
      <c r="G394" s="849"/>
      <c r="H394" s="849"/>
      <c r="I394" s="849"/>
      <c r="J394" s="849">
        <v>1</v>
      </c>
      <c r="K394" s="849">
        <v>2840</v>
      </c>
      <c r="L394" s="849">
        <v>1</v>
      </c>
      <c r="M394" s="849">
        <v>2840</v>
      </c>
      <c r="N394" s="849"/>
      <c r="O394" s="849"/>
      <c r="P394" s="837"/>
      <c r="Q394" s="850"/>
    </row>
    <row r="395" spans="1:17" ht="14.4" customHeight="1" x14ac:dyDescent="0.3">
      <c r="A395" s="831" t="s">
        <v>7090</v>
      </c>
      <c r="B395" s="832" t="s">
        <v>7091</v>
      </c>
      <c r="C395" s="832" t="s">
        <v>5736</v>
      </c>
      <c r="D395" s="832" t="s">
        <v>7092</v>
      </c>
      <c r="E395" s="832" t="s">
        <v>7093</v>
      </c>
      <c r="F395" s="849">
        <v>498</v>
      </c>
      <c r="G395" s="849">
        <v>86154</v>
      </c>
      <c r="H395" s="849">
        <v>0.8252298850574713</v>
      </c>
      <c r="I395" s="849">
        <v>173</v>
      </c>
      <c r="J395" s="849">
        <v>600</v>
      </c>
      <c r="K395" s="849">
        <v>104400</v>
      </c>
      <c r="L395" s="849">
        <v>1</v>
      </c>
      <c r="M395" s="849">
        <v>174</v>
      </c>
      <c r="N395" s="849">
        <v>548</v>
      </c>
      <c r="O395" s="849">
        <v>95900</v>
      </c>
      <c r="P395" s="837">
        <v>0.91858237547892718</v>
      </c>
      <c r="Q395" s="850">
        <v>175</v>
      </c>
    </row>
    <row r="396" spans="1:17" ht="14.4" customHeight="1" x14ac:dyDescent="0.3">
      <c r="A396" s="831" t="s">
        <v>7090</v>
      </c>
      <c r="B396" s="832" t="s">
        <v>7091</v>
      </c>
      <c r="C396" s="832" t="s">
        <v>5736</v>
      </c>
      <c r="D396" s="832" t="s">
        <v>7094</v>
      </c>
      <c r="E396" s="832" t="s">
        <v>7095</v>
      </c>
      <c r="F396" s="849">
        <v>4</v>
      </c>
      <c r="G396" s="849">
        <v>4280</v>
      </c>
      <c r="H396" s="849">
        <v>3.0581039755351682E-3</v>
      </c>
      <c r="I396" s="849">
        <v>1070</v>
      </c>
      <c r="J396" s="849">
        <v>1308</v>
      </c>
      <c r="K396" s="849">
        <v>1399560</v>
      </c>
      <c r="L396" s="849">
        <v>1</v>
      </c>
      <c r="M396" s="849">
        <v>1070</v>
      </c>
      <c r="N396" s="849">
        <v>1088</v>
      </c>
      <c r="O396" s="849">
        <v>1167424</v>
      </c>
      <c r="P396" s="837">
        <v>0.83413644288204869</v>
      </c>
      <c r="Q396" s="850">
        <v>1073</v>
      </c>
    </row>
    <row r="397" spans="1:17" ht="14.4" customHeight="1" x14ac:dyDescent="0.3">
      <c r="A397" s="831" t="s">
        <v>7090</v>
      </c>
      <c r="B397" s="832" t="s">
        <v>7091</v>
      </c>
      <c r="C397" s="832" t="s">
        <v>5736</v>
      </c>
      <c r="D397" s="832" t="s">
        <v>7096</v>
      </c>
      <c r="E397" s="832" t="s">
        <v>7097</v>
      </c>
      <c r="F397" s="849">
        <v>113</v>
      </c>
      <c r="G397" s="849">
        <v>5198</v>
      </c>
      <c r="H397" s="849">
        <v>1.2840909090909092</v>
      </c>
      <c r="I397" s="849">
        <v>46</v>
      </c>
      <c r="J397" s="849">
        <v>88</v>
      </c>
      <c r="K397" s="849">
        <v>4048</v>
      </c>
      <c r="L397" s="849">
        <v>1</v>
      </c>
      <c r="M397" s="849">
        <v>46</v>
      </c>
      <c r="N397" s="849">
        <v>130</v>
      </c>
      <c r="O397" s="849">
        <v>6110</v>
      </c>
      <c r="P397" s="837">
        <v>1.509387351778656</v>
      </c>
      <c r="Q397" s="850">
        <v>47</v>
      </c>
    </row>
    <row r="398" spans="1:17" ht="14.4" customHeight="1" x14ac:dyDescent="0.3">
      <c r="A398" s="831" t="s">
        <v>7090</v>
      </c>
      <c r="B398" s="832" t="s">
        <v>7091</v>
      </c>
      <c r="C398" s="832" t="s">
        <v>5736</v>
      </c>
      <c r="D398" s="832" t="s">
        <v>7032</v>
      </c>
      <c r="E398" s="832" t="s">
        <v>7033</v>
      </c>
      <c r="F398" s="849">
        <v>10</v>
      </c>
      <c r="G398" s="849">
        <v>3470</v>
      </c>
      <c r="H398" s="849">
        <v>0.55555555555555558</v>
      </c>
      <c r="I398" s="849">
        <v>347</v>
      </c>
      <c r="J398" s="849">
        <v>18</v>
      </c>
      <c r="K398" s="849">
        <v>6246</v>
      </c>
      <c r="L398" s="849">
        <v>1</v>
      </c>
      <c r="M398" s="849">
        <v>347</v>
      </c>
      <c r="N398" s="849">
        <v>24</v>
      </c>
      <c r="O398" s="849">
        <v>8352</v>
      </c>
      <c r="P398" s="837">
        <v>1.3371757925072045</v>
      </c>
      <c r="Q398" s="850">
        <v>348</v>
      </c>
    </row>
    <row r="399" spans="1:17" ht="14.4" customHeight="1" x14ac:dyDescent="0.3">
      <c r="A399" s="831" t="s">
        <v>7090</v>
      </c>
      <c r="B399" s="832" t="s">
        <v>7091</v>
      </c>
      <c r="C399" s="832" t="s">
        <v>5736</v>
      </c>
      <c r="D399" s="832" t="s">
        <v>7098</v>
      </c>
      <c r="E399" s="832" t="s">
        <v>7099</v>
      </c>
      <c r="F399" s="849">
        <v>10</v>
      </c>
      <c r="G399" s="849">
        <v>510</v>
      </c>
      <c r="H399" s="849">
        <v>1</v>
      </c>
      <c r="I399" s="849">
        <v>51</v>
      </c>
      <c r="J399" s="849">
        <v>10</v>
      </c>
      <c r="K399" s="849">
        <v>510</v>
      </c>
      <c r="L399" s="849">
        <v>1</v>
      </c>
      <c r="M399" s="849">
        <v>51</v>
      </c>
      <c r="N399" s="849">
        <v>8</v>
      </c>
      <c r="O399" s="849">
        <v>408</v>
      </c>
      <c r="P399" s="837">
        <v>0.8</v>
      </c>
      <c r="Q399" s="850">
        <v>51</v>
      </c>
    </row>
    <row r="400" spans="1:17" ht="14.4" customHeight="1" x14ac:dyDescent="0.3">
      <c r="A400" s="831" t="s">
        <v>7090</v>
      </c>
      <c r="B400" s="832" t="s">
        <v>7091</v>
      </c>
      <c r="C400" s="832" t="s">
        <v>5736</v>
      </c>
      <c r="D400" s="832" t="s">
        <v>7100</v>
      </c>
      <c r="E400" s="832" t="s">
        <v>7101</v>
      </c>
      <c r="F400" s="849">
        <v>1410</v>
      </c>
      <c r="G400" s="849">
        <v>531570</v>
      </c>
      <c r="H400" s="849">
        <v>0.557753164556962</v>
      </c>
      <c r="I400" s="849">
        <v>377</v>
      </c>
      <c r="J400" s="849">
        <v>2528</v>
      </c>
      <c r="K400" s="849">
        <v>953056</v>
      </c>
      <c r="L400" s="849">
        <v>1</v>
      </c>
      <c r="M400" s="849">
        <v>377</v>
      </c>
      <c r="N400" s="849">
        <v>1931</v>
      </c>
      <c r="O400" s="849">
        <v>729918</v>
      </c>
      <c r="P400" s="837">
        <v>0.76587105059933525</v>
      </c>
      <c r="Q400" s="850">
        <v>378</v>
      </c>
    </row>
    <row r="401" spans="1:17" ht="14.4" customHeight="1" x14ac:dyDescent="0.3">
      <c r="A401" s="831" t="s">
        <v>7090</v>
      </c>
      <c r="B401" s="832" t="s">
        <v>7091</v>
      </c>
      <c r="C401" s="832" t="s">
        <v>5736</v>
      </c>
      <c r="D401" s="832" t="s">
        <v>7102</v>
      </c>
      <c r="E401" s="832" t="s">
        <v>7103</v>
      </c>
      <c r="F401" s="849">
        <v>4</v>
      </c>
      <c r="G401" s="849">
        <v>136</v>
      </c>
      <c r="H401" s="849">
        <v>2</v>
      </c>
      <c r="I401" s="849">
        <v>34</v>
      </c>
      <c r="J401" s="849">
        <v>2</v>
      </c>
      <c r="K401" s="849">
        <v>68</v>
      </c>
      <c r="L401" s="849">
        <v>1</v>
      </c>
      <c r="M401" s="849">
        <v>34</v>
      </c>
      <c r="N401" s="849">
        <v>3</v>
      </c>
      <c r="O401" s="849">
        <v>102</v>
      </c>
      <c r="P401" s="837">
        <v>1.5</v>
      </c>
      <c r="Q401" s="850">
        <v>34</v>
      </c>
    </row>
    <row r="402" spans="1:17" ht="14.4" customHeight="1" x14ac:dyDescent="0.3">
      <c r="A402" s="831" t="s">
        <v>7090</v>
      </c>
      <c r="B402" s="832" t="s">
        <v>7091</v>
      </c>
      <c r="C402" s="832" t="s">
        <v>5736</v>
      </c>
      <c r="D402" s="832" t="s">
        <v>7104</v>
      </c>
      <c r="E402" s="832" t="s">
        <v>7105</v>
      </c>
      <c r="F402" s="849"/>
      <c r="G402" s="849"/>
      <c r="H402" s="849"/>
      <c r="I402" s="849"/>
      <c r="J402" s="849">
        <v>6</v>
      </c>
      <c r="K402" s="849">
        <v>3144</v>
      </c>
      <c r="L402" s="849">
        <v>1</v>
      </c>
      <c r="M402" s="849">
        <v>524</v>
      </c>
      <c r="N402" s="849">
        <v>7</v>
      </c>
      <c r="O402" s="849">
        <v>3675</v>
      </c>
      <c r="P402" s="837">
        <v>1.1688931297709924</v>
      </c>
      <c r="Q402" s="850">
        <v>525</v>
      </c>
    </row>
    <row r="403" spans="1:17" ht="14.4" customHeight="1" x14ac:dyDescent="0.3">
      <c r="A403" s="831" t="s">
        <v>7090</v>
      </c>
      <c r="B403" s="832" t="s">
        <v>7091</v>
      </c>
      <c r="C403" s="832" t="s">
        <v>5736</v>
      </c>
      <c r="D403" s="832" t="s">
        <v>7106</v>
      </c>
      <c r="E403" s="832" t="s">
        <v>7107</v>
      </c>
      <c r="F403" s="849">
        <v>4</v>
      </c>
      <c r="G403" s="849">
        <v>228</v>
      </c>
      <c r="H403" s="849"/>
      <c r="I403" s="849">
        <v>57</v>
      </c>
      <c r="J403" s="849"/>
      <c r="K403" s="849"/>
      <c r="L403" s="849"/>
      <c r="M403" s="849"/>
      <c r="N403" s="849">
        <v>5</v>
      </c>
      <c r="O403" s="849">
        <v>290</v>
      </c>
      <c r="P403" s="837"/>
      <c r="Q403" s="850">
        <v>58</v>
      </c>
    </row>
    <row r="404" spans="1:17" ht="14.4" customHeight="1" x14ac:dyDescent="0.3">
      <c r="A404" s="831" t="s">
        <v>7090</v>
      </c>
      <c r="B404" s="832" t="s">
        <v>7091</v>
      </c>
      <c r="C404" s="832" t="s">
        <v>5736</v>
      </c>
      <c r="D404" s="832" t="s">
        <v>7108</v>
      </c>
      <c r="E404" s="832" t="s">
        <v>7109</v>
      </c>
      <c r="F404" s="849">
        <v>1</v>
      </c>
      <c r="G404" s="849">
        <v>224</v>
      </c>
      <c r="H404" s="849"/>
      <c r="I404" s="849">
        <v>224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7090</v>
      </c>
      <c r="B405" s="832" t="s">
        <v>7091</v>
      </c>
      <c r="C405" s="832" t="s">
        <v>5736</v>
      </c>
      <c r="D405" s="832" t="s">
        <v>7110</v>
      </c>
      <c r="E405" s="832" t="s">
        <v>7111</v>
      </c>
      <c r="F405" s="849">
        <v>1</v>
      </c>
      <c r="G405" s="849">
        <v>553</v>
      </c>
      <c r="H405" s="849"/>
      <c r="I405" s="849">
        <v>553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7090</v>
      </c>
      <c r="B406" s="832" t="s">
        <v>7091</v>
      </c>
      <c r="C406" s="832" t="s">
        <v>5736</v>
      </c>
      <c r="D406" s="832" t="s">
        <v>7112</v>
      </c>
      <c r="E406" s="832" t="s">
        <v>7113</v>
      </c>
      <c r="F406" s="849">
        <v>2</v>
      </c>
      <c r="G406" s="849">
        <v>282</v>
      </c>
      <c r="H406" s="849"/>
      <c r="I406" s="849">
        <v>141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7090</v>
      </c>
      <c r="B407" s="832" t="s">
        <v>7091</v>
      </c>
      <c r="C407" s="832" t="s">
        <v>5736</v>
      </c>
      <c r="D407" s="832" t="s">
        <v>7114</v>
      </c>
      <c r="E407" s="832" t="s">
        <v>7115</v>
      </c>
      <c r="F407" s="849">
        <v>2</v>
      </c>
      <c r="G407" s="849">
        <v>286</v>
      </c>
      <c r="H407" s="849">
        <v>2</v>
      </c>
      <c r="I407" s="849">
        <v>143</v>
      </c>
      <c r="J407" s="849">
        <v>1</v>
      </c>
      <c r="K407" s="849">
        <v>143</v>
      </c>
      <c r="L407" s="849">
        <v>1</v>
      </c>
      <c r="M407" s="849">
        <v>143</v>
      </c>
      <c r="N407" s="849"/>
      <c r="O407" s="849"/>
      <c r="P407" s="837"/>
      <c r="Q407" s="850"/>
    </row>
    <row r="408" spans="1:17" ht="14.4" customHeight="1" x14ac:dyDescent="0.3">
      <c r="A408" s="831" t="s">
        <v>7090</v>
      </c>
      <c r="B408" s="832" t="s">
        <v>7091</v>
      </c>
      <c r="C408" s="832" t="s">
        <v>5736</v>
      </c>
      <c r="D408" s="832" t="s">
        <v>7116</v>
      </c>
      <c r="E408" s="832" t="s">
        <v>7117</v>
      </c>
      <c r="F408" s="849">
        <v>2</v>
      </c>
      <c r="G408" s="849">
        <v>130</v>
      </c>
      <c r="H408" s="849">
        <v>2</v>
      </c>
      <c r="I408" s="849">
        <v>65</v>
      </c>
      <c r="J408" s="849">
        <v>1</v>
      </c>
      <c r="K408" s="849">
        <v>65</v>
      </c>
      <c r="L408" s="849">
        <v>1</v>
      </c>
      <c r="M408" s="849">
        <v>65</v>
      </c>
      <c r="N408" s="849"/>
      <c r="O408" s="849"/>
      <c r="P408" s="837"/>
      <c r="Q408" s="850"/>
    </row>
    <row r="409" spans="1:17" ht="14.4" customHeight="1" x14ac:dyDescent="0.3">
      <c r="A409" s="831" t="s">
        <v>7090</v>
      </c>
      <c r="B409" s="832" t="s">
        <v>7091</v>
      </c>
      <c r="C409" s="832" t="s">
        <v>5736</v>
      </c>
      <c r="D409" s="832" t="s">
        <v>7118</v>
      </c>
      <c r="E409" s="832" t="s">
        <v>7119</v>
      </c>
      <c r="F409" s="849">
        <v>318</v>
      </c>
      <c r="G409" s="849">
        <v>43248</v>
      </c>
      <c r="H409" s="849">
        <v>0.90712308079536874</v>
      </c>
      <c r="I409" s="849">
        <v>136</v>
      </c>
      <c r="J409" s="849">
        <v>348</v>
      </c>
      <c r="K409" s="849">
        <v>47676</v>
      </c>
      <c r="L409" s="849">
        <v>1</v>
      </c>
      <c r="M409" s="849">
        <v>137</v>
      </c>
      <c r="N409" s="849">
        <v>386</v>
      </c>
      <c r="O409" s="849">
        <v>53268</v>
      </c>
      <c r="P409" s="837">
        <v>1.1172917191039518</v>
      </c>
      <c r="Q409" s="850">
        <v>138</v>
      </c>
    </row>
    <row r="410" spans="1:17" ht="14.4" customHeight="1" x14ac:dyDescent="0.3">
      <c r="A410" s="831" t="s">
        <v>7090</v>
      </c>
      <c r="B410" s="832" t="s">
        <v>7091</v>
      </c>
      <c r="C410" s="832" t="s">
        <v>5736</v>
      </c>
      <c r="D410" s="832" t="s">
        <v>7120</v>
      </c>
      <c r="E410" s="832" t="s">
        <v>7121</v>
      </c>
      <c r="F410" s="849">
        <v>98</v>
      </c>
      <c r="G410" s="849">
        <v>8918</v>
      </c>
      <c r="H410" s="849">
        <v>1</v>
      </c>
      <c r="I410" s="849">
        <v>91</v>
      </c>
      <c r="J410" s="849">
        <v>98</v>
      </c>
      <c r="K410" s="849">
        <v>8918</v>
      </c>
      <c r="L410" s="849">
        <v>1</v>
      </c>
      <c r="M410" s="849">
        <v>91</v>
      </c>
      <c r="N410" s="849">
        <v>120</v>
      </c>
      <c r="O410" s="849">
        <v>11040</v>
      </c>
      <c r="P410" s="837">
        <v>1.2379457277416461</v>
      </c>
      <c r="Q410" s="850">
        <v>92</v>
      </c>
    </row>
    <row r="411" spans="1:17" ht="14.4" customHeight="1" x14ac:dyDescent="0.3">
      <c r="A411" s="831" t="s">
        <v>7090</v>
      </c>
      <c r="B411" s="832" t="s">
        <v>7091</v>
      </c>
      <c r="C411" s="832" t="s">
        <v>5736</v>
      </c>
      <c r="D411" s="832" t="s">
        <v>7122</v>
      </c>
      <c r="E411" s="832" t="s">
        <v>7123</v>
      </c>
      <c r="F411" s="849">
        <v>4</v>
      </c>
      <c r="G411" s="849">
        <v>548</v>
      </c>
      <c r="H411" s="849">
        <v>3.9710144927536231</v>
      </c>
      <c r="I411" s="849">
        <v>137</v>
      </c>
      <c r="J411" s="849">
        <v>1</v>
      </c>
      <c r="K411" s="849">
        <v>138</v>
      </c>
      <c r="L411" s="849">
        <v>1</v>
      </c>
      <c r="M411" s="849">
        <v>138</v>
      </c>
      <c r="N411" s="849"/>
      <c r="O411" s="849"/>
      <c r="P411" s="837"/>
      <c r="Q411" s="850"/>
    </row>
    <row r="412" spans="1:17" ht="14.4" customHeight="1" x14ac:dyDescent="0.3">
      <c r="A412" s="831" t="s">
        <v>7090</v>
      </c>
      <c r="B412" s="832" t="s">
        <v>7091</v>
      </c>
      <c r="C412" s="832" t="s">
        <v>5736</v>
      </c>
      <c r="D412" s="832" t="s">
        <v>7124</v>
      </c>
      <c r="E412" s="832" t="s">
        <v>7125</v>
      </c>
      <c r="F412" s="849">
        <v>40</v>
      </c>
      <c r="G412" s="849">
        <v>2640</v>
      </c>
      <c r="H412" s="849">
        <v>2.5</v>
      </c>
      <c r="I412" s="849">
        <v>66</v>
      </c>
      <c r="J412" s="849">
        <v>16</v>
      </c>
      <c r="K412" s="849">
        <v>1056</v>
      </c>
      <c r="L412" s="849">
        <v>1</v>
      </c>
      <c r="M412" s="849">
        <v>66</v>
      </c>
      <c r="N412" s="849">
        <v>16</v>
      </c>
      <c r="O412" s="849">
        <v>1072</v>
      </c>
      <c r="P412" s="837">
        <v>1.0151515151515151</v>
      </c>
      <c r="Q412" s="850">
        <v>67</v>
      </c>
    </row>
    <row r="413" spans="1:17" ht="14.4" customHeight="1" x14ac:dyDescent="0.3">
      <c r="A413" s="831" t="s">
        <v>7090</v>
      </c>
      <c r="B413" s="832" t="s">
        <v>7091</v>
      </c>
      <c r="C413" s="832" t="s">
        <v>5736</v>
      </c>
      <c r="D413" s="832" t="s">
        <v>7126</v>
      </c>
      <c r="E413" s="832" t="s">
        <v>7127</v>
      </c>
      <c r="F413" s="849">
        <v>2866</v>
      </c>
      <c r="G413" s="849">
        <v>940048</v>
      </c>
      <c r="H413" s="849">
        <v>0.85373845695561512</v>
      </c>
      <c r="I413" s="849">
        <v>328</v>
      </c>
      <c r="J413" s="849">
        <v>3357</v>
      </c>
      <c r="K413" s="849">
        <v>1101096</v>
      </c>
      <c r="L413" s="849">
        <v>1</v>
      </c>
      <c r="M413" s="849">
        <v>328</v>
      </c>
      <c r="N413" s="849">
        <v>2448</v>
      </c>
      <c r="O413" s="849">
        <v>805392</v>
      </c>
      <c r="P413" s="837">
        <v>0.73144575949780943</v>
      </c>
      <c r="Q413" s="850">
        <v>329</v>
      </c>
    </row>
    <row r="414" spans="1:17" ht="14.4" customHeight="1" x14ac:dyDescent="0.3">
      <c r="A414" s="831" t="s">
        <v>7090</v>
      </c>
      <c r="B414" s="832" t="s">
        <v>7091</v>
      </c>
      <c r="C414" s="832" t="s">
        <v>5736</v>
      </c>
      <c r="D414" s="832" t="s">
        <v>7128</v>
      </c>
      <c r="E414" s="832" t="s">
        <v>7129</v>
      </c>
      <c r="F414" s="849">
        <v>37</v>
      </c>
      <c r="G414" s="849">
        <v>1887</v>
      </c>
      <c r="H414" s="849">
        <v>1.0277777777777777</v>
      </c>
      <c r="I414" s="849">
        <v>51</v>
      </c>
      <c r="J414" s="849">
        <v>36</v>
      </c>
      <c r="K414" s="849">
        <v>1836</v>
      </c>
      <c r="L414" s="849">
        <v>1</v>
      </c>
      <c r="M414" s="849">
        <v>51</v>
      </c>
      <c r="N414" s="849">
        <v>28</v>
      </c>
      <c r="O414" s="849">
        <v>1456</v>
      </c>
      <c r="P414" s="837">
        <v>0.79302832244008714</v>
      </c>
      <c r="Q414" s="850">
        <v>52</v>
      </c>
    </row>
    <row r="415" spans="1:17" ht="14.4" customHeight="1" x14ac:dyDescent="0.3">
      <c r="A415" s="831" t="s">
        <v>7090</v>
      </c>
      <c r="B415" s="832" t="s">
        <v>7091</v>
      </c>
      <c r="C415" s="832" t="s">
        <v>5736</v>
      </c>
      <c r="D415" s="832" t="s">
        <v>7130</v>
      </c>
      <c r="E415" s="832" t="s">
        <v>7131</v>
      </c>
      <c r="F415" s="849">
        <v>1</v>
      </c>
      <c r="G415" s="849">
        <v>763</v>
      </c>
      <c r="H415" s="849"/>
      <c r="I415" s="849">
        <v>763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7090</v>
      </c>
      <c r="B416" s="832" t="s">
        <v>7091</v>
      </c>
      <c r="C416" s="832" t="s">
        <v>5736</v>
      </c>
      <c r="D416" s="832" t="s">
        <v>7132</v>
      </c>
      <c r="E416" s="832" t="s">
        <v>7133</v>
      </c>
      <c r="F416" s="849">
        <v>76</v>
      </c>
      <c r="G416" s="849">
        <v>160816</v>
      </c>
      <c r="H416" s="849"/>
      <c r="I416" s="849">
        <v>2116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7090</v>
      </c>
      <c r="B417" s="832" t="s">
        <v>7091</v>
      </c>
      <c r="C417" s="832" t="s">
        <v>5736</v>
      </c>
      <c r="D417" s="832" t="s">
        <v>7134</v>
      </c>
      <c r="E417" s="832" t="s">
        <v>7135</v>
      </c>
      <c r="F417" s="849"/>
      <c r="G417" s="849"/>
      <c r="H417" s="849"/>
      <c r="I417" s="849"/>
      <c r="J417" s="849">
        <v>2</v>
      </c>
      <c r="K417" s="849">
        <v>1224</v>
      </c>
      <c r="L417" s="849">
        <v>1</v>
      </c>
      <c r="M417" s="849">
        <v>612</v>
      </c>
      <c r="N417" s="849">
        <v>2</v>
      </c>
      <c r="O417" s="849">
        <v>1230</v>
      </c>
      <c r="P417" s="837">
        <v>1.0049019607843137</v>
      </c>
      <c r="Q417" s="850">
        <v>615</v>
      </c>
    </row>
    <row r="418" spans="1:17" ht="14.4" customHeight="1" x14ac:dyDescent="0.3">
      <c r="A418" s="831" t="s">
        <v>7090</v>
      </c>
      <c r="B418" s="832" t="s">
        <v>7091</v>
      </c>
      <c r="C418" s="832" t="s">
        <v>5736</v>
      </c>
      <c r="D418" s="832" t="s">
        <v>7136</v>
      </c>
      <c r="E418" s="832" t="s">
        <v>7137</v>
      </c>
      <c r="F418" s="849"/>
      <c r="G418" s="849"/>
      <c r="H418" s="849"/>
      <c r="I418" s="849"/>
      <c r="J418" s="849"/>
      <c r="K418" s="849"/>
      <c r="L418" s="849"/>
      <c r="M418" s="849"/>
      <c r="N418" s="849">
        <v>1</v>
      </c>
      <c r="O418" s="849">
        <v>826</v>
      </c>
      <c r="P418" s="837"/>
      <c r="Q418" s="850">
        <v>826</v>
      </c>
    </row>
    <row r="419" spans="1:17" ht="14.4" customHeight="1" x14ac:dyDescent="0.3">
      <c r="A419" s="831" t="s">
        <v>7090</v>
      </c>
      <c r="B419" s="832" t="s">
        <v>7091</v>
      </c>
      <c r="C419" s="832" t="s">
        <v>5736</v>
      </c>
      <c r="D419" s="832" t="s">
        <v>7138</v>
      </c>
      <c r="E419" s="832" t="s">
        <v>7139</v>
      </c>
      <c r="F419" s="849">
        <v>1</v>
      </c>
      <c r="G419" s="849">
        <v>242</v>
      </c>
      <c r="H419" s="849">
        <v>1</v>
      </c>
      <c r="I419" s="849">
        <v>242</v>
      </c>
      <c r="J419" s="849">
        <v>1</v>
      </c>
      <c r="K419" s="849">
        <v>242</v>
      </c>
      <c r="L419" s="849">
        <v>1</v>
      </c>
      <c r="M419" s="849">
        <v>242</v>
      </c>
      <c r="N419" s="849">
        <v>1</v>
      </c>
      <c r="O419" s="849">
        <v>242</v>
      </c>
      <c r="P419" s="837">
        <v>1</v>
      </c>
      <c r="Q419" s="850">
        <v>242</v>
      </c>
    </row>
    <row r="420" spans="1:17" ht="14.4" customHeight="1" x14ac:dyDescent="0.3">
      <c r="A420" s="831" t="s">
        <v>7090</v>
      </c>
      <c r="B420" s="832" t="s">
        <v>7091</v>
      </c>
      <c r="C420" s="832" t="s">
        <v>5736</v>
      </c>
      <c r="D420" s="832" t="s">
        <v>7140</v>
      </c>
      <c r="E420" s="832" t="s">
        <v>7141</v>
      </c>
      <c r="F420" s="849">
        <v>2</v>
      </c>
      <c r="G420" s="849">
        <v>2986</v>
      </c>
      <c r="H420" s="849"/>
      <c r="I420" s="849">
        <v>1493</v>
      </c>
      <c r="J420" s="849"/>
      <c r="K420" s="849"/>
      <c r="L420" s="849"/>
      <c r="M420" s="849"/>
      <c r="N420" s="849">
        <v>6</v>
      </c>
      <c r="O420" s="849">
        <v>8976</v>
      </c>
      <c r="P420" s="837"/>
      <c r="Q420" s="850">
        <v>1496</v>
      </c>
    </row>
    <row r="421" spans="1:17" ht="14.4" customHeight="1" x14ac:dyDescent="0.3">
      <c r="A421" s="831" t="s">
        <v>7090</v>
      </c>
      <c r="B421" s="832" t="s">
        <v>7091</v>
      </c>
      <c r="C421" s="832" t="s">
        <v>5736</v>
      </c>
      <c r="D421" s="832" t="s">
        <v>7142</v>
      </c>
      <c r="E421" s="832" t="s">
        <v>7143</v>
      </c>
      <c r="F421" s="849"/>
      <c r="G421" s="849"/>
      <c r="H421" s="849"/>
      <c r="I421" s="849"/>
      <c r="J421" s="849">
        <v>986</v>
      </c>
      <c r="K421" s="849">
        <v>322422</v>
      </c>
      <c r="L421" s="849">
        <v>1</v>
      </c>
      <c r="M421" s="849">
        <v>327</v>
      </c>
      <c r="N421" s="849">
        <v>867</v>
      </c>
      <c r="O421" s="849">
        <v>285243</v>
      </c>
      <c r="P421" s="837">
        <v>0.88468838975007913</v>
      </c>
      <c r="Q421" s="850">
        <v>329</v>
      </c>
    </row>
    <row r="422" spans="1:17" ht="14.4" customHeight="1" x14ac:dyDescent="0.3">
      <c r="A422" s="831" t="s">
        <v>7090</v>
      </c>
      <c r="B422" s="832" t="s">
        <v>7091</v>
      </c>
      <c r="C422" s="832" t="s">
        <v>5736</v>
      </c>
      <c r="D422" s="832" t="s">
        <v>7144</v>
      </c>
      <c r="E422" s="832" t="s">
        <v>7145</v>
      </c>
      <c r="F422" s="849">
        <v>1</v>
      </c>
      <c r="G422" s="849">
        <v>887</v>
      </c>
      <c r="H422" s="849"/>
      <c r="I422" s="849">
        <v>887</v>
      </c>
      <c r="J422" s="849"/>
      <c r="K422" s="849"/>
      <c r="L422" s="849"/>
      <c r="M422" s="849"/>
      <c r="N422" s="849">
        <v>2</v>
      </c>
      <c r="O422" s="849">
        <v>1782</v>
      </c>
      <c r="P422" s="837"/>
      <c r="Q422" s="850">
        <v>891</v>
      </c>
    </row>
    <row r="423" spans="1:17" ht="14.4" customHeight="1" x14ac:dyDescent="0.3">
      <c r="A423" s="831" t="s">
        <v>7090</v>
      </c>
      <c r="B423" s="832" t="s">
        <v>7091</v>
      </c>
      <c r="C423" s="832" t="s">
        <v>5736</v>
      </c>
      <c r="D423" s="832" t="s">
        <v>7146</v>
      </c>
      <c r="E423" s="832" t="s">
        <v>7147</v>
      </c>
      <c r="F423" s="849"/>
      <c r="G423" s="849"/>
      <c r="H423" s="849"/>
      <c r="I423" s="849"/>
      <c r="J423" s="849">
        <v>241</v>
      </c>
      <c r="K423" s="849">
        <v>62901</v>
      </c>
      <c r="L423" s="849">
        <v>1</v>
      </c>
      <c r="M423" s="849">
        <v>261</v>
      </c>
      <c r="N423" s="849">
        <v>294</v>
      </c>
      <c r="O423" s="849">
        <v>77028</v>
      </c>
      <c r="P423" s="837">
        <v>1.2245910239900797</v>
      </c>
      <c r="Q423" s="850">
        <v>262</v>
      </c>
    </row>
    <row r="424" spans="1:17" ht="14.4" customHeight="1" x14ac:dyDescent="0.3">
      <c r="A424" s="831" t="s">
        <v>7090</v>
      </c>
      <c r="B424" s="832" t="s">
        <v>7091</v>
      </c>
      <c r="C424" s="832" t="s">
        <v>5736</v>
      </c>
      <c r="D424" s="832" t="s">
        <v>7148</v>
      </c>
      <c r="E424" s="832" t="s">
        <v>7149</v>
      </c>
      <c r="F424" s="849"/>
      <c r="G424" s="849"/>
      <c r="H424" s="849"/>
      <c r="I424" s="849"/>
      <c r="J424" s="849">
        <v>4</v>
      </c>
      <c r="K424" s="849">
        <v>660</v>
      </c>
      <c r="L424" s="849">
        <v>1</v>
      </c>
      <c r="M424" s="849">
        <v>165</v>
      </c>
      <c r="N424" s="849">
        <v>12</v>
      </c>
      <c r="O424" s="849">
        <v>1992</v>
      </c>
      <c r="P424" s="837">
        <v>3.0181818181818181</v>
      </c>
      <c r="Q424" s="850">
        <v>166</v>
      </c>
    </row>
    <row r="425" spans="1:17" ht="14.4" customHeight="1" x14ac:dyDescent="0.3">
      <c r="A425" s="831" t="s">
        <v>7150</v>
      </c>
      <c r="B425" s="832" t="s">
        <v>6844</v>
      </c>
      <c r="C425" s="832" t="s">
        <v>5736</v>
      </c>
      <c r="D425" s="832" t="s">
        <v>7151</v>
      </c>
      <c r="E425" s="832" t="s">
        <v>7152</v>
      </c>
      <c r="F425" s="849"/>
      <c r="G425" s="849"/>
      <c r="H425" s="849"/>
      <c r="I425" s="849"/>
      <c r="J425" s="849"/>
      <c r="K425" s="849"/>
      <c r="L425" s="849"/>
      <c r="M425" s="849"/>
      <c r="N425" s="849">
        <v>2</v>
      </c>
      <c r="O425" s="849">
        <v>2972</v>
      </c>
      <c r="P425" s="837"/>
      <c r="Q425" s="850">
        <v>1486</v>
      </c>
    </row>
    <row r="426" spans="1:17" ht="14.4" customHeight="1" x14ac:dyDescent="0.3">
      <c r="A426" s="831" t="s">
        <v>7150</v>
      </c>
      <c r="B426" s="832" t="s">
        <v>6844</v>
      </c>
      <c r="C426" s="832" t="s">
        <v>5736</v>
      </c>
      <c r="D426" s="832" t="s">
        <v>7153</v>
      </c>
      <c r="E426" s="832" t="s">
        <v>7154</v>
      </c>
      <c r="F426" s="849">
        <v>5</v>
      </c>
      <c r="G426" s="849">
        <v>3290</v>
      </c>
      <c r="H426" s="849">
        <v>0.83333333333333337</v>
      </c>
      <c r="I426" s="849">
        <v>658</v>
      </c>
      <c r="J426" s="849">
        <v>6</v>
      </c>
      <c r="K426" s="849">
        <v>3948</v>
      </c>
      <c r="L426" s="849">
        <v>1</v>
      </c>
      <c r="M426" s="849">
        <v>658</v>
      </c>
      <c r="N426" s="849">
        <v>2</v>
      </c>
      <c r="O426" s="849">
        <v>1322</v>
      </c>
      <c r="P426" s="837">
        <v>0.33485309017223913</v>
      </c>
      <c r="Q426" s="850">
        <v>661</v>
      </c>
    </row>
    <row r="427" spans="1:17" ht="14.4" customHeight="1" x14ac:dyDescent="0.3">
      <c r="A427" s="831" t="s">
        <v>7150</v>
      </c>
      <c r="B427" s="832" t="s">
        <v>6844</v>
      </c>
      <c r="C427" s="832" t="s">
        <v>5736</v>
      </c>
      <c r="D427" s="832" t="s">
        <v>7155</v>
      </c>
      <c r="E427" s="832" t="s">
        <v>7156</v>
      </c>
      <c r="F427" s="849">
        <v>2</v>
      </c>
      <c r="G427" s="849">
        <v>1628</v>
      </c>
      <c r="H427" s="849"/>
      <c r="I427" s="849">
        <v>814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7150</v>
      </c>
      <c r="B428" s="832" t="s">
        <v>6844</v>
      </c>
      <c r="C428" s="832" t="s">
        <v>5736</v>
      </c>
      <c r="D428" s="832" t="s">
        <v>7157</v>
      </c>
      <c r="E428" s="832" t="s">
        <v>7158</v>
      </c>
      <c r="F428" s="849">
        <v>2</v>
      </c>
      <c r="G428" s="849">
        <v>1628</v>
      </c>
      <c r="H428" s="849"/>
      <c r="I428" s="849">
        <v>814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7150</v>
      </c>
      <c r="B429" s="832" t="s">
        <v>6844</v>
      </c>
      <c r="C429" s="832" t="s">
        <v>5736</v>
      </c>
      <c r="D429" s="832" t="s">
        <v>6580</v>
      </c>
      <c r="E429" s="832" t="s">
        <v>6581</v>
      </c>
      <c r="F429" s="849">
        <v>44</v>
      </c>
      <c r="G429" s="849">
        <v>7392</v>
      </c>
      <c r="H429" s="849">
        <v>0.51764705882352946</v>
      </c>
      <c r="I429" s="849">
        <v>168</v>
      </c>
      <c r="J429" s="849">
        <v>85</v>
      </c>
      <c r="K429" s="849">
        <v>14280</v>
      </c>
      <c r="L429" s="849">
        <v>1</v>
      </c>
      <c r="M429" s="849">
        <v>168</v>
      </c>
      <c r="N429" s="849">
        <v>71</v>
      </c>
      <c r="O429" s="849">
        <v>11928</v>
      </c>
      <c r="P429" s="837">
        <v>0.83529411764705885</v>
      </c>
      <c r="Q429" s="850">
        <v>168</v>
      </c>
    </row>
    <row r="430" spans="1:17" ht="14.4" customHeight="1" x14ac:dyDescent="0.3">
      <c r="A430" s="831" t="s">
        <v>7150</v>
      </c>
      <c r="B430" s="832" t="s">
        <v>6844</v>
      </c>
      <c r="C430" s="832" t="s">
        <v>5736</v>
      </c>
      <c r="D430" s="832" t="s">
        <v>6586</v>
      </c>
      <c r="E430" s="832" t="s">
        <v>6587</v>
      </c>
      <c r="F430" s="849">
        <v>85</v>
      </c>
      <c r="G430" s="849">
        <v>14790</v>
      </c>
      <c r="H430" s="849">
        <v>0.6640625</v>
      </c>
      <c r="I430" s="849">
        <v>174</v>
      </c>
      <c r="J430" s="849">
        <v>128</v>
      </c>
      <c r="K430" s="849">
        <v>22272</v>
      </c>
      <c r="L430" s="849">
        <v>1</v>
      </c>
      <c r="M430" s="849">
        <v>174</v>
      </c>
      <c r="N430" s="849">
        <v>85</v>
      </c>
      <c r="O430" s="849">
        <v>14875</v>
      </c>
      <c r="P430" s="837">
        <v>0.6678789511494253</v>
      </c>
      <c r="Q430" s="850">
        <v>175</v>
      </c>
    </row>
    <row r="431" spans="1:17" ht="14.4" customHeight="1" x14ac:dyDescent="0.3">
      <c r="A431" s="831" t="s">
        <v>7150</v>
      </c>
      <c r="B431" s="832" t="s">
        <v>6844</v>
      </c>
      <c r="C431" s="832" t="s">
        <v>5736</v>
      </c>
      <c r="D431" s="832" t="s">
        <v>6590</v>
      </c>
      <c r="E431" s="832" t="s">
        <v>6591</v>
      </c>
      <c r="F431" s="849">
        <v>4</v>
      </c>
      <c r="G431" s="849">
        <v>1408</v>
      </c>
      <c r="H431" s="849">
        <v>0.5714285714285714</v>
      </c>
      <c r="I431" s="849">
        <v>352</v>
      </c>
      <c r="J431" s="849">
        <v>7</v>
      </c>
      <c r="K431" s="849">
        <v>2464</v>
      </c>
      <c r="L431" s="849">
        <v>1</v>
      </c>
      <c r="M431" s="849">
        <v>352</v>
      </c>
      <c r="N431" s="849">
        <v>6</v>
      </c>
      <c r="O431" s="849">
        <v>2118</v>
      </c>
      <c r="P431" s="837">
        <v>0.85957792207792205</v>
      </c>
      <c r="Q431" s="850">
        <v>353</v>
      </c>
    </row>
    <row r="432" spans="1:17" ht="14.4" customHeight="1" x14ac:dyDescent="0.3">
      <c r="A432" s="831" t="s">
        <v>7150</v>
      </c>
      <c r="B432" s="832" t="s">
        <v>6844</v>
      </c>
      <c r="C432" s="832" t="s">
        <v>5736</v>
      </c>
      <c r="D432" s="832" t="s">
        <v>6845</v>
      </c>
      <c r="E432" s="832" t="s">
        <v>6846</v>
      </c>
      <c r="F432" s="849"/>
      <c r="G432" s="849"/>
      <c r="H432" s="849"/>
      <c r="I432" s="849"/>
      <c r="J432" s="849"/>
      <c r="K432" s="849"/>
      <c r="L432" s="849"/>
      <c r="M432" s="849"/>
      <c r="N432" s="849">
        <v>2</v>
      </c>
      <c r="O432" s="849">
        <v>2078</v>
      </c>
      <c r="P432" s="837"/>
      <c r="Q432" s="850">
        <v>1039</v>
      </c>
    </row>
    <row r="433" spans="1:17" ht="14.4" customHeight="1" x14ac:dyDescent="0.3">
      <c r="A433" s="831" t="s">
        <v>7150</v>
      </c>
      <c r="B433" s="832" t="s">
        <v>6844</v>
      </c>
      <c r="C433" s="832" t="s">
        <v>5736</v>
      </c>
      <c r="D433" s="832" t="s">
        <v>7159</v>
      </c>
      <c r="E433" s="832" t="s">
        <v>7160</v>
      </c>
      <c r="F433" s="849">
        <v>4</v>
      </c>
      <c r="G433" s="849">
        <v>760</v>
      </c>
      <c r="H433" s="849">
        <v>1</v>
      </c>
      <c r="I433" s="849">
        <v>190</v>
      </c>
      <c r="J433" s="849">
        <v>4</v>
      </c>
      <c r="K433" s="849">
        <v>760</v>
      </c>
      <c r="L433" s="849">
        <v>1</v>
      </c>
      <c r="M433" s="849">
        <v>190</v>
      </c>
      <c r="N433" s="849">
        <v>1</v>
      </c>
      <c r="O433" s="849">
        <v>191</v>
      </c>
      <c r="P433" s="837">
        <v>0.25131578947368421</v>
      </c>
      <c r="Q433" s="850">
        <v>191</v>
      </c>
    </row>
    <row r="434" spans="1:17" ht="14.4" customHeight="1" x14ac:dyDescent="0.3">
      <c r="A434" s="831" t="s">
        <v>7150</v>
      </c>
      <c r="B434" s="832" t="s">
        <v>6844</v>
      </c>
      <c r="C434" s="832" t="s">
        <v>5736</v>
      </c>
      <c r="D434" s="832" t="s">
        <v>4819</v>
      </c>
      <c r="E434" s="832" t="s">
        <v>7161</v>
      </c>
      <c r="F434" s="849">
        <v>89</v>
      </c>
      <c r="G434" s="849">
        <v>48861</v>
      </c>
      <c r="H434" s="849">
        <v>0.67301652892561981</v>
      </c>
      <c r="I434" s="849">
        <v>549</v>
      </c>
      <c r="J434" s="849">
        <v>132</v>
      </c>
      <c r="K434" s="849">
        <v>72600</v>
      </c>
      <c r="L434" s="849">
        <v>1</v>
      </c>
      <c r="M434" s="849">
        <v>550</v>
      </c>
      <c r="N434" s="849">
        <v>90</v>
      </c>
      <c r="O434" s="849">
        <v>49590</v>
      </c>
      <c r="P434" s="837">
        <v>0.68305785123966944</v>
      </c>
      <c r="Q434" s="850">
        <v>551</v>
      </c>
    </row>
    <row r="435" spans="1:17" ht="14.4" customHeight="1" x14ac:dyDescent="0.3">
      <c r="A435" s="831" t="s">
        <v>7150</v>
      </c>
      <c r="B435" s="832" t="s">
        <v>6844</v>
      </c>
      <c r="C435" s="832" t="s">
        <v>5736</v>
      </c>
      <c r="D435" s="832" t="s">
        <v>7162</v>
      </c>
      <c r="E435" s="832" t="s">
        <v>7163</v>
      </c>
      <c r="F435" s="849">
        <v>6</v>
      </c>
      <c r="G435" s="849">
        <v>3924</v>
      </c>
      <c r="H435" s="849">
        <v>1.9969465648854963</v>
      </c>
      <c r="I435" s="849">
        <v>654</v>
      </c>
      <c r="J435" s="849">
        <v>3</v>
      </c>
      <c r="K435" s="849">
        <v>1965</v>
      </c>
      <c r="L435" s="849">
        <v>1</v>
      </c>
      <c r="M435" s="849">
        <v>655</v>
      </c>
      <c r="N435" s="849">
        <v>10</v>
      </c>
      <c r="O435" s="849">
        <v>6560</v>
      </c>
      <c r="P435" s="837">
        <v>3.3384223918575064</v>
      </c>
      <c r="Q435" s="850">
        <v>656</v>
      </c>
    </row>
    <row r="436" spans="1:17" ht="14.4" customHeight="1" x14ac:dyDescent="0.3">
      <c r="A436" s="831" t="s">
        <v>7150</v>
      </c>
      <c r="B436" s="832" t="s">
        <v>6844</v>
      </c>
      <c r="C436" s="832" t="s">
        <v>5736</v>
      </c>
      <c r="D436" s="832" t="s">
        <v>7164</v>
      </c>
      <c r="E436" s="832" t="s">
        <v>7165</v>
      </c>
      <c r="F436" s="849">
        <v>6</v>
      </c>
      <c r="G436" s="849">
        <v>3924</v>
      </c>
      <c r="H436" s="849">
        <v>1.9969465648854963</v>
      </c>
      <c r="I436" s="849">
        <v>654</v>
      </c>
      <c r="J436" s="849">
        <v>3</v>
      </c>
      <c r="K436" s="849">
        <v>1965</v>
      </c>
      <c r="L436" s="849">
        <v>1</v>
      </c>
      <c r="M436" s="849">
        <v>655</v>
      </c>
      <c r="N436" s="849">
        <v>10</v>
      </c>
      <c r="O436" s="849">
        <v>6560</v>
      </c>
      <c r="P436" s="837">
        <v>3.3384223918575064</v>
      </c>
      <c r="Q436" s="850">
        <v>656</v>
      </c>
    </row>
    <row r="437" spans="1:17" ht="14.4" customHeight="1" x14ac:dyDescent="0.3">
      <c r="A437" s="831" t="s">
        <v>7150</v>
      </c>
      <c r="B437" s="832" t="s">
        <v>6844</v>
      </c>
      <c r="C437" s="832" t="s">
        <v>5736</v>
      </c>
      <c r="D437" s="832" t="s">
        <v>7166</v>
      </c>
      <c r="E437" s="832" t="s">
        <v>7167</v>
      </c>
      <c r="F437" s="849">
        <v>10</v>
      </c>
      <c r="G437" s="849">
        <v>6780</v>
      </c>
      <c r="H437" s="849">
        <v>0.55473735886107023</v>
      </c>
      <c r="I437" s="849">
        <v>678</v>
      </c>
      <c r="J437" s="849">
        <v>18</v>
      </c>
      <c r="K437" s="849">
        <v>12222</v>
      </c>
      <c r="L437" s="849">
        <v>1</v>
      </c>
      <c r="M437" s="849">
        <v>679</v>
      </c>
      <c r="N437" s="849">
        <v>14</v>
      </c>
      <c r="O437" s="849">
        <v>9506</v>
      </c>
      <c r="P437" s="837">
        <v>0.77777777777777779</v>
      </c>
      <c r="Q437" s="850">
        <v>679</v>
      </c>
    </row>
    <row r="438" spans="1:17" ht="14.4" customHeight="1" x14ac:dyDescent="0.3">
      <c r="A438" s="831" t="s">
        <v>7150</v>
      </c>
      <c r="B438" s="832" t="s">
        <v>6844</v>
      </c>
      <c r="C438" s="832" t="s">
        <v>5736</v>
      </c>
      <c r="D438" s="832" t="s">
        <v>7168</v>
      </c>
      <c r="E438" s="832" t="s">
        <v>7169</v>
      </c>
      <c r="F438" s="849">
        <v>45</v>
      </c>
      <c r="G438" s="849">
        <v>23085</v>
      </c>
      <c r="H438" s="849">
        <v>0.77435260968737418</v>
      </c>
      <c r="I438" s="849">
        <v>513</v>
      </c>
      <c r="J438" s="849">
        <v>58</v>
      </c>
      <c r="K438" s="849">
        <v>29812</v>
      </c>
      <c r="L438" s="849">
        <v>1</v>
      </c>
      <c r="M438" s="849">
        <v>514</v>
      </c>
      <c r="N438" s="849">
        <v>46</v>
      </c>
      <c r="O438" s="849">
        <v>23690</v>
      </c>
      <c r="P438" s="837">
        <v>0.79464645109351939</v>
      </c>
      <c r="Q438" s="850">
        <v>515</v>
      </c>
    </row>
    <row r="439" spans="1:17" ht="14.4" customHeight="1" x14ac:dyDescent="0.3">
      <c r="A439" s="831" t="s">
        <v>7150</v>
      </c>
      <c r="B439" s="832" t="s">
        <v>6844</v>
      </c>
      <c r="C439" s="832" t="s">
        <v>5736</v>
      </c>
      <c r="D439" s="832" t="s">
        <v>7170</v>
      </c>
      <c r="E439" s="832" t="s">
        <v>7171</v>
      </c>
      <c r="F439" s="849">
        <v>45</v>
      </c>
      <c r="G439" s="849">
        <v>19035</v>
      </c>
      <c r="H439" s="849">
        <v>0.7740322055953156</v>
      </c>
      <c r="I439" s="849">
        <v>423</v>
      </c>
      <c r="J439" s="849">
        <v>58</v>
      </c>
      <c r="K439" s="849">
        <v>24592</v>
      </c>
      <c r="L439" s="849">
        <v>1</v>
      </c>
      <c r="M439" s="849">
        <v>424</v>
      </c>
      <c r="N439" s="849">
        <v>46</v>
      </c>
      <c r="O439" s="849">
        <v>19550</v>
      </c>
      <c r="P439" s="837">
        <v>0.7949739752765127</v>
      </c>
      <c r="Q439" s="850">
        <v>425</v>
      </c>
    </row>
    <row r="440" spans="1:17" ht="14.4" customHeight="1" x14ac:dyDescent="0.3">
      <c r="A440" s="831" t="s">
        <v>7150</v>
      </c>
      <c r="B440" s="832" t="s">
        <v>6844</v>
      </c>
      <c r="C440" s="832" t="s">
        <v>5736</v>
      </c>
      <c r="D440" s="832" t="s">
        <v>7172</v>
      </c>
      <c r="E440" s="832" t="s">
        <v>7173</v>
      </c>
      <c r="F440" s="849">
        <v>90</v>
      </c>
      <c r="G440" s="849">
        <v>31410</v>
      </c>
      <c r="H440" s="849">
        <v>0.65031055900621115</v>
      </c>
      <c r="I440" s="849">
        <v>349</v>
      </c>
      <c r="J440" s="849">
        <v>138</v>
      </c>
      <c r="K440" s="849">
        <v>48300</v>
      </c>
      <c r="L440" s="849">
        <v>1</v>
      </c>
      <c r="M440" s="849">
        <v>350</v>
      </c>
      <c r="N440" s="849">
        <v>100</v>
      </c>
      <c r="O440" s="849">
        <v>35100</v>
      </c>
      <c r="P440" s="837">
        <v>0.72670807453416153</v>
      </c>
      <c r="Q440" s="850">
        <v>351</v>
      </c>
    </row>
    <row r="441" spans="1:17" ht="14.4" customHeight="1" x14ac:dyDescent="0.3">
      <c r="A441" s="831" t="s">
        <v>7150</v>
      </c>
      <c r="B441" s="832" t="s">
        <v>6844</v>
      </c>
      <c r="C441" s="832" t="s">
        <v>5736</v>
      </c>
      <c r="D441" s="832" t="s">
        <v>6416</v>
      </c>
      <c r="E441" s="832" t="s">
        <v>6417</v>
      </c>
      <c r="F441" s="849">
        <v>5</v>
      </c>
      <c r="G441" s="849">
        <v>1105</v>
      </c>
      <c r="H441" s="849">
        <v>0.82957957957957962</v>
      </c>
      <c r="I441" s="849">
        <v>221</v>
      </c>
      <c r="J441" s="849">
        <v>6</v>
      </c>
      <c r="K441" s="849">
        <v>1332</v>
      </c>
      <c r="L441" s="849">
        <v>1</v>
      </c>
      <c r="M441" s="849">
        <v>222</v>
      </c>
      <c r="N441" s="849">
        <v>3</v>
      </c>
      <c r="O441" s="849">
        <v>669</v>
      </c>
      <c r="P441" s="837">
        <v>0.50225225225225223</v>
      </c>
      <c r="Q441" s="850">
        <v>223</v>
      </c>
    </row>
    <row r="442" spans="1:17" ht="14.4" customHeight="1" x14ac:dyDescent="0.3">
      <c r="A442" s="831" t="s">
        <v>7150</v>
      </c>
      <c r="B442" s="832" t="s">
        <v>6844</v>
      </c>
      <c r="C442" s="832" t="s">
        <v>5736</v>
      </c>
      <c r="D442" s="832" t="s">
        <v>7174</v>
      </c>
      <c r="E442" s="832" t="s">
        <v>7175</v>
      </c>
      <c r="F442" s="849">
        <v>3</v>
      </c>
      <c r="G442" s="849">
        <v>717</v>
      </c>
      <c r="H442" s="849">
        <v>0.6</v>
      </c>
      <c r="I442" s="849">
        <v>239</v>
      </c>
      <c r="J442" s="849">
        <v>5</v>
      </c>
      <c r="K442" s="849">
        <v>1195</v>
      </c>
      <c r="L442" s="849">
        <v>1</v>
      </c>
      <c r="M442" s="849">
        <v>239</v>
      </c>
      <c r="N442" s="849">
        <v>1</v>
      </c>
      <c r="O442" s="849">
        <v>240</v>
      </c>
      <c r="P442" s="837">
        <v>0.20083682008368201</v>
      </c>
      <c r="Q442" s="850">
        <v>240</v>
      </c>
    </row>
    <row r="443" spans="1:17" ht="14.4" customHeight="1" x14ac:dyDescent="0.3">
      <c r="A443" s="831" t="s">
        <v>7150</v>
      </c>
      <c r="B443" s="832" t="s">
        <v>6844</v>
      </c>
      <c r="C443" s="832" t="s">
        <v>5736</v>
      </c>
      <c r="D443" s="832" t="s">
        <v>7176</v>
      </c>
      <c r="E443" s="832" t="s">
        <v>7177</v>
      </c>
      <c r="F443" s="849">
        <v>76</v>
      </c>
      <c r="G443" s="849">
        <v>8436</v>
      </c>
      <c r="H443" s="849">
        <v>0.67256637168141598</v>
      </c>
      <c r="I443" s="849">
        <v>111</v>
      </c>
      <c r="J443" s="849">
        <v>113</v>
      </c>
      <c r="K443" s="849">
        <v>12543</v>
      </c>
      <c r="L443" s="849">
        <v>1</v>
      </c>
      <c r="M443" s="849">
        <v>111</v>
      </c>
      <c r="N443" s="849">
        <v>84</v>
      </c>
      <c r="O443" s="849">
        <v>9324</v>
      </c>
      <c r="P443" s="837">
        <v>0.74336283185840712</v>
      </c>
      <c r="Q443" s="850">
        <v>111</v>
      </c>
    </row>
    <row r="444" spans="1:17" ht="14.4" customHeight="1" x14ac:dyDescent="0.3">
      <c r="A444" s="831" t="s">
        <v>7150</v>
      </c>
      <c r="B444" s="832" t="s">
        <v>6844</v>
      </c>
      <c r="C444" s="832" t="s">
        <v>5736</v>
      </c>
      <c r="D444" s="832" t="s">
        <v>7178</v>
      </c>
      <c r="E444" s="832" t="s">
        <v>7179</v>
      </c>
      <c r="F444" s="849">
        <v>14</v>
      </c>
      <c r="G444" s="849">
        <v>4368</v>
      </c>
      <c r="H444" s="849">
        <v>1</v>
      </c>
      <c r="I444" s="849">
        <v>312</v>
      </c>
      <c r="J444" s="849">
        <v>14</v>
      </c>
      <c r="K444" s="849">
        <v>4368</v>
      </c>
      <c r="L444" s="849">
        <v>1</v>
      </c>
      <c r="M444" s="849">
        <v>312</v>
      </c>
      <c r="N444" s="849">
        <v>20</v>
      </c>
      <c r="O444" s="849">
        <v>6240</v>
      </c>
      <c r="P444" s="837">
        <v>1.4285714285714286</v>
      </c>
      <c r="Q444" s="850">
        <v>312</v>
      </c>
    </row>
    <row r="445" spans="1:17" ht="14.4" customHeight="1" x14ac:dyDescent="0.3">
      <c r="A445" s="831" t="s">
        <v>7150</v>
      </c>
      <c r="B445" s="832" t="s">
        <v>6844</v>
      </c>
      <c r="C445" s="832" t="s">
        <v>5736</v>
      </c>
      <c r="D445" s="832" t="s">
        <v>6644</v>
      </c>
      <c r="E445" s="832" t="s">
        <v>6645</v>
      </c>
      <c r="F445" s="849"/>
      <c r="G445" s="849"/>
      <c r="H445" s="849"/>
      <c r="I445" s="849"/>
      <c r="J445" s="849"/>
      <c r="K445" s="849"/>
      <c r="L445" s="849"/>
      <c r="M445" s="849"/>
      <c r="N445" s="849">
        <v>1</v>
      </c>
      <c r="O445" s="849">
        <v>150</v>
      </c>
      <c r="P445" s="837"/>
      <c r="Q445" s="850">
        <v>150</v>
      </c>
    </row>
    <row r="446" spans="1:17" ht="14.4" customHeight="1" x14ac:dyDescent="0.3">
      <c r="A446" s="831" t="s">
        <v>7150</v>
      </c>
      <c r="B446" s="832" t="s">
        <v>6844</v>
      </c>
      <c r="C446" s="832" t="s">
        <v>5736</v>
      </c>
      <c r="D446" s="832" t="s">
        <v>7180</v>
      </c>
      <c r="E446" s="832" t="s">
        <v>7181</v>
      </c>
      <c r="F446" s="849">
        <v>3</v>
      </c>
      <c r="G446" s="849">
        <v>885</v>
      </c>
      <c r="H446" s="849">
        <v>1</v>
      </c>
      <c r="I446" s="849">
        <v>295</v>
      </c>
      <c r="J446" s="849">
        <v>3</v>
      </c>
      <c r="K446" s="849">
        <v>885</v>
      </c>
      <c r="L446" s="849">
        <v>1</v>
      </c>
      <c r="M446" s="849">
        <v>295</v>
      </c>
      <c r="N446" s="849">
        <v>1</v>
      </c>
      <c r="O446" s="849">
        <v>296</v>
      </c>
      <c r="P446" s="837">
        <v>0.33446327683615817</v>
      </c>
      <c r="Q446" s="850">
        <v>296</v>
      </c>
    </row>
    <row r="447" spans="1:17" ht="14.4" customHeight="1" x14ac:dyDescent="0.3">
      <c r="A447" s="831" t="s">
        <v>7150</v>
      </c>
      <c r="B447" s="832" t="s">
        <v>6844</v>
      </c>
      <c r="C447" s="832" t="s">
        <v>5736</v>
      </c>
      <c r="D447" s="832" t="s">
        <v>7182</v>
      </c>
      <c r="E447" s="832" t="s">
        <v>7183</v>
      </c>
      <c r="F447" s="849">
        <v>88</v>
      </c>
      <c r="G447" s="849">
        <v>18392</v>
      </c>
      <c r="H447" s="849">
        <v>0.66855688840421668</v>
      </c>
      <c r="I447" s="849">
        <v>209</v>
      </c>
      <c r="J447" s="849">
        <v>131</v>
      </c>
      <c r="K447" s="849">
        <v>27510</v>
      </c>
      <c r="L447" s="849">
        <v>1</v>
      </c>
      <c r="M447" s="849">
        <v>210</v>
      </c>
      <c r="N447" s="849">
        <v>86</v>
      </c>
      <c r="O447" s="849">
        <v>18146</v>
      </c>
      <c r="P447" s="837">
        <v>0.65961468556888403</v>
      </c>
      <c r="Q447" s="850">
        <v>211</v>
      </c>
    </row>
    <row r="448" spans="1:17" ht="14.4" customHeight="1" x14ac:dyDescent="0.3">
      <c r="A448" s="831" t="s">
        <v>7150</v>
      </c>
      <c r="B448" s="832" t="s">
        <v>6844</v>
      </c>
      <c r="C448" s="832" t="s">
        <v>5736</v>
      </c>
      <c r="D448" s="832" t="s">
        <v>7184</v>
      </c>
      <c r="E448" s="832" t="s">
        <v>7185</v>
      </c>
      <c r="F448" s="849">
        <v>89</v>
      </c>
      <c r="G448" s="849">
        <v>3560</v>
      </c>
      <c r="H448" s="849">
        <v>0.70078740157480313</v>
      </c>
      <c r="I448" s="849">
        <v>40</v>
      </c>
      <c r="J448" s="849">
        <v>127</v>
      </c>
      <c r="K448" s="849">
        <v>5080</v>
      </c>
      <c r="L448" s="849">
        <v>1</v>
      </c>
      <c r="M448" s="849">
        <v>40</v>
      </c>
      <c r="N448" s="849">
        <v>84</v>
      </c>
      <c r="O448" s="849">
        <v>3360</v>
      </c>
      <c r="P448" s="837">
        <v>0.66141732283464572</v>
      </c>
      <c r="Q448" s="850">
        <v>40</v>
      </c>
    </row>
    <row r="449" spans="1:17" ht="14.4" customHeight="1" x14ac:dyDescent="0.3">
      <c r="A449" s="831" t="s">
        <v>7150</v>
      </c>
      <c r="B449" s="832" t="s">
        <v>6844</v>
      </c>
      <c r="C449" s="832" t="s">
        <v>5736</v>
      </c>
      <c r="D449" s="832" t="s">
        <v>7186</v>
      </c>
      <c r="E449" s="832" t="s">
        <v>7187</v>
      </c>
      <c r="F449" s="849">
        <v>1</v>
      </c>
      <c r="G449" s="849">
        <v>5023</v>
      </c>
      <c r="H449" s="849">
        <v>0.9998009554140127</v>
      </c>
      <c r="I449" s="849">
        <v>5023</v>
      </c>
      <c r="J449" s="849">
        <v>1</v>
      </c>
      <c r="K449" s="849">
        <v>5024</v>
      </c>
      <c r="L449" s="849">
        <v>1</v>
      </c>
      <c r="M449" s="849">
        <v>5024</v>
      </c>
      <c r="N449" s="849"/>
      <c r="O449" s="849"/>
      <c r="P449" s="837"/>
      <c r="Q449" s="850"/>
    </row>
    <row r="450" spans="1:17" ht="14.4" customHeight="1" x14ac:dyDescent="0.3">
      <c r="A450" s="831" t="s">
        <v>7150</v>
      </c>
      <c r="B450" s="832" t="s">
        <v>6844</v>
      </c>
      <c r="C450" s="832" t="s">
        <v>5736</v>
      </c>
      <c r="D450" s="832" t="s">
        <v>6692</v>
      </c>
      <c r="E450" s="832" t="s">
        <v>6693</v>
      </c>
      <c r="F450" s="849">
        <v>42</v>
      </c>
      <c r="G450" s="849">
        <v>7182</v>
      </c>
      <c r="H450" s="849">
        <v>0.49411764705882355</v>
      </c>
      <c r="I450" s="849">
        <v>171</v>
      </c>
      <c r="J450" s="849">
        <v>85</v>
      </c>
      <c r="K450" s="849">
        <v>14535</v>
      </c>
      <c r="L450" s="849">
        <v>1</v>
      </c>
      <c r="M450" s="849">
        <v>171</v>
      </c>
      <c r="N450" s="849">
        <v>68</v>
      </c>
      <c r="O450" s="849">
        <v>11628</v>
      </c>
      <c r="P450" s="837">
        <v>0.8</v>
      </c>
      <c r="Q450" s="850">
        <v>171</v>
      </c>
    </row>
    <row r="451" spans="1:17" ht="14.4" customHeight="1" x14ac:dyDescent="0.3">
      <c r="A451" s="831" t="s">
        <v>7150</v>
      </c>
      <c r="B451" s="832" t="s">
        <v>6844</v>
      </c>
      <c r="C451" s="832" t="s">
        <v>5736</v>
      </c>
      <c r="D451" s="832" t="s">
        <v>6696</v>
      </c>
      <c r="E451" s="832" t="s">
        <v>6697</v>
      </c>
      <c r="F451" s="849">
        <v>1</v>
      </c>
      <c r="G451" s="849">
        <v>327</v>
      </c>
      <c r="H451" s="849">
        <v>1</v>
      </c>
      <c r="I451" s="849">
        <v>327</v>
      </c>
      <c r="J451" s="849">
        <v>1</v>
      </c>
      <c r="K451" s="849">
        <v>327</v>
      </c>
      <c r="L451" s="849">
        <v>1</v>
      </c>
      <c r="M451" s="849">
        <v>327</v>
      </c>
      <c r="N451" s="849"/>
      <c r="O451" s="849"/>
      <c r="P451" s="837"/>
      <c r="Q451" s="850"/>
    </row>
    <row r="452" spans="1:17" ht="14.4" customHeight="1" x14ac:dyDescent="0.3">
      <c r="A452" s="831" t="s">
        <v>7150</v>
      </c>
      <c r="B452" s="832" t="s">
        <v>6844</v>
      </c>
      <c r="C452" s="832" t="s">
        <v>5736</v>
      </c>
      <c r="D452" s="832" t="s">
        <v>7188</v>
      </c>
      <c r="E452" s="832" t="s">
        <v>7189</v>
      </c>
      <c r="F452" s="849">
        <v>25</v>
      </c>
      <c r="G452" s="849">
        <v>17250</v>
      </c>
      <c r="H452" s="849">
        <v>8.3212735166425471</v>
      </c>
      <c r="I452" s="849">
        <v>690</v>
      </c>
      <c r="J452" s="849">
        <v>3</v>
      </c>
      <c r="K452" s="849">
        <v>2073</v>
      </c>
      <c r="L452" s="849">
        <v>1</v>
      </c>
      <c r="M452" s="849">
        <v>691</v>
      </c>
      <c r="N452" s="849">
        <v>4</v>
      </c>
      <c r="O452" s="849">
        <v>2768</v>
      </c>
      <c r="P452" s="837">
        <v>1.3352629040038591</v>
      </c>
      <c r="Q452" s="850">
        <v>692</v>
      </c>
    </row>
    <row r="453" spans="1:17" ht="14.4" customHeight="1" x14ac:dyDescent="0.3">
      <c r="A453" s="831" t="s">
        <v>7150</v>
      </c>
      <c r="B453" s="832" t="s">
        <v>6844</v>
      </c>
      <c r="C453" s="832" t="s">
        <v>5736</v>
      </c>
      <c r="D453" s="832" t="s">
        <v>7190</v>
      </c>
      <c r="E453" s="832" t="s">
        <v>7191</v>
      </c>
      <c r="F453" s="849">
        <v>17</v>
      </c>
      <c r="G453" s="849">
        <v>5950</v>
      </c>
      <c r="H453" s="849">
        <v>0.77272727272727271</v>
      </c>
      <c r="I453" s="849">
        <v>350</v>
      </c>
      <c r="J453" s="849">
        <v>22</v>
      </c>
      <c r="K453" s="849">
        <v>7700</v>
      </c>
      <c r="L453" s="849">
        <v>1</v>
      </c>
      <c r="M453" s="849">
        <v>350</v>
      </c>
      <c r="N453" s="849">
        <v>14</v>
      </c>
      <c r="O453" s="849">
        <v>4914</v>
      </c>
      <c r="P453" s="837">
        <v>0.63818181818181818</v>
      </c>
      <c r="Q453" s="850">
        <v>351</v>
      </c>
    </row>
    <row r="454" spans="1:17" ht="14.4" customHeight="1" x14ac:dyDescent="0.3">
      <c r="A454" s="831" t="s">
        <v>7150</v>
      </c>
      <c r="B454" s="832" t="s">
        <v>6844</v>
      </c>
      <c r="C454" s="832" t="s">
        <v>5736</v>
      </c>
      <c r="D454" s="832" t="s">
        <v>6721</v>
      </c>
      <c r="E454" s="832" t="s">
        <v>6722</v>
      </c>
      <c r="F454" s="849">
        <v>43</v>
      </c>
      <c r="G454" s="849">
        <v>7482</v>
      </c>
      <c r="H454" s="849">
        <v>0.5</v>
      </c>
      <c r="I454" s="849">
        <v>174</v>
      </c>
      <c r="J454" s="849">
        <v>86</v>
      </c>
      <c r="K454" s="849">
        <v>14964</v>
      </c>
      <c r="L454" s="849">
        <v>1</v>
      </c>
      <c r="M454" s="849">
        <v>174</v>
      </c>
      <c r="N454" s="849">
        <v>69</v>
      </c>
      <c r="O454" s="849">
        <v>12006</v>
      </c>
      <c r="P454" s="837">
        <v>0.80232558139534882</v>
      </c>
      <c r="Q454" s="850">
        <v>174</v>
      </c>
    </row>
    <row r="455" spans="1:17" ht="14.4" customHeight="1" x14ac:dyDescent="0.3">
      <c r="A455" s="831" t="s">
        <v>7150</v>
      </c>
      <c r="B455" s="832" t="s">
        <v>6844</v>
      </c>
      <c r="C455" s="832" t="s">
        <v>5736</v>
      </c>
      <c r="D455" s="832" t="s">
        <v>7192</v>
      </c>
      <c r="E455" s="832" t="s">
        <v>7193</v>
      </c>
      <c r="F455" s="849"/>
      <c r="G455" s="849"/>
      <c r="H455" s="849"/>
      <c r="I455" s="849"/>
      <c r="J455" s="849">
        <v>4</v>
      </c>
      <c r="K455" s="849">
        <v>1604</v>
      </c>
      <c r="L455" s="849">
        <v>1</v>
      </c>
      <c r="M455" s="849">
        <v>401</v>
      </c>
      <c r="N455" s="849"/>
      <c r="O455" s="849"/>
      <c r="P455" s="837"/>
      <c r="Q455" s="850"/>
    </row>
    <row r="456" spans="1:17" ht="14.4" customHeight="1" x14ac:dyDescent="0.3">
      <c r="A456" s="831" t="s">
        <v>7150</v>
      </c>
      <c r="B456" s="832" t="s">
        <v>6844</v>
      </c>
      <c r="C456" s="832" t="s">
        <v>5736</v>
      </c>
      <c r="D456" s="832" t="s">
        <v>7194</v>
      </c>
      <c r="E456" s="832" t="s">
        <v>7195</v>
      </c>
      <c r="F456" s="849">
        <v>6</v>
      </c>
      <c r="G456" s="849">
        <v>3924</v>
      </c>
      <c r="H456" s="849">
        <v>1.9969465648854963</v>
      </c>
      <c r="I456" s="849">
        <v>654</v>
      </c>
      <c r="J456" s="849">
        <v>3</v>
      </c>
      <c r="K456" s="849">
        <v>1965</v>
      </c>
      <c r="L456" s="849">
        <v>1</v>
      </c>
      <c r="M456" s="849">
        <v>655</v>
      </c>
      <c r="N456" s="849">
        <v>10</v>
      </c>
      <c r="O456" s="849">
        <v>6560</v>
      </c>
      <c r="P456" s="837">
        <v>3.3384223918575064</v>
      </c>
      <c r="Q456" s="850">
        <v>656</v>
      </c>
    </row>
    <row r="457" spans="1:17" ht="14.4" customHeight="1" x14ac:dyDescent="0.3">
      <c r="A457" s="831" t="s">
        <v>7150</v>
      </c>
      <c r="B457" s="832" t="s">
        <v>6844</v>
      </c>
      <c r="C457" s="832" t="s">
        <v>5736</v>
      </c>
      <c r="D457" s="832" t="s">
        <v>7196</v>
      </c>
      <c r="E457" s="832" t="s">
        <v>7197</v>
      </c>
      <c r="F457" s="849">
        <v>6</v>
      </c>
      <c r="G457" s="849">
        <v>3924</v>
      </c>
      <c r="H457" s="849">
        <v>1.9969465648854963</v>
      </c>
      <c r="I457" s="849">
        <v>654</v>
      </c>
      <c r="J457" s="849">
        <v>3</v>
      </c>
      <c r="K457" s="849">
        <v>1965</v>
      </c>
      <c r="L457" s="849">
        <v>1</v>
      </c>
      <c r="M457" s="849">
        <v>655</v>
      </c>
      <c r="N457" s="849">
        <v>10</v>
      </c>
      <c r="O457" s="849">
        <v>6560</v>
      </c>
      <c r="P457" s="837">
        <v>3.3384223918575064</v>
      </c>
      <c r="Q457" s="850">
        <v>656</v>
      </c>
    </row>
    <row r="458" spans="1:17" ht="14.4" customHeight="1" x14ac:dyDescent="0.3">
      <c r="A458" s="831" t="s">
        <v>7150</v>
      </c>
      <c r="B458" s="832" t="s">
        <v>6844</v>
      </c>
      <c r="C458" s="832" t="s">
        <v>5736</v>
      </c>
      <c r="D458" s="832" t="s">
        <v>7198</v>
      </c>
      <c r="E458" s="832" t="s">
        <v>7199</v>
      </c>
      <c r="F458" s="849">
        <v>68</v>
      </c>
      <c r="G458" s="849">
        <v>47192</v>
      </c>
      <c r="H458" s="849">
        <v>0.59045355020331558</v>
      </c>
      <c r="I458" s="849">
        <v>694</v>
      </c>
      <c r="J458" s="849">
        <v>115</v>
      </c>
      <c r="K458" s="849">
        <v>79925</v>
      </c>
      <c r="L458" s="849">
        <v>1</v>
      </c>
      <c r="M458" s="849">
        <v>695</v>
      </c>
      <c r="N458" s="849">
        <v>76</v>
      </c>
      <c r="O458" s="849">
        <v>52896</v>
      </c>
      <c r="P458" s="837">
        <v>0.66182045667813572</v>
      </c>
      <c r="Q458" s="850">
        <v>696</v>
      </c>
    </row>
    <row r="459" spans="1:17" ht="14.4" customHeight="1" x14ac:dyDescent="0.3">
      <c r="A459" s="831" t="s">
        <v>7150</v>
      </c>
      <c r="B459" s="832" t="s">
        <v>6844</v>
      </c>
      <c r="C459" s="832" t="s">
        <v>5736</v>
      </c>
      <c r="D459" s="832" t="s">
        <v>7200</v>
      </c>
      <c r="E459" s="832" t="s">
        <v>7201</v>
      </c>
      <c r="F459" s="849">
        <v>10</v>
      </c>
      <c r="G459" s="849">
        <v>6780</v>
      </c>
      <c r="H459" s="849">
        <v>0.55473735886107023</v>
      </c>
      <c r="I459" s="849">
        <v>678</v>
      </c>
      <c r="J459" s="849">
        <v>18</v>
      </c>
      <c r="K459" s="849">
        <v>12222</v>
      </c>
      <c r="L459" s="849">
        <v>1</v>
      </c>
      <c r="M459" s="849">
        <v>679</v>
      </c>
      <c r="N459" s="849">
        <v>14</v>
      </c>
      <c r="O459" s="849">
        <v>9506</v>
      </c>
      <c r="P459" s="837">
        <v>0.77777777777777779</v>
      </c>
      <c r="Q459" s="850">
        <v>679</v>
      </c>
    </row>
    <row r="460" spans="1:17" ht="14.4" customHeight="1" x14ac:dyDescent="0.3">
      <c r="A460" s="831" t="s">
        <v>7150</v>
      </c>
      <c r="B460" s="832" t="s">
        <v>6844</v>
      </c>
      <c r="C460" s="832" t="s">
        <v>5736</v>
      </c>
      <c r="D460" s="832" t="s">
        <v>7202</v>
      </c>
      <c r="E460" s="832" t="s">
        <v>7203</v>
      </c>
      <c r="F460" s="849">
        <v>83</v>
      </c>
      <c r="G460" s="849">
        <v>39591</v>
      </c>
      <c r="H460" s="849">
        <v>0.64708093619246865</v>
      </c>
      <c r="I460" s="849">
        <v>477</v>
      </c>
      <c r="J460" s="849">
        <v>128</v>
      </c>
      <c r="K460" s="849">
        <v>61184</v>
      </c>
      <c r="L460" s="849">
        <v>1</v>
      </c>
      <c r="M460" s="849">
        <v>478</v>
      </c>
      <c r="N460" s="849">
        <v>83</v>
      </c>
      <c r="O460" s="849">
        <v>39674</v>
      </c>
      <c r="P460" s="837">
        <v>0.6484375</v>
      </c>
      <c r="Q460" s="850">
        <v>478</v>
      </c>
    </row>
    <row r="461" spans="1:17" ht="14.4" customHeight="1" x14ac:dyDescent="0.3">
      <c r="A461" s="831" t="s">
        <v>7150</v>
      </c>
      <c r="B461" s="832" t="s">
        <v>6844</v>
      </c>
      <c r="C461" s="832" t="s">
        <v>5736</v>
      </c>
      <c r="D461" s="832" t="s">
        <v>7204</v>
      </c>
      <c r="E461" s="832" t="s">
        <v>7205</v>
      </c>
      <c r="F461" s="849">
        <v>45</v>
      </c>
      <c r="G461" s="849">
        <v>13095</v>
      </c>
      <c r="H461" s="849">
        <v>0.77320500708549833</v>
      </c>
      <c r="I461" s="849">
        <v>291</v>
      </c>
      <c r="J461" s="849">
        <v>58</v>
      </c>
      <c r="K461" s="849">
        <v>16936</v>
      </c>
      <c r="L461" s="849">
        <v>1</v>
      </c>
      <c r="M461" s="849">
        <v>292</v>
      </c>
      <c r="N461" s="849">
        <v>46</v>
      </c>
      <c r="O461" s="849">
        <v>13478</v>
      </c>
      <c r="P461" s="837">
        <v>0.79581955597543697</v>
      </c>
      <c r="Q461" s="850">
        <v>293</v>
      </c>
    </row>
    <row r="462" spans="1:17" ht="14.4" customHeight="1" x14ac:dyDescent="0.3">
      <c r="A462" s="831" t="s">
        <v>7150</v>
      </c>
      <c r="B462" s="832" t="s">
        <v>6844</v>
      </c>
      <c r="C462" s="832" t="s">
        <v>5736</v>
      </c>
      <c r="D462" s="832" t="s">
        <v>7206</v>
      </c>
      <c r="E462" s="832" t="s">
        <v>7207</v>
      </c>
      <c r="F462" s="849">
        <v>2</v>
      </c>
      <c r="G462" s="849">
        <v>1628</v>
      </c>
      <c r="H462" s="849"/>
      <c r="I462" s="849">
        <v>814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7150</v>
      </c>
      <c r="B463" s="832" t="s">
        <v>6844</v>
      </c>
      <c r="C463" s="832" t="s">
        <v>5736</v>
      </c>
      <c r="D463" s="832" t="s">
        <v>6765</v>
      </c>
      <c r="E463" s="832" t="s">
        <v>6766</v>
      </c>
      <c r="F463" s="849">
        <v>85</v>
      </c>
      <c r="G463" s="849">
        <v>14280</v>
      </c>
      <c r="H463" s="849">
        <v>0.6640625</v>
      </c>
      <c r="I463" s="849">
        <v>168</v>
      </c>
      <c r="J463" s="849">
        <v>128</v>
      </c>
      <c r="K463" s="849">
        <v>21504</v>
      </c>
      <c r="L463" s="849">
        <v>1</v>
      </c>
      <c r="M463" s="849">
        <v>168</v>
      </c>
      <c r="N463" s="849">
        <v>85</v>
      </c>
      <c r="O463" s="849">
        <v>14280</v>
      </c>
      <c r="P463" s="837">
        <v>0.6640625</v>
      </c>
      <c r="Q463" s="850">
        <v>168</v>
      </c>
    </row>
    <row r="464" spans="1:17" ht="14.4" customHeight="1" x14ac:dyDescent="0.3">
      <c r="A464" s="831" t="s">
        <v>7150</v>
      </c>
      <c r="B464" s="832" t="s">
        <v>6844</v>
      </c>
      <c r="C464" s="832" t="s">
        <v>5736</v>
      </c>
      <c r="D464" s="832" t="s">
        <v>7208</v>
      </c>
      <c r="E464" s="832" t="s">
        <v>7209</v>
      </c>
      <c r="F464" s="849"/>
      <c r="G464" s="849"/>
      <c r="H464" s="849"/>
      <c r="I464" s="849"/>
      <c r="J464" s="849">
        <v>1</v>
      </c>
      <c r="K464" s="849">
        <v>574</v>
      </c>
      <c r="L464" s="849">
        <v>1</v>
      </c>
      <c r="M464" s="849">
        <v>574</v>
      </c>
      <c r="N464" s="849"/>
      <c r="O464" s="849"/>
      <c r="P464" s="837"/>
      <c r="Q464" s="850"/>
    </row>
    <row r="465" spans="1:17" ht="14.4" customHeight="1" x14ac:dyDescent="0.3">
      <c r="A465" s="831" t="s">
        <v>7150</v>
      </c>
      <c r="B465" s="832" t="s">
        <v>6844</v>
      </c>
      <c r="C465" s="832" t="s">
        <v>5736</v>
      </c>
      <c r="D465" s="832" t="s">
        <v>7210</v>
      </c>
      <c r="E465" s="832" t="s">
        <v>7211</v>
      </c>
      <c r="F465" s="849">
        <v>4</v>
      </c>
      <c r="G465" s="849">
        <v>748</v>
      </c>
      <c r="H465" s="849">
        <v>1</v>
      </c>
      <c r="I465" s="849">
        <v>187</v>
      </c>
      <c r="J465" s="849">
        <v>4</v>
      </c>
      <c r="K465" s="849">
        <v>748</v>
      </c>
      <c r="L465" s="849">
        <v>1</v>
      </c>
      <c r="M465" s="849">
        <v>187</v>
      </c>
      <c r="N465" s="849">
        <v>1</v>
      </c>
      <c r="O465" s="849">
        <v>188</v>
      </c>
      <c r="P465" s="837">
        <v>0.25133689839572193</v>
      </c>
      <c r="Q465" s="850">
        <v>188</v>
      </c>
    </row>
    <row r="466" spans="1:17" ht="14.4" customHeight="1" x14ac:dyDescent="0.3">
      <c r="A466" s="831" t="s">
        <v>7150</v>
      </c>
      <c r="B466" s="832" t="s">
        <v>6844</v>
      </c>
      <c r="C466" s="832" t="s">
        <v>5736</v>
      </c>
      <c r="D466" s="832" t="s">
        <v>7212</v>
      </c>
      <c r="E466" s="832" t="s">
        <v>7213</v>
      </c>
      <c r="F466" s="849">
        <v>1</v>
      </c>
      <c r="G466" s="849">
        <v>576</v>
      </c>
      <c r="H466" s="849"/>
      <c r="I466" s="849">
        <v>576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7150</v>
      </c>
      <c r="B467" s="832" t="s">
        <v>6844</v>
      </c>
      <c r="C467" s="832" t="s">
        <v>5736</v>
      </c>
      <c r="D467" s="832" t="s">
        <v>7214</v>
      </c>
      <c r="E467" s="832" t="s">
        <v>7215</v>
      </c>
      <c r="F467" s="849">
        <v>6</v>
      </c>
      <c r="G467" s="849">
        <v>8394</v>
      </c>
      <c r="H467" s="849">
        <v>1.9985714285714287</v>
      </c>
      <c r="I467" s="849">
        <v>1399</v>
      </c>
      <c r="J467" s="849">
        <v>3</v>
      </c>
      <c r="K467" s="849">
        <v>4200</v>
      </c>
      <c r="L467" s="849">
        <v>1</v>
      </c>
      <c r="M467" s="849">
        <v>1400</v>
      </c>
      <c r="N467" s="849">
        <v>10</v>
      </c>
      <c r="O467" s="849">
        <v>14000</v>
      </c>
      <c r="P467" s="837">
        <v>3.3333333333333335</v>
      </c>
      <c r="Q467" s="850">
        <v>1400</v>
      </c>
    </row>
    <row r="468" spans="1:17" ht="14.4" customHeight="1" x14ac:dyDescent="0.3">
      <c r="A468" s="831" t="s">
        <v>7150</v>
      </c>
      <c r="B468" s="832" t="s">
        <v>6844</v>
      </c>
      <c r="C468" s="832" t="s">
        <v>5736</v>
      </c>
      <c r="D468" s="832" t="s">
        <v>7216</v>
      </c>
      <c r="E468" s="832" t="s">
        <v>7217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190</v>
      </c>
      <c r="P468" s="837"/>
      <c r="Q468" s="850">
        <v>190</v>
      </c>
    </row>
    <row r="469" spans="1:17" ht="14.4" customHeight="1" x14ac:dyDescent="0.3">
      <c r="A469" s="831" t="s">
        <v>7150</v>
      </c>
      <c r="B469" s="832" t="s">
        <v>6844</v>
      </c>
      <c r="C469" s="832" t="s">
        <v>5736</v>
      </c>
      <c r="D469" s="832" t="s">
        <v>7218</v>
      </c>
      <c r="E469" s="832" t="s">
        <v>7219</v>
      </c>
      <c r="F469" s="849">
        <v>2</v>
      </c>
      <c r="G469" s="849">
        <v>1628</v>
      </c>
      <c r="H469" s="849"/>
      <c r="I469" s="849">
        <v>814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7150</v>
      </c>
      <c r="B470" s="832" t="s">
        <v>6844</v>
      </c>
      <c r="C470" s="832" t="s">
        <v>5736</v>
      </c>
      <c r="D470" s="832" t="s">
        <v>7220</v>
      </c>
      <c r="E470" s="832" t="s">
        <v>7221</v>
      </c>
      <c r="F470" s="849"/>
      <c r="G470" s="849"/>
      <c r="H470" s="849"/>
      <c r="I470" s="849"/>
      <c r="J470" s="849">
        <v>1</v>
      </c>
      <c r="K470" s="849">
        <v>253</v>
      </c>
      <c r="L470" s="849">
        <v>1</v>
      </c>
      <c r="M470" s="849">
        <v>253</v>
      </c>
      <c r="N470" s="849"/>
      <c r="O470" s="849"/>
      <c r="P470" s="837"/>
      <c r="Q470" s="850"/>
    </row>
    <row r="471" spans="1:17" ht="14.4" customHeight="1" x14ac:dyDescent="0.3">
      <c r="A471" s="831" t="s">
        <v>7150</v>
      </c>
      <c r="B471" s="832" t="s">
        <v>6844</v>
      </c>
      <c r="C471" s="832" t="s">
        <v>5736</v>
      </c>
      <c r="D471" s="832" t="s">
        <v>7222</v>
      </c>
      <c r="E471" s="832" t="s">
        <v>7223</v>
      </c>
      <c r="F471" s="849"/>
      <c r="G471" s="849"/>
      <c r="H471" s="849"/>
      <c r="I471" s="849"/>
      <c r="J471" s="849">
        <v>1</v>
      </c>
      <c r="K471" s="849">
        <v>424</v>
      </c>
      <c r="L471" s="849">
        <v>1</v>
      </c>
      <c r="M471" s="849">
        <v>424</v>
      </c>
      <c r="N471" s="849"/>
      <c r="O471" s="849"/>
      <c r="P471" s="837"/>
      <c r="Q471" s="850"/>
    </row>
    <row r="472" spans="1:17" ht="14.4" customHeight="1" thickBot="1" x14ac:dyDescent="0.35">
      <c r="A472" s="839" t="s">
        <v>7224</v>
      </c>
      <c r="B472" s="840" t="s">
        <v>6385</v>
      </c>
      <c r="C472" s="840" t="s">
        <v>5736</v>
      </c>
      <c r="D472" s="840" t="s">
        <v>6399</v>
      </c>
      <c r="E472" s="840" t="s">
        <v>6400</v>
      </c>
      <c r="F472" s="851"/>
      <c r="G472" s="851"/>
      <c r="H472" s="851"/>
      <c r="I472" s="851"/>
      <c r="J472" s="851"/>
      <c r="K472" s="851"/>
      <c r="L472" s="851"/>
      <c r="M472" s="851"/>
      <c r="N472" s="851">
        <v>6</v>
      </c>
      <c r="O472" s="851">
        <v>63000</v>
      </c>
      <c r="P472" s="845"/>
      <c r="Q472" s="852">
        <v>10500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4800</v>
      </c>
      <c r="D3" s="193">
        <f>SUBTOTAL(9,D6:D1048576)</f>
        <v>5688</v>
      </c>
      <c r="E3" s="193">
        <f>SUBTOTAL(9,E6:E1048576)</f>
        <v>4563</v>
      </c>
      <c r="F3" s="194">
        <f>IF(OR(E3=0,D3=0),"",E3/D3)</f>
        <v>0.80221518987341767</v>
      </c>
      <c r="G3" s="388">
        <f>SUBTOTAL(9,G6:G1048576)</f>
        <v>11922.32136</v>
      </c>
      <c r="H3" s="389">
        <f>SUBTOTAL(9,H6:H1048576)</f>
        <v>11891.471959999999</v>
      </c>
      <c r="I3" s="389">
        <f>SUBTOTAL(9,I6:I1048576)</f>
        <v>11666.917200000002</v>
      </c>
      <c r="J3" s="194">
        <f>IF(OR(I3=0,H3=0),"",I3/H3)</f>
        <v>0.98111631926179155</v>
      </c>
      <c r="K3" s="388">
        <f>SUBTOTAL(9,K6:K1048576)</f>
        <v>1935.3</v>
      </c>
      <c r="L3" s="389">
        <f>SUBTOTAL(9,L6:L1048576)</f>
        <v>1563.74</v>
      </c>
      <c r="M3" s="389">
        <f>SUBTOTAL(9,M6:M1048576)</f>
        <v>1925.6</v>
      </c>
      <c r="N3" s="195">
        <f>IF(OR(M3=0,E3=0),"",M3*1000/E3)</f>
        <v>422.00306815691431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5"/>
      <c r="B5" s="996"/>
      <c r="C5" s="1003">
        <v>2015</v>
      </c>
      <c r="D5" s="1003">
        <v>2018</v>
      </c>
      <c r="E5" s="1003">
        <v>2019</v>
      </c>
      <c r="F5" s="1004" t="s">
        <v>2</v>
      </c>
      <c r="G5" s="1014">
        <v>2015</v>
      </c>
      <c r="H5" s="1003">
        <v>2018</v>
      </c>
      <c r="I5" s="1003">
        <v>2019</v>
      </c>
      <c r="J5" s="1004" t="s">
        <v>2</v>
      </c>
      <c r="K5" s="1014">
        <v>2015</v>
      </c>
      <c r="L5" s="1003">
        <v>2018</v>
      </c>
      <c r="M5" s="1003">
        <v>2019</v>
      </c>
      <c r="N5" s="1015" t="s">
        <v>92</v>
      </c>
    </row>
    <row r="6" spans="1:14" ht="14.4" customHeight="1" x14ac:dyDescent="0.3">
      <c r="A6" s="997" t="s">
        <v>5955</v>
      </c>
      <c r="B6" s="1000" t="s">
        <v>7226</v>
      </c>
      <c r="C6" s="1005">
        <v>3840</v>
      </c>
      <c r="D6" s="1006">
        <v>4632</v>
      </c>
      <c r="E6" s="1006">
        <v>3580</v>
      </c>
      <c r="F6" s="1011"/>
      <c r="G6" s="1005">
        <v>3900.2030999999997</v>
      </c>
      <c r="H6" s="1006">
        <v>4717.6898600000004</v>
      </c>
      <c r="I6" s="1006">
        <v>3580.7810200000008</v>
      </c>
      <c r="J6" s="1011"/>
      <c r="K6" s="1005">
        <v>268.8</v>
      </c>
      <c r="L6" s="1006">
        <v>324.24</v>
      </c>
      <c r="M6" s="1006">
        <v>250.6</v>
      </c>
      <c r="N6" s="1016">
        <v>70</v>
      </c>
    </row>
    <row r="7" spans="1:14" ht="14.4" customHeight="1" x14ac:dyDescent="0.3">
      <c r="A7" s="998" t="s">
        <v>6027</v>
      </c>
      <c r="B7" s="1001" t="s">
        <v>7227</v>
      </c>
      <c r="C7" s="1007">
        <v>123</v>
      </c>
      <c r="D7" s="1008">
        <v>56</v>
      </c>
      <c r="E7" s="1008">
        <v>136</v>
      </c>
      <c r="F7" s="1012"/>
      <c r="G7" s="1007">
        <v>2653.0361999999996</v>
      </c>
      <c r="H7" s="1008">
        <v>1207.8863999999999</v>
      </c>
      <c r="I7" s="1008">
        <v>2933.4384</v>
      </c>
      <c r="J7" s="1012"/>
      <c r="K7" s="1007">
        <v>861</v>
      </c>
      <c r="L7" s="1008">
        <v>392</v>
      </c>
      <c r="M7" s="1008">
        <v>952</v>
      </c>
      <c r="N7" s="1017">
        <v>7000</v>
      </c>
    </row>
    <row r="8" spans="1:14" ht="14.4" customHeight="1" x14ac:dyDescent="0.3">
      <c r="A8" s="998" t="s">
        <v>6023</v>
      </c>
      <c r="B8" s="1001" t="s">
        <v>7227</v>
      </c>
      <c r="C8" s="1007">
        <v>159</v>
      </c>
      <c r="D8" s="1008">
        <v>113</v>
      </c>
      <c r="E8" s="1008">
        <v>125</v>
      </c>
      <c r="F8" s="1012"/>
      <c r="G8" s="1007">
        <v>1702.4607000000001</v>
      </c>
      <c r="H8" s="1008">
        <v>1209.9249000000002</v>
      </c>
      <c r="I8" s="1008">
        <v>1338.4125000000001</v>
      </c>
      <c r="J8" s="1012"/>
      <c r="K8" s="1007">
        <v>318</v>
      </c>
      <c r="L8" s="1008">
        <v>226</v>
      </c>
      <c r="M8" s="1008">
        <v>250</v>
      </c>
      <c r="N8" s="1017">
        <v>2000</v>
      </c>
    </row>
    <row r="9" spans="1:14" ht="14.4" customHeight="1" x14ac:dyDescent="0.3">
      <c r="A9" s="998" t="s">
        <v>6029</v>
      </c>
      <c r="B9" s="1001" t="s">
        <v>7227</v>
      </c>
      <c r="C9" s="1007">
        <v>297</v>
      </c>
      <c r="D9" s="1008">
        <v>356</v>
      </c>
      <c r="E9" s="1008">
        <v>224</v>
      </c>
      <c r="F9" s="1012"/>
      <c r="G9" s="1007">
        <v>1788.9009599999999</v>
      </c>
      <c r="H9" s="1008">
        <v>2138.9903999999997</v>
      </c>
      <c r="I9" s="1008">
        <v>1348.5519999999992</v>
      </c>
      <c r="J9" s="1012"/>
      <c r="K9" s="1007">
        <v>297</v>
      </c>
      <c r="L9" s="1008">
        <v>356</v>
      </c>
      <c r="M9" s="1008">
        <v>224</v>
      </c>
      <c r="N9" s="1017">
        <v>1000</v>
      </c>
    </row>
    <row r="10" spans="1:14" ht="14.4" customHeight="1" thickBot="1" x14ac:dyDescent="0.35">
      <c r="A10" s="999" t="s">
        <v>6025</v>
      </c>
      <c r="B10" s="1002" t="s">
        <v>7227</v>
      </c>
      <c r="C10" s="1009">
        <v>381</v>
      </c>
      <c r="D10" s="1010">
        <v>531</v>
      </c>
      <c r="E10" s="1010">
        <v>498</v>
      </c>
      <c r="F10" s="1013"/>
      <c r="G10" s="1009">
        <v>1877.7204000000004</v>
      </c>
      <c r="H10" s="1010">
        <v>2616.9804000000004</v>
      </c>
      <c r="I10" s="1010">
        <v>2465.7332800000004</v>
      </c>
      <c r="J10" s="1013"/>
      <c r="K10" s="1009">
        <v>190.5</v>
      </c>
      <c r="L10" s="1010">
        <v>265.5</v>
      </c>
      <c r="M10" s="1010">
        <v>249</v>
      </c>
      <c r="N10" s="101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2019-05-29T06:36:32Z</dcterms:modified>
</cp:coreProperties>
</file>